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C:\Users\hagar\Documents\PetroDb\data\source\"/>
    </mc:Choice>
  </mc:AlternateContent>
  <xr:revisionPtr revIDLastSave="0" documentId="13_ncr:1_{5CEAF074-B1F2-4935-88BA-F7E0CB0F657C}" xr6:coauthVersionLast="47" xr6:coauthVersionMax="47" xr10:uidLastSave="{00000000-0000-0000-0000-000000000000}"/>
  <bookViews>
    <workbookView xWindow="1005" yWindow="3405" windowWidth="21600" windowHeight="11385" firstSheet="6" activeTab="9" xr2:uid="{00000000-000D-0000-FFFF-FFFF00000000}"/>
  </bookViews>
  <sheets>
    <sheet name="Sheet8" sheetId="27" r:id="rId1"/>
    <sheet name="end_use_specialty" sheetId="21" r:id="rId2"/>
    <sheet name="rating" sheetId="16" r:id="rId3"/>
    <sheet name="Sheet5" sheetId="24" r:id="rId4"/>
    <sheet name="app_master" sheetId="15" r:id="rId5"/>
    <sheet name="end_use_id" sheetId="14" r:id="rId6"/>
    <sheet name="app_id" sheetId="13" r:id="rId7"/>
    <sheet name="Sheet7" sheetId="26" r:id="rId8"/>
    <sheet name="specialty_master" sheetId="22" r:id="rId9"/>
    <sheet name="group_master" sheetId="18" r:id="rId10"/>
    <sheet name="material_master" sheetId="1" r:id="rId11"/>
    <sheet name="route_master" sheetId="2" r:id="rId12"/>
    <sheet name="route_input_link" sheetId="3" r:id="rId13"/>
    <sheet name="route_output_link" sheetId="4" r:id="rId14"/>
    <sheet name="licensor_master" sheetId="5" r:id="rId15"/>
    <sheet name="route_licensor_link" sheetId="6" r:id="rId16"/>
    <sheet name="supplier_master" sheetId="7" r:id="rId17"/>
    <sheet name="material_supplier_link" sheetId="8" r:id="rId18"/>
    <sheet name="ccma_list" sheetId="9" r:id="rId19"/>
    <sheet name="ceh_list" sheetId="11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_">#REF!</definedName>
    <definedName name="___yr20">#REF!</definedName>
    <definedName name="___yr88">#REF!</definedName>
    <definedName name="__1_">#REF!</definedName>
    <definedName name="__123Graph_A" hidden="1">#REF!</definedName>
    <definedName name="__123Graph_AAROPOL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19" hidden="1">#REF!</definedName>
    <definedName name="__123Graph_ACHART2" hidden="1">#REF!</definedName>
    <definedName name="__123Graph_ACHART20" hidden="1">#REF!</definedName>
    <definedName name="__123Graph_ACHART21" hidden="1">#REF!</definedName>
    <definedName name="__123Graph_ACHART2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EXP2" hidden="1">#REF!</definedName>
    <definedName name="__123Graph_AEXPORTS" hidden="1">#REF!</definedName>
    <definedName name="__123Graph_AMDI" hidden="1">#REF!</definedName>
    <definedName name="__123Graph_AMDIANN" hidden="1">#REF!</definedName>
    <definedName name="__123Graph_AMDISP" hidden="1">#REF!</definedName>
    <definedName name="__123Graph_ASLIDE17" hidden="1">#REF!</definedName>
    <definedName name="__123Graph_ASLIDEIII15" hidden="1">#REF!</definedName>
    <definedName name="__123Graph_ASLIDEIII25" hidden="1">#REF!</definedName>
    <definedName name="__123Graph_ASLIDEIII26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19" hidden="1">#REF!</definedName>
    <definedName name="__123Graph_BCHART2" hidden="1">#REF!</definedName>
    <definedName name="__123Graph_BCHART20" hidden="1">#REF!</definedName>
    <definedName name="__123Graph_BCHART22" hidden="1">#REF!</definedName>
    <definedName name="__123Graph_BCHART3" hidden="1">#REF!</definedName>
    <definedName name="__123Graph_BCHART4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EXPORTS" hidden="1">#REF!</definedName>
    <definedName name="__123Graph_BGDPTRKRTM" hidden="1">#REF!</definedName>
    <definedName name="__123Graph_BMDI" hidden="1">#REF!</definedName>
    <definedName name="__123Graph_BMDIANN" hidden="1">#REF!</definedName>
    <definedName name="__123Graph_BMDISP" hidden="1">#REF!</definedName>
    <definedName name="__123Graph_BSLIDE17" hidden="1">#REF!</definedName>
    <definedName name="__123Graph_BSLIDEIII15" hidden="1">#REF!</definedName>
    <definedName name="__123Graph_BSLIDEIII25" hidden="1">#REF!</definedName>
    <definedName name="__123Graph_BSLIDEIII26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4" hidden="1">#REF!</definedName>
    <definedName name="__123Graph_CCHART15" hidden="1">#REF!</definedName>
    <definedName name="__123Graph_CCHART2" hidden="1">#REF!</definedName>
    <definedName name="__123Graph_CCHART22" hidden="1">#REF!</definedName>
    <definedName name="__123Graph_CCHART3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EXPORTS" hidden="1">#REF!</definedName>
    <definedName name="__123Graph_CINDICES" hidden="1">#REF!</definedName>
    <definedName name="__123Graph_CMDIANN" hidden="1">#REF!</definedName>
    <definedName name="__123Graph_CMDISP" hidden="1">#REF!</definedName>
    <definedName name="__123Graph_CSLIDEIII25" hidden="1">#REF!</definedName>
    <definedName name="__123Graph_CSLIDEIII26" hidden="1">#REF!</definedName>
    <definedName name="__123Graph_DCHART10" hidden="1">#REF!</definedName>
    <definedName name="__123Graph_DCHART14" hidden="1">#REF!</definedName>
    <definedName name="__123Graph_DSLIDEIII25" hidden="1">#REF!</definedName>
    <definedName name="__123Graph_LBL_CCHART22" hidden="1">#REF!</definedName>
    <definedName name="__123Graph_X" hidden="1">#REF!</definedName>
    <definedName name="__123Graph_XAROPOL" hidden="1">#REF!</definedName>
    <definedName name="__123Graph_XCHART1" hidden="1">#REF!</definedName>
    <definedName name="__123Graph_XCHART10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14" hidden="1">#REF!</definedName>
    <definedName name="__123Graph_XCHART15" hidden="1">#REF!</definedName>
    <definedName name="__123Graph_XCHART16" hidden="1">#REF!</definedName>
    <definedName name="__123Graph_XCHART17" hidden="1">#REF!</definedName>
    <definedName name="__123Graph_XCHART18" hidden="1">#REF!</definedName>
    <definedName name="__123Graph_XCHART19" hidden="1">#REF!</definedName>
    <definedName name="__123Graph_XCHART2" hidden="1">#REF!</definedName>
    <definedName name="__123Graph_XCHART20" hidden="1">#REF!</definedName>
    <definedName name="__123Graph_XCHART21" hidden="1">#REF!</definedName>
    <definedName name="__123Graph_XCHART2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HART9" hidden="1">#REF!</definedName>
    <definedName name="__123Graph_XEXP2" hidden="1">#REF!</definedName>
    <definedName name="__123Graph_XEXPORTS" hidden="1">#REF!</definedName>
    <definedName name="__123Graph_XMDI" hidden="1">#REF!</definedName>
    <definedName name="__123Graph_XMDIANN" hidden="1">#REF!</definedName>
    <definedName name="__123Graph_XMDISP" hidden="1">#REF!</definedName>
    <definedName name="__123Graph_XSLIDE17" hidden="1">#REF!</definedName>
    <definedName name="__123Graph_XSLIDEIII15" hidden="1">#REF!</definedName>
    <definedName name="__123Graph_XSLIDEIII25" hidden="1">#REF!</definedName>
    <definedName name="__123Graph_XSLIDEIII26" hidden="1">#REF!</definedName>
    <definedName name="__UP1">#REF!</definedName>
    <definedName name="__UP10">#REF!</definedName>
    <definedName name="__UP11">#REF!</definedName>
    <definedName name="__UP12">#REF!</definedName>
    <definedName name="__UP13">#REF!</definedName>
    <definedName name="__UP14">#REF!</definedName>
    <definedName name="__UP15">#REF!</definedName>
    <definedName name="__UP16">#REF!</definedName>
    <definedName name="__UP17">#REF!</definedName>
    <definedName name="__UP18">#REF!</definedName>
    <definedName name="__UP19">#REF!</definedName>
    <definedName name="__UP2">#REF!</definedName>
    <definedName name="__UP20">#REF!</definedName>
    <definedName name="__UP21">#REF!</definedName>
    <definedName name="__UP22">#REF!</definedName>
    <definedName name="__UP3">#REF!</definedName>
    <definedName name="__UP4">#REF!</definedName>
    <definedName name="__UP5">#REF!</definedName>
    <definedName name="__UP6">#REF!</definedName>
    <definedName name="__UP7">#REF!</definedName>
    <definedName name="__UP8">#REF!</definedName>
    <definedName name="__UP9">#REF!</definedName>
    <definedName name="_1_">#REF!</definedName>
    <definedName name="_1__123Graph_ACHART_1" hidden="1">#REF!</definedName>
    <definedName name="_1__123Graph_ACHART_15" hidden="1">#REF!</definedName>
    <definedName name="_10__123Graph_ACHART_7" hidden="1">#REF!</definedName>
    <definedName name="_10__123Graph_XCHART_15" hidden="1">#REF!</definedName>
    <definedName name="_11__123Graph_BCHART_10" hidden="1">#REF!</definedName>
    <definedName name="_12__123Graph_BCHART_13" hidden="1">#REF!</definedName>
    <definedName name="_13__123Graph_BCHART_15" hidden="1">#REF!</definedName>
    <definedName name="_14__123Graph_BCHART_18" hidden="1">#REF!</definedName>
    <definedName name="_15__123Graph_BCHART_20" hidden="1">#REF!</definedName>
    <definedName name="_16__123Graph_BCHART_23" hidden="1">#REF!</definedName>
    <definedName name="_17__123Graph_BCHART_28" hidden="1">#REF!</definedName>
    <definedName name="_18__123Graph_BCHART_29" hidden="1">#REF!</definedName>
    <definedName name="_19__123Graph_BCHART_30" hidden="1">#REF!</definedName>
    <definedName name="_2__123Graph_ACHART_18" hidden="1">#REF!</definedName>
    <definedName name="_2__123Graph_BCHART_1" hidden="1">#REF!</definedName>
    <definedName name="_2__123Graph_BCHART_10" hidden="1">#REF!</definedName>
    <definedName name="_20__123Graph_BCHART_5" hidden="1">#REF!</definedName>
    <definedName name="_2015_IHS">#REF!</definedName>
    <definedName name="_2016_IHS">'[1]us domestic'!#REF!</definedName>
    <definedName name="_2016_South_American_construction_spending_by_country">#REF!</definedName>
    <definedName name="_2016_South_American_construction_spending_by_sector">'[1]SA Constuction Spend by Sector'!#REF!</definedName>
    <definedName name="_2017_IHS">#REF!</definedName>
    <definedName name="_2018_IHS">#REF!</definedName>
    <definedName name="_2021_IHS">#REF!</definedName>
    <definedName name="_21__123Graph_BCHART_6" hidden="1">#REF!</definedName>
    <definedName name="_22__123Graph_BCHART_7" hidden="1">#REF!</definedName>
    <definedName name="_23__123Graph_CCHART_10" hidden="1">#REF!</definedName>
    <definedName name="_24__123Graph_CCHART_13" hidden="1">#REF!</definedName>
    <definedName name="_25__123Graph_CCHART_15" hidden="1">#REF!</definedName>
    <definedName name="_26__123Graph_CCHART_20" hidden="1">#REF!</definedName>
    <definedName name="_27__123Graph_CCHART_23" hidden="1">#REF!</definedName>
    <definedName name="_28__123Graph_CCHART_28" hidden="1">#REF!</definedName>
    <definedName name="_29__123Graph_CCHART_29" hidden="1">#REF!</definedName>
    <definedName name="_3__123Graph_ACHART_20" hidden="1">#REF!</definedName>
    <definedName name="_3__123Graph_BCHART_13" hidden="1">#REF!</definedName>
    <definedName name="_3__123Graph_CCHART_1" hidden="1">#REF!</definedName>
    <definedName name="_30__123Graph_CCHART_30" hidden="1">#REF!</definedName>
    <definedName name="_31__123Graph_CCHART_5" hidden="1">#REF!</definedName>
    <definedName name="_32__123Graph_CCHART_6" hidden="1">#REF!</definedName>
    <definedName name="_33__123Graph_CCHART_7" hidden="1">#REF!</definedName>
    <definedName name="_34__123Graph_XCHART_10" hidden="1">#REF!</definedName>
    <definedName name="_35__123Graph_XCHART_13" hidden="1">#REF!</definedName>
    <definedName name="_36__123Graph_XCHART_15" hidden="1">#REF!</definedName>
    <definedName name="_37__123Graph_XCHART_23" hidden="1">#REF!</definedName>
    <definedName name="_38__123Graph_XCHART_28" hidden="1">#REF!</definedName>
    <definedName name="_39__123Graph_XCHART_29" hidden="1">#REF!</definedName>
    <definedName name="_4__123Graph_ACHART_23" hidden="1">#REF!</definedName>
    <definedName name="_4__123Graph_BCHART_15" hidden="1">#REF!</definedName>
    <definedName name="_4__123Graph_LBL_CCHART_1" hidden="1">#REF!</definedName>
    <definedName name="_40__123Graph_XCHART_30" hidden="1">#REF!</definedName>
    <definedName name="_5__123Graph_ACHART_28" hidden="1">#REF!</definedName>
    <definedName name="_5__123Graph_CCHART_10" hidden="1">#REF!</definedName>
    <definedName name="_5__123Graph_XCHART_1" hidden="1">#REF!</definedName>
    <definedName name="_6__123Graph_ACHART_29" hidden="1">#REF!</definedName>
    <definedName name="_6__123Graph_CCHART_13" hidden="1">#REF!</definedName>
    <definedName name="_7__123Graph_ACHART_30" hidden="1">#REF!</definedName>
    <definedName name="_7__123Graph_CCHART_15" hidden="1">#REF!</definedName>
    <definedName name="_8__123Graph_ACHART_5" hidden="1">#REF!</definedName>
    <definedName name="_8__123Graph_XCHART_10" hidden="1">#REF!</definedName>
    <definedName name="_9__123Graph_ACHART_6" hidden="1">#REF!</definedName>
    <definedName name="_9__123Graph_XCHART_13" hidden="1">#REF!</definedName>
    <definedName name="_bdm.5C43BCF7431342879A9206C542F711FD.edm" hidden="1">#REF!</definedName>
    <definedName name="_Fill" hidden="1">#REF!</definedName>
    <definedName name="_Fill_2" hidden="1">#REF!</definedName>
    <definedName name="_Fill2" hidden="1">#REF!</definedName>
    <definedName name="_xlnm._FilterDatabase" localSheetId="1" hidden="1">end_use_specialty!$A$1:$E$73</definedName>
    <definedName name="_xlnm._FilterDatabase" localSheetId="8" hidden="1">specialty_master!$A$1:$L$291</definedName>
    <definedName name="_Key1" hidden="1">#REF!</definedName>
    <definedName name="_Key1b" hidden="1">#REF!</definedName>
    <definedName name="_Key2" hidden="1">#REF!</definedName>
    <definedName name="_MatMult_A" hidden="1">[2]POLYOLEFINS!#REF!</definedName>
    <definedName name="_MatMult_B" hidden="1">[2]POLYOLEFINS!#REF!</definedName>
    <definedName name="_Order1" hidden="1">255</definedName>
    <definedName name="_Order2" hidden="1">255</definedName>
    <definedName name="_Order2_1" hidden="1">0</definedName>
    <definedName name="_Regression_Int" hidden="1">1</definedName>
    <definedName name="_Regression_Out" hidden="1">#REF!</definedName>
    <definedName name="_Regression_Out_2" hidden="1">#REF!</definedName>
    <definedName name="_Regression_out2" hidden="1">#REF!</definedName>
    <definedName name="_Regression_X" hidden="1">#REF!</definedName>
    <definedName name="_Regression_X2" hidden="1">#REF!</definedName>
    <definedName name="_Regression_Y" hidden="1">#REF!</definedName>
    <definedName name="_Regression_y2" hidden="1">#REF!</definedName>
    <definedName name="_Sort" hidden="1">#REF!</definedName>
    <definedName name="_Sortb" hidden="1">#REF!</definedName>
    <definedName name="_UP1">#REF!</definedName>
    <definedName name="_UP10">#REF!</definedName>
    <definedName name="_UP11">#REF!</definedName>
    <definedName name="_UP12">#REF!</definedName>
    <definedName name="_UP13">#REF!</definedName>
    <definedName name="_UP14">#REF!</definedName>
    <definedName name="_UP15">#REF!</definedName>
    <definedName name="_UP16">#REF!</definedName>
    <definedName name="_UP17">#REF!</definedName>
    <definedName name="_UP18">#REF!</definedName>
    <definedName name="_UP19">#REF!</definedName>
    <definedName name="_UP2">#REF!</definedName>
    <definedName name="_UP20">#REF!</definedName>
    <definedName name="_UP21">#REF!</definedName>
    <definedName name="_UP22">#REF!</definedName>
    <definedName name="_UP3">#REF!</definedName>
    <definedName name="_UP4">#REF!</definedName>
    <definedName name="_UP5">#REF!</definedName>
    <definedName name="_UP6">#REF!</definedName>
    <definedName name="_UP7">#REF!</definedName>
    <definedName name="_UP8">#REF!</definedName>
    <definedName name="_UP9">#REF!</definedName>
    <definedName name="_yr01">#REF!</definedName>
    <definedName name="_yr02">#REF!</definedName>
    <definedName name="_yr03">#REF!</definedName>
    <definedName name="_yr04">#REF!</definedName>
    <definedName name="_yr05">#REF!</definedName>
    <definedName name="_yr06">#REF!</definedName>
    <definedName name="_yr07">#REF!</definedName>
    <definedName name="_yr08">#REF!</definedName>
    <definedName name="_yr09">#REF!</definedName>
    <definedName name="_yr20">#REF!</definedName>
    <definedName name="_yr88">#REF!</definedName>
    <definedName name="_yr89">#REF!</definedName>
    <definedName name="_yr90">#REF!</definedName>
    <definedName name="_YR91">#REF!</definedName>
    <definedName name="_YR92">#REF!</definedName>
    <definedName name="_yr93">#REF!</definedName>
    <definedName name="_yr94">#REF!</definedName>
    <definedName name="_yr95">#REF!</definedName>
    <definedName name="_yr96">#REF!</definedName>
    <definedName name="_yr97">#REF!</definedName>
    <definedName name="_yr98">#REF!</definedName>
    <definedName name="_yr99">#REF!</definedName>
    <definedName name="\a">#REF!</definedName>
    <definedName name="\d">#REF!</definedName>
    <definedName name="\i">#REF!</definedName>
    <definedName name="\p">#REF!</definedName>
    <definedName name="\s">#REF!</definedName>
    <definedName name="\SUM_COL">#REF!</definedName>
    <definedName name="\t">#REF!</definedName>
    <definedName name="\w">#REF!</definedName>
    <definedName name="\x">#REF!</definedName>
    <definedName name="a" hidden="1">#REF!</definedName>
    <definedName name="aa" localSheetId="8" hidden="1">{"Gasoline",#N/A,FALSE,"HOUSTON";"GasolineBPD",#N/A,FALSE,"BPD"}</definedName>
    <definedName name="aa" hidden="1">{"Gasoline",#N/A,FALSE,"HOUSTON";"GasolineBPD",#N/A,FALSE,"BPD"}</definedName>
    <definedName name="aa_1" localSheetId="8" hidden="1">{"Gasoline",#N/A,FALSE,"HOUSTON";"GasolineBPD",#N/A,FALSE,"BPD"}</definedName>
    <definedName name="aa_1" hidden="1">{"Gasoline",#N/A,FALSE,"HOUSTON";"GasolineBPD",#N/A,FALSE,"BPD"}</definedName>
    <definedName name="aa_1_1" localSheetId="8" hidden="1">{"Gasoline",#N/A,FALSE,"HOUSTON";"GasolineBPD",#N/A,FALSE,"BPD"}</definedName>
    <definedName name="aa_1_1" hidden="1">{"Gasoline",#N/A,FALSE,"HOUSTON";"GasolineBPD",#N/A,FALSE,"BPD"}</definedName>
    <definedName name="aa_2" localSheetId="8" hidden="1">{"Gasoline",#N/A,FALSE,"HOUSTON";"GasolineBPD",#N/A,FALSE,"BPD"}</definedName>
    <definedName name="aa_2" hidden="1">{"Gasoline",#N/A,FALSE,"HOUSTON";"GasolineBPD",#N/A,FALSE,"BPD"}</definedName>
    <definedName name="aa_2_1" localSheetId="8" hidden="1">{"Gasoline",#N/A,FALSE,"HOUSTON";"GasolineBPD",#N/A,FALSE,"BPD"}</definedName>
    <definedName name="aa_2_1" hidden="1">{"Gasoline",#N/A,FALSE,"HOUSTON";"GasolineBPD",#N/A,FALSE,"BPD"}</definedName>
    <definedName name="aaa">#REF!</definedName>
    <definedName name="aagr1end">[3]Control!$CA$9</definedName>
    <definedName name="aagr1start">[3]Control!$BZ$9</definedName>
    <definedName name="aagr2end">[3]Control!$CA$10</definedName>
    <definedName name="aagr2start">[3]Control!$BZ$10</definedName>
    <definedName name="aagr3end">[3]Control!$CA$11</definedName>
    <definedName name="aagr3start">[3]Control!$BZ$11</definedName>
    <definedName name="aagr4end">[3]Control!$CA$12</definedName>
    <definedName name="aagr4start">[3]Control!$BZ$12</definedName>
    <definedName name="aagr5end">[3]Control!$CA$13</definedName>
    <definedName name="aagr5start">[3]Control!$BZ$13</definedName>
    <definedName name="ab" localSheetId="8" hidden="1">{"MatBal",#N/A,FALSE,"Houston Matrl Balance"}</definedName>
    <definedName name="ab" hidden="1">{"MatBal",#N/A,FALSE,"Houston Matrl Balance"}</definedName>
    <definedName name="ab_1" localSheetId="8" hidden="1">{"MatBal",#N/A,FALSE,"Houston Matrl Balance"}</definedName>
    <definedName name="ab_1" hidden="1">{"MatBal",#N/A,FALSE,"Houston Matrl Balance"}</definedName>
    <definedName name="ab_1_1" localSheetId="8" hidden="1">{"MatBal",#N/A,FALSE,"Houston Matrl Balance"}</definedName>
    <definedName name="ab_1_1" hidden="1">{"MatBal",#N/A,FALSE,"Houston Matrl Balance"}</definedName>
    <definedName name="ab_2" localSheetId="8" hidden="1">{"MatBal",#N/A,FALSE,"Houston Matrl Balance"}</definedName>
    <definedName name="ab_2" hidden="1">{"MatBal",#N/A,FALSE,"Houston Matrl Balance"}</definedName>
    <definedName name="ab_2_1" localSheetId="8" hidden="1">{"MatBal",#N/A,FALSE,"Houston Matrl Balance"}</definedName>
    <definedName name="ab_2_1" hidden="1">{"MatBal",#N/A,FALSE,"Houston Matrl Balance"}</definedName>
    <definedName name="Abbrevations">#REF!</definedName>
    <definedName name="Abbreviation">#REF!</definedName>
    <definedName name="Abbreviations">#REF!</definedName>
    <definedName name="abc" localSheetId="8" hidden="1">{"japcurrent1",#N/A,FALSE,"JAPAN PRODUCTS";"japcurrent2",#N/A,FALSE,"JAPAN PRODUCTS"}</definedName>
    <definedName name="abc" hidden="1">{"japcurrent1",#N/A,FALSE,"JAPAN PRODUCTS";"japcurrent2",#N/A,FALSE,"JAPAN PRODUCTS"}</definedName>
    <definedName name="abcd" localSheetId="8" hidden="1">{"japcurrent1",#N/A,FALSE,"JAPAN PRODUCTS";"japcurrent2",#N/A,FALSE,"JAPAN PRODUCTS"}</definedName>
    <definedName name="abcd" hidden="1">{"japcurrent1",#N/A,FALSE,"JAPAN PRODUCTS";"japcurrent2",#N/A,FALSE,"JAPAN PRODUCTS"}</definedName>
    <definedName name="ac" localSheetId="8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" localSheetId="8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_1" localSheetId="8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_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" localSheetId="8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_1" localSheetId="8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_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tivated_carbon_mining_applications">#REF!</definedName>
    <definedName name="Advances_in_waterborne_epoxy_coatings_technology">#REF!</definedName>
    <definedName name="af">[4]PrtForm1!#REF!</definedName>
    <definedName name="AF_cons_cat_mobile">'[5]Cat mobile sources (5)'!#REF!</definedName>
    <definedName name="AF_packaging_facilities">#REF!</definedName>
    <definedName name="AF_prod_PCB">#REF!</definedName>
    <definedName name="AF_prod_PCB_chemicals_semiconductor_packaging_materials">#REF!</definedName>
    <definedName name="AF_prod_specialty_paper_chemicals">#REF!</definedName>
    <definedName name="afr">#REF!</definedName>
    <definedName name="afr_cons_report">'[6]global cons product'!#REF!</definedName>
    <definedName name="Afr_cons2">#REF!</definedName>
    <definedName name="AFR_consumption">#REF!</definedName>
    <definedName name="AFR_consumption_of_Sodium_Carbonate">#REF!</definedName>
    <definedName name="AFR_producers">#REF!</definedName>
    <definedName name="AFR_salient_statistics">#REF!</definedName>
    <definedName name="Afr_sd">#REF!</definedName>
    <definedName name="afr_sd_2018">#REF!</definedName>
    <definedName name="AFR_Supply___Demand_for_Sodium_Carbonate">#REF!</definedName>
    <definedName name="afr_trade">'[7]ame trade'!#REF!</definedName>
    <definedName name="AFRICA">'[8]IFDC Capacities'!$B$163:$U$204</definedName>
    <definedName name="Africa__unit_trade_values_for_surfactantsa">#REF!</definedName>
    <definedName name="Africa_consumption_of_anionic_surfactants">#REF!</definedName>
    <definedName name="Africa_imports_of_sodium_carbonate_by_origin">#REF!</definedName>
    <definedName name="Africa_imports_of_sodium_carbonate_by_origin__continued">#REF!</definedName>
    <definedName name="Africa_sweet">#REF!</definedName>
    <definedName name="African__Trade_in_Fragrance_Compositions">'[9]AF Trade Fragrance n'!#REF!</definedName>
    <definedName name="African_and_Middle_Eastern_imports_of_lithium_hydroxide">#REF!</definedName>
    <definedName name="African_and_middle_eastern_producers_of_industrial_phosphoric_acid_and_industrial_phosphates">#REF!</definedName>
    <definedName name="African_and_Middle_Eastern_unit_trade_values_for_lithium_chemistries_2">#REF!</definedName>
    <definedName name="African_and_Oceanian_supply_demand_for_melamine">#REF!</definedName>
    <definedName name="African_annual_capacity_for_nitric_acid_by_country">#REF!</definedName>
    <definedName name="African_apparent_consumption_of_ammonia">#REF!</definedName>
    <definedName name="African_apparent_consumption_of_ammonium_nitrate_by_country">#REF!</definedName>
    <definedName name="African_apparent_consumption_of_calcium_ammonium_nitrate_by_country">#REF!</definedName>
    <definedName name="African_average_uit_trade_values_for_lignosulfonates">#REF!</definedName>
    <definedName name="African_average_unit_trade_values_for_titanium_dioxide">#REF!</definedName>
    <definedName name="African_average_unit_trade_values_for_titanium_dioxide_2">#REF!</definedName>
    <definedName name="African_capacity_for_ammonia_by_producer—year_end_2016">#REF!</definedName>
    <definedName name="African_capacity_for_nitric_acid_by_company">'[6]we Capacity Ranking'!#REF!</definedName>
    <definedName name="African_capacity_for_nitric_acid_by_company_as_of_May_2014">#REF!</definedName>
    <definedName name="African_capacity_ranking_for_NPK_compound_fertilizers_by_company—2021">#REF!</definedName>
    <definedName name="African_capacity_ranking_for_NPK_compound_fertilizers_by_country—2021">#REF!</definedName>
    <definedName name="African_capacity_ranking_for_primary_NPK_compound_fertilizers_by_company—2021">#REF!</definedName>
    <definedName name="African_capacity_ranking_for_secondary_NPK_compound_fertilizers_by_company—2021">#REF!</definedName>
    <definedName name="African_capacity_ranking_for_sulfuric_acid_by_company">'[10]Ownership Ranking'!#REF!</definedName>
    <definedName name="African_capacity_ranking_for_sulfuric_acid_by_company_2014">#REF!</definedName>
    <definedName name="African_capacity_ranking_for_sulfuric_acid_by_country">'[10]Country Ranking'!#REF!</definedName>
    <definedName name="African_con_LOA_by_end_use">#REF!</definedName>
    <definedName name="African_consumption_of_acidizing_chemicals_2014">#REF!</definedName>
    <definedName name="African_consumption_of_activated_carbon_by_application">#REF!</definedName>
    <definedName name="African_consumption_of_amorphous_high_performance_thermoplastics">#REF!</definedName>
    <definedName name="African_consumption_of_anhydrous_ammonia">#REF!</definedName>
    <definedName name="African_consumption_of_aroma_chemicals__2021">[9]Aroma_cosnum!#REF!</definedName>
    <definedName name="African_consumption_of_cement_and_cementing_chemicals_2014">#REF!</definedName>
    <definedName name="African_consumption_of_chemical_processing_catalysts">#REF!</definedName>
    <definedName name="African_consumption_of_demulsifier_active_components_2014">#REF!</definedName>
    <definedName name="African_consumption_of_drilling_fluid_additives_by_category_at_the_manufacturer’s_level_2014">#REF!</definedName>
    <definedName name="African_consumption_of_drilling_fluids_by_type_2014">#REF!</definedName>
    <definedName name="African_consumption_of_emulsifiers_for_food_applications">[11]ME_Africa_emulsif!#REF!</definedName>
    <definedName name="African_consumption_of_epoxy_coating_resinsa">#REF!</definedName>
    <definedName name="African_consumption_of_ethanolamines">#REF!</definedName>
    <definedName name="African_consumption_of_flame_retardants">#REF!</definedName>
    <definedName name="African_consumption_of_flame_retardants_by_type_of_material_2013">#REF!</definedName>
    <definedName name="African_consumption_of_food_colors">[11]ME_Africa_colors!#REF!</definedName>
    <definedName name="African_consumption_of_fracturing_chemicals_2014">#REF!</definedName>
    <definedName name="African_consumption_of_I_I_cleaners">#REF!</definedName>
    <definedName name="African_consumption_of_LDPE">#REF!</definedName>
    <definedName name="African_consumption_of_nitric_acid">#REF!</definedName>
    <definedName name="African_consumption_of_nonwoven_fabrics">'[7]ame cons'!#REF!</definedName>
    <definedName name="African_consumption_of_NPK_compound_fertilizers">#REF!</definedName>
    <definedName name="African_consumption_of_NPK_compound_fertilizers_by_product_class">#REF!</definedName>
    <definedName name="African_consumption_of_organotins">#REF!</definedName>
    <definedName name="African_consumption_of_petroleum_refining_catalysts">#REF!</definedName>
    <definedName name="African_consumption_of_Polycarbonate__PC__Resins">#REF!</definedName>
    <definedName name="African_consumption_of_Product">#REF!</definedName>
    <definedName name="African_consumption_of_semicrystalline_high_performance_thermoplastics">#REF!</definedName>
    <definedName name="African_consumption_of_semicrystalline_high_performance_thermoplastics_by_end_use_—_2024">#REF!</definedName>
    <definedName name="African_consumption_of_slow__and_controlled_release_fertilizers_by_type">#REF!</definedName>
    <definedName name="African_consumption_of_sodium_chloridea">#REF!</definedName>
    <definedName name="African_consumption_of_sodium_metabisulfite__MBS">#REF!</definedName>
    <definedName name="African_consumption_of_sodium_sulfite__SS">#REF!</definedName>
    <definedName name="African_consumption_of_sulfuric_acid">[10]Consumption!#REF!</definedName>
    <definedName name="African_consumption_of_sulfuric_acid_2">#REF!</definedName>
    <definedName name="African_consumption_of_sulfuric_acid_by_end_use">'[10]Consumption Breakdown'!#REF!</definedName>
    <definedName name="African_consumption_of_sulfuric_acid_for_chemical_use">'[10]Chemical Use'!#REF!</definedName>
    <definedName name="African_consumption_of_sulfuric_acid_for_fertilizer_use">'[10]Fertilizer Use'!#REF!</definedName>
    <definedName name="African_consumption_of_sulfuric_acid_for_industrial_use">'[10]Industrial Use'!#REF!</definedName>
    <definedName name="African_consumption_of_sweeteners_for_food_and_beverage_applicationsa">#REF!</definedName>
    <definedName name="African_consumption_of_titanium_dioxide_2014">#REF!</definedName>
    <definedName name="African_exports_of_all_solid_ammonium_phosphates">#REF!</definedName>
    <definedName name="African_exports_of_ammonia">#REF!</definedName>
    <definedName name="African_exports_of_ammonium_nitrate">#REF!</definedName>
    <definedName name="African_exports_of_calcium_ammonium_nitrate">#REF!</definedName>
    <definedName name="African_exports_of_DAP">#REF!</definedName>
    <definedName name="African_exports_of_lignosulfonates">#REF!</definedName>
    <definedName name="African_exports_of_MAP">#REF!</definedName>
    <definedName name="African_exports_of_nitric_acid">#REF!</definedName>
    <definedName name="African_exports_of_nitric_acid_by_exporting_country">'[6]we imp Trade'!#REF!</definedName>
    <definedName name="African_exports_of_NPK_compound_fertilizers">#REF!</definedName>
    <definedName name="African_exports_of_NPK_compound_fertilizers_by_product_class">#REF!</definedName>
    <definedName name="African_exports_of_sodium_carbonate_by_country">#REF!</definedName>
    <definedName name="African_exports_of_sodium_carbonate_by_destination">#REF!</definedName>
    <definedName name="African_exports_of_sodium_chloride">#REF!</definedName>
    <definedName name="African_exports_of_sulfuric_acid">[10]Trade_import!#REF!</definedName>
    <definedName name="African_exports_of_sulfuric_acid_by_country_of_destination">#REF!</definedName>
    <definedName name="African_exports_of_sulfuric_acid_by_country_of_origin">#REF!</definedName>
    <definedName name="African_extraregional_exports_of_nitric_acid_by_importing_country">#REF!</definedName>
    <definedName name="African_extraregional_imports_of_nitric_acid_by_importing_country">#REF!</definedName>
    <definedName name="African_imports_of_activated_carbon">#REF!</definedName>
    <definedName name="African_imports_of_activated_carbon_by_origina">#REF!</definedName>
    <definedName name="African_imports_of_all_ammonium_phosphates">#REF!</definedName>
    <definedName name="African_imports_of_all_sodium_sulfitesa">#REF!</definedName>
    <definedName name="African_imports_of_ammonia">#REF!</definedName>
    <definedName name="African_imports_of_ammonium_nitrate">#REF!</definedName>
    <definedName name="African_imports_of_calcium_ammonium_nitrate">#REF!</definedName>
    <definedName name="African_imports_of_DAP">#REF!</definedName>
    <definedName name="African_imports_of_dyes_and_fluorescent_whitening_agents">#REF!</definedName>
    <definedName name="African_imports_of_dyes_and_fluorescent_whitening_agents_by_origin">#REF!</definedName>
    <definedName name="African_imports_of_isopropyl_alcohol">#REF!</definedName>
    <definedName name="African_imports_of_lignosulfonates">#REF!</definedName>
    <definedName name="African_imports_of_MAP">#REF!</definedName>
    <definedName name="African_imports_of_MBSa">#REF!</definedName>
    <definedName name="African_imports_of_nitric_acid">#REF!</definedName>
    <definedName name="African_imports_of_nitric_acid_by_importing_country">'[6]we imp Trade'!#REF!</definedName>
    <definedName name="African_imports_of_NPK_compound_fertilizers">#REF!</definedName>
    <definedName name="African_imports_of_NPK_compound_fertilizers_by_product_class">#REF!</definedName>
    <definedName name="African_imports_of_SBSa">#REF!</definedName>
    <definedName name="African_imports_of_sodium_chloride">#REF!</definedName>
    <definedName name="African_imports_of_sodium_formaldehyde_sulfoxylate__SFS_a">#REF!</definedName>
    <definedName name="African_imports_of_sodium_hydrosulfide_from_mainland_Chinaa">#REF!</definedName>
    <definedName name="African_imports_of_sodium_hydrosulfidea">#REF!</definedName>
    <definedName name="African_imports_of_sodium_hydrosulfite__SHS_a">#REF!</definedName>
    <definedName name="African_imports_of_sodium_sulfide_from_mainland_Chinaa">#REF!</definedName>
    <definedName name="African_imports_of_sodium_sulfidea">#REF!</definedName>
    <definedName name="African_imports_of_sodium_sulfitea">#REF!</definedName>
    <definedName name="African_imports_of_sodium_thiosulfatesa">#REF!</definedName>
    <definedName name="African_imports_of_sulfuric_acid">[10]Trade_import!#REF!</definedName>
    <definedName name="African_imports_of_sulfuric_acid_by_country_of_destination">#REF!</definedName>
    <definedName name="African_imports_of_sulfuric_acid_by_country_of_origin">#REF!</definedName>
    <definedName name="African_market_for_cementing_and_stimulation_chemicals_and_services_2014">#REF!</definedName>
    <definedName name="African_market_for_oil_production_chemicals_2014">#REF!</definedName>
    <definedName name="African_market_for_oil_production_chemicals_by_category_2014">#REF!</definedName>
    <definedName name="African_nitric_acid_capacity_by_country">'[6]we Capacity country'!#REF!</definedName>
    <definedName name="African_producers_of_ammonia">#REF!</definedName>
    <definedName name="African_producers_of_ammonium_nitrates">#REF!</definedName>
    <definedName name="African_producers_of_ammonium_phosphate">#REF!</definedName>
    <definedName name="African_producers_of_controlled__and_slow_release_fertilizers—2021">#REF!</definedName>
    <definedName name="African_producers_of_ethanolamines">#REF!</definedName>
    <definedName name="African_producers_of_ethyl_ether">#REF!</definedName>
    <definedName name="African_producers_of_LDPE">#REF!</definedName>
    <definedName name="African_producers_of_lignosulfonates">#REF!</definedName>
    <definedName name="African_producers_of_nitric_acid">#REF!</definedName>
    <definedName name="African_producers_of_primary_NPK_compound_fertilizers">#REF!</definedName>
    <definedName name="African_producers_of_Product">#REF!</definedName>
    <definedName name="African_producers_of_secondary_NPK_compound_fertilizers">#REF!</definedName>
    <definedName name="African_producers_of_sodium_chloride">#REF!</definedName>
    <definedName name="African_producers_of_sulfur_chemicals">#REF!</definedName>
    <definedName name="African_producers_of_sulfur_dioxide">#REF!</definedName>
    <definedName name="African_producers_of_sulfuric_acid">[10]Producers!#REF!</definedName>
    <definedName name="African_producers_of_titanium_dioxide">#REF!</definedName>
    <definedName name="African_production_capacity_for_ammonia_by_country">#REF!</definedName>
    <definedName name="African_production_capacity_for_sulfuric_acid">'[10]Capacity by Country'!#REF!</definedName>
    <definedName name="African_production_capacity_for_sulfuric_acid__continued">'[10]Capacity by Country'!#REF!</definedName>
    <definedName name="African_production_capacity_for_sulfuric_acid_by_raw_material">'[10]Cap by RawMaterial'!#REF!</definedName>
    <definedName name="African_production_capacity_of_NPK_compound_fertilizers">#REF!</definedName>
    <definedName name="African_production_capacity_of_NPK_compound_fertilizers_by_type">#REF!</definedName>
    <definedName name="African_production_of_all_solid_ammonium_phosphates">#REF!</definedName>
    <definedName name="African_production_of_ammonia">#REF!</definedName>
    <definedName name="African_production_of_ammonium_nitrate">#REF!</definedName>
    <definedName name="African_production_of_ammonium_nitrates_by_product_2012">#REF!</definedName>
    <definedName name="African_production_of_calcium_ammonium_nitrate">#REF!</definedName>
    <definedName name="African_production_of_crude_oil">#REF!</definedName>
    <definedName name="African_production_of_DAP">#REF!</definedName>
    <definedName name="African_production_of_MAP">#REF!</definedName>
    <definedName name="African_production_of_natural_gas">#REF!</definedName>
    <definedName name="African_production_of_NPK_compound_fertilizers">#REF!</definedName>
    <definedName name="African_production_of_NPK_compound_fertilizers_by_product_class">#REF!</definedName>
    <definedName name="African_production_of_selected_catalytic_based_chemicals">#REF!</definedName>
    <definedName name="African_production_of_selected_catalytic_based_refinery_products">#REF!</definedName>
    <definedName name="African_production_of_sodium_chloride">#REF!</definedName>
    <definedName name="African_production_of_solid_ammonium_phosphates_by_type">#REF!</definedName>
    <definedName name="African_production_of_sulfuric_acid">#REF!</definedName>
    <definedName name="African_production_of_sulfuric_acid_by_raw_material">#REF!</definedName>
    <definedName name="African_sales_of_suppliers_of_I_I_cleaners">#REF!</definedName>
    <definedName name="African_sodium_carbonate_consumption_by_country">#REF!</definedName>
    <definedName name="African_sodium_carbonate_exports_by_country">#REF!</definedName>
    <definedName name="African_sodium_carbonate_imports_by_country">#REF!</definedName>
    <definedName name="African_sodium_carbonate_production_by_country">#REF!</definedName>
    <definedName name="African_sodium_carbonate_production_capacity_by_company_and_year">#REF!</definedName>
    <definedName name="African_sulfuric_acid_production_capacity_by_country">#REF!</definedName>
    <definedName name="African_supply_demand_for_all_sodium_sulfites">#REF!</definedName>
    <definedName name="African_supply_demand_for_all_solid_ammonium_phosphates">#REF!</definedName>
    <definedName name="African_supply_demand_for_ammonia">#REF!</definedName>
    <definedName name="African_supply_demand_for_ammonium_nitrate">#REF!</definedName>
    <definedName name="African_supply_demand_for_ammonium_nitrates">#REF!</definedName>
    <definedName name="African_supply_demand_for_calcium_ammonium_nitrate">#REF!</definedName>
    <definedName name="African_supply_demand_for_DAP">#REF!</definedName>
    <definedName name="African_supply_demand_for_dyes_and_fluorescent_whitening_agents">#REF!</definedName>
    <definedName name="African_supply_demand_for_ethyl_ether">#REF!</definedName>
    <definedName name="African_supply_demand_for_LDPE">#REF!</definedName>
    <definedName name="African_supply_demand_for_lignosulfonates">#REF!</definedName>
    <definedName name="African_supply_demand_for_MAP">#REF!</definedName>
    <definedName name="African_supply_demand_for_nitric_acid">#REF!</definedName>
    <definedName name="African_supply_demand_for_NPK_compound_fertilizers">#REF!</definedName>
    <definedName name="African_supply_demand_for_organoaluminums">#REF!</definedName>
    <definedName name="African_supply_demand_for_organotins">#REF!</definedName>
    <definedName name="African_supply_demand_for_Polycarbonate__PC__Resins">#REF!</definedName>
    <definedName name="African_supply_demand_for_slow__and_controlled_release_fertilizers">#REF!</definedName>
    <definedName name="African_supply_demand_for_sodium_bisulfite">#REF!</definedName>
    <definedName name="African_supply_demand_for_sodium_chloride">#REF!</definedName>
    <definedName name="African_supply_demand_for_sodium_formaldehyde_sulfoxylate__SFS">#REF!</definedName>
    <definedName name="African_supply_demand_for_sodium_hydrosulfide">#REF!</definedName>
    <definedName name="African_supply_demand_for_sodium_hydrosulfite">#REF!</definedName>
    <definedName name="African_supply_demand_for_sodium_metabisulfite">#REF!</definedName>
    <definedName name="African_supply_demand_for_sodium_sulfidea">#REF!</definedName>
    <definedName name="African_supply_demand_for_sodium_sulfite">#REF!</definedName>
    <definedName name="African_supply_demand_for_sodium_thiosulfate">#REF!</definedName>
    <definedName name="African_supply_demand_for_sulfur_dioxide">#REF!</definedName>
    <definedName name="African_supply_demand_for_sulfuric_acid">#REF!</definedName>
    <definedName name="African_supply_demand_for_surfactants">#REF!</definedName>
    <definedName name="African_supply_demand_for_titanium_dioxide">#REF!</definedName>
    <definedName name="African_supplydemand_for_nonwoven_fabrics">'[7]ame supplydemand'!#REF!</definedName>
    <definedName name="African_trade_in_nonwoven_fabricsa">'[7]ame trade'!#REF!</definedName>
    <definedName name="African_unit_import_values_for_ethyl_ether">#REF!</definedName>
    <definedName name="African_unit_import_values_for_NPK_compound_fertilizers">#REF!</definedName>
    <definedName name="African_unit_import_values_for_sulfuric_acid_by_country">'[10]Prices EMEA'!#REF!</definedName>
    <definedName name="African_unit_trade_values_for_surfactants">#REF!</definedName>
    <definedName name="African_well_construction_activity">#REF!</definedName>
    <definedName name="African_wells_drilled">#REF!</definedName>
    <definedName name="Ajinomoto_feed_amino_acid_business_annual_capacity—2023">#REF!</definedName>
    <definedName name="AK">#REF!</definedName>
    <definedName name="Albemarle_corporation’s_plastics_additives_production_facilities_2014">#REF!</definedName>
    <definedName name="Albemarle’s_financial_highlights">#REF!</definedName>
    <definedName name="ALL">#REF!</definedName>
    <definedName name="AllApps">#REF!</definedName>
    <definedName name="American_consumption_of_acetonitrile_by_application">#REF!</definedName>
    <definedName name="Americas_consumption_of_refined_acetonitrile_by_application">#REF!</definedName>
    <definedName name="Americas_market_for_styrenic_copolymers">#REF!</definedName>
    <definedName name="Americas_refiners_of_acetonitrile">#REF!</definedName>
    <definedName name="Americas_supply_demand_for_refined_acetonitrile">#REF!</definedName>
    <definedName name="Amino_acids_used_as_feed_additives_in_china">#REF!</definedName>
    <definedName name="amorphous">#REF!</definedName>
    <definedName name="Amphoteric_surfactants">#REF!</definedName>
    <definedName name="Anadarko_region_regulatory_landscape">#REF!</definedName>
    <definedName name="Anionic_surfactants">#REF!</definedName>
    <definedName name="Announced_large_scale_plants_and_expansions_as_of_2023">#REF!</definedName>
    <definedName name="Annual_African_production_of_copper_concentrate">#REF!</definedName>
    <definedName name="Annual_capacity">#REF!</definedName>
    <definedName name="Annual_capacity_as_of_January_2011_thousands_of_metric_tons">#REF!</definedName>
    <definedName name="Annual_Japanese_water_withdrawals_2011">#REF!</definedName>
    <definedName name="anscount" hidden="1">1</definedName>
    <definedName name="Antioxidants_Consumption_By_Thermoplast">#REF!</definedName>
    <definedName name="apc_chip_margin">OFFSET([12]Chain_data!$A$1,[12]Graph_Auto!$E$8-1,[12]Graph_Auto!$D$8-1,[12]Graph_Auto!$F$8-[12]Graph_Auto!$E$8+1,1)</definedName>
    <definedName name="apc_date">OFFSET([12]Chain_data!$A$1,[12]Graph_Auto!$E$4-1,[12]Graph_Auto!$D$4-1,[12]Graph_Auto!$F$4-[12]Graph_Auto!$E$4+1,1)</definedName>
    <definedName name="apc_fil_margin">OFFSET([12]Chain_data!$A$1,[12]Graph_Auto!$E$10-1,[12]Graph_Auto!$D$10-1,[12]Graph_Auto!$F$10-[12]Graph_Auto!$E$10+1,1)</definedName>
    <definedName name="apc_meg_margin">OFFSET([12]Chain_data!$A$1,[12]Graph_Auto!$E$7-1,[12]Graph_Auto!$D$7-1,[12]Graph_Auto!$F$7-[12]Graph_Auto!$E$7+1,1)</definedName>
    <definedName name="apc_pta_margin">OFFSET([12]Chain_data!$A$1,[12]Graph_Auto!$E$6-1,[12]Graph_Auto!$D$6-1,[12]Graph_Auto!$F$6-[12]Graph_Auto!$E$6+1,1)</definedName>
    <definedName name="apc_px_margin">OFFSET([12]Chain_data!$A$1,[12]Graph_Auto!$E$5-1,[12]Graph_Auto!$D$5-1,[12]Graph_Auto!$F$5-[12]Graph_Auto!$E$5+1,1)</definedName>
    <definedName name="apc_staple_margin">OFFSET([12]Chain_data!$A$1,[12]Graph_Auto!$E$9-1,[12]Graph_Auto!$D$9-1,[12]Graph_Auto!$F$9-[12]Graph_Auto!$E$9+1,1)</definedName>
    <definedName name="Applications">#REF!</definedName>
    <definedName name="Applications_for_emulsifiers">#REF!</definedName>
    <definedName name="Approved_Chinese_feed_additives_2012">#REF!</definedName>
    <definedName name="Approved_European_Food_Emulsifiers">'[11]selected european'!#REF!</definedName>
    <definedName name="Approved_European_food_emulsifiers_1">'[11]selected european'!#REF!</definedName>
    <definedName name="AREA">#REF!</definedName>
    <definedName name="Area51">#REF!</definedName>
    <definedName name="Argentinian_exports_and_unit_export_value_for_sulfur_dioxide">#REF!</definedName>
    <definedName name="Argentinian_exports_and_unit_export_values_for_sulfur_dioxidea">#REF!</definedName>
    <definedName name="Argentinian_imports_and_unit_import_values_for_sulfur_dioxidea">#REF!</definedName>
    <definedName name="as">#REF!</definedName>
    <definedName name="asa">#REF!</definedName>
    <definedName name="asd">#REF!</definedName>
    <definedName name="asdfg">#REF!</definedName>
    <definedName name="ASEAN_consumption_of_polyurethane_elastomersa">#REF!</definedName>
    <definedName name="ASEAN_imports_of_catalysts">#REF!</definedName>
    <definedName name="ASEAN_producers_accelerators_2012">#REF!</definedName>
    <definedName name="ASIA">'[8]IFDC Capacities'!$B$205:$U$374</definedName>
    <definedName name="asia_cpl_bze">OFFSET([12]BZ_Data!$A$1,[12]Graph_Auto!$E$40-1,[12]Graph_Auto!$D$40-1,[12]Graph_Auto!$F$40-[12]Graph_Auto!$E$40+1,1)</definedName>
    <definedName name="asia_cpl_chi_imp">OFFSET([12]BZ_Data!$A$1,[12]Graph_Auto!$E$44-1,[12]Graph_Auto!$D$44-1,[12]Graph_Auto!$F$44-[12]Graph_Auto!$E$44+1,1)</definedName>
    <definedName name="asia_cpl_date">OFFSET([12]BZ_Data!$A$1,[12]Graph_Auto!$E$39-1,[12]Graph_Auto!$D$39-1,[12]Graph_Auto!$F$39-[12]Graph_Auto!$E$39+1,1)</definedName>
    <definedName name="asia_cpl_fc">OFFSET([12]BZ_Data!$A$1,[12]Graph_Auto!$E$42-1,[12]Graph_Auto!$D$42-1,[12]Graph_Auto!$F$42-[12]Graph_Auto!$E$42+1,1)</definedName>
    <definedName name="asia_cpl_nea">OFFSET([12]BZ_Data!$A$1,[12]Graph_Auto!$E$43-1,[12]Graph_Auto!$D$43-1,[12]Graph_Auto!$F$43-[12]Graph_Auto!$E$43+1,1)</definedName>
    <definedName name="asia_cpl_vc">OFFSET([12]BZ_Data!$A$1,[12]Graph_Auto!$E$41-1,[12]Graph_Auto!$D$41-1,[12]Graph_Auto!$F$41-[12]Graph_Auto!$E$41+1,1)</definedName>
    <definedName name="Asian_consumption_of_radiation_curable_adhesives_2012">#REF!</definedName>
    <definedName name="Asian_exports_of_sodium_formaldehyde_sulfoxylate">#REF!</definedName>
    <definedName name="Asian_imports_of_sodium_formaldehyde_sulfoxylate">#REF!</definedName>
    <definedName name="Asian_imports_of_sodium_formaldehyde_sulfoxylatea">#REF!</definedName>
    <definedName name="Asian_imports_of_sodium_thiosulfate">#REF!</definedName>
    <definedName name="Asian_producers_of_sodium_formaldehyde_sulfoxylate">#REF!</definedName>
    <definedName name="Asian_production_and_consumption_Hygiene_Paper">#REF!</definedName>
    <definedName name="Asian_Production_and_Consumption_of_Hygiene_Paper__excluding_Toilet_Paper__and_its_per_capita_consumption_2015">#REF!</definedName>
    <definedName name="Asian_supply_demand_for_sodium_formaldehyde_sulfoxylate">#REF!</definedName>
    <definedName name="Asian_supply_demand_for_sodium_hydrosulfide">#REF!</definedName>
    <definedName name="Asian_supply_demand_for_sodium_hydrosulfite">#REF!</definedName>
    <definedName name="Asian_supply_demand_for_sodium_sulfide">#REF!</definedName>
    <definedName name="Asian_supply_demand_for_sodium_sulfites">#REF!</definedName>
    <definedName name="Asian_supply_demand_for_sodium_thiosulfate">#REF!</definedName>
    <definedName name="Asian_supply_demand_for_sulfur_dioxide">#REF!</definedName>
    <definedName name="Associations_and_interest_organizations_relevant_to_organometallics">#REF!</definedName>
    <definedName name="Associations_and_interest_organizations_relevant_to_the_dye_market">#REF!</definedName>
    <definedName name="Associations_interest_organizations_relevant_to_I_I_cleaners_in_china">#REF!</definedName>
    <definedName name="ASW_CountryName_toDPcode">#REF!</definedName>
    <definedName name="ASW_Owners">#REF!</definedName>
    <definedName name="AURORA_RESULTS">'[13]MODEL RESULTS'!$A$4:$DX$815</definedName>
    <definedName name="Austlaria_aroma_chemicals_historic_consumption">'[9]Austral cons flavor'!#REF!</definedName>
    <definedName name="Austlaria_essential_oils_historic_consumption">'[9]Austral cons flavor'!#REF!</definedName>
    <definedName name="Australia_trade_of_fragrance_compositions">'[9]Austral Flavor trade'!#REF!</definedName>
    <definedName name="Australian_consumption_of_aroma_chemicals">'[9]Austral cons flavor'!#REF!</definedName>
    <definedName name="Australian_consumption_of_essential_oils">'[9]Austral cons flavor'!#REF!</definedName>
    <definedName name="Australian_consumption_of_fragrance_compositions">'[9]Austral cons flavor'!#REF!</definedName>
    <definedName name="Australian_consumption_of_specialty_mining_chemicals_2013">#REF!</definedName>
    <definedName name="Australian_export_prices_for_sodium_chloride">#REF!</definedName>
    <definedName name="Australian_exports_of_essential_oils_and_natural_extracts">'[9]Austral EssOil&amp;NatExt Import'!#REF!</definedName>
    <definedName name="Australian_exports_of_essential_oils_and_natural_extracts__continued">'[9]Austral EssOil&amp;NatExt Import'!#REF!</definedName>
    <definedName name="Australian_exports_of_selected_aroma_chemicals">'[9]Austr AromaChem import'!#REF!</definedName>
    <definedName name="Australian_exports_of_selected_aroma_chemicals__continued">'[9]Austr AromaChem import'!#REF!</definedName>
    <definedName name="Australian_exports_of_sodium_cyanide">#REF!</definedName>
    <definedName name="Australian_Exports_of_spodumene_concentrate_by_country_of_destination">#REF!</definedName>
    <definedName name="Australian_exports_of_spodumene_concentratea">#REF!</definedName>
    <definedName name="Australian_exports_of_titanium_dioxide">#REF!</definedName>
    <definedName name="Australian_imports_and_unit_import_value">#REF!</definedName>
    <definedName name="Australian_imports_and_unit_import_values_for_lithium_carbonate">#REF!</definedName>
    <definedName name="Australian_imports_and_unit_import_values_for_lithium_chemistries">#REF!</definedName>
    <definedName name="Australian_imports_and_unit_import_values_for_lithium_hydroxide">#REF!</definedName>
    <definedName name="Australian_major_producers_of_organic_polymer_coagulants_and_flocculants—2020a">#REF!</definedName>
    <definedName name="Australian_producers_of_rare_earth_mineral_concentrates">#REF!</definedName>
    <definedName name="Australian_producers_of_sodium_chloride">#REF!</definedName>
    <definedName name="Australian_producers_of_sodium_cyanide">#REF!</definedName>
    <definedName name="Australian_producers_of_titanium_dioxide">#REF!</definedName>
    <definedName name="Australian_producers_of_titanium_dioxide_raw_materials_2014">#REF!</definedName>
    <definedName name="Australian_production_of_ilmenite_rutile_and_synthetic_rutile">#REF!</definedName>
    <definedName name="Australian_production_of_spodumene_and_lithium_content">#REF!</definedName>
    <definedName name="Australian_supply_demand_for_sodium_cyanide">#REF!</definedName>
    <definedName name="Australian_trade_in_fragrance_compositionsa">'[9]Austral Flavor trade'!#REF!</definedName>
    <definedName name="Ausy_Demand">#REF!</definedName>
    <definedName name="Automotive_additives">#REF!</definedName>
    <definedName name="Average_African_extra_regional_trade_price_for_sodium_chloride">#REF!</definedName>
    <definedName name="Average_African_unit_trade_values_for_nitric_acid">'[6]we Price'!#REF!</definedName>
    <definedName name="Average_annual_consumption_growth_rates_for_I_I_cleaners__2023_28a">'[14]con I&amp;I Cleaner 2023'!#REF!</definedName>
    <definedName name="Average_annual_consumption_growth_rates_fro_surfactant_products__2024_29">#REF!</definedName>
    <definedName name="Average_annual_consumption_growth_rates_from_flavor_and_fragrance_products__2021–26">#REF!</definedName>
    <definedName name="Average_annual_growth_rate_for_isopropyl_alcohol_in_major_consuming_region">#REF!</definedName>
    <definedName name="Average_annual_growth_rate_for_propylene_glycols_by_major_region_and_end_use_in_2023_28">'[15]cons end use 2023'!#REF!</definedName>
    <definedName name="Average_annual_growth_rates_for_consumption_of__polyurethane_elastomers_by_major_region_2012_2017">#REF!</definedName>
    <definedName name="Average_annual_growth_rates_for_oil_field_chemicals_at_the_service_company_level_2014_2019">#REF!</definedName>
    <definedName name="Average_annual_growth_rates_for_World_consumption_of_ethanolamines—2017–2022">#REF!</definedName>
    <definedName name="Average_annual_growth_rates_for_World_consumption_of_Product—2017–2022">#REF!</definedName>
    <definedName name="Average_annual_offshore_rig_count_by_region">#REF!</definedName>
    <definedName name="Average_annual_producer_price_index_adhesive_manufacturing">#REF!</definedName>
    <definedName name="Average_annual_rotary_rig_count_by_region">#REF!</definedName>
    <definedName name="Average_annual_unit_import_value">#REF!</definedName>
    <definedName name="Average_asian_market_prices_for_titanium_dioxide_pigment">#REF!</definedName>
    <definedName name="Average_Central_and_Eastern_European_extra_regional_trade_prices_for_sodium_chloride">#REF!</definedName>
    <definedName name="Average_Chinese_unit_export_values_for_dyes">#REF!</definedName>
    <definedName name="Average_Chinese_unit_export_values_for_sodium_hydrosulfide">#REF!</definedName>
    <definedName name="Average_Chinese_unit_export_values_for_sodium_sulfide">#REF!</definedName>
    <definedName name="Average_Chinese_unit_export_values_for_sodium_sulfite">#REF!</definedName>
    <definedName name="Average_Chinese_unit_export_values_for_sodium_thiosulfate">#REF!</definedName>
    <definedName name="Average_Chinese_unit_import_values_for_dyes">#REF!</definedName>
    <definedName name="Average_cost_structure_for_U.S._adhesives_and_sealants_manufacturers_2007">#REF!</definedName>
    <definedName name="Average_dealer_prices_for_platinum_group_metals">#REF!</definedName>
    <definedName name="Average_Dutch_prices_for_powder_coatings">#REF!</definedName>
    <definedName name="Average_European_prices_for_flame_retardants">#REF!</definedName>
    <definedName name="Average_French_and_German_unit_trade_values_for_nitric_acid">#REF!</definedName>
    <definedName name="Average_French_and_German_unit_trade_values_for_nitric_acid__continued">'[6]we Price'!#REF!</definedName>
    <definedName name="Average_German_prices_for_powder_coatings">#REF!</definedName>
    <definedName name="Average_German_sales_price_for_sodium_chloride">#REF!</definedName>
    <definedName name="Average_Japanese_unit_export_values_for_sodium_hydrosulfide">#REF!</definedName>
    <definedName name="Average_Japanese_unit_export_values_for_sodium_sulfite">#REF!</definedName>
    <definedName name="Average_lithium_content_for_various_brines">#REF!</definedName>
    <definedName name="Average_Middle_Eastern_extra_regional_trade_price_for_sodium_chloride">#REF!</definedName>
    <definedName name="Average_Middle_Eastern_unit_trade_values_for_nitric_acid">'[6]we Price'!#REF!</definedName>
    <definedName name="Average_middle_eastern_unit_trade_values_for_titanium_dioxide">#REF!</definedName>
    <definedName name="Average_middle_eastern_unit_trade_values_for_titanium_dioxide_2">#REF!</definedName>
    <definedName name="Average_North_American_prices_for_chemical_processing_catalysts_2012">#REF!</definedName>
    <definedName name="Average_North_American_prices_for_chemical_processing_catalysts_2016">#REF!</definedName>
    <definedName name="Average_North_American_prices_for_petroleum_refining_catalysts_2012">#REF!</definedName>
    <definedName name="Average_North_American_prices_for_petroleum_refining_catalysts_2016">#REF!</definedName>
    <definedName name="Average_northern_european_market_prices_for_bulk_volume_shipments_of_titanium_dioxide_pigment">#REF!</definedName>
    <definedName name="Average_number_of_operating_oil_and_gas_rigs_in_the_United_States">#REF!</definedName>
    <definedName name="Average_prices_paid_by_U.S._farmers_for_ammonium_phosphates">#REF!</definedName>
    <definedName name="Average_prices_paid_by_U.S._farmers_for_ammonium_phosphates_continued">#REF!</definedName>
    <definedName name="Average_prices_paid_by_U.S._farmers_for_ammonium_phosphates_continued_1">#REF!</definedName>
    <definedName name="Average_prices_paid_by_U.S._farmers_for_ammonium_phosphates_continued_2">'[16]US mixed price'!#REF!</definedName>
    <definedName name="Average_regional_prices_paid_by_US_farmers_for_ammonium_nitrate">#REF!</definedName>
    <definedName name="Average_U.S._market_prices_for_polyisoprene_elastomers_and_natural_rubber">#REF!</definedName>
    <definedName name="Average_U.S._regional_prices_for_ammonia_paid_by_farmers">#REF!</definedName>
    <definedName name="Average_U.S._unit_export_value_for_sulfuric_acid">#REF!</definedName>
    <definedName name="Average_U.S._unit_import_values_for_sulfuric_acid_by_country_of_origin">#REF!</definedName>
    <definedName name="Average_U.S_unit_export_prices_for_sodium_cyanide">#REF!</definedName>
    <definedName name="Average_unit_trade_values_for_nitric_acid_in_Central_Europe">'[6]we Price'!#REF!</definedName>
    <definedName name="Average_unit_trade_values_for_nitric_acid_in_Eastern_Europe">'[6]we Price'!#REF!</definedName>
    <definedName name="Average_US_market_price_for_titanium_dioxide_pigments">#REF!</definedName>
    <definedName name="Average_US_market_prices_for_anticorrosion_coatings—2014a">#REF!</definedName>
    <definedName name="Average_US_producer_cost_structure_for_high_performance">#REF!</definedName>
    <definedName name="Average_US_unit_shipment_values_for_titanium_dioxide_pigments">#REF!</definedName>
    <definedName name="Average_Western_European_prices_for_fluoropolymers">#REF!</definedName>
    <definedName name="Average_Western_European_prices_for_organoaluminums">#REF!</definedName>
    <definedName name="Average_Western_European_prices_for_organolithiums">#REF!</definedName>
    <definedName name="Average_Western_European_prices_for_organomagnesiums">#REF!</definedName>
    <definedName name="Average_Western_European_prices_for_organotins">#REF!</definedName>
    <definedName name="Average_Western_European_Prices_for_organozincs">#REF!</definedName>
    <definedName name="Average_Western_European_prices_for_selected_powdered_lignosulfonates">#REF!</definedName>
    <definedName name="Average_Western_European_unit_trade_values_for_dyes">#REF!</definedName>
    <definedName name="B__IHS_Markit__estimates__data_for_2012–25_.">#REF!</definedName>
    <definedName name="B__World_Trade_Atlas__Global_Trade_Information_Services__Inc.__data_for_2005_2016_.">#REF!</definedName>
    <definedName name="Baker_hughes_rig_counts">#REF!</definedName>
    <definedName name="Bakken_region_regulatory_landscape">#REF!</definedName>
    <definedName name="Baltic_prices_for_NPK_16_16_16">#REF!</definedName>
    <definedName name="Base_Year">#REF!</definedName>
    <definedName name="baseyear">[17]BASIS!$B$7</definedName>
    <definedName name="BASF_catalysts_sales_2011">#REF!</definedName>
    <definedName name="BASF_location_of_customer">#REF!</definedName>
    <definedName name="BASF_profile">#REF!</definedName>
    <definedName name="bbb">#REF!</definedName>
    <definedName name="bblpgal">[17]BASIS!$B$3</definedName>
    <definedName name="bchdkdk">#REF!</definedName>
    <definedName name="Belgium__Estonia__Italy__Netherlands__Poland__Sweden__United_Kingdom__Spain__Turkey__South_Africa__Russia">#REF!,#REF!</definedName>
    <definedName name="bgtgb">'[1]csa construc 2'!#REF!</definedName>
    <definedName name="BHKKKMLSTK_ASO">#REF!</definedName>
    <definedName name="BHKKKMLSTK_CA">#REF!</definedName>
    <definedName name="BHKKKMLSTK_NRD">#REF!</definedName>
    <definedName name="BHKKKMLSTK_WOR">#REF!</definedName>
    <definedName name="BHKKMIDL_FI">#REF!</definedName>
    <definedName name="BHKKMIDL_ID">#REF!</definedName>
    <definedName name="BHKKMIDL_SE">#REF!</definedName>
    <definedName name="BHKKMLSTK_KR">#REF!</definedName>
    <definedName name="billions_of_cubic_meters_per_year">#REF!</definedName>
    <definedName name="Bioleaching_projects_utilizing_stirred_reactors">#REF!</definedName>
    <definedName name="Biotechnology_based_ingredients">#REF!</definedName>
    <definedName name="Bleaching_chemicals_pulp_production">#REF!</definedName>
    <definedName name="Blowing_Agents_by_Polymer">#REF!</definedName>
    <definedName name="Boeing_delivery_of_commercial_aircraft">#REF!</definedName>
    <definedName name="Boxboard">#REF!</definedName>
    <definedName name="BoxPlot">"BoxPlot"</definedName>
    <definedName name="Brazilian_and_mexican_exports_of_lignosulfonates">#REF!</definedName>
    <definedName name="Brazilian_and_mexican_imports_of_lignosulfonates">#REF!</definedName>
    <definedName name="Brazilian_consumption_of_dyes_by_type_and_application_2013">#REF!</definedName>
    <definedName name="Brazilian_consumption_of_lithium_chemistries_2001_2010">#REF!</definedName>
    <definedName name="Brazilian_consumption_of_n_butyraldehyde">#REF!</definedName>
    <definedName name="Brazilian_consumption_of_specialty_mining_chemicals_2013">#REF!</definedName>
    <definedName name="Brazilian_consumption_of_titanium_dioxide_2014">#REF!</definedName>
    <definedName name="Brazilian_exports_of_industrial_grade_phosphoric_acida">#REF!</definedName>
    <definedName name="Brazilian_exports_of_sodium_phosphates">#REF!</definedName>
    <definedName name="Brazilian_imports_of_industrial_grade_phosphoric_acida">#REF!</definedName>
    <definedName name="Brazilian_imports_of_sodium_phosphates">#REF!</definedName>
    <definedName name="Brazilian_processors_of_fluoropolymers_as_of_May_2012">#REF!</definedName>
    <definedName name="Brazilian_producers_of_acrylamide">#REF!</definedName>
    <definedName name="Brazilian_producers_of_chemical_process_catalysts">#REF!</definedName>
    <definedName name="Brazilian_producers_of_cyanoacrylate_adhesives">#REF!</definedName>
    <definedName name="Brazilian_producers_of_epoxy_adhesives">#REF!</definedName>
    <definedName name="Brazilian_producers_of_industrial_phosphates">#REF!</definedName>
    <definedName name="Brazilian_producers_of_lignosulfonates">#REF!</definedName>
    <definedName name="Brazilian_producers_of_polyurethane_adhesives">#REF!</definedName>
    <definedName name="Brazilian_producers_of_polyurethane_sealants">#REF!</definedName>
    <definedName name="Brazilian_producers_of_printing_inks">'[18]csa producers'!#REF!</definedName>
    <definedName name="Brazilian_producers_of_titanium_dioxide">#REF!</definedName>
    <definedName name="Brazilian_production_of_cars_and_light_trucks">#REF!</definedName>
    <definedName name="Brazilian_production_of_ilmenite_and_rutile">#REF!</definedName>
    <definedName name="Brazilian_production_of_kaolin">#REF!</definedName>
    <definedName name="Brazilian_production_of_kaolin_beneficiated">#REF!</definedName>
    <definedName name="Brazilian_production_of_passenger_car_and_truck_tires">#REF!</definedName>
    <definedName name="Brazilian_production_of_synthetic_dyes_and_fluorescent_brighteners">#REF!</definedName>
    <definedName name="Brazilian_salient_statistics_for_tiresa">#REF!</definedName>
    <definedName name="Brazilian_supply_demand_for_fluoropolymers_other_than_PTFE">#REF!</definedName>
    <definedName name="Brazilian_supply_demand_for_industrial_phosphoric_acid">#REF!</definedName>
    <definedName name="Brazilian_supply_demand_for_melamine">#REF!</definedName>
    <definedName name="Brazilian_supply_demand_for_PTFE_resin">#REF!</definedName>
    <definedName name="Brazilian_supply_demand_for_sodium_tripolyphosphate">#REF!</definedName>
    <definedName name="Brazilian_supply_demand_for_titanium_dioxide">#REF!</definedName>
    <definedName name="Brazilian_trade_chart">'[18]Brazil trade'!#REF!</definedName>
    <definedName name="Brazilian_trade_in_ethyl_ether">#REF!</definedName>
    <definedName name="Brazilian_unit_trade_values_for_titanium_dioxide">#REF!</definedName>
    <definedName name="Breakdown_of_powder_coating_use_in_the_automotive_industry">#REF!</definedName>
    <definedName name="Breakdown_of_usage_factors_for_the_production_of__various_downstream_chemicals">#REF!</definedName>
    <definedName name="BSKKMIDL_FI">#REF!</definedName>
    <definedName name="BSKKMIDL_SE">#REF!</definedName>
    <definedName name="BSKKMLSTK_KR">#REF!</definedName>
    <definedName name="Bubble">"Bubble"</definedName>
    <definedName name="butyl_Acteate">#REF!</definedName>
    <definedName name="BX_AR_ASIA">#REF!</definedName>
    <definedName name="BX_AR_EU">#REF!</definedName>
    <definedName name="BX_AR_LA">#REF!</definedName>
    <definedName name="BX_AR_NA">#REF!</definedName>
    <definedName name="BX_AR_OTH">#REF!</definedName>
    <definedName name="BX_AR_TOT">#REF!</definedName>
    <definedName name="BX_ASIA_BR">#REF!</definedName>
    <definedName name="BX_ASIA_CH">#REF!</definedName>
    <definedName name="BX_ASIA_MX">#REF!</definedName>
    <definedName name="BX_BR_ASIA">#REF!</definedName>
    <definedName name="BX_BR_EU">#REF!</definedName>
    <definedName name="BX_BR_LA">#REF!</definedName>
    <definedName name="BX_BR_NA">#REF!</definedName>
    <definedName name="BX_BR_OTH">#REF!</definedName>
    <definedName name="BX_BR_TOT">#REF!</definedName>
    <definedName name="BX_CH_ASIA">#REF!</definedName>
    <definedName name="BX_CH_EU">#REF!</definedName>
    <definedName name="BX_CH_LA">#REF!</definedName>
    <definedName name="BX_CH_NA">#REF!</definedName>
    <definedName name="BX_CH_OTH">#REF!</definedName>
    <definedName name="BX_CH_TOT">#REF!</definedName>
    <definedName name="BX_CO_ASIA">#REF!</definedName>
    <definedName name="BX_CO_EU">#REF!</definedName>
    <definedName name="BX_CO_LA">#REF!</definedName>
    <definedName name="BX_CO_NA">#REF!</definedName>
    <definedName name="BX_CO_OTH">#REF!</definedName>
    <definedName name="BX_CO_TOT">#REF!</definedName>
    <definedName name="BX_CR_ASIA">#REF!</definedName>
    <definedName name="BX_CR_EU">#REF!</definedName>
    <definedName name="BX_CR_LA">#REF!</definedName>
    <definedName name="BX_CR_NA">#REF!</definedName>
    <definedName name="BX_CR_OTH">#REF!</definedName>
    <definedName name="BX_CR_TOT">#REF!</definedName>
    <definedName name="BX_EC_ASIA">#REF!</definedName>
    <definedName name="BX_EC_EU">#REF!</definedName>
    <definedName name="BX_EC_LA">#REF!</definedName>
    <definedName name="BX_EC_NA">#REF!</definedName>
    <definedName name="BX_EC_OTH">#REF!</definedName>
    <definedName name="BX_EC_TOT">#REF!</definedName>
    <definedName name="BX_ES_ASIA">#REF!</definedName>
    <definedName name="BX_ES_EU">#REF!</definedName>
    <definedName name="BX_ES_LA">#REF!</definedName>
    <definedName name="BX_ES_NA">#REF!</definedName>
    <definedName name="BX_ES_OTH">#REF!</definedName>
    <definedName name="BX_ES_TOT">#REF!</definedName>
    <definedName name="BX_EU_AR">#REF!</definedName>
    <definedName name="BX_EU_BR">#REF!</definedName>
    <definedName name="BX_EU_CH">#REF!</definedName>
    <definedName name="BX_EU_MX">#REF!</definedName>
    <definedName name="BX_GT_ASIA">#REF!</definedName>
    <definedName name="BX_GT_EU">#REF!</definedName>
    <definedName name="BX_GT_LA">#REF!</definedName>
    <definedName name="BX_GT_NA">#REF!</definedName>
    <definedName name="BX_GT_OTH">#REF!</definedName>
    <definedName name="BX_GT_TOT">#REF!</definedName>
    <definedName name="BX_LA_AR">#REF!</definedName>
    <definedName name="BX_LA_BR">#REF!</definedName>
    <definedName name="BX_LA_CH">#REF!</definedName>
    <definedName name="BX_LA_MX">#REF!</definedName>
    <definedName name="BX_MX_ASIA">#REF!</definedName>
    <definedName name="BX_MX_EU">#REF!</definedName>
    <definedName name="BX_MX_LA">#REF!</definedName>
    <definedName name="BX_MX_NA">#REF!</definedName>
    <definedName name="BX_MX_OTH">#REF!</definedName>
    <definedName name="BX_MX_TOT">#REF!</definedName>
    <definedName name="BX_NA_BR">#REF!</definedName>
    <definedName name="BX_NA_CH">#REF!</definedName>
    <definedName name="BX_NA_MX">#REF!</definedName>
    <definedName name="BX_PU_ASIA">#REF!</definedName>
    <definedName name="BX_PU_EU">#REF!</definedName>
    <definedName name="BX_PU_LA">#REF!</definedName>
    <definedName name="BX_PU_NA">#REF!</definedName>
    <definedName name="BX_PU_OTH">#REF!</definedName>
    <definedName name="BX_PU_TOT">#REF!</definedName>
    <definedName name="BX_TOT_AR">#REF!</definedName>
    <definedName name="BX_TOT_BR">#REF!</definedName>
    <definedName name="BX_TOT_CH">#REF!</definedName>
    <definedName name="BX_TOT_MX">#REF!</definedName>
    <definedName name="BX_VZ_ASIA">#REF!</definedName>
    <definedName name="BX_VZ_EU">#REF!</definedName>
    <definedName name="BX_VZ_LA">#REF!</definedName>
    <definedName name="BX_VZ_NA">#REF!</definedName>
    <definedName name="BX_VZ_OTH">#REF!</definedName>
    <definedName name="BX_VZ_TOT">#REF!</definedName>
    <definedName name="bze_ada_ada">OFFSET([12]BZ_Data!$A$1,[12]Graph_Auto!$E$30-1,[12]Graph_Auto!$D$30-1,[12]Graph_Auto!$F$30-[12]Graph_Auto!$E$30+1,1)</definedName>
    <definedName name="bze_ada_bze">OFFSET([12]BZ_Data!$A$1,[12]Graph_Auto!$E$31-1,[12]Graph_Auto!$D$31-1,[12]Graph_Auto!$F$31-[12]Graph_Auto!$E$31+1,1)</definedName>
    <definedName name="bze_ada_date">OFFSET([12]BZ_Data!$A$1,[12]Graph_Auto!$E$29-1,[12]Graph_Auto!$D$29-1,[12]Graph_Auto!$F$29-[12]Graph_Auto!$E$29+1,1)</definedName>
    <definedName name="bze_ada_spread">OFFSET([12]BZ_Data!$A$1,[12]Graph_Auto!$E$32-1,[12]Graph_Auto!$D$32-1,[12]Graph_Auto!$F$32-[12]Graph_Auto!$E$32+1,1)</definedName>
    <definedName name="BZEALL_Date">OFFSET([19]ForecastNAM!$A$1,[19]Graph_Auto!$F$31-1,[19]Graph_Auto!$E$31-1,[19]Graph_Auto!$G$31-[19]Graph_Auto!$F$31+1,1)</definedName>
    <definedName name="BZEALL_Nea">OFFSET([19]ForecastASP!$A$1,[19]Graph_Auto!$F$34-1,[19]Graph_Auto!$E$34-1,[19]Graph_Auto!$G$34-[19]Graph_Auto!$F$34+1,1)</definedName>
    <definedName name="BZEALL_Usg">OFFSET([19]ForecastNAM!$A$1,[19]Graph_Auto!$F$32-1,[19]Graph_Auto!$E$32-1,[19]Graph_Auto!$G$32-[19]Graph_Auto!$F$32+1,1)</definedName>
    <definedName name="BZEALL_Wep">OFFSET([19]ForecastWEP!$A$1,[19]Graph_Auto!$F$33-1,[19]Graph_Auto!$E$33-1,[19]Graph_Auto!$G$33-[19]Graph_Auto!$F$33+1,1)</definedName>
    <definedName name="BZECPFCST_Contract">OFFSET([19]Data_Auto!$A$1,[19]Graph_Auto!$F$37-1,[19]Graph_Auto!$E$37-1,[19]Graph_Auto!$G$37-[19]Graph_Auto!$F$37+1,1)</definedName>
    <definedName name="BZECPFCST_Date">OFFSET([19]Data_Auto!$A$1,[19]Graph_Auto!$F$36-1,[19]Graph_Auto!$E$36-1,[19]Graph_Auto!$G$36-[19]Graph_Auto!$F$36+1,1)</definedName>
    <definedName name="BZENET_Bze">OFFSET([19]Data_Auto!$A$1,[19]Graph_Auto!$F$40-1,[19]Graph_Auto!$E$40-1,[19]Graph_Auto!$G$40-[19]Graph_Auto!$F$40+1,1)</definedName>
    <definedName name="BZENET_Con">OFFSET([19]Data_Auto!$A$1,[19]Graph_Auto!$F$41-1,[19]Graph_Auto!$E$41-1,[19]Graph_Auto!$G$41-[19]Graph_Auto!$F$41+1,1)</definedName>
    <definedName name="BZENET_Cum">OFFSET([19]Data_Auto!$A$1,[19]Graph_Auto!$F$43-1,[19]Graph_Auto!$E$43-1,[19]Graph_Auto!$G$43-[19]Graph_Auto!$F$43+1,1)</definedName>
    <definedName name="BZENET_Date">OFFSET([19]Data_Auto!$A$1,[19]Graph_Auto!$F$39-1,[19]Graph_Auto!$E$39-1,[19]Graph_Auto!$G$39-[19]Graph_Auto!$F$39+1,1)</definedName>
    <definedName name="BZENET_Phe">OFFSET([19]Data_Auto!$A$1,[19]Graph_Auto!$F$44-1,[19]Graph_Auto!$E$44-1,[19]Graph_Auto!$G$44-[19]Graph_Auto!$F$44+1,1)</definedName>
    <definedName name="BZENET_Spot">OFFSET([19]Data_Auto!$A$1,[19]Graph_Auto!$F$42-1,[19]Graph_Auto!$E$42-1,[19]Graph_Auto!$G$42-[19]Graph_Auto!$F$42+1,1)</definedName>
    <definedName name="C_and_S_America_Countrywise_Imports">'[16]csa imp NP'!#REF!</definedName>
    <definedName name="California_reformulated_gasoline_phase_2_and_phase_3_standards">#REF!</definedName>
    <definedName name="Calories">#REF!</definedName>
    <definedName name="CAN_consumption">#REF!</definedName>
    <definedName name="CAN_producers">#REF!</definedName>
    <definedName name="CAN_salient_statistics">#REF!</definedName>
    <definedName name="Can_trade" hidden="1">#REF!</definedName>
    <definedName name="Canadian_apparent_consumption_of_synthetic_dyes">#REF!</definedName>
    <definedName name="Canadian_average_unit_import_values_for_lignosulfonates">#REF!</definedName>
    <definedName name="Canadian_capacity_for_nitric_acid_by_company_as_of_May_2014">#REF!</definedName>
    <definedName name="Canadian_consumption_of_anhydrous_ammonia">#REF!</definedName>
    <definedName name="Canadian_consumption_of_ethanolamines">#REF!</definedName>
    <definedName name="Canadian_Consumption_of_Fluorspar_by_Application">#REF!</definedName>
    <definedName name="Canadian_consumption_of_guar_gum_and_derivatives_in_oil_field_applications">#REF!</definedName>
    <definedName name="Canadian_consumption_of_HCl_in_oil_well_acidizing_applications">#REF!</definedName>
    <definedName name="Canadian_consumption_of_LDPE">#REF!</definedName>
    <definedName name="Canadian_consumption_of_lignosulfonates">#REF!</definedName>
    <definedName name="Canadian_consumption_of_lithium_by_major_end_use">#REF!</definedName>
    <definedName name="Canadian_consumption_of_lithium_carbonate">#REF!</definedName>
    <definedName name="Canadian_consumption_of_lithium_for_battery_use">#REF!</definedName>
    <definedName name="Canadian_consumption_of_lithium_for_non_battery_use">#REF!</definedName>
    <definedName name="Canadian_consumption_of_lithium_hydroxide_monohydrate">#REF!</definedName>
    <definedName name="Canadian_consumption_of_melamine">#REF!</definedName>
    <definedName name="Canadian_consumption_of_merchant_and_corohydride_generated_hydrosulfite">#REF!</definedName>
    <definedName name="Canadian_consumption_of_Polycarbonate__PC__Resins">#REF!</definedName>
    <definedName name="Canadian_consumption_of_polyisoprene_elastomers">#REF!</definedName>
    <definedName name="Canadian_consumption_of_polyurethane_elastomers">#REF!</definedName>
    <definedName name="Canadian_consumption_of_Product">#REF!</definedName>
    <definedName name="Canadian_consumption_of_proppants">#REF!</definedName>
    <definedName name="Canadian_consumption_of_sodium_carbonate">#REF!</definedName>
    <definedName name="Canadian_consumption_of_sodium_chloride">#REF!</definedName>
    <definedName name="Canadian_consumption_of_specialty_mining_chemicals_2013">#REF!</definedName>
    <definedName name="Canadian_consumption_of_sulfur_dioxide">#REF!</definedName>
    <definedName name="Canadian_consumption_of_sulfuric_acid">#REF!</definedName>
    <definedName name="Canadian_consumption_of_titanium_dioxide_2014">#REF!</definedName>
    <definedName name="Canadian_exports_and_unit_export_values_for_lithium_chemistries">#REF!</definedName>
    <definedName name="Canadian_exports_of_calcium_phosphates">#REF!</definedName>
    <definedName name="Canadian_exports_of_other_phosphates">#REF!</definedName>
    <definedName name="Canadian_exports_of_phosphoric_acid__all_grades">#REF!</definedName>
    <definedName name="Canadian_exports_of_phosphoric_acid_all_grades">#REF!</definedName>
    <definedName name="Canadian_exports_of_potassium_phosphates">#REF!</definedName>
    <definedName name="Canadian_exports_of_sodium_chloride_and_brine">#REF!</definedName>
    <definedName name="Canadian_exports_of_sodium_phosphates">#REF!</definedName>
    <definedName name="Canadian_exports_of_sulfur_dioxide_to_the_United_States">#REF!</definedName>
    <definedName name="Canadian_exports_of_sulfuric_acid_by_country_of_destination">#REF!</definedName>
    <definedName name="Canadian_exports_of_synthetic_dyes">#REF!</definedName>
    <definedName name="Canadian_imports_and_unit_import_value_for_ammonium_thiosulfate">#REF!</definedName>
    <definedName name="Canadian_imports_and_unit_import_value_for_lithium_metal">#REF!</definedName>
    <definedName name="Canadian_imports_and_unit_import_values_for_lithium_chemistries">#REF!</definedName>
    <definedName name="Canadian_imports_and_unit_import_values_for_sodium_hydrosulfide">#REF!</definedName>
    <definedName name="Canadian_imports_and_unit_import_values_for_sodium_thiosulfate_and_thiosulfates_of_metals">#REF!</definedName>
    <definedName name="Canadian_imports_and_unit_imports_value_for_sodium_formaldehyde_sulfoxylate__SFS">#REF!</definedName>
    <definedName name="Canadian_imports_and_unit_imports_value_for_sodium_metabisulfite_MBS">#REF!</definedName>
    <definedName name="Canadian_imports_and_unit_imports_values_for_sodium_sulfites">#REF!</definedName>
    <definedName name="Canadian_imports_of_adiponitrile">#REF!</definedName>
    <definedName name="Canadian_imports_of_calcium_phosphates">#REF!</definedName>
    <definedName name="Canadian_imports_of_dry_sodium_hydrosulfite">#REF!</definedName>
    <definedName name="Canadian_imports_of_industrial_grade_phosphoric_acid">#REF!</definedName>
    <definedName name="Canadian_imports_of_melamine_by_country_of_origin">#REF!</definedName>
    <definedName name="Canadian_imports_of_organoaluminum_compounds">#REF!</definedName>
    <definedName name="Canadian_imports_of_organotin_compounds">#REF!</definedName>
    <definedName name="Canadian_imports_of_other_phosphates">#REF!</definedName>
    <definedName name="Canadian_imports_of_potassium_phosphates">#REF!</definedName>
    <definedName name="Canadian_imports_of_selected_sodium_sulfites">#REF!</definedName>
    <definedName name="Canadian_imports_of_sodium_chloride_and_brine">#REF!</definedName>
    <definedName name="Canadian_imports_of_sodium_cyanide">#REF!</definedName>
    <definedName name="Canadian_imports_of_sodium_nitrilotriacetate">#REF!</definedName>
    <definedName name="Canadian_imports_of_sodium_phosphates">#REF!</definedName>
    <definedName name="Canadian_imports_of_sulfur_dioxide_from_the_United_States">#REF!</definedName>
    <definedName name="Canadian_imports_of_sulfuric_acid_by_country_of_origin">#REF!</definedName>
    <definedName name="Canadian_imports_of_synthetic_dyes">#REF!</definedName>
    <definedName name="Canadian_imports_of_xanthates">#REF!</definedName>
    <definedName name="Canadian_list_prices_for_industrial_phosphates">#REF!</definedName>
    <definedName name="Canadian_PPA_projects_for_LFP_production">#REF!</definedName>
    <definedName name="Canadian_producers_of_ammonia">#REF!</definedName>
    <definedName name="Canadian_producers_of_ammonium_nitrate">#REF!</definedName>
    <definedName name="Canadian_producers_of_ammonium_phosphate">#REF!</definedName>
    <definedName name="Canadian_producers_of_ethanolamines">#REF!</definedName>
    <definedName name="Canadian_producers_of_ethylene">#REF!</definedName>
    <definedName name="Canadian_producers_of_food_colors_2014_1">'[11]can mex prdcrs'!#REF!</definedName>
    <definedName name="Canadian_Producers_of_Food_Colors—2014">'[11]can mex prdcrs'!#REF!</definedName>
    <definedName name="Canadian_Producers_of_Food_Emulsifiers—2014">'[11]can mex prdcrs'!#REF!</definedName>
    <definedName name="Canadian_producers_of_food_enzymes_2014_1">'[11]can mex prdcrs'!#REF!</definedName>
    <definedName name="Canadian_Producers_of_Food_Enzymes—2014">'[11]can mex prdcrs'!#REF!</definedName>
    <definedName name="Canadian_producers_of_food_preservatives—2017">'[11]can mex prdcrs'!#REF!</definedName>
    <definedName name="Canadian_producers_of_industrial_phosphates">#REF!</definedName>
    <definedName name="Canadian_producers_of_LDPE">#REF!</definedName>
    <definedName name="Canadian_producers_of_LFP_CAM">#REF!</definedName>
    <definedName name="Canadian_producers_of_lignosulfonates">#REF!</definedName>
    <definedName name="Canadian_producers_of_lithium_compounds">#REF!</definedName>
    <definedName name="Canadian_producers_of_lithium_compounds_2017_and_2022">#REF!</definedName>
    <definedName name="Canadian_producers_of_lithium_iron_phosphate_cathode_active_material">#REF!</definedName>
    <definedName name="Canadian_producers_of_merchant_sodium_hydrosulfitea">#REF!</definedName>
    <definedName name="Canadian_producers_of_methanol">#REF!</definedName>
    <definedName name="Canadian_producers_of_Product">#REF!</definedName>
    <definedName name="Canadian_producers_of_selected_sulfur_chemicals">#REF!</definedName>
    <definedName name="Canadian_producers_of_sodium_bisulfite_solution_SBS">#REF!</definedName>
    <definedName name="Canadian_producers_of_sodium_chloride">#REF!</definedName>
    <definedName name="Canadian_producers_of_solid_AP">#REF!</definedName>
    <definedName name="Canadian_producers_of_sulfur_dioxide">#REF!</definedName>
    <definedName name="Canadian_producers_of_titanium_dioxide">#REF!</definedName>
    <definedName name="Canadian_production_of_solid_ammonium_phosphates_by_type">'[16]can cons'!#REF!</definedName>
    <definedName name="Canadian_production_of_sulfuric_acid_by_sulfur_source">#REF!</definedName>
    <definedName name="Canadian_production_of_titanium_dioxide_slag">#REF!</definedName>
    <definedName name="Canadian_sample_prices_for_flotation_reagents_2013">#REF!</definedName>
    <definedName name="Canadian_supply_demand_for_all_sodium_sulfites">#REF!</definedName>
    <definedName name="Canadian_supply_demand_for_ammonia">#REF!</definedName>
    <definedName name="Canadian_supply_demand_for_ammonium_nitrate">#REF!</definedName>
    <definedName name="Canadian_supply_demand_for_ammonium_nitrates">#REF!</definedName>
    <definedName name="Canadian_supply_demand_for_borohydride_generated_hydrosulfite">#REF!</definedName>
    <definedName name="Canadian_supply_demand_for_C1_C4_alkyl_acetates—2020">#REF!</definedName>
    <definedName name="Canadian_supply_demand_for_calcium_ammonium_nitrate">#REF!</definedName>
    <definedName name="Canadian_supply_demand_for_DAP">#REF!</definedName>
    <definedName name="Canadian_supply_demand_for_fluoropolymers_other_than_PTFE">#REF!</definedName>
    <definedName name="Canadian_supply_demand_for_industrial_phosphates_2011">#REF!</definedName>
    <definedName name="Canadian_supply_demand_for_LDPE">#REF!</definedName>
    <definedName name="Canadian_supply_demand_for_lignosulfonates">#REF!</definedName>
    <definedName name="Canadian_supply_demand_for_lithium_carbonate">#REF!</definedName>
    <definedName name="Canadian_supply_demand_for_lithium_hydroxide">#REF!</definedName>
    <definedName name="Canadian_supply_demand_for_lithium_iron_phosphates">#REF!</definedName>
    <definedName name="Canadian_supply_demand_for_lithium_iron_phosphatesa">#REF!</definedName>
    <definedName name="Canadian_supply_demand_for_MAP">#REF!</definedName>
    <definedName name="Canadian_supply_demand_for_melamine">#REF!</definedName>
    <definedName name="Canadian_supply_demand_for_merchant_sodium_hydrosulfite">#REF!</definedName>
    <definedName name="Canadian_supply_demand_for_nitric_acid">'[6]global supply demand'!#REF!</definedName>
    <definedName name="Canadian_supply_demand_for_Polycarbonate__PC__Resins">#REF!</definedName>
    <definedName name="Canadian_supply_demand_for_Product">#REF!</definedName>
    <definedName name="Canadian_supply_demand_for_PTFE_resins">#REF!</definedName>
    <definedName name="Canadian_supply_demand_for_sodium_bisulfite_solution_SBS">#REF!</definedName>
    <definedName name="Canadian_supply_demand_for_sodium_chloride">#REF!</definedName>
    <definedName name="Canadian_supply_demand_for_sodium_hydrosulfide">#REF!</definedName>
    <definedName name="Canadian_supply_demand_for_sodium_sulfide">#REF!</definedName>
    <definedName name="Canadian_supply_demand_for_sodium_sulfite_SS">#REF!</definedName>
    <definedName name="Canadian_supply_demand_for_sodium_thiosulfate">#REF!</definedName>
    <definedName name="Canadian_supply_demand_for_sulfur_dioxide">#REF!</definedName>
    <definedName name="Canadian_supply_demand_for_sulfuric_acid">#REF!</definedName>
    <definedName name="Canadian_supply_demand_for_titanium_dioxide">#REF!</definedName>
    <definedName name="Canadian_trade_and_unit_trade_values_for_SHS">#REF!</definedName>
    <definedName name="Canadian_trade_and_unit_trade_values_for_sodium_bisulfite_SBS">#REF!</definedName>
    <definedName name="Canadian_trade_and_unit_trade_values_for_sodium_sulfide">#REF!</definedName>
    <definedName name="Canadian_trade_and_unit_trade_values_for_sulfur_dioxide">#REF!</definedName>
    <definedName name="Canadian_trade_in_ethyl_ether">#REF!</definedName>
    <definedName name="Canadian_trade_in_isopropyl_alcohol">#REF!</definedName>
    <definedName name="Canadian_trade_in_lignosulfonates">#REF!</definedName>
    <definedName name="Canadian_trade_in_titanium_dioxide_containing_materials">#REF!</definedName>
    <definedName name="Canadian_unit_export_values_for_sodium_tripolyphosphate">#REF!</definedName>
    <definedName name="Canadian_unit_import_value_for_melamine">#REF!</definedName>
    <definedName name="Canadian_unit_import_values_for_dry_sodium_hydrosufite">#REF!</definedName>
    <definedName name="Canadian_unit_import_values_for_synthetic_dyes">#REF!</definedName>
    <definedName name="Canadian_unit_shipment_values_for_sodium_chloride">#REF!</definedName>
    <definedName name="Canadian_unit_trade_values">#REF!</definedName>
    <definedName name="Canadian_wholesale_prices_for_ammonia">#REF!</definedName>
    <definedName name="Candlestick">"Candlestick"</definedName>
    <definedName name="Capacities">#REF!</definedName>
    <definedName name="Capacity_utilization_rate_by_region">#REF!</definedName>
    <definedName name="Capital_expenditures_by_the_Latin_American">#REF!</definedName>
    <definedName name="Capital_expenditures_by_the_Latin_American_chemical_industry">#REF!</definedName>
    <definedName name="Capital_expenditures_by_the_Latin_American_oil_refining_industry">#REF!</definedName>
    <definedName name="Capital_expenditures_by_the_North_American">#REF!</definedName>
    <definedName name="Capital_expenditures_by_the_North_American_food_and_beverage_industry">#REF!</definedName>
    <definedName name="Capital_expenditures_by_the_North_American_mining_industry">#REF!</definedName>
    <definedName name="Capital_expenditures_by_the_North_American_paper_and_pulp_industry">#REF!</definedName>
    <definedName name="Capital_expenditures_by_the_North_American_refining_industry">#REF!</definedName>
    <definedName name="Capital_expenditures_by_the_North_American_utility_industry">#REF!</definedName>
    <definedName name="Capital_expenditures_by_the_Northj">#REF!</definedName>
    <definedName name="Capital_spending_by_the_African_chemical_industries">#REF!</definedName>
    <definedName name="Capital_spending_by_the_Middle_Eastern">#REF!</definedName>
    <definedName name="Capital_spending_by_the_Western_European">#REF!</definedName>
    <definedName name="Capital_spending_on_exploration_and_production__in_North_America">#REF!</definedName>
    <definedName name="Capital_spending_on_floating_production__storage__and__offloading__FPSO__units_in_the_Americas">#REF!</definedName>
    <definedName name="caplost_chi">OFFSET('[20]Graph Data - Monthly'!$A$2,[20]Graph_Auto!$E$5-1,[20]Graph_Auto!$D$5-1,[20]Graph_Auto!$F$5-[20]Graph_Auto!$E$5+1,1)</definedName>
    <definedName name="caplost_date">OFFSET('[20]Graph Data - Monthly'!$A$2,[20]Graph_Auto!$E$4-1,[20]Graph_Auto!$D$4-1,[20]Graph_Auto!$F$4-[20]Graph_Auto!$E$4+1,1)</definedName>
    <definedName name="caplost_jap">OFFSET('[20]Graph Data - Monthly'!$A$2,[20]Graph_Auto!$E$6-1,[20]Graph_Auto!$D$6-1,[20]Graph_Auto!$F$6-[20]Graph_Auto!$E$6+1,1)</definedName>
    <definedName name="caplost_kor">OFFSET('[20]Graph Data - Monthly'!$A$2,[20]Graph_Auto!$E$7-1,[20]Graph_Auto!$D$7-1,[20]Graph_Auto!$F$7-[20]Graph_Auto!$E$7+1,1)</definedName>
    <definedName name="caplost_tai">OFFSET('[20]Graph Data - Monthly'!$A$2,[20]Graph_Auto!$E$8-1,[20]Graph_Auto!$D$8-1,[20]Graph_Auto!$F$8-[20]Graph_Auto!$E$8+1,1)</definedName>
    <definedName name="caplost_tha">OFFSET('[20]Graph Data - Monthly'!$A$2,[20]Graph_Auto!$E$9-1,[20]Graph_Auto!$D$9-1,[20]Graph_Auto!$F$9-[20]Graph_Auto!$E$9+1,1)</definedName>
    <definedName name="Caribbean_consumption_of_sodium_chloride">#REF!</definedName>
    <definedName name="Caribbean_exports_of_sodium_chloride">#REF!</definedName>
    <definedName name="Caribbean_supply_demand_for_salt">#REF!</definedName>
    <definedName name="Caribbean_supply_demand_for_sodium_chloride">#REF!</definedName>
    <definedName name="Carotenoids_used_as_feed_additives_in_china">#REF!</definedName>
    <definedName name="Catalyst_products_and_markets_served">#REF!</definedName>
    <definedName name="Cationic_surfactants">#REF!</definedName>
    <definedName name="Causes_of_price_differentials_in_I_I_cleaners">#REF!</definedName>
    <definedName name="CBX__ASIA">#REF!</definedName>
    <definedName name="CBX_13">#REF!</definedName>
    <definedName name="CBX_ASIA">#REF!</definedName>
    <definedName name="CBX_CH">#REF!</definedName>
    <definedName name="CBX_HK">#REF!</definedName>
    <definedName name="CBX_IN">#REF!</definedName>
    <definedName name="CBX_IO">#REF!</definedName>
    <definedName name="CBX_JP">#REF!</definedName>
    <definedName name="CBX_MA">#REF!</definedName>
    <definedName name="CBX_PH">#REF!</definedName>
    <definedName name="CBX_PK">#REF!</definedName>
    <definedName name="CBX_SI">#REF!</definedName>
    <definedName name="CBX_SK">#REF!</definedName>
    <definedName name="CBX_TH">#REF!</definedName>
    <definedName name="CBX_TW">#REF!</definedName>
    <definedName name="CBXCH">#REF!</definedName>
    <definedName name="cccc">#REF!</definedName>
    <definedName name="cccv">#REF!</definedName>
    <definedName name="CCT_CH">#REF!</definedName>
    <definedName name="CCTCH">#REF!</definedName>
    <definedName name="CCTCM_CH">#REF!</definedName>
    <definedName name="CCTCMO_CH">#REF!</definedName>
    <definedName name="CCTCMS_CH">#REF!</definedName>
    <definedName name="CCTLN_CH">#REF!</definedName>
    <definedName name="CCTLNK_CH">#REF!</definedName>
    <definedName name="CCTLNO_CH">#REF!</definedName>
    <definedName name="CE_exp_EssenOils_extracts">#REF!</definedName>
    <definedName name="Ceantral_and_Eastern_European_supply_of_nonwoven_fabrics">'[7]eur supp'!#REF!</definedName>
    <definedName name="CEE_CAPS1">#REF!</definedName>
    <definedName name="CEE_Cons2">#REF!</definedName>
    <definedName name="CEE_consumption_of_Sodium_Carbonate">#REF!</definedName>
    <definedName name="CEE_extraregional_exports_of_sulfur_dioxide">#REF!</definedName>
    <definedName name="CEE_imports_of_MBSa">#REF!</definedName>
    <definedName name="CEE_imports_of_sodium_sulfide_from_Irana">#REF!</definedName>
    <definedName name="CEE_ink_exports">'[18]CEE inks trade'!#REF!</definedName>
    <definedName name="CEE_prod_cosmetic_chemicals_2025">#REF!</definedName>
    <definedName name="CEE_prod_specialty_paper_chemical">#REF!</definedName>
    <definedName name="CEE_prod_specialty_textile_chemicals">#REF!</definedName>
    <definedName name="Cee_production">#REF!</definedName>
    <definedName name="CEE_SHS_100_Import">#REF!</definedName>
    <definedName name="CEE_SO2_producer">#REF!</definedName>
    <definedName name="CEE_Sodium_Sulfites_producers">#REF!</definedName>
    <definedName name="CEE_Supply___Demand_for_Sodium_Carbonate">#REF!</definedName>
    <definedName name="Ceentral_and_Eastern__unit_trade_values_for_surfactantsa">#REF!</definedName>
    <definedName name="centr_eur_cons_report">'[6]global cons product'!#REF!</definedName>
    <definedName name="Central_American_imports_of_acid_mordant_dyes">#REF!</definedName>
    <definedName name="Central_American_imports_of_basic_dyes">#REF!</definedName>
    <definedName name="Central_American_imports_of_direct_dyes">#REF!</definedName>
    <definedName name="Central_American_imports_of_disperse_dyes">#REF!</definedName>
    <definedName name="Central_American_imports_of_dyes_and_fluorescent_whitening_agents">#REF!</definedName>
    <definedName name="Central_American_imports_of_fluorescent_whitening_agents">#REF!</definedName>
    <definedName name="Central_American_imports_of_other_organic_dyes">#REF!</definedName>
    <definedName name="Central_American_imports_of_reactive_dyes">#REF!</definedName>
    <definedName name="Central_American_imports_of_vat_dyes">#REF!</definedName>
    <definedName name="Central_and_Eastern_Europe__Eurasia__Middle_East_and_Africa_merchant_consumption_of_organometallics">#REF!</definedName>
    <definedName name="Central_and_Eastern_Europe_consumption_of_isoprene">#REF!</definedName>
    <definedName name="Central_and_Eastern_Europe_supply_demand_for_sodium_hydrosulfide">#REF!</definedName>
    <definedName name="Central_and_Eastern_Europe_supply_demand_for_sodium_sulfides">#REF!</definedName>
    <definedName name="Central_and_Eastern_European_annual_capacity_for_synthetic_rubber_by_type">#REF!</definedName>
    <definedName name="Central_and_Eastern_European_apparent_consumption_of_activated_carbon_2012">#REF!</definedName>
    <definedName name="Central_and_Eastern_European_apparent_consumption_of_ammonia">#REF!</definedName>
    <definedName name="Central_and_Eastern_European_average_unit_trade_values_for_lignosulfonates">#REF!</definedName>
    <definedName name="Central_and_eastern_european_average_unit_trade_values_for_titanium_dioxide">#REF!</definedName>
    <definedName name="Central_and_eastern_european_average_unit_trade_values_for_titanium_dioxide_1">#REF!</definedName>
    <definedName name="Central_and_Eastern_European_consumption_of__epoxy_coating_resinsa">#REF!</definedName>
    <definedName name="Central_and_Eastern_European_consumption_of_activated_carbon_by_application">#REF!</definedName>
    <definedName name="Central_and_Eastern_European_consumption_of_amorphous_high_performance_thermoplastics">#REF!</definedName>
    <definedName name="Central_and_Eastern_European_consumption_of_amorphous_high_performance_thermoplastics_by_end_use_—_2024">#REF!</definedName>
    <definedName name="Central_and_Eastern_European_consumption_of_anhydrous_ammonia">#REF!</definedName>
    <definedName name="Central_and_Eastern_European_consumption_of_anionic_surfactants">#REF!</definedName>
    <definedName name="Central_and_Eastern_European_consumption_of_chemical_processing_catalysts">#REF!</definedName>
    <definedName name="Central_and_Eastern_European_consumption_of_dyes_and_fluorescent_brightening_agents_2013">#REF!</definedName>
    <definedName name="Central_and_Eastern_European_consumption_of_flame_retardants">#REF!</definedName>
    <definedName name="Central_and_Eastern_European_consumption_of_flame_retardants_by_type_of_material_2013">#REF!</definedName>
    <definedName name="Central_and_Eastern_European_consumption_of_I_I_cleaners">#REF!</definedName>
    <definedName name="Central_and_Eastern_European_consumption_of_lignosulfonates_by_country_2011">#REF!</definedName>
    <definedName name="Central_and_Eastern_European_consumption_of_lithium_for_battery_use">#REF!</definedName>
    <definedName name="Central_and_Eastern_European_consumption_of_melamine">#REF!</definedName>
    <definedName name="Central_and_Eastern_European_consumption_of_melamine_by_country">#REF!</definedName>
    <definedName name="Central_and_Eastern_European_consumption_of_organotins">#REF!</definedName>
    <definedName name="Central_and_Eastern_European_consumption_of_petroleum_refining_catalysts">#REF!</definedName>
    <definedName name="Central_and_Eastern_European_consumption_of_plastics_additives">#REF!</definedName>
    <definedName name="Central_and_Eastern_European_consumption_of_Polycarbonate__PC__Resins">#REF!</definedName>
    <definedName name="Central_and_Eastern_European_consumption_of_polyisoprene">#REF!</definedName>
    <definedName name="Central_and_Eastern_European_consumption_of_polyurethane_elastomers">#REF!</definedName>
    <definedName name="Central_and_Eastern_European_consumption_of_polyurethane_elastomers_by_type">#REF!</definedName>
    <definedName name="Central_and_Eastern_European_consumption_of_PTFE">#REF!</definedName>
    <definedName name="Central_and_Eastern_European_consumption_of_rubber">#REF!</definedName>
    <definedName name="Central_and_Eastern_European_consumption_of_rubber_processing_chemicals_by_functional_type">#REF!</definedName>
    <definedName name="Central_and_Eastern_European_consumption_of_semicrystalline_high_performance_thermoplastics">#REF!</definedName>
    <definedName name="Central_and_Eastern_European_consumption_of_semicrystalline_high_performance_thermoplastics_by_end_use_—_2024">#REF!</definedName>
    <definedName name="Central_and_Eastern_European_consumption_of_slow__and_controlled_release_fertilizers_by_type">#REF!</definedName>
    <definedName name="Central_and_Eastern_European_consumption_of_sodium_chloride">#REF!</definedName>
    <definedName name="Central_and_Eastern_European_consumption_of_sodium_hydrosulfide">#REF!</definedName>
    <definedName name="Central_and_Eastern_European_consumption_of_sodium_metabisulfite__MBS">#REF!</definedName>
    <definedName name="Central_and_Eastern_European_consumption_of_sodium_sulfide">#REF!</definedName>
    <definedName name="Central_and_Eastern_European_consumption_of_sodium_sulfite__SS">#REF!</definedName>
    <definedName name="Central_and_Eastern_European_consumption_of_sodium_thiosulfate">#REF!</definedName>
    <definedName name="Central_and_Eastern_European_exports_of_activated_carbon">#REF!</definedName>
    <definedName name="Central_and_Eastern_European_exports_of_ammonia">#REF!</definedName>
    <definedName name="Central_and_Eastern_European_exports_of_ammonium_phosphates">#REF!</definedName>
    <definedName name="Central_and_Eastern_European_exports_of_dyes_and_fluorescent_whitening_agents">#REF!</definedName>
    <definedName name="Central_and_eastern_european_exports_of_isopropyl_alcohol">#REF!</definedName>
    <definedName name="Central_and_Eastern_European_exports_of_lignosulfonates">#REF!</definedName>
    <definedName name="Central_and_Eastern_European_exports_of_lithium_carbonate">#REF!</definedName>
    <definedName name="Central_and_Eastern_European_exports_of_lithium_carbonate_2">#REF!</definedName>
    <definedName name="Central_and_Eastern_European_exports_of_lithium_hydroxide">#REF!</definedName>
    <definedName name="Central_and_Eastern_European_exports_of_prepared_rubber_accelerators">#REF!</definedName>
    <definedName name="Central_and_Eastern_European_exports_of_prepared_rubber_antidegradants">#REF!</definedName>
    <definedName name="Central_and_Eastern_European_exports_of_sodium_sulfitesa">#REF!</definedName>
    <definedName name="Central_and_Eastern_European_extra_regional_imports_of_sulfur_dioxidea">#REF!</definedName>
    <definedName name="Central_and_Eastern_European_imports_of_activated_carbon">#REF!</definedName>
    <definedName name="Central_and_Eastern_European_imports_of_all_solid_ammonium_phosphates">#REF!</definedName>
    <definedName name="Central_and_Eastern_European_imports_of_ammonia">#REF!</definedName>
    <definedName name="Central_and_Eastern_European_imports_of_chlorobenzenes">#REF!</definedName>
    <definedName name="Central_and_Eastern_European_imports_of_DAP">#REF!</definedName>
    <definedName name="Central_and_Eastern_European_imports_of_dyes_and_fluorescent_whitening_agents">#REF!</definedName>
    <definedName name="Central_and_Eastern_European_imports_of_dyes_and_fluorescent_whitening_agents_by_origin">#REF!</definedName>
    <definedName name="Central_and_Eastern_European_imports_of_ethyl_ether_by_country_of_origin">#REF!</definedName>
    <definedName name="Central_and_eastern_european_imports_of_isopropyl_alcohol">#REF!</definedName>
    <definedName name="Central_and_Eastern_European_imports_of_lignosulfonates">#REF!</definedName>
    <definedName name="Central_and_Eastern_European_imports_of_lithium_carbonate">#REF!</definedName>
    <definedName name="Central_and_Eastern_European_imports_of_lithium_hydroxide">#REF!</definedName>
    <definedName name="Central_and_Eastern_European_imports_of_MAP">#REF!</definedName>
    <definedName name="Central_and_Eastern_European_imports_of_prepared_rubber_accelerators">#REF!</definedName>
    <definedName name="Central_and_Eastern_European_imports_of_prepared_rubber_antidegradants">#REF!</definedName>
    <definedName name="Central_and_Eastern_European_imports_of_SBSa">#REF!</definedName>
    <definedName name="Central_and_Eastern_European_imports_of_sodium_hydrosulfidea">#REF!</definedName>
    <definedName name="Central_and_Eastern_European_imports_of_sodium_sulfidea">#REF!</definedName>
    <definedName name="Central_and_Eastern_European_imports_of_sodium_sulfitea">#REF!</definedName>
    <definedName name="Central_and_Eastern_European_imports_of_sodium_sulfitesa">#REF!</definedName>
    <definedName name="Central_and_Eastern_European_nontire_rubber_processors_2012">#REF!</definedName>
    <definedName name="Central_and_Eastern_European_producer_of_fluoropolymers">#REF!</definedName>
    <definedName name="Central_and_Eastern_European_producers_of_ammonia">#REF!</definedName>
    <definedName name="Central_and_Eastern_European_producers_of_ammonium_phosphate">#REF!</definedName>
    <definedName name="Central_and_Eastern_European_producers_of_ethyl_ether">#REF!</definedName>
    <definedName name="Central_and_Eastern_European_producers_of_isoprene">#REF!</definedName>
    <definedName name="Central_and_Eastern_European_producers_of_lignosulfonates">#REF!</definedName>
    <definedName name="Central_and_Eastern_European_producers_of_melamine">#REF!</definedName>
    <definedName name="Central_and_Eastern_European_producers_of_methanol">#REF!</definedName>
    <definedName name="Central_and_Eastern_European_producers_of_plastics_additives_2014">#REF!</definedName>
    <definedName name="Central_and_Eastern_European_producers_of_polyisoprene_elastomers">#REF!</definedName>
    <definedName name="Central_and_Eastern_European_producers_of_sodium_hydrosulfide">#REF!</definedName>
    <definedName name="Central_and_Eastern_European_producers_of_sodium_sulfide">#REF!</definedName>
    <definedName name="Central_and_Eastern_European_producers_of_sodium_sulfites">#REF!</definedName>
    <definedName name="Central_and_Eastern_European_producers_of_sodium_thiosulfate">#REF!</definedName>
    <definedName name="Central_and_Eastern_European_producers_of_sulfur_chemicals_as_of_March_2013">#REF!</definedName>
    <definedName name="Central_and_Eastern_European_producers_of_sulfur_dioxide">#REF!</definedName>
    <definedName name="Central_and_Eastern_European_producers_of_synthetic_organic_dyestuffs_and_fluorescent_whitening_agents">#REF!</definedName>
    <definedName name="Central_and_Eastern_European_production_capacity_for_sulfuric_acid">'[10]Capacity by Country'!#REF!</definedName>
    <definedName name="Central_and_Eastern_European_production_capacity_for_sulfuric_acid__continued">'[10]Capacity by Country'!#REF!</definedName>
    <definedName name="Central_and_Eastern_European_production_of_ammonia">#REF!</definedName>
    <definedName name="Central_and_Eastern_European_production_of_ammonium_phosphates">#REF!</definedName>
    <definedName name="Central_and_Eastern_European_production_of_nonwoven_fabrics_by_web_formation_process">'[7]we production'!#REF!</definedName>
    <definedName name="Central_and_Eastern_European_production_of_polyisoprene">#REF!</definedName>
    <definedName name="Central_and_Eastern_European_production_of_selected_catalytic_based_chemicals">#REF!</definedName>
    <definedName name="Central_and_Eastern_European_production_of_selected_catalytic_based_refinery_products">#REF!</definedName>
    <definedName name="Central_and_Eastern_European_production_of_solid_ammonium_phosphates_by_type">#REF!</definedName>
    <definedName name="Central_and_Eastern_European_sales_of_I_I_cleaners">#REF!</definedName>
    <definedName name="Central_and_Eastern_European_supply_and_demand_for_sodium_bisulfite">#REF!</definedName>
    <definedName name="Central_and_Eastern_European_supply_and_demand_for_sodium_metabisulfite">#REF!</definedName>
    <definedName name="Central_and_Eastern_European_supply_demand_for_all_sodium_sulfites">#REF!</definedName>
    <definedName name="Central_and_Eastern_European_supply_demand_for_all_solid_ammonium_phosphates">#REF!</definedName>
    <definedName name="Central_and_Eastern_European_supply_demand_for_ammonia">#REF!</definedName>
    <definedName name="Central_and_Eastern_European_supply_demand_for_DAP">#REF!</definedName>
    <definedName name="Central_and_Eastern_European_supply_demand_for_dyes_and_fluorescent_brightening_agents">#REF!</definedName>
    <definedName name="Central_and_Eastern_European_supply_demand_for_ethyl_ether">#REF!</definedName>
    <definedName name="Central_and_eastern_european_supply_demand_for_isopropyl_alcohol">#REF!</definedName>
    <definedName name="Central_and_Eastern_European_supply_demand_for_lignosulfonates">#REF!</definedName>
    <definedName name="Central_and_Eastern_European_supply_demand_for_lithium_carbonate">#REF!</definedName>
    <definedName name="Central_and_Eastern_European_supply_demand_for_lithium_hydroxide">#REF!</definedName>
    <definedName name="Central_and_Eastern_European_supply_demand_for_MAP">#REF!</definedName>
    <definedName name="Central_and_Eastern_European_supply_demand_for_melamine">#REF!</definedName>
    <definedName name="Central_and_Eastern_European_supply_demand_for_nonwoven_fabrics">'[7]eur supp'!#REF!</definedName>
    <definedName name="Central_and_Eastern_European_supply_demand_for_organoaluminums">#REF!</definedName>
    <definedName name="Central_and_Eastern_European_supply_demand_for_organotins">#REF!</definedName>
    <definedName name="Central_and_Eastern_European_supply_demand_for_Polycarbonate__PC__Resins">#REF!</definedName>
    <definedName name="Central_and_Eastern_European_supply_demand_for_PTFE">#REF!</definedName>
    <definedName name="Central_and_Eastern_European_supply_demand_for_PTFE_by_country_2011">#REF!</definedName>
    <definedName name="Central_and_Eastern_European_supply_demand_for_rubber">#REF!</definedName>
    <definedName name="Central_and_Eastern_European_supply_demand_for_slow__and_controlled_release_fertilizers">#REF!</definedName>
    <definedName name="Central_and_Eastern_European_supply_demand_for_sodium_bisulfite">#REF!</definedName>
    <definedName name="Central_and_Eastern_European_supply_demand_for_sodium_bisulfite2">#REF!</definedName>
    <definedName name="Central_and_Eastern_European_supply_demand_for_sodium_chloride">#REF!</definedName>
    <definedName name="Central_and_Eastern_European_supply_demand_for_sodium_formaldehyde_sulfoxylate">#REF!</definedName>
    <definedName name="Central_and_Eastern_European_supply_demand_for_sodium_hydrosulfite">#REF!</definedName>
    <definedName name="Central_and_Eastern_European_supply_demand_for_sodium_metabisulfite">#REF!</definedName>
    <definedName name="Central_and_Eastern_European_supply_demand_for_sodium_metabisulfite2">#REF!</definedName>
    <definedName name="Central_and_Eastern_European_supply_demand_for_sodium_sulfite">#REF!</definedName>
    <definedName name="Central_and_Eastern_European_supply_demand_for_sodium_thiosulfates">#REF!</definedName>
    <definedName name="Central_and_Eastern_European_supply_demand_for_sulfur_dioxide">#REF!</definedName>
    <definedName name="Central_and_eastern_european_supply_demand_for_surfactants">#REF!</definedName>
    <definedName name="Central_and_Eastern_European_synthetic_dyes_and_fluorescent_brighteners_plant_closures">#REF!</definedName>
    <definedName name="Central_and_Eastern_European_tire_market">#REF!</definedName>
    <definedName name="Central_and_Eastern_European_tire_sales">#REF!</definedName>
    <definedName name="Central_and_Eastern_European_trade_and_unit_trade_values_for_sodium_bisulfites">#REF!</definedName>
    <definedName name="Central_and_Eastern_European_trade_and_unit_trade_values_for_sodium_hydrosulfite">#REF!</definedName>
    <definedName name="Central_and_Eastern_European_trade_and_unit_trade_values_for_sodium_metabisulfite">#REF!</definedName>
    <definedName name="Central_and_Eastern_European_trade_and_unit_trade_values_for_sodium_sulfide">#REF!</definedName>
    <definedName name="Central_and_Eastern_European_trade_and_unit_trade_values_for_thiosulfates">#REF!</definedName>
    <definedName name="Central_and_Eastern_European_Trade_in__Aroma_Chemicals">'[9]CE Trade AromaChems imp'!#REF!</definedName>
    <definedName name="Central_and_Eastern_European_trade_in_nonwoven_fabricsa">'[7]we trade'!#REF!</definedName>
    <definedName name="Central_and_Eastern_European_trade_in_polyisoprene">#REF!</definedName>
    <definedName name="Central_and_Eastern_European_unit_import_values_for_ethyl_ether">#REF!</definedName>
    <definedName name="Central_and_Eastern_European_unit_trade_values_for_lithium_chemistries">#REF!</definedName>
    <definedName name="Central_and_eastern_european_unit_trade_values_for_surfactants">#REF!</definedName>
    <definedName name="Central_and_South_African_imports_of_xanthates_from_China">#REF!</definedName>
    <definedName name="Central_and_South_America_capacity_ranking_for_secondary_NPK_Compound_Fertilizers—2021">'[16]csa producers'!#REF!</definedName>
    <definedName name="Central_and_South_America_capacity_ranking_for_total_NPK_Compound_Fertilizers—2021">'[16]csa producers'!#REF!</definedName>
    <definedName name="Central_and_South_America_two">#REF!</definedName>
    <definedName name="Central_and_South_American__production_of_selected_catalytic_based_chemicals">#REF!</definedName>
    <definedName name="Central_and_South_American_apparent_consumption_of_ammonia">#REF!</definedName>
    <definedName name="Central_and_South_American_consumption_of_ammonium_nitrate">#REF!</definedName>
    <definedName name="Central_and_South_American_consumption_of_anhydrous_ammonia">#REF!</definedName>
    <definedName name="Central_and_South_American_consumption_of_calcium_ammonium_nitrate">#REF!</definedName>
    <definedName name="Central_and_South_American_consumption_of_DAP_MAP">'[16]csa cons'!#REF!</definedName>
    <definedName name="Central_and_South_American_consumption_of_flame_retardants">#REF!</definedName>
    <definedName name="Central_and_South_American_consumption_of_flame_retardants_by_type_of_material_2013">#REF!</definedName>
    <definedName name="Central_and_south_american_consumption_of_guar_gum_and_derivatives_in_oil_field_applications">#REF!</definedName>
    <definedName name="Central_and_south_american_consumption_of_HCl_in_oil_well_acidizing_applications">#REF!</definedName>
    <definedName name="Central_and_South_American_consumption_of_lubricating_oil_additives_by_functional_type">#REF!</definedName>
    <definedName name="Central_and_South_American_consumption_of_MAP_2">'[16]csa cons'!#REF!</definedName>
    <definedName name="Central_and_South_American_consumption_of_melamine">#REF!</definedName>
    <definedName name="Central_and_South_American_consumption_of_petroleum_refining_catalysts">#REF!</definedName>
    <definedName name="Central_and_South_American_consumption_of_Polycarbonate__PC__Resins">#REF!</definedName>
    <definedName name="Central_and_South_American_consumption_of_polyisoprene_elastomers">#REF!</definedName>
    <definedName name="Central_and_South_American_consumption_of_polyurethane_elastomers_by_country">#REF!</definedName>
    <definedName name="Central_and_South_American_consumption_of_polyurethane_elastomers_by_type">#REF!</definedName>
    <definedName name="Central_and_South_American_consumption_of_printing_inks">'[18]csa cons by process'!#REF!</definedName>
    <definedName name="Central_and_South_American_consumption_of_rubber">#REF!</definedName>
    <definedName name="Central_and_South_American_consumption_of_rubber_by_end_use">#REF!</definedName>
    <definedName name="Central_and_South_American_consumption_of_rubber_by_end_use_1">#REF!</definedName>
    <definedName name="Central_and_South_American_consumption_of_rubber_processing_chemicals">#REF!</definedName>
    <definedName name="Central_and_South_American_consumption_of_rubber_processing_chemicals_1">#REF!</definedName>
    <definedName name="Central_and_South_American_consumption_of_sodium_chloride">#REF!</definedName>
    <definedName name="Central_and_south_american_consumption_of_specialty_paper_chemicals">'[21]csa cons proc aids'!#REF!</definedName>
    <definedName name="Central_and_South_American_Consumption_of_Synthetic_Lubricant_Base_Stocks_2011">[22]LA_ConsSyn!#REF!</definedName>
    <definedName name="Central_and_south_american_consumption_of_titanium_dioxide_2014">#REF!</definedName>
    <definedName name="Central_and_South_American_DAP_Consumption__TMT_P2O5_basis">'[16]csa cons'!#REF!</definedName>
    <definedName name="Central_and_South_American_DAP_MAP_Consumption__TMT_P2O5_basis">'[16]csa cons'!#REF!</definedName>
    <definedName name="Central_and_South_American_exports_and_unit_export_values_for_sodium_hydrosulfide">#REF!</definedName>
    <definedName name="Central_and_South_American_exports_and_unit_export_values_for_sodium_hydrosulfidea">#REF!</definedName>
    <definedName name="Central_and_South_American_exports_and_unit_export_values_for_sodium_sulfidea">#REF!</definedName>
    <definedName name="Central_and_South_American_exports_and_unit_export_values_for_sodium_sulfides">#REF!</definedName>
    <definedName name="Central_and_South_American_exports_of_ammonia">#REF!</definedName>
    <definedName name="Central_and_South_American_exports_of_ammonium_nitrate">#REF!</definedName>
    <definedName name="Central_and_South_American_exports_of_isoprene">#REF!</definedName>
    <definedName name="Central_and_South_American_exports_of_lithium_chemistries">#REF!</definedName>
    <definedName name="Central_and_South_American_exports_of_sodium_sulfite_and_sodium_metabisulfite">#REF!</definedName>
    <definedName name="Central_and_South_American_exports_of_sodium_sulfites">#REF!</definedName>
    <definedName name="Central_and_South_American_imports_of_ammonia">#REF!</definedName>
    <definedName name="Central_and_South_American_imports_of_ammonium_nitrate">#REF!</definedName>
    <definedName name="Central_and_South_American_imports_of_DAP">#REF!</definedName>
    <definedName name="Central_and_South_American_imports_of_dry_sodium_hydrosulfide">#REF!</definedName>
    <definedName name="Central_and_South_American_imports_of_lithium_carbonate">#REF!</definedName>
    <definedName name="Central_and_South_American_imports_of_lithium_hydroxide">#REF!</definedName>
    <definedName name="Central_and_South_American_imports_of_MAP">#REF!</definedName>
    <definedName name="Central_and_South_American_imports_of_sodium_formaldehyde_sulfoxylate">#REF!</definedName>
    <definedName name="Central_and_South_American_imports_of_sodium_formaldehyde_sulfoxylatea">#REF!</definedName>
    <definedName name="Central_and_South_American_imports_of_sodium_hydrosulfite__SHS">#REF!</definedName>
    <definedName name="Central_and_South_American_imports_of_sodium_hydrosulfite_SHS">#REF!</definedName>
    <definedName name="Central_and_South_American_imports_of_sodium_metabisulfite">#REF!</definedName>
    <definedName name="Central_and_South_American_imports_of_sodium_metabisulfitea">#REF!</definedName>
    <definedName name="Central_and_South_American_imports_of_sodium_sulfide">#REF!</definedName>
    <definedName name="Central_and_South_American_imports_of_sodium_sulfidea">#REF!</definedName>
    <definedName name="Central_and_South_American_imports_of_sodium_sulfite">#REF!</definedName>
    <definedName name="Central_and_South_American_imports_of_sodium_sulfitea">#REF!</definedName>
    <definedName name="Central_and_South_American_imports_of_sodium_thiosulfate">#REF!</definedName>
    <definedName name="Central_and_South_American_imports_of_sodium_thiosulfatea">#REF!</definedName>
    <definedName name="Central_and_South_American_imports_of_solution_sodium_hydrosulfide">#REF!</definedName>
    <definedName name="Central_and_south_american_imports_of_titanium_dioxde">#REF!</definedName>
    <definedName name="Central_and_South_American_MAP_Consumption__TMT_P2O5_basis">'[16]csa cons'!#REF!</definedName>
    <definedName name="Central_and_South_American_merchant_supply_demand_for_lithium_chloride">#REF!</definedName>
    <definedName name="Central_and_South_American_prices_of_NPK_compound_fertilizers">'[16]csa Imp Value'!#REF!</definedName>
    <definedName name="Central_and_South_American_Producers_of_Ammonia">#REF!</definedName>
    <definedName name="Central_and_South_American_producers_of_ammonium_nitrates">#REF!</definedName>
    <definedName name="Central_and_South_American_producers_of_epoxy_resins">#REF!</definedName>
    <definedName name="Central_and_South_American_producers_of_isoprene">#REF!</definedName>
    <definedName name="Central_and_South_American_producers_of_lithium_chemistries">#REF!</definedName>
    <definedName name="Central_and_South_American_producers_of_lithium_chemistries—2017_and_2022">#REF!</definedName>
    <definedName name="Central_and_South_American_producers_of_melamine">#REF!</definedName>
    <definedName name="Central_and_South_American_producers_of_miscellaneous_sulfur_chemicals">#REF!</definedName>
    <definedName name="Central_and_South_American_producers_of_sodium_hydrosulfide">#REF!</definedName>
    <definedName name="Central_and_South_American_producers_of_sodium_sulfide">#REF!</definedName>
    <definedName name="Central_and_South_American_producers_of_sodium_sulfides">#REF!</definedName>
    <definedName name="Central_and_South_American_producers_of_sodium_sulfites">#REF!</definedName>
    <definedName name="Central_and_South_American_producers_of_synthetic_rubber_2012">#REF!</definedName>
    <definedName name="Central_and_South_American_product_wise_production_of_NPK_and_NP_compound_fertilizers">'[16]csa prod'!#REF!</definedName>
    <definedName name="Central_and_South_American_production_of_ammonia">#REF!</definedName>
    <definedName name="Central_and_South_American_production_of_ammonium_nitrate">#REF!</definedName>
    <definedName name="Central_and_South_American_production_of_lithium_chemistries">#REF!</definedName>
    <definedName name="Central_and_South_American_production_of_sodium_chloride">#REF!</definedName>
    <definedName name="Central_and_South_American_production_of_solid_ammonium_phosphates_by_type">#REF!</definedName>
    <definedName name="Central_and_South_American_secondary_producers_of_NPK_compound_fertilizers">'[16]csa producers'!#REF!</definedName>
    <definedName name="Central_and_South_American_supply_demand_for_all_sodium_sulfites">#REF!</definedName>
    <definedName name="Central_and_South_American_supply_demand_for_ammonia">#REF!</definedName>
    <definedName name="Central_and_South_American_supply_demand_for_ammonium_nitrate">#REF!</definedName>
    <definedName name="Central_and_South_American_supply_demand_for_ammonium_nitrates">#REF!</definedName>
    <definedName name="Central_and_South_American_supply_demand_for_calcium_ammonium_nitrate">#REF!</definedName>
    <definedName name="Central_and_South_American_supply_demand_for_DAP">#REF!</definedName>
    <definedName name="Central_and_South_American_supply_demand_for_lithium_carbonate">#REF!</definedName>
    <definedName name="Central_and_South_American_supply_demand_for_lithium_hydroxide">#REF!</definedName>
    <definedName name="Central_and_South_American_supply_demand_for_MAP">#REF!</definedName>
    <definedName name="Central_and_South_American_supply_demand_for_melamine">#REF!</definedName>
    <definedName name="Central_and_South_American_supply_demand_for_Polycarbonate__PC__Resins">#REF!</definedName>
    <definedName name="Central_and_South_American_supply_demand_for_sodium_bisulfite">#REF!</definedName>
    <definedName name="Central_and_South_American_supply_demand_for_sodium_bisulfite__SBS">#REF!</definedName>
    <definedName name="Central_and_South_American_supply_demand_for_sodium_chloride">#REF!</definedName>
    <definedName name="Central_and_South_American_supply_demand_for_sodium_formaldehyde_sulfoxylate">#REF!</definedName>
    <definedName name="Central_and_South_American_supply_demand_for_sodium_hydrosulfide">#REF!</definedName>
    <definedName name="Central_and_South_American_supply_demand_for_sodium_hydrosulfite">#REF!</definedName>
    <definedName name="Central_and_South_American_supply_demand_for_sodium_metabisulfite">#REF!</definedName>
    <definedName name="Central_and_South_American_supply_demand_for_sodium_metabisulfite__MBS">#REF!</definedName>
    <definedName name="Central_and_South_American_supply_demand_for_sodium_sulfide">#REF!</definedName>
    <definedName name="Central_and_South_American_supply_demand_for_sodium_sulfite">#REF!</definedName>
    <definedName name="Central_and_South_American_supply_demand_for_sodium_thiosulfate">#REF!</definedName>
    <definedName name="Central_and_South_American_supply_demand_for_sulfur_dioxide">#REF!</definedName>
    <definedName name="Central_and_south_american_supply_demand_for_titanium_dioxide">#REF!</definedName>
    <definedName name="Central_and_South_American_trade_in_ethyl_ether">#REF!</definedName>
    <definedName name="Central_and_south_american_trade_in_titanium_dioxide_containing_materials">#REF!</definedName>
    <definedName name="Central_and_South_American_unit_export_values_for_lithium_chemistries">#REF!</definedName>
    <definedName name="Central_and_South_American_unit_import_values_for_lithium_carbonate_by_country">#REF!</definedName>
    <definedName name="Central_and_South_American_unit_import_values_for_lithium_hydroxide_by_country">#REF!</definedName>
    <definedName name="Central_and_South_American_unit_import_values_for_sodium_hydrosulfide">#REF!</definedName>
    <definedName name="Central_and_South_American_unit_import_values_for_sodium_hydrosulfidea">#REF!</definedName>
    <definedName name="Central_and_South_American_unit_import_values_for_sodium_hydrosulfite">#REF!</definedName>
    <definedName name="Central_and_South_American_unit_import_values_for_sodium_metabisulfitea">#REF!</definedName>
    <definedName name="Central_and_South_American_unit_import_values_for_sodium_sulfide">#REF!</definedName>
    <definedName name="Central_and_South_American_unit_import_values_for_sodium_sulfidea">#REF!</definedName>
    <definedName name="Central_and_South_American_unit_import_values_for_sodium_sulfite">#REF!</definedName>
    <definedName name="Central_and_South_American_unit_import_values_for_sodium_thiosulfate">#REF!</definedName>
    <definedName name="Central_and_South_American_unit_import_values_for_sodium_thiosulfatea">#REF!</definedName>
    <definedName name="Central_and_South_Rubber_Cons">#REF!</definedName>
    <definedName name="Central_Europe_and_CIS_Baltic_states_producers_of_hydrogen_cyanide">#REF!</definedName>
    <definedName name="Central_European_annual_capacity_for_nitric_acid_by_country">#REF!</definedName>
    <definedName name="Central_European_apparent_consumption_of_ammonia">#REF!</definedName>
    <definedName name="Central_European_apparent_consumption_of_ammonium_nitrate_by_country">#REF!</definedName>
    <definedName name="Central_European_apparent_consumption_of_calcium_ammonium_nitrate_by_country">#REF!</definedName>
    <definedName name="Central_european_average_unit_trade_values_for_titanium_dioxide">#REF!</definedName>
    <definedName name="Central_European_bulk_prices_for_select_slow__and_controlled_release_fertilizers_2014">#REF!</definedName>
    <definedName name="Central_European_capacity_for_ammonia_by_producer—year_end_2016">#REF!</definedName>
    <definedName name="Central_European_capacity_for_nitric_acid_by_company">'[6]we Capacity Ranking'!#REF!</definedName>
    <definedName name="Central_European_capacity_for_nitric_acid_by_company_as_of_May_2014">#REF!</definedName>
    <definedName name="Central_European_capacity_ranking_for_NPK_compound_fertilizers_by_company—2021">#REF!</definedName>
    <definedName name="Central_European_capacity_ranking_for_NPK_compound_fertilizers_by_country—2021">#REF!</definedName>
    <definedName name="Central_European_capacity_ranking_for_primary_NPK_compound_fertilizers_by_company—2021">#REF!</definedName>
    <definedName name="Central_European_capacity_ranking_for_secondary_NPK_compound_fertilizers_by_company—2021">#REF!</definedName>
    <definedName name="Central_European_capacity_ranking_for_sulfuric_acid_by_company">'[10]Ownership Ranking'!#REF!</definedName>
    <definedName name="Central_European_capacity_ranking_for_sulfuric_acid_by_company_2014">#REF!</definedName>
    <definedName name="Central_European_capacity_ranking_for_sulfuric_acid_by_country">'[10]Country Ranking'!#REF!</definedName>
    <definedName name="Central_European_consumption_of_anhydrous_ammonia">#REF!</definedName>
    <definedName name="Central_European_consumption_of_ethanolamines">#REF!</definedName>
    <definedName name="Central_European_consumption_of_fibers_for_nonwoven_fabrics">'[7]we cons'!#REF!</definedName>
    <definedName name="Central_European_consumption_of_industrial_phosphates_by_product">#REF!</definedName>
    <definedName name="Central_European_consumption_of_LDPE">#REF!</definedName>
    <definedName name="Central_European_consumption_of_nitric_acid">#REF!</definedName>
    <definedName name="Central_European_consumption_of_NPK_compound_fertilizers">#REF!</definedName>
    <definedName name="Central_European_consumption_of_NPK_compound_fertilizers_by_product_class">#REF!</definedName>
    <definedName name="Central_European_consumption_of_other_sodium_phosphates">#REF!</definedName>
    <definedName name="Central_European_consumption_of_Product">#REF!</definedName>
    <definedName name="Central_European_consumption_of_sodium_tripolyphosphate">#REF!</definedName>
    <definedName name="Central_European_consumption_of_sulfuric_acid">[10]Consumption!#REF!</definedName>
    <definedName name="Central_European_consumption_of_sulfuric_acid_2">#REF!</definedName>
    <definedName name="Central_European_consumption_of_sulfuric_acid_by_end_use">'[10]Consumption Breakdown'!#REF!</definedName>
    <definedName name="Central_European_consumption_of_sulfuric_acid_for_chemical_use">'[10]Chemical Use'!#REF!</definedName>
    <definedName name="Central_European_consumption_of_sulfuric_acid_for_fertilizer_use">'[10]Fertilizer Use'!#REF!</definedName>
    <definedName name="Central_European_consumption_of_sulfuric_acid_for_industrial_use">'[10]Industrial Use'!#REF!</definedName>
    <definedName name="Central_European_exports_of_activated_carbon_by_destinationa">[23]CE_exp!#REF!</definedName>
    <definedName name="Central_European_exports_of_ammonia">#REF!</definedName>
    <definedName name="Central_European_exports_of_ammonium_nitrate">#REF!</definedName>
    <definedName name="Central_European_exports_of_calcium_ammonium_nitrate">#REF!</definedName>
    <definedName name="Central_European_exports_of_nitric_acid">#REF!</definedName>
    <definedName name="Central_European_exports_of_nitric_acid_by_exporting_country">'[6]we imp Trade'!#REF!</definedName>
    <definedName name="Central_European_exports_of_NPK_compound_fertilizers">#REF!</definedName>
    <definedName name="Central_European_exports_of_NPK_compound_fertilizers_by_product_class">#REF!</definedName>
    <definedName name="Central_European_exports_of_sulfuric_acid">[10]Trade_import!#REF!</definedName>
    <definedName name="Central_European_exports_of_sulfuric_acid_by_country_of_destination">#REF!</definedName>
    <definedName name="Central_European_exports_of_sulfuric_acid_by_country_of_origin">#REF!</definedName>
    <definedName name="Central_european_exports_of_titanium_dioxide_by_destination">#REF!</definedName>
    <definedName name="Central_European_extra_regional_exports_in_essential_oils_and_natural_extracts">#REF!</definedName>
    <definedName name="Central_European_extra_regional_exports_in_essential_oils_and_natural_extracts__continued_value">#REF!</definedName>
    <definedName name="Central_European_extra_regional_trade_of_fragrance_compositions">'[9]CE Trade Fragrance n'!#REF!</definedName>
    <definedName name="Central_European_extraregional_exports_of_nitric_acid_by_importing_country">#REF!</definedName>
    <definedName name="Central_European_extraregional_imports_of_nitric_acid_by_importing_country">#REF!</definedName>
    <definedName name="Central_European_imports_of_activated_carbon_by_origina">'[23]CE_imp (2)'!#REF!</definedName>
    <definedName name="Central_European_imports_of_ammonia">#REF!</definedName>
    <definedName name="Central_European_imports_of_ammonium_nitrate">#REF!</definedName>
    <definedName name="Central_European_imports_of_calcium_ammonium_nitrate">#REF!</definedName>
    <definedName name="Central_European_imports_of_nitric_acid">#REF!</definedName>
    <definedName name="Central_European_imports_of_nitric_acid_by_importing_country">'[6]we imp Trade'!#REF!</definedName>
    <definedName name="Central_European_imports_of_NPK_compound_fertilizers">#REF!</definedName>
    <definedName name="Central_European_imports_of_NPK_compound_fertilizers_by_product_class">#REF!</definedName>
    <definedName name="Central_European_imports_of_sulfuric_acid">[10]Trade_import!#REF!</definedName>
    <definedName name="Central_European_imports_of_sulfuric_acid_by_country_of_destination">#REF!</definedName>
    <definedName name="Central_European_imports_of_sulfuric_acid_by_country_of_origin">#REF!</definedName>
    <definedName name="Central_european_imports_of_titanium_dioxide_by_country_of_origin">#REF!</definedName>
    <definedName name="Central_European_nitric_acid_capacity_by_country">'[6]we Capacity country'!#REF!</definedName>
    <definedName name="Central_European_prices_for_vitamins—2022a">#REF!</definedName>
    <definedName name="Central_European_Producers_of_Ammonia">#REF!</definedName>
    <definedName name="Central_European_producers_of_ammonium_nitrates">#REF!</definedName>
    <definedName name="Central_European_producers_of_controlled__and_slow_release_fertilizers—2021">#REF!</definedName>
    <definedName name="Central_European_producers_of_industrial_phosphoric_acid">#REF!</definedName>
    <definedName name="Central_European_producers_of_industrial_potassium_phosphates">#REF!</definedName>
    <definedName name="Central_European_producers_of_industrial_sodium_phosphates">#REF!</definedName>
    <definedName name="Central_European_producers_of_LDPE">#REF!</definedName>
    <definedName name="Central_European_producers_of_nitric_acid">#REF!</definedName>
    <definedName name="Central_European_producers_of_primary_NPK_compound_fertilizers">#REF!</definedName>
    <definedName name="Central_European_producers_of_Product">#REF!</definedName>
    <definedName name="Central_European_producers_of_secondary_NPK_compound_fertilizers">#REF!</definedName>
    <definedName name="Central_European_producers_of_sulfuric_acid">[10]Producers!#REF!</definedName>
    <definedName name="Central_european_producers_of_titanium_dioxide">#REF!</definedName>
    <definedName name="Central_European_producers_of_vitamins">#REF!</definedName>
    <definedName name="Central_European_production_capacity_for_ammonia_by_country">#REF!</definedName>
    <definedName name="Central_European_production_capacity_for_sulfuric_acid">'[10]Capacity by Country'!#REF!</definedName>
    <definedName name="Central_European_production_capacity_for_sulfuric_acid__continued">'[10]Capacity by Country'!#REF!</definedName>
    <definedName name="Central_European_production_capacity_for_sulfuric_acid_by_raw_material">'[10]Cap by RawMaterial'!#REF!</definedName>
    <definedName name="Central_European_production_capacity_of_NPK_compound_fertilizers">#REF!</definedName>
    <definedName name="Central_European_production_capacity_of_NPK_compound_fertilizers_by_type">#REF!</definedName>
    <definedName name="Central_European_production_of_ammonia">#REF!</definedName>
    <definedName name="Central_European_production_of_ammonium_nitrate">#REF!</definedName>
    <definedName name="Central_European_production_of_ammonium_nitrates_by_product_2012">#REF!</definedName>
    <definedName name="Central_European_production_of_calcium_ammonium_nitrate">#REF!</definedName>
    <definedName name="Central_European_production_of_motor_vehicles">#REF!</definedName>
    <definedName name="Central_European_production_of_NPK_compound_fertilizers">#REF!</definedName>
    <definedName name="Central_European_production_of_NPK_compound_fertilizers_by_product_class">#REF!</definedName>
    <definedName name="Central_European_production_of_sulfuric_acid">#REF!</definedName>
    <definedName name="Central_European_production_of_sulfuric_acid_by_raw_material">#REF!</definedName>
    <definedName name="Central_European_sodium_carbonate_consumption_by_country">#REF!</definedName>
    <definedName name="Central_European_sodium_carbonate_exports_by_country">#REF!</definedName>
    <definedName name="Central_European_sodium_carbonate_imports_by_country">#REF!</definedName>
    <definedName name="Central_European_sodium_carbonate_production_by_country">#REF!</definedName>
    <definedName name="Central_European_sodium_carbonate_production_capacity_by_company_and_year">#REF!</definedName>
    <definedName name="Central_European_sulfuric_acid_production_capacity_by_country">#REF!</definedName>
    <definedName name="Central_European_summary_of_exports_of_sodium_phosphates">#REF!</definedName>
    <definedName name="Central_European_supply_demand_for_ammonia">#REF!</definedName>
    <definedName name="Central_European_supply_demand_for_ammonium_nitrate">#REF!</definedName>
    <definedName name="Central_European_supply_demand_for_ammonium_nitrates">#REF!</definedName>
    <definedName name="Central_European_supply_demand_for_calcium_ammonium_nitrate">#REF!</definedName>
    <definedName name="Central_European_supply_demand_for_LDPE">#REF!</definedName>
    <definedName name="Central_European_supply_demand_for_nitric_acid">#REF!</definedName>
    <definedName name="Central_European_supply_demand_for_NPK_compound_fertilizers">#REF!</definedName>
    <definedName name="Central_European_supply_demand_for_Product">#REF!</definedName>
    <definedName name="Central_European_supply_demand_for_sodium_tripolyphosphatea">#REF!</definedName>
    <definedName name="Central_European_supply_demand_for_sulfuric_acid">#REF!</definedName>
    <definedName name="Central_european_supply_demand_for_titanium_dioxide">#REF!</definedName>
    <definedName name="Central_european_supply_demand_for_titanium_dioxide_2">#REF!</definedName>
    <definedName name="Central_European_unit_import_values_for_NPK_compound_fertilizers">#REF!</definedName>
    <definedName name="Central_European_unit_import_values_for_sulfuric_acid_by_country">'[10]Prices EMEA'!#REF!</definedName>
    <definedName name="Central_South_American_supply_demand_for_sulfur_dioxide">#REF!</definedName>
    <definedName name="CEP_consumption">#REF!</definedName>
    <definedName name="CEP_producers">#REF!</definedName>
    <definedName name="CEP_salient_statistics">#REF!</definedName>
    <definedName name="cep_sd_2018">#REF!</definedName>
    <definedName name="ch">#REF!</definedName>
    <definedName name="ch_brine_lakes_profile">#REF!</definedName>
    <definedName name="ch_caps">#REF!</definedName>
    <definedName name="ch_caps_lithium_metal">#REF!</definedName>
    <definedName name="ch_caps_LMFP">#REF!</definedName>
    <definedName name="Ch_Con_H3PO4">#REF!</definedName>
    <definedName name="ch_cons">#REF!</definedName>
    <definedName name="ch_cons_Amperchlorate">#REF!</definedName>
    <definedName name="Ch_Cons_AP">#REF!</definedName>
    <definedName name="ch_cons_by_type">#REF!</definedName>
    <definedName name="Ch_Cons_CP">#REF!</definedName>
    <definedName name="ch_cons_DSP">#REF!</definedName>
    <definedName name="ch_cons_end_use">#REF!</definedName>
    <definedName name="Ch_Cons_Ind_Phos_By_End">#REF!</definedName>
    <definedName name="Ch_Cons_Ind_Phos_By_End_2020">#REF!</definedName>
    <definedName name="Ch_Cons_Ind_Phos_By_End_2025">#REF!</definedName>
    <definedName name="ch_cons_IndPhos_type">#REF!</definedName>
    <definedName name="ch_cons_industrial_phosphates_enduse_forecast">#REF!</definedName>
    <definedName name="ch_cons_Kchlorate">#REF!</definedName>
    <definedName name="Ch_Cons_KP">#REF!</definedName>
    <definedName name="ch_cons_Kperchlorate">#REF!</definedName>
    <definedName name="ch_cons_Li_battery">#REF!</definedName>
    <definedName name="ch_cons_Li_nonbattery">#REF!</definedName>
    <definedName name="ch_cons_Li_sum">#REF!</definedName>
    <definedName name="ch_cons_Li2CO3_re1">#REF!</definedName>
    <definedName name="ch_cons_LiCl">#REF!</definedName>
    <definedName name="ch_cons_Limetal_battery">#REF!</definedName>
    <definedName name="ch_cons_LiOH_re1">#REF!</definedName>
    <definedName name="ch_cons_MSP">#REF!</definedName>
    <definedName name="ch_cons_Nachlorite">#REF!</definedName>
    <definedName name="ch_cons_Naperchlorate">#REF!</definedName>
    <definedName name="ch_cons_NaPhos_baseyear">#REF!</definedName>
    <definedName name="ch_cons_NaPhos_frcstyear">#REF!</definedName>
    <definedName name="ch_cons_NaPhos_type">#REF!</definedName>
    <definedName name="ch_cons_OrganoMgLi">#REF!</definedName>
    <definedName name="ch_cons_OrganoZn">#REF!</definedName>
    <definedName name="ch_cons_PA">#REF!</definedName>
    <definedName name="ch_cons_PA_chempro">#REF!</definedName>
    <definedName name="ch_cons_PA_food">#REF!</definedName>
    <definedName name="ch_cons_PA_metal_plastic">#REF!</definedName>
    <definedName name="ch_cons_PA_other">#REF!</definedName>
    <definedName name="ch_cons_PA_sum">#REF!</definedName>
    <definedName name="ch_cons_phosphates_type">#REF!</definedName>
    <definedName name="ch_cons_SHMP">#REF!</definedName>
    <definedName name="Ch_Cons_STPP">#REF!</definedName>
    <definedName name="ch_cons_TSP">#REF!</definedName>
    <definedName name="ch_consump_AP">#REF!</definedName>
    <definedName name="ch_consump_CP">#REF!</definedName>
    <definedName name="ch_consump_KP">#REF!</definedName>
    <definedName name="ch_exp_Ca_Ph">#REF!</definedName>
    <definedName name="ch_exp_Kchlorate">#REF!</definedName>
    <definedName name="ch_exp_Li_metal">#REF!</definedName>
    <definedName name="ch_exp_Li2CO3">#REF!</definedName>
    <definedName name="ch_exp_LiCl">#REF!</definedName>
    <definedName name="ch_exp_LiFePO4">#REF!</definedName>
    <definedName name="ch_exp_LiMn">#REF!</definedName>
    <definedName name="ch_exp_LiOH">#REF!</definedName>
    <definedName name="ch_exp_LiPF6">#REF!</definedName>
    <definedName name="ch_exp_MM">#REF!</definedName>
    <definedName name="ch_exp_Na_Ph">#REF!</definedName>
    <definedName name="ch_exp_NCA">#REF!</definedName>
    <definedName name="ch_exp_NCA_pre">#REF!</definedName>
    <definedName name="ch_exp_NCM">#REF!</definedName>
    <definedName name="ch_exp_NCM_pre">#REF!</definedName>
    <definedName name="ch_exp_PA">#REF!</definedName>
    <definedName name="ch_exp_tins_US">#REF!</definedName>
    <definedName name="ch_imp_acid_old">'[24]Chns Imps-acid'!#REF!</definedName>
    <definedName name="ch_imp_Ca_Ph">#REF!</definedName>
    <definedName name="Ch_Imp_H3PO4">#REF!</definedName>
    <definedName name="ch_imp_Li_metal">#REF!</definedName>
    <definedName name="ch_imp_Li2CO3">#REF!</definedName>
    <definedName name="ch_imp_LiCl">#REF!</definedName>
    <definedName name="ch_imp_LiFePO4">#REF!</definedName>
    <definedName name="ch_imp_LiMn">#REF!</definedName>
    <definedName name="ch_imp_LiOH">#REF!</definedName>
    <definedName name="ch_imp_LiPF6">#REF!</definedName>
    <definedName name="ch_imp_Na_Ph">#REF!</definedName>
    <definedName name="ch_imp_NCA">#REF!</definedName>
    <definedName name="ch_imp_NCA_pre">#REF!</definedName>
    <definedName name="ch_imp_NCM">#REF!</definedName>
    <definedName name="ch_imp_NCM_pre">#REF!</definedName>
    <definedName name="ch_imp_PA">#REF!</definedName>
    <definedName name="ch_imp_spodumene">#REF!</definedName>
    <definedName name="ch_imp_spodumene_from_Australia">#REF!</definedName>
    <definedName name="ch_industry_chain">#REF!</definedName>
    <definedName name="Ch_Jan">#REF!</definedName>
    <definedName name="ch_Li_raw_materials_caps">#REF!</definedName>
    <definedName name="ch_Li2CO3_cons">#REF!</definedName>
    <definedName name="ch_market_sales_2024">#REF!</definedName>
    <definedName name="ch_minepro">#REF!</definedName>
    <definedName name="Ch_Mineral_Production">#REF!</definedName>
    <definedName name="ch_prd_hydrosulfite">#REF!</definedName>
    <definedName name="ch_prd_hysulfide">#REF!</definedName>
    <definedName name="ch_prd_LCO">#REF!</definedName>
    <definedName name="ch_prd_LMO">#REF!</definedName>
    <definedName name="ch_prd_LMOdelete">#REF!</definedName>
    <definedName name="ch_prd_NaFS">#REF!</definedName>
    <definedName name="ch_prd_NCA">#REF!</definedName>
    <definedName name="ch_prd_NCM">#REF!</definedName>
    <definedName name="ch_prd_SO2">#REF!</definedName>
    <definedName name="ch_prd_STMP">#REF!</definedName>
    <definedName name="ch_prd_sulfide">#REF!</definedName>
    <definedName name="ch_prd_Thiosulfate">#REF!</definedName>
    <definedName name="ch_prd_TSP">#REF!</definedName>
    <definedName name="Ch_Prdcr_AP">#REF!</definedName>
    <definedName name="ch_prdcr_CaPh">#REF!</definedName>
    <definedName name="Ch_Prdcr_CP">#REF!</definedName>
    <definedName name="Ch_Prdcr_H3PO4">#REF!</definedName>
    <definedName name="Ch_Prdcr_KP">#REF!</definedName>
    <definedName name="ch_prdcr_LiFePO4">#REF!</definedName>
    <definedName name="ch_prdcr_LiFSI">#REF!</definedName>
    <definedName name="ch_prdcrs_DSP">#REF!</definedName>
    <definedName name="ch_prdcrs_MSP">#REF!</definedName>
    <definedName name="ch_prdcrs_SAPP_TSPP">#REF!</definedName>
    <definedName name="ch_prdcrs_SHMP">#REF!</definedName>
    <definedName name="ch_price_organoAl_Industrial">#REF!</definedName>
    <definedName name="ch_price_organoLiMg——industrial">#REF!</definedName>
    <definedName name="ch_price_organoSn_industrial">#REF!</definedName>
    <definedName name="ch_price_organoZn_industrial">#REF!</definedName>
    <definedName name="Ch_Pro_H3PO4">#REF!</definedName>
    <definedName name="ch_pro_mineral">#REF!</definedName>
    <definedName name="ch_pro_primary_lithium_chem">#REF!</definedName>
    <definedName name="ch_producer_AlF3">'[24]Chns Chem Prdcrs from FSA'!#REF!</definedName>
    <definedName name="ch_producers_HCN">#REF!</definedName>
    <definedName name="ch_producers_NaCN">#REF!</definedName>
    <definedName name="ch_production_process">#REF!</definedName>
    <definedName name="ch_rawLi_supply_source">#REF!</definedName>
    <definedName name="ch_SD">#REF!</definedName>
    <definedName name="ch_SD_Amperchlorate">#REF!</definedName>
    <definedName name="Ch_SD_AP">#REF!</definedName>
    <definedName name="Ch_SD_CP">#REF!</definedName>
    <definedName name="Ch_SD_H3PO4">#REF!</definedName>
    <definedName name="Ch_SD_Ind_Phos">#REF!</definedName>
    <definedName name="ch_SD_Kchlorate">#REF!</definedName>
    <definedName name="Ch_SD_KP">#REF!</definedName>
    <definedName name="ch_SD_Kperchlorate">#REF!</definedName>
    <definedName name="ch_SD_LCO">#REF!</definedName>
    <definedName name="ch_SD_LFP_P2O5_basis">#REF!</definedName>
    <definedName name="ch_SD_Li2CO3">#REF!</definedName>
    <definedName name="ch_SD_Li2CO3_re1">#REF!</definedName>
    <definedName name="ch_SD_LiCl">#REF!</definedName>
    <definedName name="ch_SD_LiFePO4">#REF!</definedName>
    <definedName name="ch_SD_LiFSI">#REF!</definedName>
    <definedName name="ch_SD_Limetal">#REF!</definedName>
    <definedName name="ch_SD_LiMn">#REF!</definedName>
    <definedName name="ch_SD_LiOH">#REF!</definedName>
    <definedName name="ch_SD_LiOH_re1">#REF!</definedName>
    <definedName name="ch_SD_LiPF6">#REF!</definedName>
    <definedName name="ch_SD_LMFP">#REF!</definedName>
    <definedName name="ch_SD_LMFP_P2O5_basis">#REF!</definedName>
    <definedName name="ch_SD_LTO">#REF!</definedName>
    <definedName name="ch_SD_Nachlorite">#REF!</definedName>
    <definedName name="ch_SD_NaPhos_all">#REF!</definedName>
    <definedName name="ch_SD_NaPhos_type">#REF!</definedName>
    <definedName name="ch_SD_NCA">#REF!</definedName>
    <definedName name="ch_SD_NCM">#REF!</definedName>
    <definedName name="ch_SD_OrganoAl">#REF!</definedName>
    <definedName name="ch_SD_Organozincs">#REF!</definedName>
    <definedName name="ch_SD_perchlorate">#REF!</definedName>
    <definedName name="ch_SD_SHMP">#REF!</definedName>
    <definedName name="Ch_SD_STPP">#REF!</definedName>
    <definedName name="ch_SD_TSP">#REF!</definedName>
    <definedName name="ch_sulfites_prd">#REF!</definedName>
    <definedName name="ch_SupDem_AP">#REF!</definedName>
    <definedName name="ch_SupDem_CP">#REF!</definedName>
    <definedName name="ch_SupDem_KP">#REF!</definedName>
    <definedName name="ch_SupDem_other_NaPhos">#REF!</definedName>
    <definedName name="ch_SupDem_SP">#REF!</definedName>
    <definedName name="ch_tade_lithium_metal">#REF!</definedName>
    <definedName name="ch_thiosulfate_prd">#REF!</definedName>
    <definedName name="ch_trade_Amperchlorate">#REF!</definedName>
    <definedName name="ch_trade_AP">#REF!</definedName>
    <definedName name="ch_trade_KP">#REF!</definedName>
    <definedName name="ch_trade_Kperchlorate">#REF!</definedName>
    <definedName name="ch_trade_Nachlorite">#REF!</definedName>
    <definedName name="ch_trade_Naperchlorate">#REF!</definedName>
    <definedName name="ch_trade_OrganoAl_US">#REF!</definedName>
    <definedName name="ch_trade_tributyltin">#REF!</definedName>
    <definedName name="ch_uniexpval">#REF!</definedName>
    <definedName name="ch_uniexpval_Amperchlorate">#REF!</definedName>
    <definedName name="ch_uniexpval_AP">#REF!</definedName>
    <definedName name="ch_uniexpval_CP">#REF!</definedName>
    <definedName name="ch_uniexpval_Kchlorate">#REF!</definedName>
    <definedName name="ch_uniexpval_Kperchlorate">#REF!</definedName>
    <definedName name="ch_uniexpval_Nachlorite">#REF!</definedName>
    <definedName name="ch_uniexpval_Naperchlorate">#REF!</definedName>
    <definedName name="ch_uniexpval_SP">#REF!</definedName>
    <definedName name="ch_unival_KP">#REF!</definedName>
    <definedName name="ch_univals_Li_metal">#REF!</definedName>
    <definedName name="ch_univals_Li2CO3">#REF!</definedName>
    <definedName name="ch_univals_LiCl">#REF!</definedName>
    <definedName name="ch_univals_LiFePO4">#REF!</definedName>
    <definedName name="ch_univals_LiMn">#REF!</definedName>
    <definedName name="ch_univals_LiOH">#REF!</definedName>
    <definedName name="ch_univals_LiPF6">#REF!</definedName>
    <definedName name="ch_univals_NCA">#REF!</definedName>
    <definedName name="ch_univals_NCA_pre">#REF!</definedName>
    <definedName name="ch_univals_NCM">#REF!</definedName>
    <definedName name="ch_univals_NCM_pre">#REF!</definedName>
    <definedName name="ch_univals_PA">#REF!</definedName>
    <definedName name="chain_margins">'[25]PS Chain Margins'!#REF!</definedName>
    <definedName name="characteristics">#REF!</definedName>
    <definedName name="Characteristics_of_commercial_concrete_floor_finishes">#REF!</definedName>
    <definedName name="Characteristics_of_commercial_wood_floor_finishes">#REF!</definedName>
    <definedName name="Characteristics_of_commercially_available_ITO_with_10_wt__SnO2">#REF!</definedName>
    <definedName name="Characteristics_of_mercury_and_LED_UV_lamps">#REF!</definedName>
    <definedName name="Characteristics_of_oligomers_used_in_UV_coatings">#REF!</definedName>
    <definedName name="Characteristics_of_resins_used_as_PV_encapsulants">#REF!</definedName>
    <definedName name="Characteristics_of_UV_curable_adhesives">#REF!</definedName>
    <definedName name="Characteristics_of_vinyl_composite_tile_finishes">#REF!</definedName>
    <definedName name="Characteristics_of_white_pigments">#REF!</definedName>
    <definedName name="Chart">"Chart"</definedName>
    <definedName name="Chart_34">[1]figures!#REF!</definedName>
    <definedName name="chart_exports">'[26]exports_SA '!#REF!</definedName>
    <definedName name="chart3">#REF!</definedName>
    <definedName name="CHartA" hidden="1">#REF!</definedName>
    <definedName name="ChartCompany">INDIRECT("Charts!$D$31:$D$"&amp;30+COUNT(#REF!))</definedName>
    <definedName name="ChartImage">"ChartImage"</definedName>
    <definedName name="ChartValues">INDIRECT("Charts!$F$31:$F$"&amp;30+COUNT(#REF!))</definedName>
    <definedName name="Chemcons_value_chart">#REF!</definedName>
    <definedName name="Chemcons_vol_chart">#REF!</definedName>
    <definedName name="Chemical_composition_of_calcium_phosphates">#REF!</definedName>
    <definedName name="Chemical_composition_of_industrial_phosphates">#REF!</definedName>
    <definedName name="Chemical_composition_of_other_phosphates">#REF!</definedName>
    <definedName name="Chemical_composition_of_potassium_phosphates">#REF!</definedName>
    <definedName name="Chemtura_corporation’s_plastics_additives_production_facilities_2014">#REF!</definedName>
    <definedName name="Chemtura’s_financial_highlights_2007_2013">#REF!</definedName>
    <definedName name="chhhhh">#REF!</definedName>
    <definedName name="chi_cap_for_pro_of_nr_and_sr">#REF!</definedName>
    <definedName name="Chi_con_end_use">#REF!</definedName>
    <definedName name="chi_con_for_rubber">#REF!</definedName>
    <definedName name="chi_con_of_acc">#REF!</definedName>
    <definedName name="chi_con_of_anti">#REF!</definedName>
    <definedName name="chi_con_of_other_rpc">#REF!</definedName>
    <definedName name="chi_con_of_rpc">#REF!</definedName>
    <definedName name="chi_cons_of_rpc">#REF!</definedName>
    <definedName name="CHI_consumption">#REF!</definedName>
    <definedName name="Chi_diesel_reg">'[27]Chi backsheet producer'!#REF!</definedName>
    <definedName name="Chi_gasoline_reg">'[27]Chi PVDF producer'!#REF!</definedName>
    <definedName name="chi_n6_asia">OFFSET([12]BZ_Data!$A$1,[12]Graph_Auto!$E$35-1,[12]Graph_Auto!$D$35-1,[12]Graph_Auto!$F$35-[12]Graph_Auto!$E$35+1,1)</definedName>
    <definedName name="chi_n6_cpl">OFFSET([12]BZ_Data!$A$1,[12]Graph_Auto!$E$36-1,[12]Graph_Auto!$D$36-1,[12]Graph_Auto!$F$36-[12]Graph_Auto!$E$36+1,1)</definedName>
    <definedName name="chi_n6_date">OFFSET([12]BZ_Data!$A$1,[12]Graph_Auto!$E$34-1,[12]Graph_Auto!$D$34-1,[12]Graph_Auto!$F$34-[12]Graph_Auto!$E$34+1,1)</definedName>
    <definedName name="chi_n6_prod">OFFSET([12]BZ_Data!$A$1,[12]Graph_Auto!$E$37-1,[12]Graph_Auto!$D$37-1,[12]Graph_Auto!$F$37-[12]Graph_Auto!$E$37+1,1)</definedName>
    <definedName name="chi_polyacetal">#REF!</definedName>
    <definedName name="chi_pro_and_con_in_rpc">#REF!</definedName>
    <definedName name="chi_pro_of_tire">#REF!</definedName>
    <definedName name="CHI_producers">#REF!</definedName>
    <definedName name="CHI_salient_statistics">#REF!</definedName>
    <definedName name="chi_trade_in_acc">#REF!</definedName>
    <definedName name="chi_trade_in_anti">#REF!</definedName>
    <definedName name="Chilean_consumption_of_specialty_mining_chemicals_2013">#REF!</definedName>
    <definedName name="Chilean_export_prices_for_sodium_chloride">#REF!</definedName>
    <definedName name="Chilean_imports_of_MIBC">#REF!</definedName>
    <definedName name="China">#REF!</definedName>
    <definedName name="China_cons_carriers_powders_by_end_use">'[28]Color-powders by end use'!#REF!</definedName>
    <definedName name="China_cons_textile_chemicals">#REF!</definedName>
    <definedName name="China_Demand">#REF!</definedName>
    <definedName name="China_exports">#REF!</definedName>
    <definedName name="China_exports_of_rare_earth_permanent_magnets">#REF!</definedName>
    <definedName name="China_IER_consumption_in_water">'[29]chi cons ier water'!#REF!</definedName>
    <definedName name="china_imports_spod">#REF!</definedName>
    <definedName name="China_LOA_capacity">#REF!</definedName>
    <definedName name="China_price_LOA">#REF!</definedName>
    <definedName name="China_prod_LOA">#REF!</definedName>
    <definedName name="China_producer_LiFSI">#REF!</definedName>
    <definedName name="China_Producer_LMO">#REF!</definedName>
    <definedName name="china_producers_of_PC_resins">#REF!</definedName>
    <definedName name="China_rare_earth_export_tariff_development_2007_2012">#REF!</definedName>
    <definedName name="Chinese_acetonitrile_plants_announced_approved_or_under_construction">#REF!</definedName>
    <definedName name="Chinese_and_Mongolian_consumption_of_specialty_mining_chemicals_2013">#REF!</definedName>
    <definedName name="Chinese_average_unit_rade_values_for_lignosulfonates">#REF!</definedName>
    <definedName name="Chinese_average_unit_trade_values_for_titanium_dioxide">#REF!</definedName>
    <definedName name="Chinese_capacity_for_and_production_of_natural_rubber_and_major_synthetic_elastomers">#REF!</definedName>
    <definedName name="Chinese_capacity_for_and_production_of_natural_rubber_and_major_synthetic_elastomers1">#REF!</definedName>
    <definedName name="Chinese_capacity_ranking_for_ammonia__2016">#REF!</definedName>
    <definedName name="Chinese_capacity_ranking_for_nitric_acid_by_company_May_2014">#REF!</definedName>
    <definedName name="Chinese_cleaners_market_in_the_industrial_and_institutional_sectors">#REF!</definedName>
    <definedName name="Chinese_cons_MBS">#REF!</definedName>
    <definedName name="Chinese_cons_NaFS">#REF!</definedName>
    <definedName name="Chinese_cons_NaHydrosulfide">#REF!</definedName>
    <definedName name="Chinese_cons_NaHydrosulfite">#REF!</definedName>
    <definedName name="Chinese_cons_NaSulfide">#REF!</definedName>
    <definedName name="Chinese_cons_NaSulfite">#REF!</definedName>
    <definedName name="Chinese_cons_NaThiosulfate">#REF!</definedName>
    <definedName name="Chinese_cons_SO2">#REF!</definedName>
    <definedName name="Chinese_Consumption">#REF!</definedName>
    <definedName name="Chinese_consumption_of_acetonitrile_by_application">#REF!</definedName>
    <definedName name="Chinese_consumption_of_agricultural_food_and_drink_processing_cleaners_2014">#REF!</definedName>
    <definedName name="Chinese_consumption_of_amino_acids">#REF!</definedName>
    <definedName name="Chinese_consumption_of_ammonium_nitrates">#REF!</definedName>
    <definedName name="Chinese_consumption_of_amphoteric_surfactants_by_end_use_market">#REF!</definedName>
    <definedName name="Chinese_consumption_of_amphoteric_surfactants_by_product_ype">#REF!</definedName>
    <definedName name="Chinese_consumption_of_anhydrous_ammonia">#REF!</definedName>
    <definedName name="Chinese_consumption_of_anionic_surfactants_2012">#REF!</definedName>
    <definedName name="Chinese_consumption_of_anionic_surfactants_by_end_use_market">#REF!</definedName>
    <definedName name="Chinese_consumption_of_anionic_surfactants_by_product_type">#REF!</definedName>
    <definedName name="Chinese_consumption_of_anionic_surfactants—2018">#REF!</definedName>
    <definedName name="Chinese_consumption_of_antioxidants_for_plastics">#REF!</definedName>
    <definedName name="Chinese_consumption_of_azodicarbonamide_by_polymer_type">#REF!</definedName>
    <definedName name="Chinese_consumption_of_carotenoids">#REF!</definedName>
    <definedName name="Chinese_consumption_of_cationic_surfactants__by_end_use_market">#REF!</definedName>
    <definedName name="Chinese_consumption_of_cationic_surfactants_by_product_ype">#REF!</definedName>
    <definedName name="Chinese_consumption_of_chemical_processing_catalysts">'[27]World module production'!#REF!</definedName>
    <definedName name="Chinese_consumption_of_coatings_by_market">#REF!</definedName>
    <definedName name="Chinese_consumption_of_dimer_acid_based_polyamide_resins">#REF!</definedName>
    <definedName name="Chinese_Consumption_of_enzymes">#REF!</definedName>
    <definedName name="Chinese_consumption_of_epoxy_coating_resinsa">#REF!</definedName>
    <definedName name="Chinese_consumption_of_epoxy_resins">#REF!</definedName>
    <definedName name="Chinese_consumption_of_epoxy_resins_in_surface_coatings_2013">#REF!</definedName>
    <definedName name="Chinese_consumption_of_ethanolamines">#REF!</definedName>
    <definedName name="Chinese_consumption_of_ethyl_ether_2013">#REF!</definedName>
    <definedName name="Chinese_consumption_of_feed_phosphate">#REF!</definedName>
    <definedName name="Chinese_consumption_of_flame_retardants">#REF!</definedName>
    <definedName name="Chinese_consumption_of_flame_retardants_by_type_of_material_2013">#REF!</definedName>
    <definedName name="Chinese_consumption_of_high_performance_anticorrosion_coatings">#REF!</definedName>
    <definedName name="Chinese_consumption_of_I_I_cleaners">#REF!</definedName>
    <definedName name="Chinese_consumption_of_I_I_cleaners_by_end_use_market_2014">#REF!</definedName>
    <definedName name="Chinese_consumption_of_industrial_phosphoric_acid">#REF!</definedName>
    <definedName name="Chinese_consumption_of_isoprene">#REF!</definedName>
    <definedName name="Chinese_consumption_of_janitorial_products_2014">#REF!</definedName>
    <definedName name="Chinese_consumption_of_kitchen_and_catering_detergents_2014">#REF!</definedName>
    <definedName name="Chinese_consumption_of_laundry_detergents_2014">#REF!</definedName>
    <definedName name="Chinese_consumption_of_LDPE">#REF!</definedName>
    <definedName name="Chinese_consumption_of_lignosulfonates">#REF!</definedName>
    <definedName name="Chinese_consumption_of_lithium_carbonate">#REF!</definedName>
    <definedName name="Chinese_consumption_of_lithium_hydroxide">#REF!</definedName>
    <definedName name="Chinese_consumption_of_major_surfactants_by_product">#REF!</definedName>
    <definedName name="Chinese_consumption_of_major_surfactants_for_household_fabric_softeners">#REF!</definedName>
    <definedName name="Chinese_consumption_of_major_surfactants_for_personal_care_products">#REF!</definedName>
    <definedName name="Chinese_consumption_of_major_surfactants_in_household_detergents">#REF!</definedName>
    <definedName name="Chinese_consumption_of_major_surfactants_in_industrial_and_institutional__I_I__cleaners">#REF!</definedName>
    <definedName name="Chinese_consumption_of_melamine">#REF!</definedName>
    <definedName name="Chinese_consumption_of_nitric_acid_by_product">#REF!</definedName>
    <definedName name="Chinese_consumption_of_nonionic_surfactants_by_end_use_market">#REF!</definedName>
    <definedName name="Chinese_consumption_of_nonprotein_nitrogen">#REF!</definedName>
    <definedName name="Chinese_consumption_of_nonwoven_fabrics">#REF!</definedName>
    <definedName name="Chinese_consumption_of_oil_field_chemicals_by_application">#REF!</definedName>
    <definedName name="Chinese_Consumption_of_Organotins">#REF!</definedName>
    <definedName name="Chinese_consumption_of_other_melt_processible_fluoropolymers_by_market">#REF!</definedName>
    <definedName name="Chinese_consumption_of_other_rubber_processing_chemicals">#REF!</definedName>
    <definedName name="Chinese_consumption_of_other_rubber_processing_chemicals1">#REF!</definedName>
    <definedName name="Chinese_consumption_of_petroleum_refining_catalysts">'[27]Chi polysilicon producer'!#REF!</definedName>
    <definedName name="Chinese_consumption_of_plastics_additive_2">#REF!</definedName>
    <definedName name="Chinese_consumption_of_plastics_additives">#REF!</definedName>
    <definedName name="Chinese_consumption_of_plastics_additives_3">#REF!</definedName>
    <definedName name="Chinese_consumption_of_polyamide_epichlorohydrin_resins">#REF!</definedName>
    <definedName name="Chinese_consumption_of_polyurethane_elastomers">#REF!</definedName>
    <definedName name="Chinese_consumption_of_polyurethane_elastomers—2016">#REF!</definedName>
    <definedName name="Chinese_consumption_of_Product">#REF!</definedName>
    <definedName name="Chinese_consumption_of_proppants">#REF!</definedName>
    <definedName name="Chinese_consumption_of_radiation_curable_adhesives—2012">#REF!</definedName>
    <definedName name="Chinese_consumption_of_radiation_curable_products_by_market">#REF!</definedName>
    <definedName name="Chinese_consumption_of_rare_earth_products">#REF!</definedName>
    <definedName name="Chinese_consumption_of_rare_earths_in_FCC_catalysts">#REF!</definedName>
    <definedName name="Chinese_consumption_of_rubber">#REF!</definedName>
    <definedName name="Chinese_consumption_of_rubber_accelerators">#REF!</definedName>
    <definedName name="Chinese_consumption_of_rubber_accelerators1">#REF!</definedName>
    <definedName name="Chinese_consumption_of_rubber_antidegradants">#REF!</definedName>
    <definedName name="Chinese_consumption_of_rubber_antidegredants1">#REF!</definedName>
    <definedName name="Chinese_consumption_of_rubber_processing_chemicals">#REF!</definedName>
    <definedName name="Chinese_consumption_of_rubber_processing_chemicals_1">#REF!</definedName>
    <definedName name="Chinese_consumption_of_rubber_processing_chemicals1">#REF!</definedName>
    <definedName name="Chinese_consumption_of_rubber_processing_chemicals2">#REF!</definedName>
    <definedName name="Chinese_consumption_of_rubber1">#REF!</definedName>
    <definedName name="Chinese_consumption_of_sodium_chlorate_by_end_use">#REF!</definedName>
    <definedName name="Chinese_consumption_of_sodium_chloride">#REF!</definedName>
    <definedName name="Chinese_consumption_of_sodium_cyanide">#REF!</definedName>
    <definedName name="Chinese_consumption_of_surfactants">#REF!</definedName>
    <definedName name="Chinese_consumption_of_surfactants_2012">#REF!</definedName>
    <definedName name="Chinese_consumption_of_surfactants_2012_2">#REF!</definedName>
    <definedName name="Chinese_consumption_of_surfactants_2012_2017">#REF!</definedName>
    <definedName name="Chinese_consumption_of_synthetic_dyes_by_use">#REF!</definedName>
    <definedName name="Chinese_consumption_of_technical_industrial_cleaners_2014">#REF!</definedName>
    <definedName name="Chinese_consumption_of_thermoplastic_polyurethane_elastomers">#REF!</definedName>
    <definedName name="Chinese_consumption_of_titanium_dioxide">#REF!</definedName>
    <definedName name="Chinese_consumption_of_total_feed">#REF!</definedName>
    <definedName name="Chinese_consumption_of_transportation_washes_2014">#REF!</definedName>
    <definedName name="Chinese_consumption_of_vitamins">#REF!</definedName>
    <definedName name="Chinese_Consumption_Organotins">#REF!</definedName>
    <definedName name="Chinese_consumption_summary">#REF!</definedName>
    <definedName name="Chinese_domestic_prices_for_ammonia">#REF!</definedName>
    <definedName name="Chinese_domestic_prices_for_titanium_dioxide">#REF!</definedName>
    <definedName name="Chinese_drilling_activity">#REF!</definedName>
    <definedName name="Chinese_emission_standards_for_thermal_power_plants__key_areas—2019">'[5]thermal plant stand'!#REF!</definedName>
    <definedName name="Chinese_emission_standards_for_thermal_power_plants__nationwide—2019">'[5]thermal plant stand'!#REF!</definedName>
    <definedName name="Chinese_emission_standards_for_typical_vehicle_types_2011">#REF!</definedName>
    <definedName name="Chinese_exp_MBS">#REF!</definedName>
    <definedName name="Chinese_exp_NaHydrosulfite">#REF!</definedName>
    <definedName name="Chinese_exp_SBS">#REF!</definedName>
    <definedName name="Chinese_export_prices_for_rare_earth_oxides">#REF!</definedName>
    <definedName name="Chinese_export_quotas_and_actual_exports_of_rare_earths">#REF!</definedName>
    <definedName name="Chinese_exports_and_unit_export_values_for_lithium_chemistries">#REF!</definedName>
    <definedName name="Chinese_exports_essential_oils_tons">'[9]chins imp essen'!#REF!</definedName>
    <definedName name="Chinese_exports_essential_oils_value">'[9]chins imp essen'!#REF!</definedName>
    <definedName name="Chinese_exports_essentiL_OILS">'[9]chins imp essen'!#REF!</definedName>
    <definedName name="Chinese_exports_for_nitric_acid">'[6]chi-trade'!#REF!</definedName>
    <definedName name="chinese_exports_line_graph">#REF!</definedName>
    <definedName name="Chinese_exports_of_diethyl_ether">#REF!</definedName>
    <definedName name="Chinese_exports_of_dithiocarbonates_Xanthates">#REF!</definedName>
    <definedName name="Chinese_exports_of_dithiocarbonates_xanthates_1">#REF!</definedName>
    <definedName name="Chinese_exports_of_dyes">#REF!</definedName>
    <definedName name="Chinese_exports_of_isoprene_by_country_2013">#REF!</definedName>
    <definedName name="Chinese_exports_of_lignosulfonates">#REF!</definedName>
    <definedName name="Chinese_exports_of_lithium_carbonate_by_country_of_destination">#REF!</definedName>
    <definedName name="Chinese_exports_of_lithium_carbonate_by_country_of_destination_2">#REF!</definedName>
    <definedName name="Chinese_exports_of_lithium_chloride_by_country_of_destination">#REF!</definedName>
    <definedName name="Chinese_exports_of_lithium_hydroxide_by_country_of_destination">#REF!</definedName>
    <definedName name="Chinese_exports_of_melamine">#REF!</definedName>
    <definedName name="Chinese_exports_of_phosphoric_acid_2011">#REF!</definedName>
    <definedName name="Chinese_exports_of_PTFE_2011">'[23]ch exprts'!#REF!</definedName>
    <definedName name="Chinese_exports_of_rare_earth_products">#REF!</definedName>
    <definedName name="Chinese_exports_of_rare_earth_products_by_country_of_destination_2012">#REF!</definedName>
    <definedName name="Chinese_exports_of_selected_rare_earth_oxides">#REF!</definedName>
    <definedName name="Chinese_exports_of_sodium_chloride">#REF!</definedName>
    <definedName name="Chinese_exports_of_sodium_cyanide">#REF!</definedName>
    <definedName name="Chinese_exports_of_sodium_hydrosulfide_by_country_of_destination">#REF!</definedName>
    <definedName name="Chinese_exports_of_sodium_hydrosulfite_and_sodium_formaldehyde_sufoxylate">#REF!</definedName>
    <definedName name="Chinese_exports_of_sodium_sulfide_by_country_of_destination">#REF!</definedName>
    <definedName name="Chinese_exports_of_sodium_sulfite_by_country_of_destination">#REF!</definedName>
    <definedName name="Chinese_exports_of_sodium_thiosulfate_by_country_of_destination">#REF!</definedName>
    <definedName name="Chinese_exports_of_titanium_dioxide_by_country_of_destination">#REF!</definedName>
    <definedName name="Chinese_Future_Capacity">#REF!</definedName>
    <definedName name="Chinese_growth_in_population_and_grain_production">#REF!</definedName>
    <definedName name="Chinese_imports_and_unit_import_values_for_lithium_chemistries">#REF!</definedName>
    <definedName name="Chinese_imports_and_unit_import_values_for_lithium_chemistries_2">#REF!</definedName>
    <definedName name="Chinese_imports_aroma_chemicals">'[9]chins export aroma'!#REF!</definedName>
    <definedName name="Chinese_imports_aroma_chemicals_tons">'[9]chins export aroma'!#REF!</definedName>
    <definedName name="Chinese_imports_aroma_chemicals_values">'[9]chins export aroma'!#REF!</definedName>
    <definedName name="Chinese_imports_for_nitric_acid">'[6]chi-trade'!#REF!</definedName>
    <definedName name="Chinese_imports_of_ammonia">#REF!</definedName>
    <definedName name="Chinese_imports_of_dyes">#REF!</definedName>
    <definedName name="Chinese_imports_of_lignosulfonates">#REF!</definedName>
    <definedName name="Chinese_imports_of_lithium_carbonate_by_country_of_origin">#REF!</definedName>
    <definedName name="Chinese_imports_of_lithium_carbonate_by_country_of_origin_2">#REF!</definedName>
    <definedName name="Chinese_imports_of_lithium_chloride_by_country_of_origin">#REF!</definedName>
    <definedName name="Chinese_imports_of_lithium_hydroxide_by_country_of_origin">#REF!</definedName>
    <definedName name="Chinese_imports_of_melamine">#REF!</definedName>
    <definedName name="Chinese_imports_of_other_fluoropolymers_2011">'[23]ch exp wood'!#REF!</definedName>
    <definedName name="Chinese_imports_of_PTFE_2011">'[23]ch imprts'!#REF!</definedName>
    <definedName name="Chinese_imports_of_rare_earth_products">#REF!</definedName>
    <definedName name="Chinese_imports_of_rare_earth_products_by_country_of_origin_2012">#REF!</definedName>
    <definedName name="Chinese_imports_of_sodium_chloride">#REF!</definedName>
    <definedName name="Chinese_imports_of_sodium_cyanide">#REF!</definedName>
    <definedName name="Chinese_imports_of_titanium_dioxide_by_country_of_origin">#REF!</definedName>
    <definedName name="Chinese_imports_of_titanium_ores_and_concentrates">#REF!</definedName>
    <definedName name="Chinese_limitations_on_air_pollutants_from_thermal_power_boilers_2011">#REF!</definedName>
    <definedName name="Chinese_list_prices_for_anticorrosion_coatings">#REF!</definedName>
    <definedName name="Chinese_lithium_brine_lakes_2013">#REF!</definedName>
    <definedName name="Chinese_Major_producers_of_Ammonia">#REF!</definedName>
    <definedName name="Chinese_market_for_oil_production_chemicals_by_category_2014">#REF!</definedName>
    <definedName name="Chinese_market_prices_and_unit_import_values_for_DAP_and_MAP">#REF!</definedName>
    <definedName name="Chinese_market_prices_for_ammonium_phosphates—2015">#REF!</definedName>
    <definedName name="Chinese_market_prices_for_calcium_phosphates">#REF!</definedName>
    <definedName name="Chinese_market_prices_for_industrial_phosphates—2015">#REF!</definedName>
    <definedName name="Chinese_market_prices_for_potassium_phosphates—2015">#REF!</definedName>
    <definedName name="Chinese_Markets_for_Surfactants">#REF!</definedName>
    <definedName name="Chinese_national_norms_relevant_to_the_surfactant_industry">#REF!</definedName>
    <definedName name="Chinese_national_standards_relevant_to_the_surfactant_industrya">#REF!</definedName>
    <definedName name="Chinese_Price_OrganoAL">#REF!</definedName>
    <definedName name="Chinese_Price_OrganoZn">#REF!</definedName>
    <definedName name="Chinese_prices_for_amino_acids_2012">#REF!</definedName>
    <definedName name="Chinese_prices_for_antioxidants_2013">#REF!</definedName>
    <definedName name="Chinese_prices_for_antistatic_agents_2013">#REF!</definedName>
    <definedName name="Chinese_prices_for_brominated_flame_retardants">#REF!</definedName>
    <definedName name="Chinese_prices_for_carotenoids_2012">#REF!</definedName>
    <definedName name="Chinese_prices_for_chemical_processing_catalysts_2012">'[27]Chi wafer production'!#REF!</definedName>
    <definedName name="Chinese_prices_for_concentrated_nitric_acid">#REF!</definedName>
    <definedName name="Chinese_prices_for_ethyl_ether">#REF!</definedName>
    <definedName name="Chinese_prices_for_feed_phosphates_2012">#REF!</definedName>
    <definedName name="Chinese_prices_for_industrial_phosphoric_acid">#REF!</definedName>
    <definedName name="Chinese_prices_for_lysine">#REF!</definedName>
    <definedName name="Chinese_prices_for_methionine">#REF!</definedName>
    <definedName name="Chinese_prices_for_nonwoven_fabrics">#REF!</definedName>
    <definedName name="Chinese_prices_for_NPN">#REF!</definedName>
    <definedName name="Chinese_prices_for_petroleum_refining_catalysts_2012">'[27]Chi wafer producer'!#REF!</definedName>
    <definedName name="Chinese_prices_for_polyurethane_elastomers">#REF!</definedName>
    <definedName name="Chinese_prices_for_powder_coatings">#REF!</definedName>
    <definedName name="Chinese_prices_for_selected_rubber_processing_chemicals_2012">#REF!</definedName>
    <definedName name="Chinese_prices_for_selected_rubber_processing_chemicals—2016">#REF!</definedName>
    <definedName name="Chinese_prices_for_selected_rubber_processing_chemicals—2018">#REF!</definedName>
    <definedName name="Chinese_prices_for_sodium_chloride">#REF!</definedName>
    <definedName name="Chinese_prices_for_sodium_cyanide">#REF!</definedName>
    <definedName name="Chinese_prices_for_vitamins_2012">#REF!</definedName>
    <definedName name="Chinese_prices_for_vitamins_C_and_E">#REF!</definedName>
    <definedName name="Chinese_Prices_OrganoLi_and_Mg">#REF!</definedName>
    <definedName name="Chinese_Prices_Organotins">#REF!</definedName>
    <definedName name="Chinese_Proces_Organotins">#REF!</definedName>
    <definedName name="Chinese_Producers">#REF!</definedName>
    <definedName name="Chinese_producers_of_amino_acids_2012">#REF!</definedName>
    <definedName name="Chinese_producers_of_amino_acids_2012_concluded">#REF!</definedName>
    <definedName name="Chinese_producers_of_ammonia">#REF!</definedName>
    <definedName name="Chinese_producers_of_ammonium_nitrates">#REF!</definedName>
    <definedName name="Chinese_producers_of_ammonium_phosphate">#REF!</definedName>
    <definedName name="Chinese_producers_of_antistatic_agents_as_of_October_2014">#REF!</definedName>
    <definedName name="Chinese_producers_of_carotenoids_2012">#REF!</definedName>
    <definedName name="Chinese_producers_of_catalysts_containing_rare_earths_2012">#REF!</definedName>
    <definedName name="Chinese_producers_of_chemical_processing_catalysts_2012">'[27]Chi cell production'!#REF!</definedName>
    <definedName name="Chinese_producers_of_dimer_acid">#REF!</definedName>
    <definedName name="Chinese_producers_of_dimer_acid_based_polyamide_resins">#REF!</definedName>
    <definedName name="Chinese_producers_of_emission_control_catalysts_for_mobile_sources_2011">#REF!</definedName>
    <definedName name="Chinese_producers_of_emission_control_catalysts_for_stationary_sources_2011">#REF!</definedName>
    <definedName name="Chinese_producers_of_enzymes_2012">#REF!</definedName>
    <definedName name="Chinese_producers_of_epoxy_resin_for_thermosetting_powder_coatings_2013">#REF!</definedName>
    <definedName name="Chinese_producers_of_epoxy_resins">#REF!</definedName>
    <definedName name="Chinese_producers_of_ethyl_ether">#REF!</definedName>
    <definedName name="Chinese_producers_of_feed_phosphate_2012">#REF!</definedName>
    <definedName name="Chinese_producers_of_feed_phosphate_2012_concluded">#REF!</definedName>
    <definedName name="Chinese_producers_of_HAA_for_thermosetting_powder_coatings_2013">#REF!</definedName>
    <definedName name="Chinese_producers_of_hydrogen_cyanide">#REF!</definedName>
    <definedName name="Chinese_producers_of_isoprene">#REF!</definedName>
    <definedName name="Chinese_producers_of_LDPE">#REF!</definedName>
    <definedName name="Chinese_producers_of_lithium_chemistries">#REF!</definedName>
    <definedName name="Chinese_producers_of_lithium_chemistries_2">#REF!</definedName>
    <definedName name="Chinese_producers_of_lithium_raw_materials_by_resource_type">#REF!</definedName>
    <definedName name="Chinese_producers_of_monomers_and_oligomers_2011">#REF!</definedName>
    <definedName name="Chinese_producers_of_nitric_acid">#REF!</definedName>
    <definedName name="Chinese_Producers_of_OrganoAL">#REF!</definedName>
    <definedName name="Chinese_Producers_of_Organotins">#REF!</definedName>
    <definedName name="Chinese_producers_of_petroleum_refining_catalysts_2013">'[27]Chi encapsulant producer'!#REF!</definedName>
    <definedName name="Chinese_producers_of_photoinitiators_2011">#REF!</definedName>
    <definedName name="Chinese_producers_of_polyamide_epichlorohydrin_resins">#REF!</definedName>
    <definedName name="Chinese_producers_of_polyamide_epichlorohydrin_resins_2012">#REF!</definedName>
    <definedName name="Chinese_producers_of_polyester_carboxyl_functional_resin_for_thermosetting_powder_coatings_2013">#REF!</definedName>
    <definedName name="Chinese_producers_of_Product">#REF!</definedName>
    <definedName name="Chinese_producers_of_sodium_chlorate">#REF!</definedName>
    <definedName name="Chinese_producers_of_synthetic_acetonitrile">#REF!</definedName>
    <definedName name="Chinese_producers_of_TGIC_for_thermosetting_powder_coatings_2013">#REF!</definedName>
    <definedName name="Chinese_producers_of_UV_equipment_2011">#REF!</definedName>
    <definedName name="Chinese_producers_of_vitamins_2012">#REF!</definedName>
    <definedName name="Chinese_Producers_OrganoLI">#REF!</definedName>
    <definedName name="Chinese_Producers_OrganoMg">#REF!</definedName>
    <definedName name="Chinese_Producers_Organozincs">#REF!</definedName>
    <definedName name="Chinese_production_and_consumption_of_rubber_processing_chemicals_by_functional_type">#REF!</definedName>
    <definedName name="Chinese_production_and_consumption_of_rubber_processing_chemicals_by_functional_type1">#REF!</definedName>
    <definedName name="Chinese_production_and_exports_of_metal_furniture">#REF!</definedName>
    <definedName name="Chinese_production_of_cargo_containers">#REF!</definedName>
    <definedName name="Chinese_production_of_cargo_containersa">#REF!</definedName>
    <definedName name="Chinese_production_of_cars_and_light_trucks">#REF!</definedName>
    <definedName name="Chinese_production_of_crude_oil_and_natural_gas">#REF!</definedName>
    <definedName name="Chinese_production_of_detergents">#REF!</definedName>
    <definedName name="Chinese_production_of_ilmenite">#REF!</definedName>
    <definedName name="Chinese_production_of_light_vehiclesa">#REF!</definedName>
    <definedName name="Chinese_production_of_major_chemical_products">'[27]World cell production'!#REF!</definedName>
    <definedName name="Chinese_production_of_nonionic_surfactants_2011">#REF!</definedName>
    <definedName name="Chinese_production_of_nonionic_surfactants—2018">#REF!</definedName>
    <definedName name="Chinese_production_of_nonwoven_fabrics">#REF!</definedName>
    <definedName name="Chinese_production_of_polyurethane_elastomers">#REF!</definedName>
    <definedName name="Chinese_production_of_rare_earth_mineral_concentrates_by_type">#REF!</definedName>
    <definedName name="Chinese_production_of_refinery_products">'[27]Chi PET producer'!#REF!</definedName>
    <definedName name="Chinese_production_of_solid_ammonium_phosphates_by_type">#REF!</definedName>
    <definedName name="Chinese_production_of_synthetic_dyes">#REF!</definedName>
    <definedName name="Chinese_production_of_tire1">#REF!</definedName>
    <definedName name="Chinese_production_of_tires">#REF!</definedName>
    <definedName name="Chinese_production_quotas_for_rare_earth_mining">#REF!</definedName>
    <definedName name="Chinese_refiners_of_acetonitrile">#REF!</definedName>
    <definedName name="Chinese_refining_capacity_2012">'[27]Chi POE Producer'!#REF!</definedName>
    <definedName name="Chinese_retail_market_for_nutraceuticals">#REF!</definedName>
    <definedName name="Chinese_SD_MBS">#REF!</definedName>
    <definedName name="Chinese_SD_Nabisulfite">#REF!</definedName>
    <definedName name="Chinese_SD_NaFS">#REF!</definedName>
    <definedName name="Chinese_SD_NaHydrosulfide">#REF!</definedName>
    <definedName name="Chinese_SD_NaHydrosulfite">#REF!</definedName>
    <definedName name="Chinese_SD_NaSulfide">#REF!</definedName>
    <definedName name="Chinese_SD_Oganotins">#REF!</definedName>
    <definedName name="Chinese_suppliers_of_major_raw_materials_for_rubber_processing_chemicals_2012">#REF!</definedName>
    <definedName name="Chinese_suppliers_of_major_raw_materials_for_rubber_processing_chemicals—2016">#REF!</definedName>
    <definedName name="Chinese_suppliers_of_major_raw_materials_for_rubber_processing_chemicals—2019">#REF!</definedName>
    <definedName name="Chinese_supply_demand_for_all_ammonium_phosphates">#REF!</definedName>
    <definedName name="Chinese_supply_demand_for_ammonia">#REF!</definedName>
    <definedName name="Chinese_supply_demand_for_ammonium_nitrate">#REF!</definedName>
    <definedName name="Chinese_supply_demand_for_ammonium_nitrates">#REF!</definedName>
    <definedName name="Chinese_supply_demand_for_antistatic_agents_for_plastics">#REF!</definedName>
    <definedName name="Chinese_supply_demand_for_calcium_ammonium_nitrate">#REF!</definedName>
    <definedName name="Chinese_supply_demand_for_DAP">#REF!</definedName>
    <definedName name="Chinese_supply_demand_for_dimer_acid___2015">#REF!</definedName>
    <definedName name="Chinese_supply_demand_for_dimer_acid_based_polyamide_resins">#REF!</definedName>
    <definedName name="Chinese_supply_demand_for_epoxy_resins">#REF!</definedName>
    <definedName name="Chinese_supply_demand_for_ethyl_ether">#REF!</definedName>
    <definedName name="Chinese_supply_demand_for_fluorspar">#REF!</definedName>
    <definedName name="Chinese_supply_demand_for_industrial_phosphoric_acid">#REF!</definedName>
    <definedName name="Chinese_supply_demand_for_isoprene">#REF!</definedName>
    <definedName name="Chinese_supply_demand_for_LDPE">#REF!</definedName>
    <definedName name="Chinese_supply_demand_for_lignosulfonates">#REF!</definedName>
    <definedName name="Chinese_supply_demand_for_lithium_carbonate">#REF!</definedName>
    <definedName name="Chinese_supply_demand_for_lithium_chloride">#REF!</definedName>
    <definedName name="Chinese_supply_demand_for_lithium_chloride_2">#REF!</definedName>
    <definedName name="Chinese_supply_demand_for_lithum_hydroxide">#REF!</definedName>
    <definedName name="Chinese_supply_demand_for_MAP">#REF!</definedName>
    <definedName name="Chinese_supply_demand_for_melamine">#REF!</definedName>
    <definedName name="Chinese_supply_demand_for_nitric_acid">#REF!</definedName>
    <definedName name="Chinese_supply_demand_for_nonwoven_fabrics">#REF!</definedName>
    <definedName name="Chinese_supply_demand_for_Product">#REF!</definedName>
    <definedName name="Chinese_supply_demand_for_rare_earth_products">#REF!</definedName>
    <definedName name="Chinese_supply_demand_for_refined_and_synthetic_acetonitrile">#REF!</definedName>
    <definedName name="Chinese_supply_demand_for_rubber_2011">#REF!</definedName>
    <definedName name="Chinese_supply_demand_for_rubber—2015">#REF!</definedName>
    <definedName name="Chinese_supply_demand_for_rubber—2018">#REF!</definedName>
    <definedName name="Chinese_supply_demand_for_sodium_chloride">#REF!</definedName>
    <definedName name="Chinese_supply_demand_for_sodium_cyanide">#REF!</definedName>
    <definedName name="Chinese_supply_demand_for_sodium_sulfide">#REF!</definedName>
    <definedName name="Chinese_supply_demand_for_synthetic_dyes">#REF!</definedName>
    <definedName name="Chinese_supply_demand_for_titanium_dioxide">#REF!</definedName>
    <definedName name="Chinese_supply_demand_for_xanthates_2011">#REF!</definedName>
    <definedName name="Chinese_trade_fragrance">'[9]chins trade of flavor'!#REF!</definedName>
    <definedName name="Chinese_trade_in_activated_carbon">#REF!</definedName>
    <definedName name="Chinese_trade_in_ammonia">#REF!</definedName>
    <definedName name="Chinese_trade_in_ammonia_simple">#REF!</definedName>
    <definedName name="Chinese_trade_in_dyes">#REF!</definedName>
    <definedName name="Chinese_trade_in_nonwoven_fabrics">#REF!</definedName>
    <definedName name="Chinese_trade_in_polyurethane_in_primary_forms">#REF!</definedName>
    <definedName name="Chinese_trade_in_polyurethane_in_primary_forms—2016">#REF!</definedName>
    <definedName name="Chinese_trade_in_prepared_rubber_accelerators">#REF!</definedName>
    <definedName name="Chinese_trade_in_prepared_rubber_accelerators1">#REF!</definedName>
    <definedName name="Chinese_trade_in_rubber_antidegradants">#REF!</definedName>
    <definedName name="Chinese_trade_in_rubber_antidegredants1">#REF!</definedName>
    <definedName name="Chinese_trade_in_sodium_hydrosulfide">#REF!</definedName>
    <definedName name="Chinese_trade_in_waterborne_acrylic_and_vinyl_coatingsa">#REF!</definedName>
    <definedName name="Chinese_trade_of_lignosulfonatesa">#REF!</definedName>
    <definedName name="Chinese_trade_of_other_fluoropolymers">'[23]ch imp wood'!#REF!</definedName>
    <definedName name="Chinese_trade_of_PTFE">#REF!</definedName>
    <definedName name="Chinese_Trade_Organotins">#REF!</definedName>
    <definedName name="Chinese_uniexpval_NaFS">#REF!</definedName>
    <definedName name="Chinese_uniexpval_NaHydrosulfide">#REF!</definedName>
    <definedName name="Chinese_uniexpval_NaHydrosulfite">#REF!</definedName>
    <definedName name="Chinese_uniexpval_NaSulfites">#REF!</definedName>
    <definedName name="Chinese_uniexpval_NaThio">#REF!</definedName>
    <definedName name="Chinese_unit_export_values_for_surfactants">#REF!</definedName>
    <definedName name="Chinese_unit_export_values_isoprene">#REF!</definedName>
    <definedName name="Chinese_unit_import_values_for_sodium_chloride">#REF!</definedName>
    <definedName name="Chinese_unit_import_values_for_surfactants">#REF!</definedName>
    <definedName name="Chinese_unit_trade_values_for_polyurethane_in_primary_forms">#REF!</definedName>
    <definedName name="Chinese_unit_trade_values_for_polyurethane_in_primary_forms—2016">#REF!</definedName>
    <definedName name="Chinese_unit_trade_values_for_waterborne_acrylic_and_vinyl_surface_coatings">#REF!</definedName>
    <definedName name="Chinese_wind_power_construction">#REF!</definedName>
    <definedName name="Chineseconsumption_of_nonionic_surfactants_by_product_type">#REF!</definedName>
    <definedName name="chns_exp_fluorspar">#REF!</definedName>
    <definedName name="chns_imp_acid">#REF!</definedName>
    <definedName name="choosen_loc">OFFSET([30]Workspace!$D$2,0,0,COUNTA([30]Workspace!$D$2:$D$100),1)</definedName>
    <definedName name="CHOrgCon">#REF!</definedName>
    <definedName name="ChOtherCon">#REF!</definedName>
    <definedName name="CIQWBGuid" hidden="1">"d5478d2e-4960-4aa9-b51f-b57792b0e820"</definedName>
    <definedName name="CIQWBInfo" hidden="1">"{ ""CIQVersion"":""9.45.614.5792"" }"</definedName>
    <definedName name="CIS_and_Baltic_Exp_EssenOils">[9]CIS_Baltic_Exp_EssenOils!#REF!</definedName>
    <definedName name="CIS_and_Baltic_States_capacity_ranking_for_NPK_compound_fertilizers_by_company—2021">#REF!</definedName>
    <definedName name="CIS_and_Baltic_States_capacity_ranking_for_NPK_compound_fertilizers_by_country—2021">#REF!</definedName>
    <definedName name="CIS_and_Baltic_States_capacity_ranking_for_primary_NPK_compound_fertilizers_by_company—2021">#REF!</definedName>
    <definedName name="CIS_and_Baltic_States_capacity_ranking_for_secondary_NPK_compound_fertilizers_by_company—2021">#REF!</definedName>
    <definedName name="CIS_and_Baltic_States_consumption_of_aroma_chemicals__2021">[9]Aroma_cosnum!#REF!</definedName>
    <definedName name="CIS_and_Baltic_States_consumption_of_ethanolamines">#REF!</definedName>
    <definedName name="CIS_and_baltic_states_consumption_of_LDPE">#REF!</definedName>
    <definedName name="CIS_and_Baltic_States_consumption_of_NPK_compound_fertilizers">#REF!</definedName>
    <definedName name="CIS_and_Baltic_States_consumption_of_NPK_compound_fertilizers_by_product_class">#REF!</definedName>
    <definedName name="CIS_and_Baltic_States_consumption_of_Polycarbonate__PC__Resins">#REF!</definedName>
    <definedName name="CIS_and_Baltic_States_consumption_of_Product">#REF!</definedName>
    <definedName name="CIS_and_baltic_states_exports_of_lithium_hydroxide">#REF!</definedName>
    <definedName name="CIS_and_Baltic_States_exports_of_NPK_compound_fertilizers">#REF!</definedName>
    <definedName name="CIS_and_Baltic_States_exports_of_NPK_compound_fertilizers_by_product_class">#REF!</definedName>
    <definedName name="CIS_and_baltic_states_imports_of_lithium_carbonate">#REF!</definedName>
    <definedName name="CIS_and_baltic_states_imports_of_lithium_hydroxide">#REF!</definedName>
    <definedName name="CIS_and_Baltic_States_imports_of_NPK_compound_fertilizers">#REF!</definedName>
    <definedName name="CIS_and_Baltic_States_imports_of_NPK_compound_fertilizers_by_product_class">#REF!</definedName>
    <definedName name="CIS_and_baltic_states_producers_of_LDPE">#REF!</definedName>
    <definedName name="CIS_and_baltic_states_producers_of_lithium_chemistries">#REF!</definedName>
    <definedName name="CIS_and_Baltic_states_producers_of_PC">#REF!</definedName>
    <definedName name="CIS_and_Baltic_States_producers_of_Polycarbonate__PC__Resins">#REF!</definedName>
    <definedName name="CIS_and_Baltic_States_producers_of_primary_NPK_compound_fertilizers">#REF!</definedName>
    <definedName name="CIS_and_Baltic_States_producers_of_Product">#REF!</definedName>
    <definedName name="CIS_and_Baltic_States_producers_of_secondary_NPK_compound_fertilizers">#REF!</definedName>
    <definedName name="CIS_and_Baltic_States_production_capacity_of_NPK_compound_fertilizers">#REF!</definedName>
    <definedName name="CIS_and_Baltic_States_production_capacity_of_NPK_compound_fertilizers_by_type">#REF!</definedName>
    <definedName name="CIS_and_Baltic_States_production_of_NPK_compound_fertilizers">#REF!</definedName>
    <definedName name="CIS_and_Baltic_States_production_of_NPK_compound_fertilizers_by_product_class">#REF!</definedName>
    <definedName name="CIS_and_Baltic_States_sodium_carbonate_consumption_by_country">#REF!</definedName>
    <definedName name="CIS_and_Baltic_States_sodium_carbonate_exports_by_country">#REF!</definedName>
    <definedName name="CIS_and_Baltic_States_sodium_carbonate_imports_by_country">#REF!</definedName>
    <definedName name="CIS_and_Baltic_States_sodium_carbonate_production_by_country">#REF!</definedName>
    <definedName name="CIS_and_Baltic_States_sodium_carbonate_production_capacity_by_company_and_year">#REF!</definedName>
    <definedName name="CIS_and_baltic_states_supply_demand_for_LDPE">#REF!</definedName>
    <definedName name="CIS_and_Baltic_states_supply_demand_for_lithium_carbonate">#REF!</definedName>
    <definedName name="CIS_and_baltic_states_supply_demand_for_lithium_hydroxide">#REF!</definedName>
    <definedName name="CIS_and_Baltic_States_supply_demand_for_NPK_compound_fertilizers">#REF!</definedName>
    <definedName name="CIS_and_Baltic_States_supply_demand_for_Polycarbonate__PC__Resins">#REF!</definedName>
    <definedName name="CIS_and_Baltic_States_supply_demand_for_Product">#REF!</definedName>
    <definedName name="CIS_and_Baltic_States_unit_import_values_for_NPK_compound_fertilizers">#REF!</definedName>
    <definedName name="CIS_average_unit_trade_values_for_titanium_dioxide">#REF!</definedName>
    <definedName name="CIS_consumption">#REF!</definedName>
    <definedName name="CIS_consumption_of_drilling_fluid_additives_by_category_at_the_manufacturers_level_2014">#REF!</definedName>
    <definedName name="CIS_consumption_of_drilling_fluids_by_type_2014">#REF!</definedName>
    <definedName name="CIS_consumption_of_sodium_Chloride">#REF!</definedName>
    <definedName name="CIS_contract_prices_for_sodium_chloride_2012">#REF!</definedName>
    <definedName name="CIS_exports_of_sodium_tripolyphosphatea">#REF!</definedName>
    <definedName name="CIS_extra_regional_trade_of_sodium_chloride">#REF!</definedName>
    <definedName name="CIS_extra_regional_trade_price_for_sodium_chloride">#REF!</definedName>
    <definedName name="CIS_extraregional_exports_of_titanium_dioxide_by_country_of_destination">#REF!</definedName>
    <definedName name="CIS_extraregional_imports_of_titanium_dioxide_by_country_of_origin">#REF!</definedName>
    <definedName name="CIS_imports_of_sodium_tripolyphosphatea">#REF!</definedName>
    <definedName name="CIS_market_for_cementing_and_stimulation_chemicals_and_services_2014">#REF!</definedName>
    <definedName name="CIS_market_for_oil_production_chemicals_2014">#REF!</definedName>
    <definedName name="CIS_Market_for_oil_production_chemicals_by_category_2014">#REF!</definedName>
    <definedName name="CIS_producers">#REF!</definedName>
    <definedName name="CIS_Producers_of_industrial_phosphates">#REF!</definedName>
    <definedName name="CIS_producers_of_sodium_chloride">#REF!</definedName>
    <definedName name="CIS_producers_of_titanium_dioxide">#REF!</definedName>
    <definedName name="CIS_production_of_crude_oil">#REF!</definedName>
    <definedName name="CIS_production_of_natural_gas">#REF!</definedName>
    <definedName name="CIS_production_of_sodium_chloride">#REF!</definedName>
    <definedName name="CIS_salient_statistics">#REF!</definedName>
    <definedName name="CIS_SD_2018">#REF!</definedName>
    <definedName name="CIS_summary_exports_of_sodium_phosphates">#REF!</definedName>
    <definedName name="CIS_summary_imports_of_sodium_phosphates">#REF!</definedName>
    <definedName name="CIS_supply_demand_for_sodium_tripolyphosphate">#REF!</definedName>
    <definedName name="CIS_supply_demand_for_titanium_dioxide">#REF!</definedName>
    <definedName name="CIS_supply_demand_of_sodium_chloride">#REF!</definedName>
    <definedName name="CIS_well_construction_activity">#REF!</definedName>
    <definedName name="CIS_wells_drilled">#REF!</definedName>
    <definedName name="Clariant_additive’s_financial_highlights">#REF!</definedName>
    <definedName name="Classification_of_textile_fibers">#REF!</definedName>
    <definedName name="Classifications_of_phosphoric_acid">#REF!</definedName>
    <definedName name="clean_spreads">#REF!</definedName>
    <definedName name="CMA_Southeast_Asian_consumption_of_sodium_carbonate">#REF!</definedName>
    <definedName name="CMA_Southeast_Asian_producers_of_sodium_carbonate">#REF!</definedName>
    <definedName name="CMA_Southeast_Asian_production_capacity_for_sodium_carbonate_by_company">#REF!</definedName>
    <definedName name="CMA_Southeast_Asian_supply_demand_for_sodium_carbonate">#REF!</definedName>
    <definedName name="CN_NaCN_Export_new">#REF!</definedName>
    <definedName name="CNW_actual">#REF!</definedName>
    <definedName name="CNW_CH">#REF!</definedName>
    <definedName name="CNWCH">#REF!</definedName>
    <definedName name="Co_Logo">IF(#REF!=#REF!,#REF!,IF(#REF!=#REF!,#REF!,IF(#REF!=#REF!,#REF!,#REF!)))</definedName>
    <definedName name="Coating_technologies_used_worldwide_to_finish_automobile_and_light_truck_body_surfaces_2013">#REF!</definedName>
    <definedName name="codes">#REF!</definedName>
    <definedName name="ColumnRange">"ColumnRange"</definedName>
    <definedName name="Commercial_flavor_compositions">#REF!</definedName>
    <definedName name="Commercial_fluoropolymers_analogous_to_polyethylene">#REF!</definedName>
    <definedName name="CommercialExAIGMetrics">#REF!</definedName>
    <definedName name="Common_abbreviations">#REF!</definedName>
    <definedName name="Common_abbreviations_for_industrial_phosphates">#REF!</definedName>
    <definedName name="Common_classification_of_leather_dyes">#REF!</definedName>
    <definedName name="Common_materials_for_production_of_base_film">#REF!</definedName>
    <definedName name="Companies_driving_development_of_SSC_based_polypropylene">#REF!</definedName>
    <definedName name="Companies_providing_cementing_and_stimulation_services_to_europe_the_CIS_africa_and_the_middle_east_2014">#REF!</definedName>
    <definedName name="Companies_providing_cementing_and_stimulation_services_to_latin_america_2014">#REF!</definedName>
    <definedName name="Companies_providing_cementing_and_stimulation_services_to_southeast_asia_and_oceania_2014">#REF!</definedName>
    <definedName name="Companies_providing_chemical_oil_field_services_to_latin_america_2014">#REF!</definedName>
    <definedName name="Companies_providing_drilling_fluid_services_to_southeast_asia_and_oceania">#REF!</definedName>
    <definedName name="Companies_providing_drilling_fluids_and_services_to_europe_the_CIS_africa_and_the_middle_east_2014">#REF!</definedName>
    <definedName name="Companies_providing_oil_production_chemical_services_to_latin_america_2014">#REF!</definedName>
    <definedName name="Companies_providing_oil_production_services_to_europe_the_CIS_africa_and_the_middle_east_2014">#REF!</definedName>
    <definedName name="Companies_providing_oil_production_services_to_southeast_asia_and_oceania">#REF!</definedName>
    <definedName name="Company_output_2011_2012">#REF!</definedName>
    <definedName name="Comparation_Tech">#REF!</definedName>
    <definedName name="Comparative_chemical_compositions_of_natural_brines">#REF!</definedName>
    <definedName name="Comparison_between_bottom_and_top_emission_OLED_devices">#REF!</definedName>
    <definedName name="Comparison_of_autoclave_and_tublar_technology_for_EVA_manufacture">#REF!</definedName>
    <definedName name="Comparison_of_calcium_salts">#REF!</definedName>
    <definedName name="Comparison_of_coating_technologies_on_key_performance_and_safety_characteristics">#REF!</definedName>
    <definedName name="Comparison_of_CPI_polymer_resin_synthesis_methods">#REF!</definedName>
    <definedName name="Comparison_of_different_polymer_substrates_for_flexible_display">#REF!</definedName>
    <definedName name="Comparison_of_glass_substrate_manufacturing_methods">#REF!</definedName>
    <definedName name="Comparison_of_high_performance_thermoplastics_HPTPs_with_metals">#REF!</definedName>
    <definedName name="Comparison_of_salars_for_the_salares_7_lithium_project_2010">#REF!</definedName>
    <definedName name="Comparison_of_steel_wire_and_diamond_wire_in_wafering_process">#REF!</definedName>
    <definedName name="comparison_of_thermosetting_and_thermoplastic_polymers">#REF!</definedName>
    <definedName name="component">#REF!</definedName>
    <definedName name="Composition_Glass">#REF!</definedName>
    <definedName name="Composition_of_selected_lithium_containing_minerals">#REF!</definedName>
    <definedName name="Composition_of_typical_dimer_acid_grades">#REF!</definedName>
    <definedName name="Compound_feed_production_in_Middle_East_and_Africa">#REF!</definedName>
    <definedName name="Compound_feed_production_in_selected_countries_of_Central_and_Eastern_Europe">#REF!</definedName>
    <definedName name="Con_China_CP_Catalysts">'[27]World module production'!#REF!</definedName>
    <definedName name="Con_refin_catalyst">'[27]Chi polysilicon producer'!#REF!</definedName>
    <definedName name="Connection1">#REF!</definedName>
    <definedName name="cons_PU_region">#REF!</definedName>
    <definedName name="CONSTANT1">#N/A</definedName>
    <definedName name="CONSTANT2">#N/A</definedName>
    <definedName name="construcspend">'[1]csa construc 2'!#REF!</definedName>
    <definedName name="Consum_I_I_region_product_2028">'[14]con I&amp;I Cleaner 2023'!#REF!</definedName>
    <definedName name="Consumption_forecast">[29]Index!#REF!</definedName>
    <definedName name="Consumption_of_calcium_chloride_in_oil_field_applications">#REF!</definedName>
    <definedName name="Consumption_of_dimer_acid_based_polyamide_resins_by_major_region_and_end_use">'[31]wo cons'!#REF!</definedName>
    <definedName name="Consumption_of_epoxy_adhesives_by_major_region_and_segment_2011">#REF!</definedName>
    <definedName name="Consumption_of_epoxy_coating_resins_by_major_region_2013">#REF!</definedName>
    <definedName name="Consumption_of_epoxy_resins_by_major_region_2013">#REF!</definedName>
    <definedName name="Consumption_of_food_additives_by_region_—_2023">#REF!</definedName>
    <definedName name="Consumption_of_food_additives_by_region_—_average_annual_volume_growth_rate__2023–28">#REF!</definedName>
    <definedName name="Consumption_of_food_additives_by_region_2023">#REF!</definedName>
    <definedName name="Consumption_of_FPD_photomasks_by_region">#REF!</definedName>
    <definedName name="Consumption_of_high_performance_anticorrosion_coatings">#REF!</definedName>
    <definedName name="Consumption_of_high_performance_anticorrosion_coatings__by_market_and_major_region—2014">#REF!</definedName>
    <definedName name="Consumption_of_high_performance_polyamide_resins_by_major_region">#REF!</definedName>
    <definedName name="Consumption_of_I_I_cleaners_by_major_region">#REF!</definedName>
    <definedName name="Consumption_of_I_I_cleaners_by_major_region_and_product_type—2028a">'[14]con I&amp;I Cleaner 2023'!#REF!</definedName>
    <definedName name="Consumption_of_I_I_cleaners_by_product_type_2014">#REF!</definedName>
    <definedName name="Consumption_of_industrial_phosphates_by_major_regions_—_2024">#REF!</definedName>
    <definedName name="Consumption_of_melamine_in_Africa_and_Oceania">#REF!</definedName>
    <definedName name="Consumption_of_melamine_in_Africa_and_Oceania_by_Type">#REF!</definedName>
    <definedName name="Consumption_of_nutraceutical_ingredients_by_major_region_2013">#REF!</definedName>
    <definedName name="Consumption_of_optical_and_functional_films_by_region">#REF!</definedName>
    <definedName name="Consumption_of_polyurethane_adhesives_by_major_region_and_segment_2011">#REF!</definedName>
    <definedName name="Consumption_of_polyurethane_elastomers_by_major_region">#REF!</definedName>
    <definedName name="Consumption_of_polyurethane_elastomers_by_major_region__continued">#REF!</definedName>
    <definedName name="Consumption_of_polyurethane_elastomers_by_major_region_1">#REF!</definedName>
    <definedName name="Consumption_of_radiation_curable_coatings_inks_and_adhesives_by_major_region">#REF!</definedName>
    <definedName name="Consumption_of_raw_materials_for_radiation_curable_products_by_major_region_2010">#REF!</definedName>
    <definedName name="Consumption_of_rubber_processing_chemicals_by_major_region">#REF!</definedName>
    <definedName name="Consumption_of_rubber_processing_chemicals_by_major_region_and_functional_type">#REF!</definedName>
    <definedName name="Consumption_of_specialty_mining_chemicals_2013">#REF!</definedName>
    <definedName name="Consumption_of_sputtering_targets_in_FPD">#REF!</definedName>
    <definedName name="Consumption_of_surfactants_by_application_2012">#REF!</definedName>
    <definedName name="Consumption_of_surfactants_by_application_for_major_regionsa">#REF!</definedName>
    <definedName name="Consumption_of_surfactants_by_major_region_2012">#REF!</definedName>
    <definedName name="Consumption_of_surfactants_by_type_2012">#REF!</definedName>
    <definedName name="Consumption_of_synthetic_dyes_2013">#REF!</definedName>
    <definedName name="Content_Cleaning_Products">#REF!</definedName>
    <definedName name="Conversion_factors_for_phosphate_products">#REF!</definedName>
    <definedName name="Copper_mine_production">#REF!</definedName>
    <definedName name="Corporate_events_relevant_to_the_EMEA_dye_business">#REF!</definedName>
    <definedName name="Cost_comparison_of_high_gloss_coatings_for_flexible_packaging_2008">#REF!</definedName>
    <definedName name="Cost_comparison_of_solventborne_waterborne_and_UV_curable_coatings_on_metal_pipes_2009">#REF!</definedName>
    <definedName name="Cost_of_fire_losses_as_a_percentage_of_GDP">#REF!</definedName>
    <definedName name="Cost_structure_for_a_drilling_fluid_service_company_2014">#REF!</definedName>
    <definedName name="Cost_structure_for_a_typical_Western_European_rubber_processing_chemical_manufacturer">#REF!</definedName>
    <definedName name="Cost_structure_for_an_oil_field_cementing_and_stimulating_service_company_2014">#REF!</definedName>
    <definedName name="Cost_Structure_for_an_oil_field_production_service_company_2014">#REF!</definedName>
    <definedName name="Cost_structure_for_surfactant_production_2012">#REF!</definedName>
    <definedName name="Costs_and_profits_of_Western_European_producers_of">#REF!</definedName>
    <definedName name="Countries">#REF!</definedName>
    <definedName name="Country_Name">IF(#REF! = "US",#REF!, IF(#REF! = "China",#REF!, " "))</definedName>
    <definedName name="Countrylist">#REF!</definedName>
    <definedName name="CountryTest">[32]WorkData!$A$352</definedName>
    <definedName name="CountryTestRow">[32]Pgm_Constants!$B$40</definedName>
    <definedName name="CP_CH">#REF!</definedName>
    <definedName name="CPB_CH">#REF!</definedName>
    <definedName name="CPBCH">#REF!</definedName>
    <definedName name="CPCH">#REF!</definedName>
    <definedName name="CPK_CH">#REF!</definedName>
    <definedName name="CPKCH">#REF!</definedName>
    <definedName name="CPPB_CH">#REF!</definedName>
    <definedName name="CPPBCH">#REF!</definedName>
    <definedName name="Crd_Bbl_to_Ton">365/7.3</definedName>
    <definedName name="Cristal_titanium_dioxide_capacity_by_plant_and_process_2014">#REF!</definedName>
    <definedName name="Critical_factors_for_success_in_the_catalyst_business">#REF!</definedName>
    <definedName name="Critical_factors_for_success_in_the_surfactant_business">#REF!</definedName>
    <definedName name="Critical_factors_for_success_in_the_Western_European_flame_retardant_business">#REF!</definedName>
    <definedName name="Critical_mineral_concentrations_for_argentine_salars">#REF!</definedName>
    <definedName name="Csa_imp_2">#REF!</definedName>
    <definedName name="Csa_imp_dap_2">#REF!</definedName>
    <definedName name="Csa_imp_map_2">#REF!</definedName>
    <definedName name="CSA_imports_of_dry_sodium_hydrosulfide">#REF!</definedName>
    <definedName name="CSA_imports_of_solution_sodium_hydrosulfide">#REF!</definedName>
    <definedName name="CSA_producers_of_sodium_sulfites">#REF!</definedName>
    <definedName name="CSA_refinery_production">#REF!</definedName>
    <definedName name="CSA_supply_demand_for_all_sodium_sulfites">#REF!</definedName>
    <definedName name="CSA_supply_demand_for_sodium_formaldehyde_sulfoxylate">#REF!</definedName>
    <definedName name="CSA_supply_demand_for_sodium_hydrosulfide">#REF!</definedName>
    <definedName name="CSA_supply_demand_for_sodium_hydrosulfite">#REF!</definedName>
    <definedName name="CSA_supply_demand_for_sodium_sulfide">#REF!</definedName>
    <definedName name="CSA_supply_demand_for_sodium_sulfite">#REF!</definedName>
    <definedName name="CSA_supply_demand_for_sodium_thiosulfate">#REF!</definedName>
    <definedName name="CSA_unit_import_for_sodium_hydrosulfite">#REF!</definedName>
    <definedName name="CSA_unit_import_values_for_sodium_metabisulfite">#REF!</definedName>
    <definedName name="CT_CM">#REF!</definedName>
    <definedName name="CT_LN">#REF!</definedName>
    <definedName name="CTCM_CMO">#REF!</definedName>
    <definedName name="CTCM_CMS">#REF!</definedName>
    <definedName name="CTLN_LNK">#REF!</definedName>
    <definedName name="CTLN_LNO">#REF!</definedName>
    <definedName name="ctspusd">[17]BASIS!$B$4</definedName>
    <definedName name="CUR_ID">[17]WorkSpace!$B$64</definedName>
    <definedName name="CurDen">[17]PricesTons!$G$15:$G$572</definedName>
    <definedName name="CURDEN_NAME">[17]WorkSpace!$F$64</definedName>
    <definedName name="CurDenmon">[17]PricesTons!$G$201:$G$572</definedName>
    <definedName name="Current_trends_needs_and_opportunities_in_catalysts">#REF!</definedName>
    <definedName name="Current_world_producers_of_lithium_carbonate">#REF!</definedName>
    <definedName name="cvbdfg">#REF!</definedName>
    <definedName name="cvbnm">#REF!</definedName>
    <definedName name="cvbvc">'[1]Can Constr spending'!#REF!</definedName>
    <definedName name="Cyclohexanone_cyclohexanol_to_cyclohexanone_oxime_process_variations">#REF!</definedName>
    <definedName name="Data">#REF!</definedName>
    <definedName name="_xlnm.Database">#REF!</definedName>
    <definedName name="dd">#REF!</definedName>
    <definedName name="ddd">#REF!</definedName>
    <definedName name="dddd">#REF!</definedName>
    <definedName name="ddddd">#REF!</definedName>
    <definedName name="dddffggghhhh">#REF!</definedName>
    <definedName name="De_Logo">IF(#REF!=#REF!,#REF!,IF(#REF!=#REF!,#REF!,IF(#REF!=#REF!,#REF!,#REF!)))</definedName>
    <definedName name="Dealer_prices_for_platinum_group_metals">#REF!</definedName>
    <definedName name="Decomposition_ranges_of_important_chemical_blowing_agents">#REF!</definedName>
    <definedName name="def">#REF!</definedName>
    <definedName name="Demand">#REF!,#REF!,#REF!</definedName>
    <definedName name="Desalination_capacity_by_region">#REF!</definedName>
    <definedName name="Developers_of_bio_based_isoprene_2014">#REF!</definedName>
    <definedName name="dfsg">[4]PrtForm1!#REF!</definedName>
    <definedName name="dhgjhf">#REF!</definedName>
    <definedName name="DI_Price">#REF!</definedName>
    <definedName name="DISC_ID">[17]WorkSpace!$B$61</definedName>
    <definedName name="DISC_NAME">[17]WorkSpace!$F$61</definedName>
    <definedName name="Display_panel_supply_chain">#REF!</definedName>
    <definedName name="Diversey_care_sales_and_profitability">#REF!</definedName>
    <definedName name="Diversey_sales_and_profitability">#REF!</definedName>
    <definedName name="Diversey’s_EMEA_sales">#REF!</definedName>
    <definedName name="DJ_Basin_region_regulatory_landscape">#REF!</definedName>
    <definedName name="DMpUSD">[19]PricesTons!$C$15:$C$584</definedName>
    <definedName name="Dollars" localSheetId="8" hidden="1">{"japcurrent1",#N/A,FALSE,"JAPAN PRODUCTS";"japcurrent2",#N/A,FALSE,"JAPAN PRODUCTS"}</definedName>
    <definedName name="Dollars" hidden="1">{"japcurrent1",#N/A,FALSE,"JAPAN PRODUCTS";"japcurrent2",#N/A,FALSE,"JAPAN PRODUCTS"}</definedName>
    <definedName name="Domestic_capital_spending_by_the_US_chemical_industrya">#REF!</definedName>
    <definedName name="Downstream_products_of_sulfur_dioxide">#REF!</definedName>
    <definedName name="Downstream_products_of_sulfur_dioxide_and_hydrogen_sulfide">#REF!</definedName>
    <definedName name="DPQ_1">#REF!</definedName>
    <definedName name="Dumbbell">"Dumbbell"</definedName>
    <definedName name="Dummy" hidden="1">#REF!</definedName>
    <definedName name="DuPont_titanium_dioxide_capacity_by_plant_and_process_2014">#REF!</definedName>
    <definedName name="Durability_standards_for_architectural_aluminum_coatings">#REF!</definedName>
    <definedName name="Dyebath_AddFunct">[26]Dyebath_Addit!#REF!</definedName>
    <definedName name="Eagle_ford_region_regulatory_landscape">#REF!</definedName>
    <definedName name="East_Asian_consumption_of_textile_chemicals">#REF!</definedName>
    <definedName name="East_Asian_consumption_of_textile_chemicals_by_value">#REF!</definedName>
    <definedName name="east_eur_cons_report">'[6]global cons product'!#REF!</definedName>
    <definedName name="Eastern__Asian_supply_demand_for__sodium_formaldehyde_sulfoxylate__SFS_a">#REF!</definedName>
    <definedName name="Eastern__Asian_supply_demand_for_sodium_hydrosulfide">#REF!</definedName>
    <definedName name="Eastern__Asian_supply_demand_for_sodium_hydrosulfite">#REF!</definedName>
    <definedName name="Eastern__Asian_supply_demand_for_sodium_sulfide">#REF!</definedName>
    <definedName name="Eastern__Asian_supply_demand_for_sulfur_dioxidea">#REF!</definedName>
    <definedName name="Eastern_Asian__ex_China__capacity_for_ethylene">#REF!</definedName>
    <definedName name="Eastern_Asian_export_of_sodium_sulitea">#REF!</definedName>
    <definedName name="Eastern_Asian_import_of_sodium_hydrosulfite_SBS_a">#REF!</definedName>
    <definedName name="Eastern_Asian_import_of_sodium_sulfitea">#REF!</definedName>
    <definedName name="Eastern_Asian_import_of_sodium_tiosulfatea">#REF!</definedName>
    <definedName name="Eastern_Asian_imports_of_sodium_formaldehyde_sulfoxylateab">#REF!</definedName>
    <definedName name="Eastern_Asian_producers_of_sodium_hydrosulfite">#REF!</definedName>
    <definedName name="Eastern_Asian_producers_of_sodium_sulfidea">#REF!</definedName>
    <definedName name="Eastern_Asian_supply_demand_for_sodium_formaldehyde_sulfoxylate__SFS_a">#REF!</definedName>
    <definedName name="Eastern_Asian_supply_demand_for_sodium_formaldehyde_sulfoxylatea">#REF!</definedName>
    <definedName name="Eastern_Asian_supply_demand_for_sodium_hydrosulfite">#REF!</definedName>
    <definedName name="Eastern_Asian_supply_demand_for_sodium_sulfide">#REF!</definedName>
    <definedName name="EASTERN_EUROPE">'[8]IFDC Capacities'!$B$113:$U$123</definedName>
    <definedName name="Eastern_European_and_CIS_consumption_of_hydrogen_cyanide_2012">#REF!</definedName>
    <definedName name="Eastern_European_annual_capacity_for_nitric_acid_by_country">#REF!</definedName>
    <definedName name="Eastern_European_apparent_consumption_of_ammonia">#REF!</definedName>
    <definedName name="Eastern_European_capacity_for_ammonia_by_producer—year_end_2016">#REF!</definedName>
    <definedName name="Eastern_European_capacity_for_nitric_acid_by_company">'[6]we Capacity Ranking'!#REF!</definedName>
    <definedName name="Eastern_European_capacity_for_nitric_acid_by_company_as_of_May_2014">#REF!</definedName>
    <definedName name="Eastern_European_capacity_ranking_for_sulfuric_acid_by_company">'[10]Ownership Ranking'!#REF!</definedName>
    <definedName name="Eastern_European_capacity_ranking_for_sulfuric_acid_by_company_2014">#REF!</definedName>
    <definedName name="Eastern_European_capacity_ranking_for_sulfuric_acid_by_country">'[10]Country Ranking'!#REF!</definedName>
    <definedName name="Eastern_European_CIS_consumption_of_specialty_mining_chemicals_2013">#REF!</definedName>
    <definedName name="Eastern_European_consumption_of_anhydrous_ammonia">#REF!</definedName>
    <definedName name="Eastern_European_consumption_of_nitric_acid">#REF!</definedName>
    <definedName name="Eastern_European_consumption_of_sulfuric_acid">[10]Consumption!#REF!</definedName>
    <definedName name="Eastern_European_consumption_of_sulfuric_acid_2">#REF!</definedName>
    <definedName name="Eastern_European_consumption_of_sulfuric_acid_by_end_use">'[10]Consumption Breakdown'!#REF!</definedName>
    <definedName name="Eastern_European_consumption_of_sulfuric_acid_for_chemical_use">'[10]Chemical Use'!#REF!</definedName>
    <definedName name="Eastern_European_consumption_of_sulfuric_acid_for_fertilizer_use">'[10]Fertilizer Use'!#REF!</definedName>
    <definedName name="Eastern_European_consumption_of_sulfuric_acid_for_industrial_use">'[10]Industrial Use'!#REF!</definedName>
    <definedName name="Eastern_European_exports_of_ammonia">#REF!</definedName>
    <definedName name="Eastern_European_exports_of_nitric_acid">#REF!</definedName>
    <definedName name="Eastern_European_exports_of_nitric_acid_by_exporting_country">'[6]we imp Trade'!#REF!</definedName>
    <definedName name="Eastern_European_exports_of_sulfuric_acid">[10]Trade_import!#REF!</definedName>
    <definedName name="Eastern_European_exports_of_sulfuric_acid_by_country_of_destination">#REF!</definedName>
    <definedName name="Eastern_European_extraregional_exports_of_nitric_acid_by_importing_country">#REF!</definedName>
    <definedName name="Eastern_European_extraregional_imports_of_nitric_acid_by_importing_country">#REF!</definedName>
    <definedName name="Eastern_European_imports_of_ammonia">#REF!</definedName>
    <definedName name="Eastern_European_imports_of_nitric_acid">#REF!</definedName>
    <definedName name="Eastern_European_imports_of_nitric_acid_by_importing_country">'[6]we imp Trade'!#REF!</definedName>
    <definedName name="Eastern_European_imports_of_sulfuric_acid">[10]Trade_import!#REF!</definedName>
    <definedName name="Eastern_European_imports_of_sulfuric_acid_by_country_of_destination">#REF!</definedName>
    <definedName name="Eastern_European_imports_of_sulfuric_acid_by_country_of_origin">#REF!</definedName>
    <definedName name="Eastern_European_nitric_acid_capacity_by_country">'[6]we Capacity country'!#REF!</definedName>
    <definedName name="Eastern_European_Producers_of_Ammonia">#REF!</definedName>
    <definedName name="Eastern_European_producers_of_nitric_acid">#REF!</definedName>
    <definedName name="Eastern_European_producers_of_sodium_cyanide">#REF!</definedName>
    <definedName name="Eastern_European_producers_of_sulfuric_acid">[10]Producers!#REF!</definedName>
    <definedName name="Eastern_European_production_capacity_for_ammonia_by_country">#REF!</definedName>
    <definedName name="Eastern_European_production_capacity_for_sulfuric_acid">'[10]Capacity by Country'!#REF!</definedName>
    <definedName name="Eastern_European_production_capacity_for_sulfuric_acid__continued">'[10]Capacity by Country'!#REF!</definedName>
    <definedName name="Eastern_European_production_capacity_for_sulfuric_acid_by_raw_material">'[10]Cap by RawMaterial'!#REF!</definedName>
    <definedName name="Eastern_European_production_of_ammonia">#REF!</definedName>
    <definedName name="Eastern_European_production_of_sulfuric_acid">#REF!</definedName>
    <definedName name="Eastern_European_production_of_sulfuric_acid_by_raw_material">#REF!</definedName>
    <definedName name="Eastern_European_sulfuric_acid_production_capacity_by_country">#REF!</definedName>
    <definedName name="Eastern_European_supply_demand_for_ammonia">#REF!</definedName>
    <definedName name="Eastern_European_supply_demand_for_nitric_acid">#REF!</definedName>
    <definedName name="Eastern_European_supply_demand_for_sulfuric_acid">#REF!</definedName>
    <definedName name="Eastern_European_unit_import_values_for_sulfuric_acid_by_country">'[10]Prices EMEA'!#REF!</definedName>
    <definedName name="EBITDA_for_H.B._fuller_2011">#REF!</definedName>
    <definedName name="Ecolab_sales_and_profitability">#REF!</definedName>
    <definedName name="Ecolab’s_EMEA_sales">#REF!</definedName>
    <definedName name="Economical_cuts_of__glass_substrate_generations">#REF!</definedName>
    <definedName name="edition">#REF!</definedName>
    <definedName name="eeeee">#REF!</definedName>
    <definedName name="eeeeee">'[33]wrld cons of cyanoacrylates'!#REF!</definedName>
    <definedName name="eeeeeeee">'[1]csa construc 2'!#REF!</definedName>
    <definedName name="Elementis_surfactants_sales_and_profitability">#REF!</definedName>
    <definedName name="EMEA_corporate_activities_relevant_to_the_flame_retardants_business">#REF!</definedName>
    <definedName name="end_use_year1">[3]Control!$BZ$3</definedName>
    <definedName name="end_use_year2">[3]Control!$BZ$4</definedName>
    <definedName name="end_year">[34]Control!$BZ$17</definedName>
    <definedName name="enviroregs">#REF!</definedName>
    <definedName name="enzymes_in_the_paper_industry">#REF!</definedName>
    <definedName name="EoroAliphatic">#REF!</definedName>
    <definedName name="Epoxy_adhesive_properties_by_type_of_cross_linker">#REF!</definedName>
    <definedName name="Epoxy_curing_agents_2013">#REF!</definedName>
    <definedName name="EPSfcstmth">[35]EPSDATA!$C$3</definedName>
    <definedName name="EPSfcstyr">[35]EPSDATA!$C$4</definedName>
    <definedName name="EPSprintyr">[35]EPSLB!$B$1</definedName>
    <definedName name="ertrert">'[1]us constr spending'!#REF!</definedName>
    <definedName name="Estimated_Chinese_consumption_of_rare_earth_by_element_2012">#REF!</definedName>
    <definedName name="Estimated_Chinese_cost_of_corrosion_prevention—1999">#REF!</definedName>
    <definedName name="Estimated_Chinese_cost_of_corrosion_prevention—2014">#REF!</definedName>
    <definedName name="Estimated_Chinese_production_of_rare_earths_by_element_2012">#REF!</definedName>
    <definedName name="Estimated_consumption_of_target_material_for_one_8.5_LCD_production_line">#REF!</definedName>
    <definedName name="Estimated_cost_for_developing_and_testing_new_antislip_coatings">#REF!</definedName>
    <definedName name="Estimated_Japanese_consumption_of_rare_earths_by_element_2012">#REF!</definedName>
    <definedName name="Estimated_North_American_consumption_of_SCC_polypropylene—2019">#REF!</definedName>
    <definedName name="Estimated_profitability_of_selected_Japanese_I_I_cleaner_companies_2013">#REF!</definedName>
    <definedName name="Estimated_service_life_of_high_performance_anticorrosion_coatingsa">#REF!</definedName>
    <definedName name="Estimated_world_capacity_for_SSC_capable_polymers">#REF!</definedName>
    <definedName name="Estimated_world_consumption_of_rare_earths_by_element_2012">#REF!</definedName>
    <definedName name="Ethyl_Acetate">#REF!</definedName>
    <definedName name="EU_15_imports_of_polyisoprene_elastomers_by_country_of_origin">#REF!</definedName>
    <definedName name="EU_15_supply_demand_for_titanium_dioxide_pigments_1980_2000">#REF!</definedName>
    <definedName name="EU_15_trade_in_polyisoprene">#REF!</definedName>
    <definedName name="EU_27_trade_in_nonwoven_fabrics">#REF!</definedName>
    <definedName name="EU_27_trade_in_nonwoven_fabricsa">'[7]we trade'!#REF!</definedName>
    <definedName name="EU_CMPSl_Prod">#REF!</definedName>
    <definedName name="EU_cons_blade_composite_materials">#REF!</definedName>
    <definedName name="EU_cons_PCB_base_materials">#REF!</definedName>
    <definedName name="EU_cons_PCB_chem_semi_packaging_materials">'[36]revenue chart_reso'!#REF!</definedName>
    <definedName name="EU_cons_wet_processing_chemicals">#REF!</definedName>
    <definedName name="EU_cons_wind_turbine_materials">#REF!</definedName>
    <definedName name="EU_CVDGate_Prod">#REF!</definedName>
    <definedName name="EU_CVDPrec_Prod">#REF!</definedName>
    <definedName name="EU_decisions_under_regulation_258_97">#REF!</definedName>
    <definedName name="EU_directives_and_regulations_on_foodstuffs_destined_for_human_consumption">'[37]WE_Overview_Regulations New'!#REF!</definedName>
    <definedName name="EU_emission_standards_for_motorcycles_and_mopeds">#REF!</definedName>
    <definedName name="EU_exhaust_emission_limits_on_heavy_duty_engines">#REF!</definedName>
    <definedName name="EU_exhaust_emission_standards_for_passenger_cars">#REF!</definedName>
    <definedName name="EU_Export_prices_for_industrial_phosphates">#REF!</definedName>
    <definedName name="EU_Gases_Prod">#REF!</definedName>
    <definedName name="EU_legislation_concerning_animal_nutrition">#REF!</definedName>
    <definedName name="EU_PhotoRes_Price">#REF!</definedName>
    <definedName name="EU_PhotoRes_Prod">#REF!</definedName>
    <definedName name="EU_Plat_Prod">#REF!</definedName>
    <definedName name="EU_prices_packaging_materials">#REF!</definedName>
    <definedName name="EU_prices_PCB_base_materials">#REF!</definedName>
    <definedName name="EU_prices_PCB_resists">#REF!</definedName>
    <definedName name="EU_prices_plating_chemicals">#REF!</definedName>
    <definedName name="EU_Prod">#REF!</definedName>
    <definedName name="EU_prod_encaspulants_adhesives">#REF!</definedName>
    <definedName name="EU_prod_oil_additives">#REF!</definedName>
    <definedName name="EU_prod_PCB_base_materials">#REF!</definedName>
    <definedName name="EU_prod_photoresists_solder_masks">#REF!</definedName>
    <definedName name="EU_prod_plating_chemicals">#REF!</definedName>
    <definedName name="EU_prod_solder_bump_materials">#REF!</definedName>
    <definedName name="EU_prod_wet_processing_chemicals">#REF!</definedName>
    <definedName name="EU_ResProj">#REF!</definedName>
    <definedName name="EU_Si_Prod">#REF!</definedName>
    <definedName name="EU_specifications_for_gasoline_and_diesel_fuels">#REF!</definedName>
    <definedName name="EU_ThFilm_Prod">#REF!</definedName>
    <definedName name="EU_WetProc_Price">#REF!</definedName>
    <definedName name="EU_WetProc_Prod">#REF!</definedName>
    <definedName name="Eur_cons_antiwear_agents">#REF!</definedName>
    <definedName name="Eur_cons_automotive_engine_oil_additives">#REF!</definedName>
    <definedName name="Eur_cons_corrosion_inhibitors">#REF!</definedName>
    <definedName name="EUR_cons_detergents">#REF!</definedName>
    <definedName name="EUR_cons_dispersants">#REF!</definedName>
    <definedName name="Eur_cons_industrial">#REF!</definedName>
    <definedName name="Eur_cons_marine">#REF!</definedName>
    <definedName name="Eur_cons_metalworking">#REF!</definedName>
    <definedName name="Eur_cons_other">#REF!</definedName>
    <definedName name="Eur_cons_other_automotive">#REF!</definedName>
    <definedName name="Eur_cons_VII">#REF!</definedName>
    <definedName name="Eur_packaging_facilities">#REF!</definedName>
    <definedName name="Eur_prod_PCB">#REF!</definedName>
    <definedName name="Eurasia__unit_trade_values_for_surfactantsa">#REF!</definedName>
    <definedName name="Eurasia_consumption_of_amorphous_high_performance_thermoplastics">#REF!</definedName>
    <definedName name="Eurasia_consumption_of_anionic_surfactants">#REF!</definedName>
    <definedName name="Eurasia_consumption_of_high_performance_polyamide_resins_by_application">#REF!</definedName>
    <definedName name="Eurasia_consumption_of_organotins">#REF!</definedName>
    <definedName name="Eurasia_consumption_of_semicrystalline_high_performance_thermoplastics">#REF!</definedName>
    <definedName name="Eurasia_consumption_of_semicrystalline_high_performance_thermoplastics_by_end_use_—_2024">#REF!</definedName>
    <definedName name="Eurasia_consumption_of_Sodium_Carbonate">#REF!</definedName>
    <definedName name="Eurasia_consumption_of_sodium_hydrosulfide">#REF!</definedName>
    <definedName name="Eurasia_consumption_of_sodium_metabisulfite__MBS">#REF!</definedName>
    <definedName name="Eurasia_consumption_of_sodium_sulfide">#REF!</definedName>
    <definedName name="Eurasia_consumption_of_sodium_sulfite__SS">#REF!</definedName>
    <definedName name="Eurasia_consumption_of_sodium_thiosulfate">#REF!</definedName>
    <definedName name="Eurasia_consumption_of_titanium_dioxide_pigments">#REF!</definedName>
    <definedName name="Eurasia_exports_of_sodium_sulfitesa">#REF!</definedName>
    <definedName name="Eurasia_exports_of_titanium_dioxide_by_country_of_origina">#REF!</definedName>
    <definedName name="Eurasia_extraregional_exports_of_sulfur_dioxide">#REF!</definedName>
    <definedName name="Eurasia_imports_of_activated_carbon_by_origina">'[23]CIS_imp (2)'!#REF!</definedName>
    <definedName name="Eurasia_imports_of_MBSa">#REF!</definedName>
    <definedName name="Eurasia_imports_of_SBSa">#REF!</definedName>
    <definedName name="Eurasia_imports_of_sodium_hydrosulfide_from_mainland_Chinaa">#REF!</definedName>
    <definedName name="Eurasia_imports_of_sodium_hydrosulfidea">#REF!</definedName>
    <definedName name="Eurasia_imports_of_sodium_sulfide_from_mainland_Chinaa">#REF!</definedName>
    <definedName name="Eurasia_imports_of_sodium_sulfidea">#REF!</definedName>
    <definedName name="Eurasia_imports_of_sodium_sulfitea">#REF!</definedName>
    <definedName name="Eurasia_imports_of_sodium_sulfitesa">#REF!</definedName>
    <definedName name="Eurasia_imports_of_sulfur_dioxidea">#REF!</definedName>
    <definedName name="Eurasia_producers_of_sodium_hydrosulfide">#REF!</definedName>
    <definedName name="Eurasia_producers_of_sodium_sulfites">#REF!</definedName>
    <definedName name="Eurasia_producers_of_sulfur_chemicals">#REF!</definedName>
    <definedName name="Eurasia_Sodium_thiosulfate_producer">#REF!</definedName>
    <definedName name="Eurasia_Supply___Demand_for_Sodium_Carbonate">#REF!</definedName>
    <definedName name="Eurasia_supply_demand_for_all_sodium_sulfites">#REF!</definedName>
    <definedName name="Eurasia_supply_demand_for_organotins">#REF!</definedName>
    <definedName name="Eurasia_supply_demand_for_sodium_bisulfite">#REF!</definedName>
    <definedName name="Eurasia_supply_demand_for_sodium_formaldehyde_sulfoxylate">#REF!</definedName>
    <definedName name="Eurasia_supply_demand_for_sodium_hydrosulfide">#REF!</definedName>
    <definedName name="Eurasia_supply_demand_for_sodium_hydrosulfite">#REF!</definedName>
    <definedName name="Eurasia_supply_demand_for_sodium_metabisulfite">#REF!</definedName>
    <definedName name="Eurasia_supply_demand_for_sodium_sulfides">#REF!</definedName>
    <definedName name="Eurasia_supply_demand_for_sodium_sulfite">#REF!</definedName>
    <definedName name="Eurasia_supply_demand_for_sodium_thiosulfate">#REF!</definedName>
    <definedName name="Eurasia_supply_demand_for_sulfur_dioxide">#REF!</definedName>
    <definedName name="Eurasia_trade_and_unit_trade_values_for_sodium_hydrosulfite">#REF!</definedName>
    <definedName name="Eurasia_trade_and_unit_trade_values_for_thiosulfatesa">#REF!</definedName>
    <definedName name="Eurasian_apparent_consumption_of_ammonium_nitrate_by_country">#REF!</definedName>
    <definedName name="Eurasian_apparent_consumption_of_calcium_ammonium_nitrate_by_country">#REF!</definedName>
    <definedName name="Eurasian_cons_LOA_by_end_use">#REF!</definedName>
    <definedName name="Eurasian_Consumption__epoxy_coating_resins">#REF!</definedName>
    <definedName name="Eurasian_consumption_of_controlled__and_slow_release_fertilizers_by_type">#REF!</definedName>
    <definedName name="Eurasian_consumption_of_epoxy_coating_resins_by_marketa">#REF!</definedName>
    <definedName name="Eurasian_exports_of_ammonium_nitrate">#REF!</definedName>
    <definedName name="Eurasian_exports_of_calcium_ammonium_nitrate">#REF!</definedName>
    <definedName name="Eurasian_imports_in_monopropylene_glycol_by_regiona">'[15]CIS imp_country'!#REF!</definedName>
    <definedName name="Eurasian_imports_of_ammonium_nitrate">#REF!</definedName>
    <definedName name="Eurasian_imports_of_calcium_ammonium_nitrate">#REF!</definedName>
    <definedName name="Eurasian_packaging_facilities">#REF!</definedName>
    <definedName name="Eurasian_prod_oil_additives">#REF!</definedName>
    <definedName name="Eurasian_prod_packaging_materials">#REF!</definedName>
    <definedName name="Eurasian_prod_PCB">#REF!</definedName>
    <definedName name="Eurasian_prod_PCB_chemicals">#REF!</definedName>
    <definedName name="Eurasian_prod_specialty_paper_chemicals">#REF!</definedName>
    <definedName name="Eurasian_producers_of_ammonium_nitrates">#REF!</definedName>
    <definedName name="Eurasian_producers_syn_base_stocks">#REF!</definedName>
    <definedName name="Eurasian_production_of_ammonium_nitrate">#REF!</definedName>
    <definedName name="Eurasian_production_of_ammonium_nitrates_by_product_2012">#REF!</definedName>
    <definedName name="Eurasian_production_of_calcium_ammonium_nitrate">#REF!</definedName>
    <definedName name="Eurasian_supply_demand_for_ammonium_nitrate">#REF!</definedName>
    <definedName name="Eurasian_supply_demand_for_ammonium_nitrates">#REF!</definedName>
    <definedName name="Eurasian_supply_demand_for_calcium_ammonium_nitrate">#REF!</definedName>
    <definedName name="Eurasian_supply_demand_for_controlled__and_slow_release_fertilizers">#REF!</definedName>
    <definedName name="Eurasian_trade_and_unit_trade_values_for_sodium_sulfide">#REF!</definedName>
    <definedName name="Euro_Alip">#REF!</definedName>
    <definedName name="Europe_Demand">#REF!</definedName>
    <definedName name="European__African_and_middle_Eastern_merchant_consumption_of_organometallics_2011">#REF!</definedName>
    <definedName name="European__Middle_Eastern_and_African_consumption_of__high_performance_anticorrosion_coatings—2014">#REF!</definedName>
    <definedName name="European_associations_interest_organizations_and_legal_bodies_dealing_with_surfactants_and_detergents">#REF!</definedName>
    <definedName name="European_average_well_depth_2013">#REF!</definedName>
    <definedName name="European_cons_antioxidants">#REF!</definedName>
    <definedName name="European_consumption_of_acetonitrile_by_application">#REF!</definedName>
    <definedName name="European_consumption_of_cement_and_cementing_chemicals_2014">#REF!</definedName>
    <definedName name="European_consumption_of_demulsifier_active_components_2014">#REF!</definedName>
    <definedName name="European_consumption_of_drilling_fluid_additives_by_category_at_the_manufacturers_level_2014">#REF!</definedName>
    <definedName name="European_consumption_of_drilling_fluids_including_services_by_type_2014">#REF!</definedName>
    <definedName name="European_consumption_of_fibers_for_nonwoven_fabrics">#REF!</definedName>
    <definedName name="European_consumption_of_fracturing_chemicals_2014">#REF!</definedName>
    <definedName name="European_consumption_of_matrix_fracture_and_acidizing_chemicals_2014">#REF!</definedName>
    <definedName name="European_consumption_of_nonwoven_fabrics">#REF!</definedName>
    <definedName name="European_consumption_of_nonwoven_fabrics_1">#REF!</definedName>
    <definedName name="European_consumption_of_polyurethane_adhesives_2011">#REF!</definedName>
    <definedName name="European_consumption_of_refined_acetonitrile_by_application">#REF!</definedName>
    <definedName name="European_consumption_of_rubber_processing_chemicals_by_functional_type">#REF!</definedName>
    <definedName name="European_corporate_activities_of_rubber_processing_chemical_companies">#REF!</definedName>
    <definedName name="European_corporate_activities_related_to_the_rubber_industry">#REF!</definedName>
    <definedName name="European_cost_structure_for_selected_catalysts_2012">#REF!</definedName>
    <definedName name="European_Engineering_companies_and_manufacturers_of_catalysts_and_catalyst_substrates_for_emission_control_of_stationary_sources_2011">#REF!</definedName>
    <definedName name="European_market_for_cementing_and_stimulation_chemicals_and_services_2014">#REF!</definedName>
    <definedName name="European_market_for_oil_production_chemicals_2014">#REF!</definedName>
    <definedName name="European_market_for_oil_production_chemicals_by_category_2014">#REF!</definedName>
    <definedName name="European_Middle_Eastern_and_African_consumption_of_chemical_processing_catalysts_2012">#REF!</definedName>
    <definedName name="European_Middle_Eastern_and_African_consumption_of_petroleum_refining_catalysts_2012">#REF!</definedName>
    <definedName name="European_Middle_Eastern_and_African_consumption_of_process_catalysts_by_function">#REF!</definedName>
    <definedName name="European_Middle_Eastern_and_African_producers_of_emission_control_catalysts_for_mobile_sources_2011">#REF!</definedName>
    <definedName name="European_Middle_Eastern_and_African_production_of_refinery_products_2012">#REF!</definedName>
    <definedName name="European_Middle_Eastern_and_African_refining_capacity">#REF!</definedName>
    <definedName name="European_pilot_processing_plants_for_evaluation_of_EB_UV_processes_2011">#REF!</definedName>
    <definedName name="European_prices_for_amorphous_high_performance_thermoplastics_—_2024">#REF!</definedName>
    <definedName name="European_prices_for_anticorrosion_coatings—2014">#REF!</definedName>
    <definedName name="European_prices_for_chemical_processing_catalysts_2012">#REF!</definedName>
    <definedName name="European_prices_for_melamine">#REF!</definedName>
    <definedName name="European_prices_for_nonwoven_fabrics_and_raw_materials_part_1">#REF!</definedName>
    <definedName name="European_prices_for_nonwoven_fabrics_and_raw_materials_part_2">#REF!</definedName>
    <definedName name="European_prices_for_nonwoven_fabrics_new">'[7]eur prices'!#REF!</definedName>
    <definedName name="European_prices_for_petroleum_refining_catalysts_2012">#REF!</definedName>
    <definedName name="European_prices_for_semi_crystalline_high_performance_thermoplastics_—_2024">#REF!</definedName>
    <definedName name="European_prices_PCB_thick_film_pastes">#REF!</definedName>
    <definedName name="European_prices_PCB_wet_processing_chem">#REF!</definedName>
    <definedName name="European_prices_synthetic_base_stocks">#REF!</definedName>
    <definedName name="European_prod_other_base_stocks">#REF!</definedName>
    <definedName name="European_prod_PAO_base_stocks">#REF!</definedName>
    <definedName name="European_producers_of_carotenoids_2013">#REF!</definedName>
    <definedName name="European_producers_of_food_preservatives_2013">#REF!</definedName>
    <definedName name="European_producers_of_radiation_curable_components_2011">#REF!</definedName>
    <definedName name="European_producers_of_thermosetting_powder_coatings_2013">#REF!</definedName>
    <definedName name="European_producers_of_vitamins_2013">#REF!</definedName>
    <definedName name="European_producers_suppliers_of_other_nutraceutical_compounds_2013">#REF!</definedName>
    <definedName name="European_producers_suppliers_of_polyphenolic_compounds_2013">#REF!</definedName>
    <definedName name="European_production_of_crude_oil">#REF!</definedName>
    <definedName name="European_production_of_natural_gas">#REF!</definedName>
    <definedName name="European_production_of_nonwoven_fabrics">#REF!</definedName>
    <definedName name="European_production_of_nonwoven_fabrics_by_web_bonding_processes_2012">#REF!</definedName>
    <definedName name="European_production_of_pulp_and_paper">#REF!</definedName>
    <definedName name="European_refiners_of_acetonitrile">#REF!</definedName>
    <definedName name="European_regulatory_status_of_organotins_stabilizers_2011">#REF!</definedName>
    <definedName name="European_rules_and_legal_issues_relevant_to_rubber_processing_chemicals_and_their_applications">#REF!</definedName>
    <definedName name="European_rules_and_regulations_relevant_to_dyes">#REF!</definedName>
    <definedName name="European_rules_and_regulations_relevant_to_organometallics">#REF!</definedName>
    <definedName name="European_supply_demand_for_acetonitrile">#REF!</definedName>
    <definedName name="European_supply_demand_for_nonwoven_fabrics">#REF!</definedName>
    <definedName name="European_trade_in_nonwoven_fabrics">#REF!</definedName>
    <definedName name="European_trade_in_nonwoven_fabricsa">'[7]we trade'!#REF!</definedName>
    <definedName name="European_well_completion_overview">#REF!</definedName>
    <definedName name="European_well_construction_activity">#REF!</definedName>
    <definedName name="European_wells_drilled">#REF!</definedName>
    <definedName name="EUROpUSD">[17]PricesTons!$D$15:$D$572</definedName>
    <definedName name="EUROpUSDmon">[17]PricesTons!$D$201:$D$572</definedName>
    <definedName name="EuroSupply_Ali_worksheet">#REF!</definedName>
    <definedName name="Evolution_of__panel_size">#REF!</definedName>
    <definedName name="Examples_of_catalyst_types_used_in_polymerization">#REF!</definedName>
    <definedName name="Examples_of_dye_product_technology_introductions">#REF!</definedName>
    <definedName name="Examples_of_European_R_D_activities_in_catalysts_2013">#REF!</definedName>
    <definedName name="Examples_of_recent_product_introductions">#REF!</definedName>
    <definedName name="Examples_of_recent_product_introductions_in_the_EMEA_region">#REF!</definedName>
    <definedName name="Examples_of_recent_western_european_product_introductions">#REF!</definedName>
    <definedName name="Examples_of_ziegler_natta_catalysts">#REF!</definedName>
    <definedName name="Expected_powder_coating_use_by_U.S._finishers_2005">#REF!</definedName>
    <definedName name="Exports_of_catalysts_by_selected_Asian_countries">#REF!</definedName>
    <definedName name="Extra_Western_European_trade_in_activated_carbon">#REF!</definedName>
    <definedName name="Extraregional_African_exports_of_nitric_acid_by_exporting_country">'[6]we imp Trade'!#REF!</definedName>
    <definedName name="Extraregional_african_exports_of_titanium_dioxide_by_destination">#REF!</definedName>
    <definedName name="Extraregional_African_imports_of_nitric_acid_by_importing_country">'[6]we imp Trade'!#REF!</definedName>
    <definedName name="Extraregional_african_imports_of_titanium_dioxide_by_country_of_origin">#REF!</definedName>
    <definedName name="Extraregional_central_and_Eastern_European_trade_in_sodium_chloride">#REF!</definedName>
    <definedName name="Extraregional_central_and_South_American_exports_of_sodium_chloride">'[38]CSA Exports'!$A$3:$M$31</definedName>
    <definedName name="Extraregional_central_and_South_American_imports_of_sodium_chloride">#REF!</definedName>
    <definedName name="Extraregional_Central_European_exports_of_nitric_acid_by_exporting_country">'[6]we imp Trade'!#REF!</definedName>
    <definedName name="Extraregional_Central_European_imports_of_nitric_acid_by_importing_country">'[6]we imp Trade'!#REF!</definedName>
    <definedName name="Extraregional_CIS_exports_of_sodium_chloride">#REF!</definedName>
    <definedName name="Extraregional_CIS_imports_of_sodium_chloride">#REF!</definedName>
    <definedName name="Extraregional_Eastern_European_exports_of_nitric_acid_by_exporting_country">'[6]we imp Trade'!#REF!</definedName>
    <definedName name="Extraregional_Eastern_European_imports_of_nitric_acid_by_importing_country">'[6]we imp Trade'!#REF!</definedName>
    <definedName name="Extraregional_Middle_Eastern_exports_of_nitric_acid_by_exporting_country">'[6]we imp Trade'!#REF!</definedName>
    <definedName name="Extraregional_middle_eastern_exports_of_titanium_dioxide_by_destination">#REF!</definedName>
    <definedName name="Extraregional_Middle_Eastern_imports_of_nitric_acid_by_importing_country">'[6]we imp Trade'!#REF!</definedName>
    <definedName name="Extraregional_middle_eastern_imports_of_titanium_dioxide_by_country_of_origin">#REF!</definedName>
    <definedName name="Extraregional_other_Asian_exports_of_sodium_chloride">#REF!</definedName>
    <definedName name="Extraregional_Other_Asian_imports_of_sodium_chlorate">#REF!</definedName>
    <definedName name="Extraregional_other_Asian_imports_of_sodium_chloride">#REF!</definedName>
    <definedName name="Extraregional_Western_European_exports_of_activated_carbon_by_countrya">[23]WE_imp_country!#REF!</definedName>
    <definedName name="Extraregional_Western_European_exports_of_activated_carbon_by_destinationa">#REF!</definedName>
    <definedName name="Extraregional_Western_European_exports_of_lignosulfonatesa">#REF!</definedName>
    <definedName name="Extraregional_Western_European_exports_of_lithium_carbonate_by_country_of_destination">#REF!</definedName>
    <definedName name="Extraregional_Western_European_exports_of_lithium_hydroxide_by_country_of_destination">#REF!</definedName>
    <definedName name="Extraregional_Western_European_exports_of_nitric_acid_by_exporting_country">'[6]we imp Trade'!#REF!</definedName>
    <definedName name="Extraregional_Western_European_imports_of_activated_carbon_by_origina">#REF!</definedName>
    <definedName name="Extraregional_Western_European_imports_of_lignosulfonatesa">#REF!</definedName>
    <definedName name="Extraregional_Western_European_imports_of_lithium_carbonate_by_country_of_origin">#REF!</definedName>
    <definedName name="Extraregional_Western_European_imports_of_lithium_chloride_by_country_of_origin">#REF!</definedName>
    <definedName name="Extraregional_Western_European_imports_of_lithium_hydroxide_by_country_of_origin">#REF!</definedName>
    <definedName name="Extraregional_Western_European_imports_of_nitric_acid_by_importing_country">'[6]we imp Trade'!#REF!</definedName>
    <definedName name="fabs_projects_WE">#REF!</definedName>
    <definedName name="factorC2dilute">[17]BASIS!$I$56</definedName>
    <definedName name="Factors_affecting_profitability">#REF!</definedName>
    <definedName name="Factors_impacting_profitability_in_western_europe">#REF!</definedName>
    <definedName name="FCST_ID">[17]WorkSpace!$B$63</definedName>
    <definedName name="FCST_NAME">[17]WorkSpace!$F$63</definedName>
    <definedName name="FCSTdate">[35]EPSDATA!$C$5</definedName>
    <definedName name="Feed_additive_abbreviations">#REF!</definedName>
    <definedName name="Feed_additives_global_market—2019">#REF!</definedName>
    <definedName name="Feed_cost_ratio_of_total_cost_at_livestock_farmers_2012">#REF!</definedName>
    <definedName name="Feed_Plant_Size_Spread_in_Germany_2015">#REF!</definedName>
    <definedName name="Feedstock_consumption_for_production_of_titanium_dioxide_by_chloride_process">#REF!</definedName>
    <definedName name="Fertilizers_containing_more_than_10_nitrogen_as_nitrate">#REF!</definedName>
    <definedName name="Fig4_2" localSheetId="8" hidden="1">{"monthly",#N/A,FALSE,"GASODEM";"qtr to yr",#N/A,FALSE,"GASODEM"}</definedName>
    <definedName name="Fig4_2" hidden="1">{"monthly",#N/A,FALSE,"GASODEM";"qtr to yr",#N/A,FALSE,"GASODEM"}</definedName>
    <definedName name="Fig4_2_1" localSheetId="8" hidden="1">{"monthly",#N/A,FALSE,"GASODEM";"qtr to yr",#N/A,FALSE,"GASODEM"}</definedName>
    <definedName name="Fig4_2_1" hidden="1">{"monthly",#N/A,FALSE,"GASODEM";"qtr to yr",#N/A,FALSE,"GASODEM"}</definedName>
    <definedName name="Fig4_2_1_1" localSheetId="8" hidden="1">{"monthly",#N/A,FALSE,"GASODEM";"qtr to yr",#N/A,FALSE,"GASODEM"}</definedName>
    <definedName name="Fig4_2_1_1" hidden="1">{"monthly",#N/A,FALSE,"GASODEM";"qtr to yr",#N/A,FALSE,"GASODEM"}</definedName>
    <definedName name="Fig4_2_2" localSheetId="8" hidden="1">{"monthly",#N/A,FALSE,"GASODEM";"qtr to yr",#N/A,FALSE,"GASODEM"}</definedName>
    <definedName name="Fig4_2_2" hidden="1">{"monthly",#N/A,FALSE,"GASODEM";"qtr to yr",#N/A,FALSE,"GASODEM"}</definedName>
    <definedName name="Fig4_2_2_1" localSheetId="8" hidden="1">{"monthly",#N/A,FALSE,"GASODEM";"qtr to yr",#N/A,FALSE,"GASODEM"}</definedName>
    <definedName name="Fig4_2_2_1" hidden="1">{"monthly",#N/A,FALSE,"GASODEM";"qtr to yr",#N/A,FALSE,"GASODEM"}</definedName>
    <definedName name="Fill" hidden="1">#REF!</definedName>
    <definedName name="Financial_highlights">[9]Givaudan!#REF!</definedName>
    <definedName name="Financial_performance_of_victrex_plc">#REF!</definedName>
    <definedName name="first_year">[3]Control!$BZ$6</definedName>
    <definedName name="FirstYear">#REF!</definedName>
    <definedName name="FLAG_RFG">[19]PricesTons!$T$15:$T$584</definedName>
    <definedName name="Flame_retardants_use_by_resin">#REF!</definedName>
    <definedName name="Flexfoam">#REF!</definedName>
    <definedName name="Florrea_Products_and_Capacities">#REF!</definedName>
    <definedName name="Florrea_products_and_production_capacities">#REF!</definedName>
    <definedName name="FLOW">#REF!</definedName>
    <definedName name="FlRet_Ingred">#REF!</definedName>
    <definedName name="Fluoropolymers_by_fluorocarbon_feedstock">#REF!</definedName>
    <definedName name="Food_additives_and_their_functions">#REF!</definedName>
    <definedName name="Food_trends_and_requirements">#REF!</definedName>
    <definedName name="Former_USSR_apparent_consumption_of_ammonia">#REF!</definedName>
    <definedName name="Former_USSR_consumption_of_anhydrous_ammonia">#REF!</definedName>
    <definedName name="Former_USSR_exports_of_all_solid_ammonium_phosphates">#REF!</definedName>
    <definedName name="Former_USSR_exports_of_ammonia">#REF!</definedName>
    <definedName name="Former_USSR_exports_of_DAP">#REF!</definedName>
    <definedName name="Former_USSR_exports_of_MAP">#REF!</definedName>
    <definedName name="Former_USSR_imports_of_ammonia">#REF!</definedName>
    <definedName name="Former_USSR_imports_of_ammonium_phosphates">#REF!</definedName>
    <definedName name="Former_USSR_imports_of_DAP">#REF!</definedName>
    <definedName name="Former_USSR_imports_of_MAP">#REF!</definedName>
    <definedName name="Former_USSR_producers_of_ammonia">#REF!</definedName>
    <definedName name="Former_USSR_producers_of_ammonium_phosphate">#REF!</definedName>
    <definedName name="Former_USSR_production_of_all_solid_ammonium_phosphates">#REF!</definedName>
    <definedName name="Former_USSR_production_of_ammonia">#REF!</definedName>
    <definedName name="Former_USSR_production_of_ammonium_phosphates">#REF!</definedName>
    <definedName name="Former_USSR_production_of_DAP">#REF!</definedName>
    <definedName name="Former_USSR_production_of_MAP">#REF!</definedName>
    <definedName name="Former_USSR_production_of_solid_ammonium_phosphates_by_type">#REF!</definedName>
    <definedName name="Former_USSR_supply_demand_for_all_solid_ammonium_phosphates">#REF!</definedName>
    <definedName name="Former_USSR_supply_demand_for_ammonia">#REF!</definedName>
    <definedName name="Former_USSR_supply_demand_for_DAP">#REF!</definedName>
    <definedName name="Former_USSR_supply_demand_for_MAP">#REF!</definedName>
    <definedName name="Formulations_of_polyester_resins_for_powder_coatings">#REF!</definedName>
    <definedName name="Fortinbrás_Comercial_e_Industrial_Ltda.">#REF!</definedName>
    <definedName name="Fragrance_trends_and_requirements">#REF!</definedName>
    <definedName name="FREIGHT_ID">[17]WorkSpace!$B$62</definedName>
    <definedName name="FREIGHT_NAME">[17]WorkSpace!$F$62</definedName>
    <definedName name="frgtABStons">[17]Freight!$G$15:$G$572</definedName>
    <definedName name="frgtACNtons">[17]Freight!$K$15:$K$572</definedName>
    <definedName name="frgtBDEtons">[17]Freight!$L$15:$L$572</definedName>
    <definedName name="frgtBZEtons">[17]Freight!$C$15:$C$572</definedName>
    <definedName name="frgtEPStons">[17]Freight!$I$15:$I$572</definedName>
    <definedName name="frgtETHtons">[17]Freight!$D$15:$D$572</definedName>
    <definedName name="frgtMXYtons">[19]Freights!$E$15:$E$584</definedName>
    <definedName name="frgtPBRtons">[17]Freight!$M$15:$M$572</definedName>
    <definedName name="frgtPSEtons">[17]Freight!$F$15:$F$572</definedName>
    <definedName name="frgtSTRtons">[17]Freight!$E$15:$E$572</definedName>
    <definedName name="frgtTOLtons">[19]Freights!$D$15:$D$584</definedName>
    <definedName name="Frutech_International_Corporation">#REF!</definedName>
    <definedName name="fsdsfdZSDFzsdg">'[39]us factory shipments'!#REF!</definedName>
    <definedName name="FSU">#REF!,#REF!,#REF!</definedName>
    <definedName name="FSU_Demand">#REF!</definedName>
    <definedName name="FuelSubtitle">#REF!</definedName>
    <definedName name="Future_changes_in_African_sulfur_production_capacity">[10]CapChanges!#REF!</definedName>
    <definedName name="Future_changes_in_Central_and_Eastern_European_sulfuric_acid_production_capacity">[10]CapChanges!#REF!</definedName>
    <definedName name="Future_changes_in_Eastern_European_sulfur_production_capacity">[10]CapChanges!#REF!</definedName>
    <definedName name="Future_changes_in_Middle_Eastern_sulfur_production_capacity">[10]CapChanges!#REF!</definedName>
    <definedName name="Future_Year">#REF!</definedName>
    <definedName name="galpbbl">[17]BASIS!$B$3</definedName>
    <definedName name="GDM_II_1_Data">#REF!</definedName>
    <definedName name="GDM_II_1_Forecast">#REF!</definedName>
    <definedName name="GDM_II_2_Data">#REF!</definedName>
    <definedName name="GDM_II_2_Forecast">#REF!</definedName>
    <definedName name="GDM_II_3_Data">#REF!</definedName>
    <definedName name="GDM_II_3_Forecast">#REF!</definedName>
    <definedName name="GDM_II_4_Data">#REF!</definedName>
    <definedName name="GDM_II_4_Forecast">#REF!</definedName>
    <definedName name="GDM_II_5_Data">#REF!</definedName>
    <definedName name="GDM_II_5_Forecast">#REF!</definedName>
    <definedName name="GDM_II_6_Data">#REF!</definedName>
    <definedName name="GDM_II_6_Forecast">#REF!</definedName>
    <definedName name="GDM_III_1_Data_Curr_Year">#REF!</definedName>
    <definedName name="GDM_III_1_Data_Next_Year">#REF!</definedName>
    <definedName name="GDM_III_1_Data_Prev_Year">#REF!</definedName>
    <definedName name="GDM_III_1_Data_Years">#REF!</definedName>
    <definedName name="GDM_III_1_Forecast">#REF!</definedName>
    <definedName name="GDM_III_2A_Data_Months">#REF!</definedName>
    <definedName name="GDM_III_2A_Data_Quarters">#REF!</definedName>
    <definedName name="GDM_III_2A_Data_Year">#REF!</definedName>
    <definedName name="GDM_III_2A_Forecast">#REF!</definedName>
    <definedName name="GDM_III_2B_Data_Months">#REF!</definedName>
    <definedName name="GDM_III_2B_Data_Quarters">#REF!</definedName>
    <definedName name="GDM_III_2B_Data_Year">#REF!</definedName>
    <definedName name="GDM_III_2B_Forecast">#REF!</definedName>
    <definedName name="GDM_III_2C_Data_Months">#REF!</definedName>
    <definedName name="GDM_III_2C_Data_Quarters">#REF!</definedName>
    <definedName name="GDM_III_2C_Data_Year">#REF!</definedName>
    <definedName name="GDM_III_2C_Forecast">#REF!</definedName>
    <definedName name="GDM_III_3_Data_Curr_Year">#REF!</definedName>
    <definedName name="GDM_III_3_Data_Next_Year">#REF!</definedName>
    <definedName name="GDM_III_3_Data_Prev_Year">#REF!</definedName>
    <definedName name="GDM_III_3_Data_Years">#REF!</definedName>
    <definedName name="GDM_III_3_Forecast">#REF!</definedName>
    <definedName name="GDM_III_4A_Data_Months">#REF!</definedName>
    <definedName name="GDM_III_4A_Data_Quarters">#REF!</definedName>
    <definedName name="GDM_III_4A_Data_Year">#REF!</definedName>
    <definedName name="GDM_III_4A_Forecast">#REF!</definedName>
    <definedName name="GDM_III_4B_Data_Months">#REF!</definedName>
    <definedName name="GDM_III_4B_Data_Quarters">#REF!</definedName>
    <definedName name="GDM_III_4B_Data_Year">#REF!</definedName>
    <definedName name="GDM_III_4B_Forecast">#REF!</definedName>
    <definedName name="GDM_III_4C_Data_Months">#REF!</definedName>
    <definedName name="GDM_III_4C_Data_Quarters">#REF!</definedName>
    <definedName name="GDM_III_4C_Data_Year">#REF!</definedName>
    <definedName name="GDM_III_4C_Forecast">#REF!</definedName>
    <definedName name="GDM_IV_1_Data">#REF!</definedName>
    <definedName name="GDM_IV_1_Footer">#REF!</definedName>
    <definedName name="GDM_IV_1_Forecast">#REF!</definedName>
    <definedName name="GDM_IV_1_Sidebar_A">#REF!</definedName>
    <definedName name="GDM_IV_1_Sidebar_B">#REF!</definedName>
    <definedName name="GDM_IV_7A_Data_Months">#REF!</definedName>
    <definedName name="GDM_IV_7A_Data_Quarters">#REF!</definedName>
    <definedName name="GDM_IV_7A_Data_Year">#REF!</definedName>
    <definedName name="GDM_IV_7A_Forecast">#REF!</definedName>
    <definedName name="GDM_V_10A_Data_Months">#REF!</definedName>
    <definedName name="GDM_V_10A_Data_Quarters">#REF!</definedName>
    <definedName name="GDM_V_10A_Data_Year">#REF!</definedName>
    <definedName name="GDM_V_10A_Forecast">#REF!</definedName>
    <definedName name="GDM_V_12A_Data_Months">#REF!</definedName>
    <definedName name="GDM_V_12A_Data_Quarters">#REF!</definedName>
    <definedName name="GDM_V_12A_Data_Year">#REF!</definedName>
    <definedName name="GDM_V_12A_Forecast">#REF!</definedName>
    <definedName name="GDM_V_2_Data_BalanceFactor">#REF!</definedName>
    <definedName name="GDM_V_2_Data_Capacities">#REF!</definedName>
    <definedName name="GDM_V_2_Data_Distillate">#REF!</definedName>
    <definedName name="GDM_V_2_Data_Gasoline">#REF!</definedName>
    <definedName name="GDM_V_2_Data_JetA">#REF!</definedName>
    <definedName name="GDM_V_2_Data_Other">#REF!</definedName>
    <definedName name="GDM_V_2_Data_Residual">#REF!</definedName>
    <definedName name="GDM_V_2_Data_Total">#REF!</definedName>
    <definedName name="GDM_V_2_Data_Utilization">#REF!</definedName>
    <definedName name="GDM_V_2_Footer">#REF!</definedName>
    <definedName name="GDM_V_2_Forecast">#REF!</definedName>
    <definedName name="GDM_V_2_Sidebar_A">#REF!</definedName>
    <definedName name="GDM_V_2_Sidebar_B">#REF!</definedName>
    <definedName name="GDM_V_4A_Data_Months">#REF!</definedName>
    <definedName name="GDM_V_4A_Data_Quarters">#REF!</definedName>
    <definedName name="GDM_V_4A_Data_Year">#REF!</definedName>
    <definedName name="GDM_V_4A_Forecast">#REF!</definedName>
    <definedName name="GDM_V_6A_Data_Months">#REF!</definedName>
    <definedName name="GDM_V_6A_Data_Quarters">#REF!</definedName>
    <definedName name="GDM_V_6A_Data_Year">#REF!</definedName>
    <definedName name="GDM_V_6A_Forecast">#REF!</definedName>
    <definedName name="GDM_V_6C_Data_Months">#REF!</definedName>
    <definedName name="GDM_V_6C_Data_Quarters">#REF!</definedName>
    <definedName name="GDM_V_6C_Data_Year">#REF!</definedName>
    <definedName name="GDM_V_6C_Forecast">#REF!</definedName>
    <definedName name="GDM_V_8A_Data_Months">#REF!</definedName>
    <definedName name="GDM_V_8A_Data_Quarters">#REF!</definedName>
    <definedName name="GDM_V_8A_Data_Year">#REF!</definedName>
    <definedName name="GDM_V_8A_Forecast">#REF!</definedName>
    <definedName name="gdp_table">'[3]GDP Data'!$A$1:$BV$212</definedName>
    <definedName name="gdp_years">'[3]GDP Data'!$A$1:$BV$1</definedName>
    <definedName name="GdpAST">#REF!</definedName>
    <definedName name="GdpBGD">#REF!</definedName>
    <definedName name="GdpCHI">#REF!</definedName>
    <definedName name="GdpHON">#REF!</definedName>
    <definedName name="GdpIND">#REF!</definedName>
    <definedName name="GdpINO">#REF!</definedName>
    <definedName name="GdpISC">#REF!</definedName>
    <definedName name="GdpJAP">#REF!</definedName>
    <definedName name="GdpKON">#REF!</definedName>
    <definedName name="GdpKOS">#REF!</definedName>
    <definedName name="GdpMAY">#REF!</definedName>
    <definedName name="GdpMYA">#REF!</definedName>
    <definedName name="GdpNEA">#REF!</definedName>
    <definedName name="GdpNZE">#REF!</definedName>
    <definedName name="GdpOIS">#REF!</definedName>
    <definedName name="GdpOSE">#REF!</definedName>
    <definedName name="GdpPAK">#REF!</definedName>
    <definedName name="GdpPHL">#REF!</definedName>
    <definedName name="GdpSEA">#REF!</definedName>
    <definedName name="GdpSIN">#REF!</definedName>
    <definedName name="GdpSize">[40]Pgm_Constants!$B$16</definedName>
    <definedName name="GdpTAI">#REF!</definedName>
    <definedName name="GdpTHA">#REF!</definedName>
    <definedName name="GdpVIE">#REF!</definedName>
    <definedName name="General_properties_of_conventional_solventborne_epoxy_coatings_vs._high_solids_epoxy_coatings">#REF!</definedName>
    <definedName name="German_average_annual_import_values_for_activated_carbon">#REF!</definedName>
    <definedName name="German_average_annual_trade_values_for_titanium_dioxide">#REF!</definedName>
    <definedName name="German_capacity_production_and_operating_rates_for_titanium_dioxide">#REF!</definedName>
    <definedName name="German_price_index_for_dyes">#REF!</definedName>
    <definedName name="German_prices_for_solventborne_epoxy_coatings">#REF!</definedName>
    <definedName name="German_production_of_powder_coatings">#REF!</definedName>
    <definedName name="German_production_of_solventborne_epoxy_coatings">#REF!</definedName>
    <definedName name="German_unit_import_value_for_melamine">#REF!</definedName>
    <definedName name="German_unit_import_value_for_PTFE">#REF!</definedName>
    <definedName name="getBTX_M" localSheetId="8">specialty_master!getBTX_M</definedName>
    <definedName name="getBTX_M">[0]!getBTX_M</definedName>
    <definedName name="gg">#REF!</definedName>
    <definedName name="Glob_Cons_Appl">#REF!</definedName>
    <definedName name="Glob_Cons_VolVal">#REF!</definedName>
    <definedName name="Global_cell_production">#REF!</definedName>
    <definedName name="Global_consumption_of_EVA_and_POE_for_encapsulants">#REF!</definedName>
    <definedName name="Global_consumption_of_polysilicon__single_silicon__silver_paste">#REF!</definedName>
    <definedName name="Global_consumption_of_silver_paste">#REF!</definedName>
    <definedName name="Global_consumption_of_silver_paste_for_PV_solar_manufacture">#REF!</definedName>
    <definedName name="Global_consumption_of_specialty_polymer_films_for_PV_backsheet">#REF!</definedName>
    <definedName name="Global_consumption_of_specialty_polymer_films_for_PV_backsheet1">#REF!</definedName>
    <definedName name="Global_lube_demand_region">#REF!</definedName>
    <definedName name="global_lube_demand_type">#REF!</definedName>
    <definedName name="Global_market_values_of_optical_and_functional_films">#REF!</definedName>
    <definedName name="Global_Prices_2" hidden="1">#REF!</definedName>
    <definedName name="global_prod_IC_process_chems">#REF!</definedName>
    <definedName name="Global_wafer_production">#REF!</definedName>
    <definedName name="gpmt100RON">[19]BASIS!$B$82</definedName>
    <definedName name="gpmtBZE">[17]BASIS!$B$54</definedName>
    <definedName name="gpmtC9C10">[19]BASIS!$B$79</definedName>
    <definedName name="gpmtCHX">[19]BASIS!$B$73</definedName>
    <definedName name="gpmtCRO">[17]BASIS!$B$12</definedName>
    <definedName name="gpmtCROBRN">[17]BASIS!$B$16</definedName>
    <definedName name="gpmtCRODUB">[17]BASIS!$B$17</definedName>
    <definedName name="gpmtCROIST">[17]BASIS!$B$15</definedName>
    <definedName name="gpmtCROLLS">[17]BASIS!$B$14</definedName>
    <definedName name="gpmtCROWTI">[17]BASIS!$B$13</definedName>
    <definedName name="gpmtCUM">[19]BASIS!$B$83</definedName>
    <definedName name="gpmtEBZ">[19]BASIS!$B$77</definedName>
    <definedName name="gpmtEOH">[19]BASIS!$B$94</definedName>
    <definedName name="gpmtETA">[17]BASIS!$B$42</definedName>
    <definedName name="gpmtETAepmix">[17]BASIS!$B$41</definedName>
    <definedName name="gpmtFO2">[17]BASIS!$B$32</definedName>
    <definedName name="gpmtFO2NEA">[17]BASIS!$B$35</definedName>
    <definedName name="gpmtFO2SEA">[17]BASIS!$B$36</definedName>
    <definedName name="gpmtFO2USA">[17]BASIS!$B$33</definedName>
    <definedName name="gpmtFO6">[17]BASIS!$B$37</definedName>
    <definedName name="gpmtFO6SEA30180">[17]BASIS!$B$40</definedName>
    <definedName name="gpmtFO6SEA30380">[19]BASIS!$B$52</definedName>
    <definedName name="gpmtFO6USA">[19]BASIS!$B$47</definedName>
    <definedName name="gpmtFO6USA10">[17]BASIS!$B$38</definedName>
    <definedName name="gpmtFO6WEP10">[17]BASIS!$B$39</definedName>
    <definedName name="gpmtIBA">[17]BASIS!$B$44</definedName>
    <definedName name="gpmtLGHTENDS">[17]BASIS!$B$51</definedName>
    <definedName name="gpmtMOH">[17]BASIS!$B$47</definedName>
    <definedName name="gpmtMTBE">[17]BASIS!$B$53</definedName>
    <definedName name="gpmtMXY">[19]BASIS!$B$74</definedName>
    <definedName name="gpmtNBA">[17]BASIS!$B$45</definedName>
    <definedName name="gpmtNGSL">[17]BASIS!$B$49</definedName>
    <definedName name="gpmtNPH">[17]BASIS!$B$28</definedName>
    <definedName name="gpmtNPHSEA">[17]BASIS!$B$31</definedName>
    <definedName name="gpmtNPHUSA">[17]BASIS!$B$29</definedName>
    <definedName name="gpmtNPHWEP">[17]BASIS!$B$30</definedName>
    <definedName name="gpmtPEN">[17]BASIS!$B$57</definedName>
    <definedName name="gpmtPRA">[17]BASIS!$B$43</definedName>
    <definedName name="gpmtPXE">[19]BASIS!$B$75</definedName>
    <definedName name="gpmtPYG">[19]BASIS!$B$81</definedName>
    <definedName name="gpmtPYGRAF">[19]BASIS!$B$88</definedName>
    <definedName name="gpmtRAF">[19]BASIS!$B$69</definedName>
    <definedName name="gpmtREFRAF">[19]BASIS!$B$87</definedName>
    <definedName name="gpmtRFM">[19]BASIS!$B$70</definedName>
    <definedName name="gpmtTOL">[17]BASIS!$B$55</definedName>
    <definedName name="gpmtUNP">[17]BASIS!$B$24</definedName>
    <definedName name="gpmtUNPSEA">[17]BASIS!$B$27</definedName>
    <definedName name="gpmtUNPUSA">[17]BASIS!$B$25</definedName>
    <definedName name="gpmtUNPUSA93">[19]BASIS!$B$27</definedName>
    <definedName name="gpmtUNPWEP">[17]BASIS!$B$26</definedName>
    <definedName name="gpmtUNPWEPEuro">[19]BASIS!$B$28</definedName>
    <definedName name="gpmtUNR">[17]BASIS!$B$20</definedName>
    <definedName name="gpmtUNRSEA">[17]BASIS!$B$23</definedName>
    <definedName name="gpmtUNRUSA">[17]BASIS!$B$21</definedName>
    <definedName name="gpmtUNRWEP">[17]BASIS!$B$22</definedName>
    <definedName name="gpmtWAT">[17]BASIS!$B$50</definedName>
    <definedName name="graph" localSheetId="8" hidden="1">{"monthly",#N/A,FALSE,"GASODEM";"qtr to yr",#N/A,FALSE,"GASODEM"}</definedName>
    <definedName name="graph" hidden="1">{"monthly",#N/A,FALSE,"GASODEM";"qtr to yr",#N/A,FALSE,"GASODEM"}</definedName>
    <definedName name="graph_1" localSheetId="8" hidden="1">{"monthly",#N/A,FALSE,"GASODEM";"qtr to yr",#N/A,FALSE,"GASODEM"}</definedName>
    <definedName name="graph_1" hidden="1">{"monthly",#N/A,FALSE,"GASODEM";"qtr to yr",#N/A,FALSE,"GASODEM"}</definedName>
    <definedName name="graph_1_1" localSheetId="8" hidden="1">{"monthly",#N/A,FALSE,"GASODEM";"qtr to yr",#N/A,FALSE,"GASODEM"}</definedName>
    <definedName name="graph_1_1" hidden="1">{"monthly",#N/A,FALSE,"GASODEM";"qtr to yr",#N/A,FALSE,"GASODEM"}</definedName>
    <definedName name="graph_2" localSheetId="8" hidden="1">{"monthly",#N/A,FALSE,"GASODEM";"qtr to yr",#N/A,FALSE,"GASODEM"}</definedName>
    <definedName name="graph_2" hidden="1">{"monthly",#N/A,FALSE,"GASODEM";"qtr to yr",#N/A,FALSE,"GASODEM"}</definedName>
    <definedName name="graph_2_1" localSheetId="8" hidden="1">{"monthly",#N/A,FALSE,"GASODEM";"qtr to yr",#N/A,FALSE,"GASODEM"}</definedName>
    <definedName name="graph_2_1" hidden="1">{"monthly",#N/A,FALSE,"GASODEM";"qtr to yr",#N/A,FALSE,"GASODEM"}</definedName>
    <definedName name="GROWTH">#REF!,#REF!,#REF!</definedName>
    <definedName name="Growth_of_sulfide_collectors_in_selected_countries">#REF!</definedName>
    <definedName name="H.B._fuller_sales_and_income">#REF!</definedName>
    <definedName name="Heatmap">"Heatmap"</definedName>
    <definedName name="helpme">#REF!</definedName>
    <definedName name="HENKEL">'[33]Henkel sales'!#REF!</definedName>
    <definedName name="Henkel_Sales">'[33]Henkel sales'!#REF!</definedName>
    <definedName name="Henkel_sales_of_adhesives">#REF!</definedName>
    <definedName name="Henkel_sales_of_adhesives_part_1">#REF!</definedName>
    <definedName name="HenkelEBITA">'[33]Henkel sales'!#REF!</definedName>
    <definedName name="hh">#REF!</definedName>
    <definedName name="hhh">'[33]Henkel sales'!#REF!</definedName>
    <definedName name="hhhhhh">'[33]Henkel sales'!#REF!</definedName>
    <definedName name="High_solids_and_waterborne_high_performance_anticorrosion_coatings">#REF!</definedName>
    <definedName name="Histogram">"Histogram"</definedName>
    <definedName name="Historical_central_and_eastern_european_imports_of_titanium_dioxide_by_country_of_origin">#REF!</definedName>
    <definedName name="Historical_central_and_european_exports_of_titanium_dioxide_by_destination">#REF!</definedName>
    <definedName name="Historical_changes_in_African_sulfuric_acid_production_capacity">[10]CapChanges!#REF!</definedName>
    <definedName name="Historical_changes_in_Central_and_Eastern_European_sulfuric_acid_production_capacity">[10]CapChanges!#REF!</definedName>
    <definedName name="Historical_changes_in_Eastern_European_sulfuric_acid_production_capacity">[10]CapChanges!#REF!</definedName>
    <definedName name="Historical_changes_in_Middle_Eastern_sulfuric_acid_production_capacity">[10]CapChanges!#REF!</definedName>
    <definedName name="Historical_Chinese_consumption_of_melamine">#REF!</definedName>
    <definedName name="Historical_Chinese_prices_for_melamine">#REF!</definedName>
    <definedName name="Historical_Chinese_production_of_wood_based_panels">#REF!</definedName>
    <definedName name="Historical_German_production_of_epoxy_resins">#REF!</definedName>
    <definedName name="Historical_japanese_consumption_of_isopropyl_alcohol">#REF!</definedName>
    <definedName name="Historical_Japanese_consumption_of_melamine">#REF!</definedName>
    <definedName name="Historical_Mexican_unit_values_for_sodium_chloridea_2">#REF!</definedName>
    <definedName name="Historical_North_American_consumption_of_nonwoven_fabrics">#REF!</definedName>
    <definedName name="Historical_other_Asian_consumption_of_melamine">#REF!</definedName>
    <definedName name="Historical_U.S._consumption_of_activated_carbon">#REF!</definedName>
    <definedName name="Historical_U.S._consumption_of_epoxy_resins_for_composites">#REF!</definedName>
    <definedName name="Historical_U.S._consumption_of_melamine">#REF!</definedName>
    <definedName name="Historical_U.S._consumption_of_nonreactive_polyamide_resins">#REF!</definedName>
    <definedName name="Historical_U.S._consumption_of_reactive_polyamide_resins">#REF!</definedName>
    <definedName name="Historical_U.S._imports_of_melamine_by_country_of_origin">#REF!</definedName>
    <definedName name="Historical_U.S._production_of_activated_carbon">#REF!</definedName>
    <definedName name="Historical_US_capacities_for_pulp_that_consumes_SHS">#REF!</definedName>
    <definedName name="Historical_western_european_consumption_of_isopropyl_alcohol">#REF!</definedName>
    <definedName name="Historical_Western_European_consumption_of_melamine">#REF!</definedName>
    <definedName name="hjng">#REF!</definedName>
    <definedName name="Horizontal_integration_of_North_American_flame_retardant_suppliers">#REF!</definedName>
    <definedName name="HTML_CodePage" hidden="1">1252</definedName>
    <definedName name="HTML_Control" localSheetId="8" hidden="1">{"'Sheet1'!$A$1:$J$121"}</definedName>
    <definedName name="HTML_Control" hidden="1">{"'Sheet1'!$A$1:$J$121"}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Huntsman_pigments_business_segment_results">#REF!</definedName>
    <definedName name="Huntsman_titanium_dioxide_capacity_by_plant_and_process_2014">#REF!</definedName>
    <definedName name="I_CT_CH">#REF!</definedName>
    <definedName name="I_NW_CH">#REF!</definedName>
    <definedName name="IC_processing_fabs_Eurasia">#REF!</definedName>
    <definedName name="IC_processing_fabs_Middle_East">#REF!</definedName>
    <definedName name="IHS_energy_oil_price_forecast">#REF!</definedName>
    <definedName name="Important_attributes_for_the_selection_of_a">#REF!</definedName>
    <definedName name="Imports_of_catalysts_by_selected_Asian_countries">#REF!</definedName>
    <definedName name="Impurity">#REF!</definedName>
    <definedName name="Ind_major_Producers_ethyl">#REF!</definedName>
    <definedName name="Ind_Sub_Producers">#REF!</definedName>
    <definedName name="IndCapCost">[17]PricesTons!$K$15:$K$572</definedName>
    <definedName name="IndCapCostmon">[17]PricesTons!$K$201:$K$572</definedName>
    <definedName name="IndChemCat">[17]PricesTons!$M$15:$M$572</definedName>
    <definedName name="IndCorpTax">[17]PricesTons!$N$15:$N$572</definedName>
    <definedName name="IndCorpTaxmon">[17]PricesTons!$N$201:$N$572</definedName>
    <definedName name="Index">[41]WorkData!$G$1</definedName>
    <definedName name="IndGDPDef">[19]PricesTons!$J$15:$J$584</definedName>
    <definedName name="India_consumption_of_titanium_dioxide">#REF!</definedName>
    <definedName name="India_exports_of_titanium_dioxidea">#REF!</definedName>
    <definedName name="India_imports_of_Titanium_dioxidea">#REF!</definedName>
    <definedName name="India_producers_of_titanium_dioxide">#REF!</definedName>
    <definedName name="India_Subcontinent_Supply_Demand_for_Chlorobenzenes_by_country_2021">#REF!</definedName>
    <definedName name="India_subcontinents_and_Southeast_Asian_exports_of_lubricating_oil_additives_packages_and_components">#REF!</definedName>
    <definedName name="India_subcontinents_and_Southeast_Asian_imports_of_lubricating_oil_additives_packages_and_components">#REF!</definedName>
    <definedName name="Indian_Consumption_Chart">#REF!</definedName>
    <definedName name="Indian_consumption_ind_phos_by_prod">#REF!</definedName>
    <definedName name="Indian_consumption_of_alkylaluminums">#REF!</definedName>
    <definedName name="Indian_consumption_of_amphoteric_surfactants">#REF!</definedName>
    <definedName name="Indian_consumption_of_amphoteric_surfactants_by_end_use_market">#REF!</definedName>
    <definedName name="Indian_consumption_of_anionic_surfactants">#REF!</definedName>
    <definedName name="Indian_consumption_of_anionic_surfactants_by_end_use_market">#REF!</definedName>
    <definedName name="Indian_consumption_of_cationic_surfactants">#REF!</definedName>
    <definedName name="Indian_consumption_of_cationic_surfactants_by_end_use_market">#REF!</definedName>
    <definedName name="Indian_consumption_of_dyes_by_class">#REF!</definedName>
    <definedName name="Indian_consumption_of_epoxy_resins_in_surface_coatings_by_market_2013">#REF!</definedName>
    <definedName name="Indian_consumption_of_epoxy_resins_in_surface_coatings—2020">#REF!</definedName>
    <definedName name="Indian_consumption_of_epoxy_resins_in_surface_coatings—2021">#REF!</definedName>
    <definedName name="Indian_consumption_of_I_I_cleaners">#REF!</definedName>
    <definedName name="Indian_consumption_of_industrial_phosphates_by_product">#REF!</definedName>
    <definedName name="Indian_consumption_of_lithium_carbonate">#REF!</definedName>
    <definedName name="Indian_consumption_of_lithium_hydroxide">#REF!</definedName>
    <definedName name="Indian_consumption_of_nonionic_surfactants">#REF!</definedName>
    <definedName name="Indian_consumption_of_nonionic_surfactants_by_end_use_market">#REF!</definedName>
    <definedName name="Indian_consumption_of_nonwoven_fabrics_by_end_use">#REF!</definedName>
    <definedName name="Indian_consumption_of_organotins_and_heat_stabilizers_for_PVC">#REF!</definedName>
    <definedName name="Indian_consumption_of_other_sodium_phosphates">#REF!</definedName>
    <definedName name="Indian_consumption_of_plastics_additives">#REF!</definedName>
    <definedName name="Indian_consumption_of_plastics_additives_2">#REF!</definedName>
    <definedName name="Indian_consumption_of_polyurethane_elastomersa">#REF!</definedName>
    <definedName name="Indian_consumption_of_sodium_bisulfite__SBS">#REF!</definedName>
    <definedName name="Indian_consumption_of_sodium_chloride">#REF!</definedName>
    <definedName name="Indian_consumption_of_sodium_hydrosulfide">#REF!</definedName>
    <definedName name="Indian_consumption_of_sodium_hydrosulfite">#REF!</definedName>
    <definedName name="Indian_consumption_of_sodium_metabisulfite__MBS">#REF!</definedName>
    <definedName name="Indian_consumption_of_sodium_sulfide">#REF!</definedName>
    <definedName name="Indian_consumption_of_sodium_sulfite">#REF!</definedName>
    <definedName name="Indian_consumption_of_sodium_thiosulfate">#REF!</definedName>
    <definedName name="Indian_consumption_of_sodium_tripolyphosphate">#REF!</definedName>
    <definedName name="Indian_consumption_of_specialty_mining_chemicals_2012">#REF!</definedName>
    <definedName name="Indian_consumption_of_sulfur_dioxide">#REF!</definedName>
    <definedName name="Indian_consumption_of_sulfur_dioxide_by_application">#REF!</definedName>
    <definedName name="Indian_consumption_of_surfactants_by_type">#REF!</definedName>
    <definedName name="Indian_consumption_of_titanium_dioxide_2014">#REF!</definedName>
    <definedName name="Indian_exports_and_unit_export_values_for_lithium_carbonate">#REF!</definedName>
    <definedName name="Indian_exports_and_unit_export_values_for_lithium_chemistries">#REF!</definedName>
    <definedName name="Indian_exports_and_unit_export_values_for_lithium_hydroxide">#REF!</definedName>
    <definedName name="Indian_exports_of_all_sodium_sulfites">#REF!</definedName>
    <definedName name="Indian_exports_of_chlorobenzenes_by_country_of_destination">#REF!</definedName>
    <definedName name="Indian_exports_of_dyestuffs">#REF!</definedName>
    <definedName name="Indian_exports_of_lithium_carbonate">#REF!</definedName>
    <definedName name="Indian_exports_of_lithium_hydroxide">#REF!</definedName>
    <definedName name="Indian_exports_of_mono_and_disodium_phosphates">#REF!</definedName>
    <definedName name="Indian_exports_of_other_phosphates">#REF!</definedName>
    <definedName name="Indian_exports_of_polyphosphates">#REF!</definedName>
    <definedName name="Indian_exports_of_potassium_phos">#REF!</definedName>
    <definedName name="Indian_exports_of_potassium_phosphates">#REF!</definedName>
    <definedName name="Indian_exports_of_sodium_chloride">#REF!</definedName>
    <definedName name="Indian_exports_of_sodium_formaldehyde_sulfoxylate">#REF!</definedName>
    <definedName name="Indian_exports_of_sodium_hydrosulfite">#REF!</definedName>
    <definedName name="Indian_exports_of_sodium_sulfide">#REF!</definedName>
    <definedName name="Indian_exports_of_sodium_thiosulfate">#REF!</definedName>
    <definedName name="Indian_exports_of_sodium_tripolyphosphates">#REF!</definedName>
    <definedName name="Indian_exports_of_titanium_ores_and_concentrates">#REF!</definedName>
    <definedName name="Indian_exports_of_titanium_ores_and_concentratesa">#REF!</definedName>
    <definedName name="Indian_exports_of_trisodium_phosphates">#REF!</definedName>
    <definedName name="Indian_imports_and_unit_import_values_for_lithium_carbonate">#REF!</definedName>
    <definedName name="Indian_imports_and_unit_import_values_for_lithium_chemistries">#REF!</definedName>
    <definedName name="Indian_imports_and_unit_import_values_for_lithium_hydroxide">#REF!</definedName>
    <definedName name="Indian_imports_of_all_sodium_sulfites">#REF!</definedName>
    <definedName name="Indian_imports_of_dyestuffs">#REF!</definedName>
    <definedName name="Indian_imports_of_isopropyl_alcohol">#REF!</definedName>
    <definedName name="Indian_imports_of_lithium_carbonate">#REF!</definedName>
    <definedName name="Indian_imports_of_lithium_carbonate_by_country_of_origin">#REF!</definedName>
    <definedName name="Indian_imports_of_lithium_hydroxide">#REF!</definedName>
    <definedName name="Indian_imports_of_lithium_hydroxide_by_country_of_origin">#REF!</definedName>
    <definedName name="Indian_imports_of_mono_and_disodium_phosphates">#REF!</definedName>
    <definedName name="Indian_imports_of_other_phosphates">#REF!</definedName>
    <definedName name="Indian_imports_of_polyphosphates">#REF!</definedName>
    <definedName name="Indian_imports_of_potassium_phos">#REF!</definedName>
    <definedName name="Indian_imports_of_potassium_phosphates">#REF!</definedName>
    <definedName name="Indian_imports_of_sodium_chloride">#REF!</definedName>
    <definedName name="Indian_imports_of_sodium_formaldehyde_sulfoxylate">#REF!</definedName>
    <definedName name="Indian_imports_of_sodium_hydrosulfite">#REF!</definedName>
    <definedName name="Indian_imports_of_sodium_sulfide">#REF!</definedName>
    <definedName name="Indian_imports_of_sodium_thiosulfate">#REF!</definedName>
    <definedName name="Indian_imports_of_sodium_tripolyphosphates">#REF!</definedName>
    <definedName name="Indian_imports_of_sulfur_dioxide">#REF!</definedName>
    <definedName name="Indian_imports_of_trisodium_phosphates">#REF!</definedName>
    <definedName name="Indian_list_prices_for_rubber_processing_chemicals_2012">#REF!</definedName>
    <definedName name="Indian_producers_of_carotenoids">#REF!</definedName>
    <definedName name="Indian_producers_of_epoxy_resins_for_coatings_July_2014">#REF!</definedName>
    <definedName name="Indian_producers_of_industrial_ammonium_phosphates">#REF!</definedName>
    <definedName name="Indian_producers_of_industrial_grade_calcium_phosphates">#REF!</definedName>
    <definedName name="Indian_producers_of_industrial_phosphoric_acid">#REF!</definedName>
    <definedName name="Indian_producers_of_industrial_potassium_phosphates">#REF!</definedName>
    <definedName name="Indian_producers_of_industrial_sodium_phosphates">#REF!</definedName>
    <definedName name="Indian_producers_of_ithium_iron_phosphate_cathode_active_material">#REF!</definedName>
    <definedName name="Indian_producers_of_lignosulfonates">#REF!</definedName>
    <definedName name="Indian_producers_of_lithium_and_lithium_chemicals_02">#REF!</definedName>
    <definedName name="Indian_producers_of_lithium_cobalt_oxide">#REF!</definedName>
    <definedName name="Indian_producers_of_lithium_hexafluorophosphate">#REF!</definedName>
    <definedName name="Indian_producers_of_lithium_iron_phosphhate_cathode_active_material">#REF!</definedName>
    <definedName name="Indian_producers_of_lithium_manganese_oxide">#REF!</definedName>
    <definedName name="Indian_producers_of_lithium_nickel_manganese_cobalt_oxide">#REF!</definedName>
    <definedName name="Indian_producers_of_neem_coated_urea">#REF!</definedName>
    <definedName name="Indian_producers_of_neem_coated_urea—2020">#REF!</definedName>
    <definedName name="Indian_producers_of_organoaluminum_compounds">#REF!</definedName>
    <definedName name="Indian_producers_of_organomagnesium_and_organolithiums">#REF!</definedName>
    <definedName name="Indian_producers_of_organotins_and_heat_stabilizers_for_PVC">#REF!</definedName>
    <definedName name="Indian_producers_of_organozincs">#REF!</definedName>
    <definedName name="Indian_producers_of_secondary_NPK_compound_fertilizers">'[16]Producer India Pri'!#REF!</definedName>
    <definedName name="Indian_producers_of_sodium_chloride">#REF!</definedName>
    <definedName name="Indian_producers_of_sodium_formaldehyde_sulfoxylate">#REF!</definedName>
    <definedName name="Indian_producers_of_sodium_hydrosulfide">#REF!</definedName>
    <definedName name="Indian_producers_of_sodium_hydrosulfite">#REF!</definedName>
    <definedName name="Indian_producers_of_sodium_sulfide">#REF!</definedName>
    <definedName name="Indian_producers_of_sodium_sulfites">#REF!</definedName>
    <definedName name="Indian_producers_of_sodium_thiosulfate">#REF!</definedName>
    <definedName name="Indian_producers_of_specialty_mining_chemicals_2012">#REF!</definedName>
    <definedName name="Indian_producers_of_sulfur_dioxidea">#REF!</definedName>
    <definedName name="Indian_producers_of_surfactants—2024">#REF!</definedName>
    <definedName name="Indian_producers_of_titanium_dioxide_raw_materials_2014">#REF!</definedName>
    <definedName name="Indian_producers_of_titanium_dioxide_raw_materials—2024">#REF!</definedName>
    <definedName name="Indian_production_of_cars_and_light_trucks">#REF!</definedName>
    <definedName name="Indian_production_of_dyes_by_class">#REF!</definedName>
    <definedName name="Indian_production_of_ilmenite_and_rutile">#REF!</definedName>
    <definedName name="Indian_production_of_ilmenite_and_rutilea">#REF!</definedName>
    <definedName name="Indian_production_of_sodium_chloride">#REF!</definedName>
    <definedName name="Indian_subcontinent_consumption_of_alkylaluminums">#REF!</definedName>
    <definedName name="Indian_subcontinent_consumption_of_amino_acids">#REF!</definedName>
    <definedName name="Indian_subcontinent_consumption_of_carotenoids">#REF!</definedName>
    <definedName name="Indian_subcontinent_consumption_of_enzymes">#REF!</definedName>
    <definedName name="Indian_Subcontinent_consumption_of_ethanolamines">#REF!</definedName>
    <definedName name="Indian_subcontinent_consumption_of_feed_additives">#REF!</definedName>
    <definedName name="Indian_subcontinent_consumption_of_LDPE">#REF!</definedName>
    <definedName name="Indian_subcontinent_consumption_of_NPN_supplements">#REF!</definedName>
    <definedName name="Indian_Subcontinent_consumption_of_Nylon_fibers__2023">#REF!</definedName>
    <definedName name="Indian_subcontinent_consumption_of_phosphates">#REF!</definedName>
    <definedName name="Indian_Subcontinent_consumption_of_Polycarbonate__PC__Resins">#REF!</definedName>
    <definedName name="Indian_subcontinent_consumption_of_printing_inks_by_end_use">#REF!</definedName>
    <definedName name="Indian_subcontinent_consumption_of_printing_inks_by_process">#REF!</definedName>
    <definedName name="Indian_Subcontinent_consumption_of_Product">#REF!</definedName>
    <definedName name="Indian_subcontinent_consumption_of_vitamins">#REF!</definedName>
    <definedName name="Indian_Subcontinent_Imports_of_oxo_chemicals">#REF!</definedName>
    <definedName name="Indian_subcontinent_major_producers_of_organotin_heat_stabilizers_for_PVC">#REF!</definedName>
    <definedName name="Indian_subcontinent_merchant_consumption_of_organotins">#REF!</definedName>
    <definedName name="Indian_subcontinent_organomagnesium_and_organolithiums">#REF!</definedName>
    <definedName name="Indian_subcontinent_prices_of_printing_inks—2020">#REF!</definedName>
    <definedName name="Indian_subcontinent_producers_of_feed_grade_calcium_phosphates">#REF!</definedName>
    <definedName name="Indian_subcontinent_producers_of_LDPE">#REF!</definedName>
    <definedName name="Indian_subcontinent_producers_of_methioninea">#REF!</definedName>
    <definedName name="Indian_subcontinent_producers_of_organoaluminums_for_the_merchant_market">#REF!</definedName>
    <definedName name="Indian_subcontinent_producers_of_organozincs">#REF!</definedName>
    <definedName name="Indian_Subcontinent_producers_of_oxo_chemicals">#REF!</definedName>
    <definedName name="Indian_subcontinent_producers_of_printing_inks—2020">#REF!</definedName>
    <definedName name="Indian_Subcontinent_producers_of_Product">#REF!</definedName>
    <definedName name="Indian_Subcontinent_producers_of_secondary_NPK_compound_fertilizers">'[16]Producer India Pri'!#REF!</definedName>
    <definedName name="Indian_Subcontinent_producers_of_sodium_carbonate">#REF!</definedName>
    <definedName name="Indian_subcontinent_producers_of_titanium_dioxide_raw_materials—2024">#REF!</definedName>
    <definedName name="Indian_Subcontinent_production_of_NPK_compound_fertilizers_by_country">#REF!</definedName>
    <definedName name="Indian_Subcontinent_Supply_Demand_for_C1_C4_Alkyl_Acetates—2015">#REF!</definedName>
    <definedName name="Indian_Subcontinent_supply_demand_for_chlorobenzenes">#REF!</definedName>
    <definedName name="Indian_subcontinent_supply_demand_for_LDPE">#REF!</definedName>
    <definedName name="Indian_Subcontinent_supply_demand_for_Polycarbonate__PC__Resins">#REF!</definedName>
    <definedName name="Indian_Subcontinent_supply_demand_for_Product">#REF!</definedName>
    <definedName name="Indian_subcontinent_supply_demand_for_Sodium_hydrosulfide">#REF!</definedName>
    <definedName name="Indian_subcontinent_trade_in_printing_inks—black">#REF!</definedName>
    <definedName name="Indian_subcontinent_trade_in_printing_inks—Other_than_black">#REF!</definedName>
    <definedName name="Indian_subcontinent_unit_import_prices_for_lysine">#REF!</definedName>
    <definedName name="Indian_subcontinent_unit_import_prices_for_methionine">#REF!</definedName>
    <definedName name="Indian_subcontinet_consumption_of_raw_materials_for_printing_inks—2020">#REF!</definedName>
    <definedName name="Indian_supply_demand_for_all_sodium_sulfites">#REF!</definedName>
    <definedName name="Indian_supply_demand_for_calcium_phosphates">#REF!</definedName>
    <definedName name="Indian_supply_demand_for_dyes">#REF!</definedName>
    <definedName name="Indian_supply_demand_for_lithium_chloride">#REF!</definedName>
    <definedName name="Indian_supply_demand_for_lithium_chloride_2025">#REF!</definedName>
    <definedName name="Indian_supply_demand_for_lithium_cobalt_oxide">#REF!</definedName>
    <definedName name="Indian_supply_demand_for_lithium_hexafluorophosphate">#REF!</definedName>
    <definedName name="Indian_supply_demand_for_lithium_hydroxide">#REF!</definedName>
    <definedName name="Indian_supply_demand_for_lithium_iron_phosphates">#REF!</definedName>
    <definedName name="Indian_supply_demand_for_lithium_iron_phosphates_cathode_active_material">#REF!</definedName>
    <definedName name="Indian_supply_demand_for_lithium_manganese_oxide">#REF!</definedName>
    <definedName name="Indian_supply_demand_for_lithium_nickel_manganese_cobalt_oxide">#REF!</definedName>
    <definedName name="Indian_supply_demand_for_organotins">#REF!</definedName>
    <definedName name="Indian_supply_demand_for_other_sodium_phosphates">#REF!</definedName>
    <definedName name="Indian_supply_demand_for_potassium_phosphates">#REF!</definedName>
    <definedName name="Indian_supply_demand_for_selected_surfactant_intermediates">#REF!</definedName>
    <definedName name="Indian_supply_demand_for_sodium_bisulfite__SBS">#REF!</definedName>
    <definedName name="Indian_supply_demand_for_sodium_chloride">#REF!</definedName>
    <definedName name="Indian_supply_demand_for_sodium_formaldehyde_sulfoxylate">#REF!</definedName>
    <definedName name="Indian_supply_demand_for_sodium_hydrosulfide">#REF!</definedName>
    <definedName name="Indian_supply_demand_for_sodium_hydrosulfite">#REF!</definedName>
    <definedName name="Indian_supply_demand_for_sodium_metabisulfite__MBS">#REF!</definedName>
    <definedName name="Indian_supply_demand_for_sodium_sulfide">#REF!</definedName>
    <definedName name="Indian_supply_demand_for_sodium_sulfite">#REF!</definedName>
    <definedName name="Indian_supply_demand_for_sodium_thiosulfate">#REF!</definedName>
    <definedName name="Indian_supply_demand_for_sodium_tripolyphosphate">#REF!</definedName>
    <definedName name="Indian_supply_demand_for_sulfur_dioxidea">#REF!</definedName>
    <definedName name="Indian_supply_demand_for_titanium_dioxide">#REF!</definedName>
    <definedName name="Indian_trade_in_chlorobenzenes">#REF!</definedName>
    <definedName name="Indian_trade_in_p_dichlorobenzene">#REF!</definedName>
    <definedName name="Indian_unit_export_prices_for_synthetic_dyes">#REF!</definedName>
    <definedName name="Indian_unit_import_values_for_surfactantsa">#REF!</definedName>
    <definedName name="Indian_unit_trade_values_for_sodium_formaldehyde_sulfoxylate">#REF!</definedName>
    <definedName name="Indian_unit_trade_values_for_sodium_thiosulfate">#REF!</definedName>
    <definedName name="IndLabor">[17]PricesTons!$L$15:$L$572</definedName>
    <definedName name="IndLabormon">[17]PricesTons!$L$201:$L$572</definedName>
    <definedName name="Indonesia_trade_of_fragrance_compositions">'[9]Indone F&amp;F flavor'!#REF!</definedName>
    <definedName name="Indonesian_consumption_of_ammonia_by_application">#REF!</definedName>
    <definedName name="Indonesian_consumption_of_ammonia_by_application_2">#REF!</definedName>
    <definedName name="Indonesian_exports_of_dyestuffs">#REF!</definedName>
    <definedName name="Indonesian_exports_of_essential_oils_and_natural_extracts">'[9]Indone EssOil&amp;NatExt imp'!#REF!</definedName>
    <definedName name="Indonesian_exports_of_essential_oils_and_natural_extracts__continued">'[9]Indone EssOil&amp;NatExt imp'!#REF!</definedName>
    <definedName name="Indonesian_exports_of_selected_aroma_chemicals">'[9]Indones AromaChem import'!#REF!</definedName>
    <definedName name="Indonesian_exports_of_selected_aroma_chemicals__continued">'[9]Indones AromaChem import'!#REF!</definedName>
    <definedName name="Indonesian_imports_of_dyes">#REF!</definedName>
    <definedName name="Indonesian_mill_consumption_of_textile_fibers">#REF!</definedName>
    <definedName name="Indonesian_producers_of_synthetic_dyes_as_of_October_2014">#REF!</definedName>
    <definedName name="Indonesian_suppliers_of_textile_chemicals_2015">#REF!</definedName>
    <definedName name="Indonesian_supply_demand_for_synthetic_dyes">#REF!</definedName>
    <definedName name="Indonesian_trade_in_fragrance_compositionsa">'[9]Indone F&amp;F flavor'!#REF!</definedName>
    <definedName name="industry_and_drivers_for_growth">#REF!</definedName>
    <definedName name="industry_structure_flow">"Picture 1"</definedName>
    <definedName name="Installed_Chinese_oil_and_gas_pipelines">#REF!</definedName>
    <definedName name="Installed_offshore_wind_capacity_by_region">'[42]installed offshore'!#REF!</definedName>
    <definedName name="Integration_of_U.S._producers_of_dimer_acid_based_polyamide_resins">#REF!</definedName>
    <definedName name="Intermediates_used_global_dyestuff_preparation_2013">#REF!</definedName>
    <definedName name="International_operations_of_leading_Western_European_activated_carbon_suppliers_2013">#REF!</definedName>
    <definedName name="International_prices_for_anhydrous_ammonia">#REF!</definedName>
    <definedName name="International_prices_for_diammonium_phosphate">'[16]int prices'!#REF!</definedName>
    <definedName name="Intra_PE_substitution_replacement">#REF!</definedName>
    <definedName name="Intra–Western_European_exports_of_sodium_cyanide">#REF!</definedName>
    <definedName name="intXLSModel">[17]WorkSpace!$B$4</definedName>
    <definedName name="INVENT_Forecast">#REF!,#REF!,#REF!</definedName>
    <definedName name="INVENT_History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40504.4285532407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38876.5673726852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anian_export_volume_and_price_of_sodium_sulfidea">#REF!</definedName>
    <definedName name="Iron_Ore_Production">#REF!</definedName>
    <definedName name="IRRF1">[17]BASIS!$B$9</definedName>
    <definedName name="IRRF2">[17]BASIS!$C$9</definedName>
    <definedName name="ISC_consumption">#REF!</definedName>
    <definedName name="ISC_producers">#REF!</definedName>
    <definedName name="ISC_salient_statistics">#REF!</definedName>
    <definedName name="isc_Sd">#REF!</definedName>
    <definedName name="Issues_and_trends_relevant_to_the_Western_European_flame_retardant_business">#REF!</definedName>
    <definedName name="Issues_and_trends_relevant_to_the_western_european_surfactants_and_detergents_business">#REF!</definedName>
    <definedName name="ja__production_epoxy_surface__coatings">#REF!</definedName>
    <definedName name="ja_and_ch">"Group 6"</definedName>
    <definedName name="JA_water_withdrawals">#REF!</definedName>
    <definedName name="JAP_consumption">#REF!</definedName>
    <definedName name="JAP_producers">#REF!</definedName>
    <definedName name="JAP_salient_statistics">#REF!</definedName>
    <definedName name="Japan_and_other_Asian_merchant_suppliers_of_major_raw_materials_for_rubber_processing_chemicals_2012">#REF!</definedName>
    <definedName name="Japan_consumption_of_amino_acids">#REF!</definedName>
    <definedName name="Japan_consumption_of_carotenoids">#REF!</definedName>
    <definedName name="Japan_consumption_of_enzymes">#REF!</definedName>
    <definedName name="Japan_consumption_of_feed_additives">#REF!</definedName>
    <definedName name="Japan_consumption_of_NPN_supplements">#REF!</definedName>
    <definedName name="Japan_consumption_of_phosphates">#REF!</definedName>
    <definedName name="Japan_consumption_of_phosphates_for_animal_feed_additives">#REF!</definedName>
    <definedName name="Japan_consumption_of_sodium_carbonate">#REF!</definedName>
    <definedName name="Japan_consumption_of_vitamins">#REF!</definedName>
    <definedName name="Japan_Demand">#REF!</definedName>
    <definedName name="Japan_exports_of_STPPa">#REF!</definedName>
    <definedName name="Japan_producers_of_Lithium_iron_phosphate_cathode_active_material">#REF!</definedName>
    <definedName name="Japan_production_capacity_for_sodium_carbonate_by_company">#REF!</definedName>
    <definedName name="Japan_supply_demand_for_sodium_carbonate">#REF!</definedName>
    <definedName name="Japanese__consumption_of_other_lubricating_oil_additives">#REF!</definedName>
    <definedName name="Japanese_and_Chinese_consumption_of_polyurethane_sealants_2012">#REF!</definedName>
    <definedName name="Japanese_and_Republic_of_Korea_sales_of_rubber_processing_chemical_producers_2011">#REF!</definedName>
    <definedName name="Japanese_application_costs_for_high_performance_anticorrosion_coatings_for_bridges—2014">#REF!</definedName>
    <definedName name="Japanese_approved_carotenoid_contents_for_feed">#REF!</definedName>
    <definedName name="Japanese_aroma_chemicals_historic_consumption">'[9]Japan Consumption_flavor'!#REF!</definedName>
    <definedName name="Japanese_average_unit_shipment_values_for_activated_carbon">#REF!</definedName>
    <definedName name="Japanese_biocides_used_in_marine_coatings—2015a">#REF!</definedName>
    <definedName name="Japanese_capacity_for_nitric_acid_by_company_as_of_May_2014">#REF!</definedName>
    <definedName name="Japanese_capacity_ranking_for_sulfuric_acid_by_company_2014">#REF!</definedName>
    <definedName name="Japanese_cons_of_Polycarbonate">#REF!</definedName>
    <definedName name="Japanese_consumption_and_merchant_sales_of_surfactants_2012">#REF!</definedName>
    <definedName name="Japanese_consumption_form_products_applicaton">'[29]ja cons formulated'!#REF!</definedName>
    <definedName name="Japanese_consumption_of__animal_feed_NPN">#REF!</definedName>
    <definedName name="Japanese_consumption_of_accelerators">#REF!</definedName>
    <definedName name="Japanese_consumption_of_alcohol_ethoxylates_2012">#REF!</definedName>
    <definedName name="Japanese_consumption_of_aluminum_trihydroxide_flame_retardants">#REF!</definedName>
    <definedName name="Japanese_consumption_of_amino_acids_by_animal_type—2022">#REF!</definedName>
    <definedName name="Japanese_consumption_of_amino_acids_for_feed_additives—2022">#REF!</definedName>
    <definedName name="Japanese_consumption_of_amino_acids_peptides_and_proteins_as_nutraceutical_ingredients">#REF!</definedName>
    <definedName name="Japanese_consumption_of_ammonium_nitrate">#REF!</definedName>
    <definedName name="Japanese_consumption_of_ammonium_phosphates">#REF!</definedName>
    <definedName name="Japanese_consumption_of_amphoteric_surfactants">#REF!</definedName>
    <definedName name="Japanese_consumption_of_anhydrous_ammonia">#REF!</definedName>
    <definedName name="Japanese_consumption_of_anionic_surfactants">#REF!</definedName>
    <definedName name="Japanese_consumption_of_anticorrosion_coatingsa">#REF!</definedName>
    <definedName name="Japanese_consumption_of_antidegradants">#REF!</definedName>
    <definedName name="Japanese_consumption_of_antimony_oxides">#REF!</definedName>
    <definedName name="Japanese_consumption_of_antioxidants">#REF!</definedName>
    <definedName name="Japanese_consumption_of_antioxidants_for_plastics">#REF!</definedName>
    <definedName name="Japanese_consumption_of_anyhdrous_ammonia_2">#REF!</definedName>
    <definedName name="Japanese_consumption_of_aqueous_dispersion_PTFE_resin">#REF!</definedName>
    <definedName name="Japanese_consumption_of_aroma_chemicals">'[9]Japan Consumption_flavor'!#REF!</definedName>
    <definedName name="Japanese_consumption_of_automotive_engine_oil_additives">#REF!</definedName>
    <definedName name="Japanese_consumption_of_brominated_flame_retardants">#REF!</definedName>
    <definedName name="Japanese_consumption_of_carotenoids_as_nutraceutical_ingredients">#REF!</definedName>
    <definedName name="Japanese_consumption_of_carriers_and_powders_by_end_use_market">'[28]Color-powders by end use JP'!#REF!</definedName>
    <definedName name="Japanese_consumption_of_cast_polyurethane_elastomers_by_end_use_2012">#REF!</definedName>
    <definedName name="Japanese_consumption_of_cationic_surfactants">#REF!</definedName>
    <definedName name="Japanese_consumption_of_chemical_blowing_agents_for_plastics">#REF!</definedName>
    <definedName name="Japanese_consumption_of_chemical_processing_catalysts">#REF!</definedName>
    <definedName name="Japanese_consumption_of_chlorinated_flame_retardants">#REF!</definedName>
    <definedName name="Japanese_consumption_of_cleaners_for_the_agricultural_food_and_drink_industry">#REF!</definedName>
    <definedName name="Japanese_consumption_of_corrosion_inhibitors">#REF!</definedName>
    <definedName name="Japanese_consumption_of_cyanoacrylate_adhesives_by_value_2011">#REF!</definedName>
    <definedName name="Japanese_consumption_of_detergents">#REF!</definedName>
    <definedName name="Japanese_consumption_of_dimer_acid_based_polyamide_resins">#REF!</definedName>
    <definedName name="Japanese_consumption_of_dispersants">#REF!</definedName>
    <definedName name="Japanese_consumption_of_domestic_titanium_dioxide">#REF!</definedName>
    <definedName name="Japanese_consumption_of_double_paned_windows">#REF!</definedName>
    <definedName name="Japanese_consumption_of_elastomers_for_automobile_tire_production_2013">#REF!</definedName>
    <definedName name="Japanese_consumption_of_enzymes_as_animal_feed_additives">#REF!</definedName>
    <definedName name="Japanese_consumption_of_enzymes_as_animal_feed_adittives">#REF!</definedName>
    <definedName name="Japanese_consumption_of_epoxy_resins">#REF!</definedName>
    <definedName name="Japanese_consumption_of_epoxy_resins_in_surface_coatings">#REF!</definedName>
    <definedName name="Japanese_consumption_of_epoxy_resins_in_surface_coatings_by_market">#REF!</definedName>
    <definedName name="Japanese_consumption_of_essential_oils">'[9]Japan Consumption_flavor'!#REF!</definedName>
    <definedName name="Japanese_consumption_of_ETFE">#REF!</definedName>
    <definedName name="Japanese_consumption_of_ethanolamines">#REF!</definedName>
    <definedName name="Japanese_consumption_of_ethyl_acetate">#REF!</definedName>
    <definedName name="Japanese_consumption_of_extreme_pressure_and_antiwear_agents">#REF!</definedName>
    <definedName name="Japanese_consumption_of_fatty_alkanolamides_2012">#REF!</definedName>
    <definedName name="Japanese_consumption_of_feed_additives">#REF!</definedName>
    <definedName name="Japanese_consumption_of_FEP">#REF!</definedName>
    <definedName name="Japanese_consumption_of_fibers_in_nonwoven_fabrics">#REF!</definedName>
    <definedName name="Japanese_consumption_of_fine_powder_PTFE_resin">#REF!</definedName>
    <definedName name="Japanese_consumption_of_flame_retardants">#REF!</definedName>
    <definedName name="Japanese_consumption_of_flame_retardants_by_type_of_material_2013">#REF!</definedName>
    <definedName name="Japanese_consumption_of_flame_retardants_for_plastics">#REF!</definedName>
    <definedName name="Japanese_consumption_of_flat_panels_display_materials">#REF!</definedName>
    <definedName name="Japanese_consumption_of_fluoropolymers_by_end_use">#REF!</definedName>
    <definedName name="Japanese_consumption_of_fluoropolymers_by_type">#REF!</definedName>
    <definedName name="Japanese_consumption_of_formulated_water_management_productsa">#REF!</definedName>
    <definedName name="Japanese_consumption_of_fragrance_compositions">'[9]Japan Consumption_flavor'!#REF!</definedName>
    <definedName name="Japanese_consumption_of_granular_activated_carbon">#REF!</definedName>
    <definedName name="Japanese_consumption_of_granular_PTFE_resin">#REF!</definedName>
    <definedName name="Japanese_consumption_of_heat_stabilizers_for_plastics">#REF!</definedName>
    <definedName name="Japanese_consumption_of_high_purity_isoprene">#REF!</definedName>
    <definedName name="Japanese_consumption_of_hydrogen_cyanide">#REF!</definedName>
    <definedName name="Japanese_consumption_of_I_I_cleaners">#REF!</definedName>
    <definedName name="Japanese_consumption_of_I_I_cleaners_by_end_use_market_2014">#REF!</definedName>
    <definedName name="Japanese_consumption_of_impact_modifiers_for_plastics">#REF!</definedName>
    <definedName name="Japanese_consumption_of_industrial_calcium_phosphates">#REF!</definedName>
    <definedName name="Japanese_consumption_of_industrial_calcium_phosphatesa">#REF!</definedName>
    <definedName name="Japanese_consumption_of_industrial_oila_additives">#REF!</definedName>
    <definedName name="Japanese_consumption_of_industrial_phosphates_by_product">#REF!</definedName>
    <definedName name="Japanese_consumption_of_industrial_phosphoric_acid">#REF!</definedName>
    <definedName name="Japanese_consumption_of_industrial_potassium_phosphates">#REF!</definedName>
    <definedName name="Japanese_consumption_of_industrial_sodium_phosphates">#REF!</definedName>
    <definedName name="Japanese_consumption_of_industrial_water">'[29]ja cons'!#REF!</definedName>
    <definedName name="Japanese_consumption_of_ion_exchange_resins_by_market_m3">#REF!</definedName>
    <definedName name="Japanese_consumption_of_ion_exchange_resins_by_market_tons">#REF!</definedName>
    <definedName name="Japanese_consumption_of_isoprenic_elastomers">#REF!</definedName>
    <definedName name="Japanese_consumption_of_isopropyl_alcohol">#REF!</definedName>
    <definedName name="Japanese_consumption_of_janitorial_products">#REF!</definedName>
    <definedName name="Japanese_consumption_of_janitorial_products_by_end_use_market_2014">#REF!</definedName>
    <definedName name="Japanese_consumption_of_kitchen_and_catering_cleaners">#REF!</definedName>
    <definedName name="Japanese_consumption_of_kitchen_and_catering_cleaners_by_end_use_market_2014">#REF!</definedName>
    <definedName name="Japanese_consumption_of_laundry_detergents">#REF!</definedName>
    <definedName name="Japanese_consumption_of_LDPE">#REF!</definedName>
    <definedName name="Japanese_consumption_of_light_stabilizers_for_plastics">#REF!</definedName>
    <definedName name="Japanese_consumption_of_lignosulfonates">#REF!</definedName>
    <definedName name="Japanese_consumption_of_linear_alkylbenzene_sulfonates_alcohol_ether_sulfates_alcohol_sulfates_and_alpha_olefin_sulfonates_by_end_use_market_2012">#REF!</definedName>
    <definedName name="Japanese_consumption_of_lithium_carbonate_by_end_use">#REF!</definedName>
    <definedName name="Japanese_consumption_of_lithium_for_battery_use">#REF!</definedName>
    <definedName name="Japanese_consumption_of_lithium_hydroxide_by_end_use">#REF!</definedName>
    <definedName name="Japanese_consumption_of_lubricants_and_slip_additives_for_plastics">#REF!</definedName>
    <definedName name="Japanese_consumption_of_lubricating_oil_additives_by_end_use_—_2023">#REF!</definedName>
    <definedName name="Japanese_consumption_of_lubricating_oil_additives_by_type">#REF!</definedName>
    <definedName name="Japanese_consumption_of_marine_oil_additives">#REF!</definedName>
    <definedName name="Japanese_consumption_of_melamine">#REF!</definedName>
    <definedName name="Japanese_consumption_of_melamine_in_other_uses">#REF!</definedName>
    <definedName name="Japanese_consumption_of_melt_processible_fluoropolymers">#REF!</definedName>
    <definedName name="Japanese_consumption_of_metalworking_oil_additives">#REF!</definedName>
    <definedName name="Japanese_consumption_of_minerals_as_nutraceutical_ingredients">#REF!</definedName>
    <definedName name="Japanese_consumption_of_nitric_acid_by_product">#REF!</definedName>
    <definedName name="Japanese_consumption_of_nonionic_surfactants">#REF!</definedName>
    <definedName name="Japanese_consumption_of_nonwoven_fabrics_2012">#REF!</definedName>
    <definedName name="Japanese_consumption_of_nonwoven_fabrics_by_end_use">#REF!</definedName>
    <definedName name="Japanese_consumption_of_nonwoven_fabrics_by_end_use_continued">#REF!</definedName>
    <definedName name="Japanese_consumption_of_nutraceutical_ingredients_2013">#REF!</definedName>
    <definedName name="Japanese_consumption_of_organoaluminums">#REF!</definedName>
    <definedName name="Japanese_consumption_of_organoaluminums_by_application_2010">#REF!</definedName>
    <definedName name="Japanese_consumption_of_organoaluminums_by_application—2019">#REF!</definedName>
    <definedName name="Japanese_consumption_of_organophosphorus_flame_retardants">#REF!</definedName>
    <definedName name="Japanese_consumption_of_organotins_by_application">#REF!</definedName>
    <definedName name="Japanese_consumption_of_other_nutraceutical_ingredients">#REF!</definedName>
    <definedName name="Japanese_consumption_of_other_rubber_processing_chemicals">#REF!</definedName>
    <definedName name="Japanese_consumption_of_other_semiconductor_packaging_chemicals">#REF!</definedName>
    <definedName name="Japanese_consumption_of_othera_automotive_oil_additives">#REF!</definedName>
    <definedName name="Japanese_consumption_of_PCTFE">#REF!</definedName>
    <definedName name="Japanese_consumption_of_petroleum_refining_catalysts">#REF!</definedName>
    <definedName name="Japanese_consumption_of_PFA_by_market">#REF!</definedName>
    <definedName name="Japanese_consumption_of_phosphate_supplements_for_animal_feed_additives">#REF!</definedName>
    <definedName name="Japanese_consumption_of_plastics_additives">#REF!</definedName>
    <definedName name="Japanese_consumption_of_plastics_additives_2">#REF!</definedName>
    <definedName name="Japanese_consumption_of_Polycarbonate__PC__Resins">#REF!</definedName>
    <definedName name="Japanese_consumption_of_polyisoprene_elastomers">#REF!</definedName>
    <definedName name="Japanese_consumption_of_polyphenols_flavonoids_phytosterols_and_phytostanols_as_nutraceutical_ingredients">#REF!</definedName>
    <definedName name="Japanese_consumption_of_polysulfide_sealants_2011">#REF!</definedName>
    <definedName name="Japanese_consumption_of_polyurethane_adhesives_2011">#REF!</definedName>
    <definedName name="Japanese_consumption_of_polyurethane_elastomers">#REF!</definedName>
    <definedName name="Japanese_consumption_of_powdered_activated_carbon">#REF!</definedName>
    <definedName name="Japanese_consumption_of_Product">#REF!</definedName>
    <definedName name="Japanese_consumption_of_PTFE_by_form">#REF!</definedName>
    <definedName name="Japanese_consumption_of_PTFE_resin_by_end_use">#REF!</definedName>
    <definedName name="Japanese_consumption_of_PVDF">#REF!</definedName>
    <definedName name="Japanese_consumption_of_quaternary_ammonium_salts_and_alkylamine_salts_2012">#REF!</definedName>
    <definedName name="Japanese_consumption_of_radiation_curable_products">#REF!</definedName>
    <definedName name="Japanese_consumption_of_radiation_curable_products_by_market">#REF!</definedName>
    <definedName name="Japanese_consumption_of_rare_earth_products">#REF!</definedName>
    <definedName name="Japanese_consumption_of_rare_earths_in_catalysts">#REF!</definedName>
    <definedName name="Japanese_consumption_of_rare_earths_in_ductile_iron">#REF!</definedName>
    <definedName name="Japanese_consumption_of_rare_earths_in_magnets">#REF!</definedName>
    <definedName name="Japanese_consumption_of_rare_earths_in_small_secondary_batteries">#REF!</definedName>
    <definedName name="Japanese_consumption_of_raw_material_rubber_for_tires_and_tubes">#REF!</definedName>
    <definedName name="Japanese_consumption_of_raw_materials_for_packaging_substrates_and_interposers">#REF!</definedName>
    <definedName name="Japanese_consumption_of_refined_acetonitrile_by_application">#REF!</definedName>
    <definedName name="Japanese_consumption_of_rubber_by_end_use">#REF!</definedName>
    <definedName name="Japanese_consumption_of_rubber_processing_chemicals">#REF!</definedName>
    <definedName name="Japanese_consumption_of_rubber_processing_chemicals_1">#REF!</definedName>
    <definedName name="Japanese_consumption_of_rubber_processing_chemicals_by_functional_type">#REF!</definedName>
    <definedName name="Japanese_consumption_of_sealants_by_value_2011">#REF!</definedName>
    <definedName name="Japanese_consumption_of_sealants_by_volume_2011">#REF!</definedName>
    <definedName name="Japanese_consumption_of_silicone_sealants_2011">#REF!</definedName>
    <definedName name="Japanese_consumption_of_silyl_modified_polyether_polymer_2011">#REF!</definedName>
    <definedName name="Japanese_consumption_of_sodium_carbonate">#REF!</definedName>
    <definedName name="Japanese_consumption_of_sodium_chloride">#REF!</definedName>
    <definedName name="Japanese_consumption_of_sodium_cyanide">#REF!</definedName>
    <definedName name="Japanese_consumption_of_specialty_carbohydrates_and_fibers_as_nutraceutical_ingredients">#REF!</definedName>
    <definedName name="Japanese_consumption_of_specialty_fatty_acids_as_nutraceutical_ingredients">#REF!</definedName>
    <definedName name="Japanese_consumption_of_specialty_sealants_by_type_of_resin_2011">#REF!</definedName>
    <definedName name="Japanese_consumption_of_specialty_water_management_chemicals_new">#REF!</definedName>
    <definedName name="Japanese_consumption_of_sulfuric_acid">#REF!</definedName>
    <definedName name="Japanese_consumption_of_surfactants">#REF!</definedName>
    <definedName name="Japanese_consumption_of_surfactants_2012">#REF!</definedName>
    <definedName name="Japanese_consumption_of_surfactants_by_end_use">#REF!</definedName>
    <definedName name="Japanese_consumption_of_surfactants_in_home_and_personal_care_applications_2012">#REF!</definedName>
    <definedName name="Japanese_consumption_of_synthetic_dyes">#REF!</definedName>
    <definedName name="Japanese_consumption_of_technical_industrial_cleaners_2014">#REF!</definedName>
    <definedName name="Japanese_consumption_of_tetrabromobisphenol_A">#REF!</definedName>
    <definedName name="Japanese_consumption_of_thermoplastic_polyurethane_elastomers_by_processing_method">#REF!</definedName>
    <definedName name="Japanese_consumption_of_titanium_dioxide">#REF!</definedName>
    <definedName name="Japanese_consumption_of_transportation_washes">#REF!</definedName>
    <definedName name="Japanese_consumption_of_vitamins_as_nutraceutical_ingredients">#REF!</definedName>
    <definedName name="Japanese_consumption_of_vitamins_for_feed_additives—2022">#REF!</definedName>
    <definedName name="Japanese_deep_desulfurization_units_for_diesel_fuel_and_kerosene_2012">#REF!</definedName>
    <definedName name="Japanese_domestic_shipments_of_silicone_sealants_for_building_construction">#REF!</definedName>
    <definedName name="Japanese_DPR_of_Korea_and_Republic_of_Korea_consumption_of_mining_specialty_chemicals_2013">#REF!</definedName>
    <definedName name="Japanese_emission_standards_for_boilers_—_2023">#REF!</definedName>
    <definedName name="Japanese_emission_standards_for_motorcycles—2023">#REF!</definedName>
    <definedName name="Japanese_emission_standards_for_nonroad_engines_—2023">#REF!</definedName>
    <definedName name="Japanese_emission_standards_for_typical_vehicle_types_2009">#REF!</definedName>
    <definedName name="Japanese_emission_standards_for_volatile_organic_compounds_2011">#REF!</definedName>
    <definedName name="Japanese_emission_standards_for_volatile_organic_compounds—2019">#REF!</definedName>
    <definedName name="Japanese_environmental_quality_standards_regarding_air_pollution_2011">#REF!</definedName>
    <definedName name="Japanese_enzymes_designated_as_feed_additives">#REF!</definedName>
    <definedName name="Japanese_essential_oils_historic_consumption">'[9]Japan Consumption_flavor'!#REF!</definedName>
    <definedName name="Japanese_exports_and_unit_export_values_for_lithium_carbonate">#REF!</definedName>
    <definedName name="Japanese_exports_and_unit_export_values_for_lithium_chemistries">#REF!</definedName>
    <definedName name="Japanese_exports_and_unit_export_values_for_lithium_chemistries_2">#REF!</definedName>
    <definedName name="Japanese_exports_and_unit_export_values_for_lithium_hydroxide">#REF!</definedName>
    <definedName name="Japanese_exports_of_catalysts_to_Asian_countries">#REF!</definedName>
    <definedName name="Japanese_exports_of_epoxy_resins">#REF!</definedName>
    <definedName name="Japanese_exports_of_isoprene">#REF!</definedName>
    <definedName name="Japanese_exports_of_lithium_hydroxide">#REF!</definedName>
    <definedName name="Japanese_exports_of_melamine">#REF!</definedName>
    <definedName name="Japanese_exports_of_other_sodium_phosphatesa">#REF!</definedName>
    <definedName name="Japanese_exports_of_rare_earth_products">#REF!</definedName>
    <definedName name="Japanese_exports_of_rare_earths_by_country_of_destination_2012">#REF!</definedName>
    <definedName name="Japanese_exports_of_sodium_cyanide">#REF!</definedName>
    <definedName name="Japanese_exports_of_sulfuric_acid_by_country_of_destination">#REF!</definedName>
    <definedName name="Japanese_exports_of_synthetic_dyes_part_1">#REF!</definedName>
    <definedName name="Japanese_exports_of_synthetic_dyes_part_2">#REF!</definedName>
    <definedName name="Japanese_exports_of_synthetic_dyes_part_3">#REF!</definedName>
    <definedName name="Japanese_exports_of_synthetic_dyes_part_4">#REF!</definedName>
    <definedName name="Japanese_fragrances_compositions_historic_consumption">'[9]Japan Consumption_flavor'!#REF!</definedName>
    <definedName name="Japanese_gas_oil_specifications—After_2008">#REF!</definedName>
    <definedName name="Japanese_gasoline_specifications">#REF!</definedName>
    <definedName name="Japanese_imports_and_unit_import_values_for_lithium_carbonate">#REF!</definedName>
    <definedName name="Japanese_imports_and_unit_import_values_for_lithium_chemistries">#REF!</definedName>
    <definedName name="Japanese_imports_and_unit_import_values_for_lithium_chemistries_2">#REF!</definedName>
    <definedName name="Japanese_imports_and_unit_import_values_for_lithium_hydroxide">#REF!</definedName>
    <definedName name="Japanese_imports_of_epoxy_resins">#REF!</definedName>
    <definedName name="Japanese_imports_of_ilmenitea">#REF!</definedName>
    <definedName name="Japanese_imports_of_lignosulfonates_by_country_of_origin">#REF!</definedName>
    <definedName name="Japanese_imports_of_lithium_carbonate">#REF!</definedName>
    <definedName name="Japanese_imports_of_lithium_carbonate_by_country_of_origin">#REF!</definedName>
    <definedName name="Japanese_imports_of_lithium_hydroxide">#REF!</definedName>
    <definedName name="Japanese_imports_of_lithium_hydroxide_by_country_of_origin">#REF!</definedName>
    <definedName name="Japanese_imports_of_lithium_nickel_cobalt_aluminum_oxidea">#REF!</definedName>
    <definedName name="Japanese_imports_of_lithium_nickel_manganese_cobalt_oxidea">#REF!</definedName>
    <definedName name="Japanese_imports_of_melamine">#REF!</definedName>
    <definedName name="Japanese_imports_of_natural_rubber">#REF!</definedName>
    <definedName name="Japanese_imports_of_natural_rubber_by_country_of_origin">#REF!</definedName>
    <definedName name="Japanese_imports_of_other_titanium_ore">#REF!</definedName>
    <definedName name="Japanese_imports_of_rare_earth_products">#REF!</definedName>
    <definedName name="Japanese_imports_of_rare_earths_by_country_of_origin_2012">#REF!</definedName>
    <definedName name="Japanese_imports_of_selected_aroma_chemicals__continued">#REF!</definedName>
    <definedName name="Japanese_imports_of_Sod_phos">#REF!</definedName>
    <definedName name="Japanese_imports_of_sodium_chloride">#REF!</definedName>
    <definedName name="Japanese_imports_of_sodium_phosphatesa">#REF!</definedName>
    <definedName name="Japanese_imports_of_STPPa">#REF!</definedName>
    <definedName name="Japanese_imports_of_sulfuric_acid_by_country_of_origin">#REF!</definedName>
    <definedName name="Japanese_imports_of_synthetic_dyes_part_1">#REF!</definedName>
    <definedName name="Japanese_imports_of_synthetic_dyes_part_2">#REF!</definedName>
    <definedName name="Japanese_imports_of_synthetic_dyes_part_3">#REF!</definedName>
    <definedName name="Japanese_imports_of_synthetic_dyes_part_4">#REF!</definedName>
    <definedName name="Japanese_imports_value_in_selected_aroma_chemicals">#REF!</definedName>
    <definedName name="Japanese_list_prices_for_activated_carbon">#REF!</definedName>
    <definedName name="Japanese_list_prices_for_amino_acid_peptide_and_protein_ingredients_2013">#REF!</definedName>
    <definedName name="Japanese_list_prices_for_amphoteric_surfactants_as_of_march_2013">#REF!</definedName>
    <definedName name="Japanese_list_prices_for_anionic_surfactants_as_of_march_2013">#REF!</definedName>
    <definedName name="Japanese_list_prices_for_carotenoids_2013">#REF!</definedName>
    <definedName name="Japanese_list_prices_for_carotenoids—2019_and_2022">#REF!</definedName>
    <definedName name="Japanese_list_prices_for_carotenoids—2022">#REF!</definedName>
    <definedName name="Japanese_list_prices_for_cationic_surfactants_as_of_march_2013">#REF!</definedName>
    <definedName name="Japanese_list_prices_for_fatty_acids_and_related_derivatives_2013">#REF!</definedName>
    <definedName name="Japanese_list_prices_for_fluoropolymers_2012">#REF!</definedName>
    <definedName name="Japanese_list_prices_for_minerals_2013">#REF!</definedName>
    <definedName name="Japanese_list_prices_for_nonionic_surfactants_as_of_march_2013">#REF!</definedName>
    <definedName name="Japanese_list_prices_for_other_nutraceutical_ingredients_2013">#REF!</definedName>
    <definedName name="Japanese_list_prices_for_polyarylate_resins_as_of_December_2011">#REF!</definedName>
    <definedName name="Japanese_list_prices_for_polyphenols_and_phytosterols_2013">#REF!</definedName>
    <definedName name="Japanese_list_prices_for_representative_vitamins">#REF!</definedName>
    <definedName name="Japanese_list_prices_for_specialty_carbohydrates_2013">#REF!</definedName>
    <definedName name="Japanese_list_prices_for_vitamins_2013">#REF!</definedName>
    <definedName name="Japanese_manufacturers__production_value_of_cosmetics_and_personal_care_products—2024">'[43]jp stat'!#REF!</definedName>
    <definedName name="Japanese_market_prices_and_unit_sales_values_for_isopropyl_alcohol">#REF!</definedName>
    <definedName name="Japanese_market_prices_for_chemical_blowing_agents_2013">#REF!</definedName>
    <definedName name="Japanese_market_prices_for_industrial_phosphates">#REF!</definedName>
    <definedName name="Japanese_market_prices_for_sodium_chloride">#REF!</definedName>
    <definedName name="Japanese_market_shares_for_powder_coatings_2013">#REF!</definedName>
    <definedName name="Japanese_market_shares_for_powder_coatings¾2013">#REF!</definedName>
    <definedName name="Japanese_markets_for_coatings_and_adhesives_2011">#REF!</definedName>
    <definedName name="Japanese_merchant_consumption_of_organometallics_2011">#REF!</definedName>
    <definedName name="Japanese_merchant_consumption_of_organometallics—2019">#REF!</definedName>
    <definedName name="Japanese_merchant_consumption_of_organotins">#REF!</definedName>
    <definedName name="Japanese_plastics_additives_business_profitability">#REF!</definedName>
    <definedName name="Japanese_prefecture_specific_emission_standards">#REF!</definedName>
    <definedName name="Japanese_prices_for_amino_acids">#REF!</definedName>
    <definedName name="Japanese_prices_for_ammonium_nitrate">#REF!</definedName>
    <definedName name="Japanese_prices_for_anticorrosion_coatings—2014">#REF!</definedName>
    <definedName name="Japanese_prices_for_antioxidants_2013">#REF!</definedName>
    <definedName name="Japanese_prices_for_chemical_processing_catalysts_2012">#REF!</definedName>
    <definedName name="Japanese_prices_for_dimer_acid_based_polyamide_resins">#REF!</definedName>
    <definedName name="Japanese_prices_for_ethyl_ether">#REF!</definedName>
    <definedName name="Japanese_prices_for_feed_grade_urea">#REF!</definedName>
    <definedName name="Japanese_prices_for_feed_phosphates—2022">#REF!</definedName>
    <definedName name="Japanese_prices_for_flame_retardants_2013">#REF!</definedName>
    <definedName name="Japanese_prices_for_I_I_cleaners_2014">#REF!</definedName>
    <definedName name="Japanese_prices_for_impact_modifiers_2013">#REF!</definedName>
    <definedName name="Japanese_prices_for_light_stabilizers_2013">#REF!</definedName>
    <definedName name="Japanese_prices_for_lignosulfonates">#REF!</definedName>
    <definedName name="Japanese_prices_for_lubricants_and_slip_additives_2013">#REF!</definedName>
    <definedName name="Japanese_prices_for_organoaluminums_2010">#REF!</definedName>
    <definedName name="Japanese_prices_for_organoaluminums—2024">#REF!</definedName>
    <definedName name="Japanese_prices_for_organotins_2010">#REF!</definedName>
    <definedName name="Japanese_prices_for_organotins—2019">#REF!</definedName>
    <definedName name="Japanese_prices_for_petroleum_refining_catalysts_2012">#REF!</definedName>
    <definedName name="Japanese_prices_for_polyisoprene_elastomers">#REF!</definedName>
    <definedName name="Japanese_prices_for_powder_coatings_2013">#REF!</definedName>
    <definedName name="Japanese_prices_for_PVC_heat_stabilizers_2013">#REF!</definedName>
    <definedName name="Japanese_prices_for_rare_earth_oxides">#REF!</definedName>
    <definedName name="Japanese_Prices_for_raw_materials_and_prepolymers_for_polyurethane_elastomers">#REF!</definedName>
    <definedName name="Japanese_prices_for_rubber_processing_chemicals_2012">#REF!</definedName>
    <definedName name="Japanese_prices_for_selected_brominated_flame_retardants">#REF!</definedName>
    <definedName name="Japanese_prices_for_selected_chlorinated_flame_retardants">#REF!</definedName>
    <definedName name="Japanese_prices_for_selected_organophosphorus_flame_retardants">#REF!</definedName>
    <definedName name="Japanese_prices_for_selected_other_flame_retardants">#REF!</definedName>
    <definedName name="Japanese_producers_and_suppliers_of_alanine_amphoterics_2013">#REF!</definedName>
    <definedName name="Japanese_producers_and_suppliers_of_amino_acids_peptides_and_proteins_as_of_May_2014">#REF!</definedName>
    <definedName name="Japanese_producers_of_activated_carbon">#REF!</definedName>
    <definedName name="Japanese_producers_of_aluminum_trihydroxide_2013">#REF!</definedName>
    <definedName name="Japanese_producers_of_amino_acids—2022">#REF!</definedName>
    <definedName name="Japanese_producers_of_ammonia">#REF!</definedName>
    <definedName name="Japanese_producers_of_ammonium_nitrate">#REF!</definedName>
    <definedName name="Japanese_producers_of_ammonium_phosphate">#REF!</definedName>
    <definedName name="Japanese_producers_of_antimony_oxide_flame_retardants_2013">#REF!</definedName>
    <definedName name="Japanese_producers_of_brominated_flame_retardants_2014">#REF!</definedName>
    <definedName name="Japanese_producers_of_carbohydrates_used_as_nutraceutical_ingredients_as_of_May_2014">#REF!</definedName>
    <definedName name="Japanese_producers_of_carbohydrates_used_as_nutraceutical_ingredients_as_of_May_2014_concluded">#REF!</definedName>
    <definedName name="Japanese_producers_of_carbohydrates_used_as_nutraceutical_ingredients_as_of_May_2014_continued">#REF!</definedName>
    <definedName name="Japanese_producers_of_carotenoids_as_of_May_2014">#REF!</definedName>
    <definedName name="Japanese_producers_of_chemical_blowing_agents_as_of_June_2014">#REF!</definedName>
    <definedName name="Japanese_producers_of_dimer_acid_based_polyamide_resins">#REF!</definedName>
    <definedName name="Japanese_producers_of_emission_control_catalysts_ECC_containing_rare_earths_2012">#REF!</definedName>
    <definedName name="Japanese_producers_of_epoxy_resins">#REF!</definedName>
    <definedName name="Japanese_producers_of_ethyl_ether">#REF!</definedName>
    <definedName name="Japanese_producers_of_feed_grade_calcium_phosphates_as_of_January_2023">#REF!</definedName>
    <definedName name="Japanese_producers_of_feed_grade_urea_as_of_as_of_January_2023a">#REF!</definedName>
    <definedName name="Japanese_producers_of_feed_grade_urea_as_of_year_end_2022a">#REF!</definedName>
    <definedName name="Japanese_producers_of_fluid_cracking_catalysts_FCC_containing_rare_earths_2012">#REF!</definedName>
    <definedName name="Japanese_producers_of_fluoropolymers">#REF!</definedName>
    <definedName name="Japanese_producers_of_FPD_photoresists—2022">#REF!</definedName>
    <definedName name="Japanese_producers_of_gases_for_electronics_manufacture—2022">#REF!</definedName>
    <definedName name="Japanese_producers_of_high_purity_isoprene">#REF!</definedName>
    <definedName name="Japanese_producers_of_hydrogen_cyanide">#REF!</definedName>
    <definedName name="Japanese_producers_of_impact_modifiers_as_of_June_2014">#REF!</definedName>
    <definedName name="Japanese_producers_of_industrial_phosphates">#REF!</definedName>
    <definedName name="Japanese_producers_of_insoluble_sulfur_2012">#REF!</definedName>
    <definedName name="Japanese_producers_of_isopropyl_alcohol">#REF!</definedName>
    <definedName name="Japanese_producers_of_LDPE">#REF!</definedName>
    <definedName name="Japanese_producers_of_lignosulfonates">#REF!</definedName>
    <definedName name="Japanese_producers_of_liquid_crystals_for_the_FPD_industry">#REF!</definedName>
    <definedName name="Japanese_producers_of_lithium_and_lithium_chemicals_—_2024">#REF!</definedName>
    <definedName name="Japanese_producers_of_lithium_chemistries">#REF!</definedName>
    <definedName name="Japanese_producers_of_lithium_iron_phosphhate_cathode_active_material">#REF!</definedName>
    <definedName name="Japanese_producers_of_lithium_nickel_cobalt_aluminum_oxide">#REF!</definedName>
    <definedName name="Japanese_producers_of_lithium_nickel_manganese_cobalt_oxide">#REF!</definedName>
    <definedName name="Japanese_producers_of_lubricants_and_slip_additives_as_of_June_2014">#REF!</definedName>
    <definedName name="Japanese_producers_of_major_synthetic_rubber_by_product">#REF!</definedName>
    <definedName name="Japanese_producers_of_melamine">#REF!</definedName>
    <definedName name="Japanese_producers_of_methioninea">#REF!</definedName>
    <definedName name="Japanese_producers_of_minerals_as_of_May_2014">#REF!</definedName>
    <definedName name="Japanese_producers_of_nitric_acid">#REF!</definedName>
    <definedName name="Japanese_producers_of_organoaluminums_for_the_merchant_market">#REF!</definedName>
    <definedName name="Japanese_producers_of_organomagnesium_and_organolithiums">#REF!</definedName>
    <definedName name="Japanese_producers_of_organotins">#REF!</definedName>
    <definedName name="Japanese_producers_of_other_flame_retardants_2014">#REF!</definedName>
    <definedName name="Japanese_producers_of_other_fluoropolymer_copolymers_as_of_mid_2012">#REF!</definedName>
    <definedName name="Japanese_producers_of_other_nutraceutical_ingredients_as_of_May_2014">#REF!</definedName>
    <definedName name="Japanese_producers_of_phosphoric_acid">#REF!</definedName>
    <definedName name="Japanese_producers_of_Polycarbonate__PC__Resins">#REF!</definedName>
    <definedName name="Japanese_producers_of_Polycarbonate_resins">#REF!</definedName>
    <definedName name="Japanese_producers_of_polyisoprene">#REF!</definedName>
    <definedName name="Japanese_producers_of_polyphenols_and_phytosterols_as_of_May_2014">#REF!</definedName>
    <definedName name="Japanese_producers_of_probiotics_and_cultures_as_of_May_2014">#REF!</definedName>
    <definedName name="Japanese_producers_of_Product">#REF!</definedName>
    <definedName name="Japanese_producers_of_propylene_glycols">#REF!</definedName>
    <definedName name="Japanese_producers_of_PVC_heat_stabilizers_as_of_June_2014">#REF!</definedName>
    <definedName name="Japanese_producers_of_rare_earth_end_use_products_2012">#REF!</definedName>
    <definedName name="Japanese_producers_of_rare_earth_products_2012">#REF!</definedName>
    <definedName name="Japanese_producers_of_rubber_tackifiers_2012">#REF!</definedName>
    <definedName name="Japanese_producers_of_secondary_NPK_compound_fertilizers">'[16]Producer JP'!#REF!</definedName>
    <definedName name="Japanese_producers_of_sodium_carbonate">#REF!</definedName>
    <definedName name="Japanese_producers_of_sodium_chloride">#REF!</definedName>
    <definedName name="Japanese_producers_of_sodium_cyanide">#REF!</definedName>
    <definedName name="Japanese_producers_of_specialty_fatty_acids_and_related_derivatives_as_of_May_2014">#REF!</definedName>
    <definedName name="Japanese_producers_of_sputtering_targets">#REF!</definedName>
    <definedName name="Japanese_producers_of_sulfuric_acid">#REF!</definedName>
    <definedName name="Japanese_producers_of_synthetic_dyes_as_of_October_2014">#REF!</definedName>
    <definedName name="Japanese_producers_of_thermosetting_powder_coatings_2014">#REF!</definedName>
    <definedName name="Japanese_producers_of_titanium_dioxide">#REF!</definedName>
    <definedName name="Japanese_producers_of_vitamins_as_of_May_2014">#REF!</definedName>
    <definedName name="Japanese_production_and_exports_of_automobiles">#REF!</definedName>
    <definedName name="Japanese_production_and_sales_of_activated_carbon">#REF!</definedName>
    <definedName name="Japanese_production_and_shipments_of_epoxy_surface_coatings">#REF!</definedName>
    <definedName name="Japanese_production_and_shipments_of_epoxy_surface_coatings_continued">#REF!</definedName>
    <definedName name="Japanese_production_and_shipments_of_tires_and_tubes">#REF!</definedName>
    <definedName name="Japanese_production_of_automobile_tires">#REF!</definedName>
    <definedName name="Japanese_production_of_cars_and_light_trucks">#REF!</definedName>
    <definedName name="Japanese_production_of_catalysts">#REF!</definedName>
    <definedName name="Japanese_production_of_cyanoacrylate_adhesives">#REF!</definedName>
    <definedName name="Japanese_production_of_detergent_oxo_alcohols">#REF!</definedName>
    <definedName name="Japanese_production_of_epoxy_adhesives">#REF!</definedName>
    <definedName name="Japanese_production_of_epoxy_resins">#REF!</definedName>
    <definedName name="Japanese_production_of_ethyl_ether">#REF!</definedName>
    <definedName name="Japanese_production_of_high_purity_isoprene">#REF!</definedName>
    <definedName name="Japanese_production_of_hydrogen_cyanide">#REF!</definedName>
    <definedName name="Japanese_production_of_nonwoven_fabrics">#REF!</definedName>
    <definedName name="Japanese_production_of_organotins">#REF!</definedName>
    <definedName name="Japanese_production_of_petroleum_products_part_1">#REF!</definedName>
    <definedName name="Japanese_production_of_petroleum_products_part_2">#REF!</definedName>
    <definedName name="Japanese_production_of_petroleum_products_part_3">#REF!</definedName>
    <definedName name="Japanese_production_of_polyamide_epichlorohydrin_resins">#REF!</definedName>
    <definedName name="Japanese_production_of_polyurethane_adhesives">#REF!</definedName>
    <definedName name="Japanese_production_of_polyurethane_elastomers">#REF!</definedName>
    <definedName name="Japanese_production_of_radiation_curable_adhesives">#REF!</definedName>
    <definedName name="Japanese_production_of_reactive_acrylic_adhesives">#REF!</definedName>
    <definedName name="Japanese_production_of_sulfuric_acid_by_sulfur_source">#REF!</definedName>
    <definedName name="Japanese_production_of_synthetic_dyes">#REF!</definedName>
    <definedName name="Japanese_production_of_tires">#REF!</definedName>
    <definedName name="Japanese_production_shipments_and_stocks_of_titanium_dioxide">#REF!</definedName>
    <definedName name="Japanese_production_shipments_tires_tubes">#REF!</definedName>
    <definedName name="Japanese_recovery_of_metals_from_spent_catalysts">#REF!</definedName>
    <definedName name="Japanese_refiners_of_acetonitrile">#REF!</definedName>
    <definedName name="Japanese_regulation_for_gas_oil_after_2008">#REF!</definedName>
    <definedName name="Japanese_retail_sales_of_FOSHU_products">#REF!</definedName>
    <definedName name="Japanese_retail_sales_of_nutraceuticals_and_dietary_supplements">#REF!</definedName>
    <definedName name="Japanese_rices_for_aluminum_trihydroxide">#REF!</definedName>
    <definedName name="Japanese_specifications_for_gas_oil">#REF!</definedName>
    <definedName name="Japanese_specifications_for_gasoline">#REF!</definedName>
    <definedName name="Japanese_standards_for_dusts_and_NOx_2011">#REF!</definedName>
    <definedName name="Japanese_steel_shipments_for_civil_engineering_and_shipbuilding">#REF!</definedName>
    <definedName name="Japanese_suppliers_of_chemical_processing_catalysts_2012">#REF!</definedName>
    <definedName name="Japanese_suppliers_of_chlorinated_flame_retardants_2013">#REF!</definedName>
    <definedName name="Japanese_suppliers_of_emission_control_catalysts_for_mobile_sources_2011">#REF!</definedName>
    <definedName name="Japanese_suppliers_of_emission_control_catalysts_for_stationary_sources_2011">#REF!</definedName>
    <definedName name="Japanese_suppliers_of_high_performance_anticorrosion_coatings_by_market_share—2014">#REF!</definedName>
    <definedName name="Japanese_suppliers_of_organophosphorus_flame_retardants_2014">#REF!</definedName>
    <definedName name="Japanese_suppliers_of_petroleum_refining_catalysts_2012">#REF!</definedName>
    <definedName name="Japanese_supply_demand_for_ammonia">#REF!</definedName>
    <definedName name="Japanese_supply_demand_for_ammonia_2">#REF!</definedName>
    <definedName name="Japanese_supply_demand_for_ammonia_3">#REF!</definedName>
    <definedName name="Japanese_supply_demand_for_ammonium_nitrate">#REF!</definedName>
    <definedName name="Japanese_supply_demand_for_C1_C4_alkyl_acetates—2020">#REF!</definedName>
    <definedName name="Japanese_supply_demand_for_dimer_acid_based_polyamide_resins">#REF!</definedName>
    <definedName name="Japanese_supply_demand_for_ethyl_ether">#REF!</definedName>
    <definedName name="Japanese_supply_demand_for_fluoropolymers_2011">#REF!</definedName>
    <definedName name="Japanese_supply_demand_for_industrial_ammonium_phosphates">#REF!</definedName>
    <definedName name="Japanese_supply_demand_for_industrial_calcium_phosphates">#REF!</definedName>
    <definedName name="Japanese_supply_demand_for_industrial_phosphoric_acid">#REF!</definedName>
    <definedName name="Japanese_supply_demand_for_industrial_potassium_phosphates">#REF!</definedName>
    <definedName name="Japanese_supply_demand_for_isopropyl_alcohol">#REF!</definedName>
    <definedName name="Japanese_supply_demand_for_LDPE">#REF!</definedName>
    <definedName name="Japanese_supply_demand_for_lignosulfonates">#REF!</definedName>
    <definedName name="Japanese_supply_demand_for_lithium_carbonate">#REF!</definedName>
    <definedName name="Japanese_supply_demand_for_lithium_carbonate_2">#REF!</definedName>
    <definedName name="Japanese_supply_demand_for_lithium_hydroxide">#REF!</definedName>
    <definedName name="Japanese_supply_demand_for_lithium_hydroxide_2">#REF!</definedName>
    <definedName name="Japanese_supply_demand_for_lithium_iron_phosphatesa">#REF!</definedName>
    <definedName name="Japanese_supply_demand_for_lithium_nickel_cobalt_aluminum_oxidea">#REF!</definedName>
    <definedName name="Japanese_supply_demand_for_lithium_nickel_manganese_cobalt_oxide">#REF!</definedName>
    <definedName name="Japanese_supply_demand_for_melamine">#REF!</definedName>
    <definedName name="Japanese_supply_demand_for_nitric_acid">#REF!</definedName>
    <definedName name="Japanese_supply_demand_for_nonwoven_fabrics">#REF!</definedName>
    <definedName name="Japanese_supply_demand_for_organoaluminums">#REF!</definedName>
    <definedName name="Japanese_supply_demand_for_other_sodium_phosphates">#REF!</definedName>
    <definedName name="Japanese_supply_demand_for_Polycarbonate__PC__Resins">#REF!</definedName>
    <definedName name="Japanese_supply_demand_for_polyisoprene_elastomers">#REF!</definedName>
    <definedName name="Japanese_supply_demand_for_Product">#REF!</definedName>
    <definedName name="Japanese_supply_demand_for_rare_earth_products">#REF!</definedName>
    <definedName name="Japanese_supply_demand_for_refined_acetonitrile">#REF!</definedName>
    <definedName name="Japanese_supply_demand_for_rubber">#REF!</definedName>
    <definedName name="Japanese_supply_demand_for_rubber_processing_chemicals_2011">#REF!</definedName>
    <definedName name="Japanese_supply_demand_for_sodium_carbonate">#REF!</definedName>
    <definedName name="Japanese_supply_demand_for_sodium_chloride">#REF!</definedName>
    <definedName name="Japanese_supply_demand_for_sodium_cyanide">#REF!</definedName>
    <definedName name="Japanese_supply_demand_for_sodium_hydrosulfide">#REF!</definedName>
    <definedName name="Japanese_supply_demand_for_sodium_sulfide">#REF!</definedName>
    <definedName name="Japanese_supply_demand_for_sulfuric_acid">#REF!</definedName>
    <definedName name="Japanese_supply_demand_for_synthetic_dyes">#REF!</definedName>
    <definedName name="Japanese_supply_demand_for_titanium_dioxide">#REF!</definedName>
    <definedName name="Japanese_supply_demand_lithium_carbonate">#REF!</definedName>
    <definedName name="Japanese_supply_Demand_lithium_hydroxide">#REF!</definedName>
    <definedName name="Japanese_supply_demand_tiO2">#REF!</definedName>
    <definedName name="Japanese_thermosetting_coating_market_by_type_of_coating_2013">#REF!</definedName>
    <definedName name="Japanese_trade_in_activated_carbon">#REF!</definedName>
    <definedName name="Japanese_trade_in_catalysts">#REF!</definedName>
    <definedName name="Japanese_trade_in_ethyl_ether">#REF!</definedName>
    <definedName name="Japanese_trade_in_isopropyl_alcohol">#REF!</definedName>
    <definedName name="Japanese_trade_in_melamine">#REF!</definedName>
    <definedName name="Japanese_trade_in_nonwoven_fabrics">#REF!</definedName>
    <definedName name="Japanese_trade_in_nonwoven_fabrics_by_fiber_type_2012">#REF!</definedName>
    <definedName name="Japanese_trade_in_sodium_hydrosulfite_and_sodium_formaldehyde_sulfoxylate">#REF!</definedName>
    <definedName name="Japanese_trade_in_titanium_dioxide">#REF!</definedName>
    <definedName name="Japanese_trade_in_titanium_dioxide_by_country_of_origin_and_destination">#REF!</definedName>
    <definedName name="Japanese_trade_in_titanium_dioxide_by_country_of_origin_and_destination__continued">#REF!</definedName>
    <definedName name="Japanese_trade_in_tributyltins">#REF!</definedName>
    <definedName name="Japanese_trades_of_isoprenea">#REF!</definedName>
    <definedName name="Japanese_unit_import_value_for_melamine">#REF!</definedName>
    <definedName name="Japanese_unit_sales_prices_for_titanium_dioxide">#REF!</definedName>
    <definedName name="Japanese_unit_sales_value_for_ammonia">#REF!</definedName>
    <definedName name="Japanese_unit_sales_value_for_ammonia_2">#REF!</definedName>
    <definedName name="Japanese_unit_sales_value_for_ammonia_3">#REF!</definedName>
    <definedName name="Japanese_unit_sales_values">#REF!</definedName>
    <definedName name="Japanese_unit_sales_values_for_epoxy_resins">#REF!</definedName>
    <definedName name="Japanese_unit_sales_values_for_epoxy_surface_coatings_and_epoxy_coating_resins">#REF!</definedName>
    <definedName name="Japanese_unit_sales_values_for_epoxy_surface_coatings_and_epoxy_coating_resins_continued">#REF!</definedName>
    <definedName name="Japanese_unit_sales_values_for_high_performance_anticorrosion_coatings">#REF!</definedName>
    <definedName name="Japanese_unit_sales_values_for_industrial_nitric_acid">#REF!</definedName>
    <definedName name="Japanese_unit_sales_values_for_paints_and_coatings_by_film_former">#REF!</definedName>
    <definedName name="Japanese_unit_sales_values_for_synthetic_dyes">#REF!</definedName>
    <definedName name="Japanese_wholesale_prices_for_industrial_sulfuric_acid">#REF!</definedName>
    <definedName name="Japanese_wholesale_prices_for_spunbonded_nonwoven_fabrics">#REF!</definedName>
    <definedName name="Jiangsu_Yancheng_APAC_Yongchang_Chemical_Corp.">'[11]chi producers preserv'!#REF!</definedName>
    <definedName name="jj">#REF!</definedName>
    <definedName name="Jotun_powder_coatings_division_sales">#REF!</definedName>
    <definedName name="JP_amo_price">#REF!</definedName>
    <definedName name="JP_Con_Amp">#REF!</definedName>
    <definedName name="JP_Con_Ani">#REF!</definedName>
    <definedName name="JP_Con_By_Product">#REF!</definedName>
    <definedName name="JP_Con_Cat">#REF!</definedName>
    <definedName name="JP_Con_Non">#REF!</definedName>
    <definedName name="JP_cons_amorph">#REF!</definedName>
    <definedName name="JP_cons_amorph_End_Use">#REF!</definedName>
    <definedName name="JP_cons_semi">#REF!</definedName>
    <definedName name="JP_cons_semi_End_Use">#REF!</definedName>
    <definedName name="JP_Price_Amp">#REF!</definedName>
    <definedName name="JP_Price_Ani">#REF!</definedName>
    <definedName name="JP_Price_Cat">#REF!</definedName>
    <definedName name="JP_Price_Noni">#REF!</definedName>
    <definedName name="JP_Pro_Surfactant">#REF!</definedName>
    <definedName name="JP_profitability_selected_Japanese_producers_of_RPChem">#REF!</definedName>
    <definedName name="JP_semi_price">#REF!</definedName>
    <definedName name="JP_SSF">#REF!</definedName>
    <definedName name="JP_suppliers_Accelerators">'[44]jp supp'!#REF!</definedName>
    <definedName name="JP_suppliers_and_importers_of_RPChem">#REF!</definedName>
    <definedName name="JP_suppliers_Antidegradants">'[44]jp supp'!#REF!</definedName>
    <definedName name="Kao_corporation_sales_and_income">#REF!</definedName>
    <definedName name="Kao_corporation_sales_by_market_segment">#REF!</definedName>
    <definedName name="Kao_corporation_sales_by_product_line_year_ending_December_2013">#REF!</definedName>
    <definedName name="Kao_corporation_sales_by_region">#REF!</definedName>
    <definedName name="KAO_Sales_market">#REF!</definedName>
    <definedName name="KBX_ADDFAC_CH">#REF!</definedName>
    <definedName name="KBX_APP_CH">#REF!</definedName>
    <definedName name="KBX_APP_NI1">#REF!</definedName>
    <definedName name="KBX_APP_NI2">#REF!</definedName>
    <definedName name="KBX_APP_NI3">#REF!</definedName>
    <definedName name="KBX_CH">#REF!</definedName>
    <definedName name="KBX_MILLSNEW_CH">#REF!</definedName>
    <definedName name="kCal_MJ">'[45]Energy Conversion'!$E$20</definedName>
    <definedName name="KCT_CH">#REF!</definedName>
    <definedName name="KCTCM_CH">#REF!</definedName>
    <definedName name="KCTCMO_CH">#REF!</definedName>
    <definedName name="KCTCMS_CH">#REF!</definedName>
    <definedName name="KCTLN_CH">#REF!</definedName>
    <definedName name="KCTLNK_CH">#REF!</definedName>
    <definedName name="KCTLNO_CH">#REF!</definedName>
    <definedName name="KCWC_JIANCHEN">#REF!</definedName>
    <definedName name="KCWC_PUYANG">#REF!</definedName>
    <definedName name="KCWC_YUEY">#REF!</definedName>
    <definedName name="KCWF_GAOT">#REF!</definedName>
    <definedName name="KCWF_RGM_GUA">#REF!</definedName>
    <definedName name="Kemira_s_European_polyacrylamide_capacities_as_of_December_2019">#REF!</definedName>
    <definedName name="Kemira_sales_byregion">#REF!</definedName>
    <definedName name="Kemira_sales_product">#REF!</definedName>
    <definedName name="Key_products_of_celanese_advanced_engineered_materials_AEM_division">#REF!</definedName>
    <definedName name="Key_ratios">#REF!</definedName>
    <definedName name="Key_ratios_1">#REF!</definedName>
    <definedName name="Key_US_service_providers_and_functions_performed">#REF!</definedName>
    <definedName name="KKFTBH_PER1">#REF!</definedName>
    <definedName name="KKFTBH_PER8">#REF!</definedName>
    <definedName name="kkk">#REF!</definedName>
    <definedName name="kkkkkkk">'[1]Can Constr spending'!#REF!</definedName>
    <definedName name="KLB_AR_ASIA">#REF!</definedName>
    <definedName name="KLB_AR_EU">#REF!</definedName>
    <definedName name="KLB_AR_LA">#REF!</definedName>
    <definedName name="KLB_AR_NA">#REF!</definedName>
    <definedName name="KLB_AR_OTH">#REF!</definedName>
    <definedName name="KLB_AR_TOT">#REF!</definedName>
    <definedName name="KLB_ASIA_BR">#REF!</definedName>
    <definedName name="KLB_BR_ASIA">#REF!</definedName>
    <definedName name="KLB_BR_EU">#REF!</definedName>
    <definedName name="KLB_BR_LA">#REF!</definedName>
    <definedName name="KLB_BR_NA">#REF!</definedName>
    <definedName name="KLB_BR_OTH">#REF!</definedName>
    <definedName name="KLB_BR_TOT">#REF!</definedName>
    <definedName name="KLB_CH_ASIA">#REF!</definedName>
    <definedName name="KLB_CH_EU">#REF!</definedName>
    <definedName name="KLB_CH_LA">#REF!</definedName>
    <definedName name="KLB_CH_NA">#REF!</definedName>
    <definedName name="KLB_CH_OTH">#REF!</definedName>
    <definedName name="KLB_CH_TOT">#REF!</definedName>
    <definedName name="KLB_CO_ASIA">#REF!</definedName>
    <definedName name="KLB_CO_EU">#REF!</definedName>
    <definedName name="KLB_CO_LA">#REF!</definedName>
    <definedName name="KLB_CO_NA">#REF!</definedName>
    <definedName name="KLB_CO_OTH">#REF!</definedName>
    <definedName name="KLB_CO_TOT">#REF!</definedName>
    <definedName name="KLB_CR_ASIA">#REF!</definedName>
    <definedName name="KLB_CR_EU">#REF!</definedName>
    <definedName name="KLB_CR_LA">#REF!</definedName>
    <definedName name="KLB_CR_NA">#REF!</definedName>
    <definedName name="KLB_CR_OTH">#REF!</definedName>
    <definedName name="KLB_CR_TOT">#REF!</definedName>
    <definedName name="KLB_EC_ASIA">#REF!</definedName>
    <definedName name="KLB_EC_EU">#REF!</definedName>
    <definedName name="KLB_EC_LA">#REF!</definedName>
    <definedName name="KLB_EC_NA">#REF!</definedName>
    <definedName name="KLB_EC_OTH">#REF!</definedName>
    <definedName name="KLB_EC_TOT">#REF!</definedName>
    <definedName name="KLB_EU_BR">#REF!</definedName>
    <definedName name="KLB_EU_CO">#REF!</definedName>
    <definedName name="KLB_EU_GT">#REF!</definedName>
    <definedName name="KLB_EU_MX">#REF!</definedName>
    <definedName name="KLB_EU_VZ">#REF!</definedName>
    <definedName name="KLB_GT_ASIA">#REF!</definedName>
    <definedName name="KLB_GT_EU">#REF!</definedName>
    <definedName name="KLB_GT_LA">#REF!</definedName>
    <definedName name="KLB_GT_NA">#REF!</definedName>
    <definedName name="KLB_GT_OTH">#REF!</definedName>
    <definedName name="KLB_GT_TOT">#REF!</definedName>
    <definedName name="KLB_HD_ASIA">#REF!</definedName>
    <definedName name="KLB_HD_EU">#REF!</definedName>
    <definedName name="KLB_HD_LA">#REF!</definedName>
    <definedName name="KLB_HD_NA">#REF!</definedName>
    <definedName name="KLB_HD_OTH">#REF!</definedName>
    <definedName name="KLB_HD_TOT">#REF!</definedName>
    <definedName name="KLB_LA_AR">#REF!</definedName>
    <definedName name="KLB_LA_BR">#REF!</definedName>
    <definedName name="KLB_LA_CH">#REF!</definedName>
    <definedName name="KLB_LA_CO">#REF!</definedName>
    <definedName name="KLB_LA_CR">#REF!</definedName>
    <definedName name="KLB_LA_GT">#REF!</definedName>
    <definedName name="KLB_LA_MX">#REF!</definedName>
    <definedName name="KLB_LA_PU">#REF!</definedName>
    <definedName name="KLB_LA_VZ">#REF!</definedName>
    <definedName name="KLB_MX_ASIA">#REF!</definedName>
    <definedName name="KLB_MX_EU">#REF!</definedName>
    <definedName name="KLB_MX_LA">#REF!</definedName>
    <definedName name="KLB_MX_NA">#REF!</definedName>
    <definedName name="KLB_MX_OTH">#REF!</definedName>
    <definedName name="KLB_MX_TOT">#REF!</definedName>
    <definedName name="KLB_NA_BR">#REF!</definedName>
    <definedName name="KLB_NA_MX">#REF!</definedName>
    <definedName name="KLB_TOT_AR">#REF!</definedName>
    <definedName name="KLB_TOT_BR">#REF!</definedName>
    <definedName name="KLB_TOT_CH">#REF!</definedName>
    <definedName name="KLB_TOT_CO">#REF!</definedName>
    <definedName name="KLB_TOT_CR">#REF!</definedName>
    <definedName name="KLB_TOT_GT">#REF!</definedName>
    <definedName name="KLB_TOT_MX">#REF!</definedName>
    <definedName name="KLB_TOT_PU">#REF!</definedName>
    <definedName name="KLB_TOT_VZ">#REF!</definedName>
    <definedName name="KNW_ADDFAC">#REF!</definedName>
    <definedName name="KNW_CH">#REF!</definedName>
    <definedName name="KNW_MILLS_CH">#REF!</definedName>
    <definedName name="Konishi_revenue_and_profit_2011">#REF!</definedName>
    <definedName name="Konishi_sales_and_income">#REF!</definedName>
    <definedName name="KOS_consumption">#REF!</definedName>
    <definedName name="KOS_producers">#REF!</definedName>
    <definedName name="KOS_salient_statistics">#REF!</definedName>
    <definedName name="kos_sd_18">#REF!</definedName>
    <definedName name="Kronos_business_segment_results">#REF!</definedName>
    <definedName name="Kronos_capacity_for_titanium_dioxide—2021">#REF!</definedName>
    <definedName name="Kronos_titanium_dioxide_capacity_by_plant_and_process_2014">#REF!</definedName>
    <definedName name="KUCT_CH">#REF!</definedName>
    <definedName name="KUCTCM_CH">#REF!</definedName>
    <definedName name="KUCTCMO_CH">#REF!</definedName>
    <definedName name="KUCTCMS_CH">#REF!</definedName>
    <definedName name="KUCTLN_CH">#REF!</definedName>
    <definedName name="KUCTLNK_CH">#REF!</definedName>
    <definedName name="KUCTLNO_CH">#REF!</definedName>
    <definedName name="KUNW_CH">#REF!</definedName>
    <definedName name="KUWF_HAICHEN">#REF!</definedName>
    <definedName name="KUWF_RGM_GUA">#REF!</definedName>
    <definedName name="KUWF_SUN">#REF!</definedName>
    <definedName name="kWh_MJ">'[45]Energy Conversion'!$E$22</definedName>
    <definedName name="l">[4]PrtForm1!#REF!</definedName>
    <definedName name="LANXESS_performance_chemicals_group_2011">#REF!</definedName>
    <definedName name="LANXESS_s_production_sites_for_water_management_chemicals">'[29]Lanxess sales by reg-pie'!#REF!</definedName>
    <definedName name="Largest_global_PV_cell_producers">#REF!</definedName>
    <definedName name="Largest_global_PV_module_producers">#REF!</definedName>
    <definedName name="LATAM_production_grades">#REF!</definedName>
    <definedName name="LATAM_production_of_Phosphate_Rock">#REF!</definedName>
    <definedName name="LATIN_AMERICA">'[8]IFDC Capacities'!$B$38:$U$82</definedName>
    <definedName name="Latin_America_and_the_Caribbean_consumption_of_amorphous_high_performance_thermoplastics">#REF!</definedName>
    <definedName name="Latin_America_and_the_Caribbean_consumption_of_amorphous_high_performance_thermoplastics_by_end_use_—_2024">#REF!</definedName>
    <definedName name="Latin_America_and_the_Caribbean_consumption_of_semicrystalline_high_performance_thermoplastics">#REF!</definedName>
    <definedName name="Latin_America_and_the_Caribbean_consumption_of_semicrystalline_high_performance_thermoplastics_by_end_use_—_2024">#REF!</definedName>
    <definedName name="Latin_America_and_the_Caribbean_producers_of_NPK_Compound_Fertilizers">#REF!</definedName>
    <definedName name="Latin_America_and_the_Caribbean_producers_of_phosphate_rock">#REF!</definedName>
    <definedName name="Latin_America_and_the_Caribbean_production_of_NPK_Compound_Fertilizers">#REF!</definedName>
    <definedName name="Latin_America_and_the_Caribbean_production_of_NPK_Compound_Fertilizers_by_product_class">#REF!</definedName>
    <definedName name="Latin_America_and_the_Caribbean_production_of_phosphate_rock__continued">#REF!</definedName>
    <definedName name="Latin_America_and_the_Caribbean_supply_demand_for_NPK_Compound_Fertilizers">#REF!</definedName>
    <definedName name="Latin_America_and_the_Caribbean_supply_demand_for_phosphate_rock">#REF!</definedName>
    <definedName name="Latin_American_and_the_Caribbean_consumption_of_specialty_oil_field_chemicals_by_function">#REF!</definedName>
    <definedName name="Latin_American_and_the_Caribbean_s_suppliers_of_lubricating_oil_additives—2024">#REF!</definedName>
    <definedName name="Latin_American_and_the_Caribbeans__consumption_of_specialty_textile_chemicals">#REF!</definedName>
    <definedName name="Latin_American_and_the_Caribbeans__mill_consumption_of_fiber">#REF!</definedName>
    <definedName name="Latin_American_and_the_Caribbeans__sales_of_the_textile_industry">#REF!</definedName>
    <definedName name="Latin_American_aroma_chemicals_consumption">'[9]Lat Am cons flavor 2024'!#REF!</definedName>
    <definedName name="Latin_American_capacity_ranking_for_sulfuric_acid_by_company_2014">#REF!</definedName>
    <definedName name="Latin_american_consumption_of_acidizing_chemicals">#REF!</definedName>
    <definedName name="Latin_American_consumption_of_aroma_chemicals_2013">'[9]Lat Am arom cons 2024'!#REF!</definedName>
    <definedName name="Latin_american_consumption_of_drilling_fluids_additives_by_category_at_the_manufacturer_s_level_2014">#REF!</definedName>
    <definedName name="Latin_american_consumption_of_drilling_fluids_by_region_2014">#REF!</definedName>
    <definedName name="Latin_american_consumption_of_drilling_fluids_by_type_2014">#REF!</definedName>
    <definedName name="Latin_american_consumption_of_fracturing_chemicals">#REF!</definedName>
    <definedName name="Latin_American_consumption_of_high_performance_anticorrosion_coatings_2014">#REF!</definedName>
    <definedName name="Latin_American_consumption_of_lignosulfonates">#REF!</definedName>
    <definedName name="Latin_American_Consumption_of_Lubricating_Oil_Additives_by_End_Use_2011_new">#REF!</definedName>
    <definedName name="Latin_American_Consumption_of_Lubricating_Oil_Additives_by_End_Use1_2011">#REF!</definedName>
    <definedName name="Latin_American_consumption_of_nonwoven_fabrics">#REF!</definedName>
    <definedName name="Latin_American_consumption_of_nonwoven_fabrics_by_region">#REF!</definedName>
    <definedName name="Latin_american_consumption_of_surfactants_2012">#REF!</definedName>
    <definedName name="Latin_American_essential_oils_consumption">'[9]Lat Am cons flavor 2024'!#REF!</definedName>
    <definedName name="Latin_American_exports_of_aroma_chemicals_volume">'[9]Lat Am import_aroma'!#REF!</definedName>
    <definedName name="Latin_American_exports_of_essential_oils_and_natural_extracts">'[9]Lat Am import_ess_oils'!#REF!</definedName>
    <definedName name="Latin_American_exports_of_essential_oils_and_natural_extracts__continued">'[9]Lat Am import_ess_oils'!#REF!</definedName>
    <definedName name="Latin_American_exports_of_selected_aroma_chemicals__continued">'[9]Lat Am import_aroma'!#REF!</definedName>
    <definedName name="Latin_American_exports_of_sulfuric_acid_by_country_of_destination">#REF!</definedName>
    <definedName name="Latin_American_fragrance_compositions_consumption">'[9]Lat Am cons flavor 2024'!#REF!</definedName>
    <definedName name="Latin_American_imports_of_sulfuric_acid_by_country_of_origin">#REF!</definedName>
    <definedName name="Latin_American_Manufacturers_of_Lubricating_Oil_Additives_2012">#REF!</definedName>
    <definedName name="Latin_American_Manufacturers_of_Lubricating_Oil_Additives_2012_new">#REF!</definedName>
    <definedName name="Latin_American_Manufacturers_of_Lubricating_Oil_Additives1_2012">#REF!</definedName>
    <definedName name="Latin_american_market_for_cementing_and_stimulation_chemicals_and_services">#REF!</definedName>
    <definedName name="Latin_american_market_for_oil_production_chemicals_2014_service_company_level">#REF!</definedName>
    <definedName name="Latin_american_market_for_oil_production_chemicals_by_category_service_company_level_2014">#REF!</definedName>
    <definedName name="Latin_American_producers_of_sulfuric_acid">#REF!</definedName>
    <definedName name="Latin_american_producers_of_surfactants_2013">#REF!</definedName>
    <definedName name="Latin_american_production_of_crude_oil">#REF!</definedName>
    <definedName name="Latin_american_production_of_natural_gas">#REF!</definedName>
    <definedName name="Latin_American_production_of_sulfuric_acid_by_raw_material">#REF!</definedName>
    <definedName name="Latin_American_sulfuric_acid_production_capacity_by_country">#REF!</definedName>
    <definedName name="Latin_American_sulfuric_acid_production_capacity_by_country_continued">#REF!</definedName>
    <definedName name="Latin_American_supply_demand_for_lignosulfonates">#REF!</definedName>
    <definedName name="Latin_American_supply_demand_for_lignosulfonates_2011">#REF!</definedName>
    <definedName name="Latin_American_supply_demand_for_lignosulfonates—2019">'[46]latin suply'!#REF!</definedName>
    <definedName name="Latin_American_supply_demand_for_nonwoven_fabrics">#REF!</definedName>
    <definedName name="Latin_American_supply_demand_for_sulfuric_acid">#REF!</definedName>
    <definedName name="Latin_American_trade_in_fragrance_compositions">'[9]Lat Am Trade_flavor'!#REF!</definedName>
    <definedName name="Latin_american_wells_drilled">#REF!</definedName>
    <definedName name="lbpgCROWTI">[19]BASIS!$C$13</definedName>
    <definedName name="lbpgEOH">[19]BASIS!$C$94</definedName>
    <definedName name="lbpmton">[17]BASIS!$B$2</definedName>
    <definedName name="LCD_panel_production_by_region">#REF!</definedName>
    <definedName name="Leading_Chinese_food_processing_and_beverage_companies_2014_1">'[11]leading ch food co'!#REF!</definedName>
    <definedName name="Leading_chinese_producers_of_amphoteric_surfactants_2010">#REF!</definedName>
    <definedName name="Leading_chinese_producers_of_amphoteric_surfactants_2013">#REF!</definedName>
    <definedName name="Leading_Chinese_producers_of_amphoteric_surfactants—2018">#REF!</definedName>
    <definedName name="Leading_chinese_producers_of_anionic_surfactants_2013">#REF!</definedName>
    <definedName name="Leading_Chinese_producers_of_anionic_surfactants—2018a">#REF!</definedName>
    <definedName name="Leading_chinese_producers_of_cationic_surfactants_2013">#REF!</definedName>
    <definedName name="Leading_Chinese_producers_of_cationic_surfactants—2018">#REF!</definedName>
    <definedName name="Leading_chinese_producers_of_nonionic_surfactants_2013">#REF!</definedName>
    <definedName name="Leading_Chinese_producers_of_nonionic_surfactants—2018">#REF!</definedName>
    <definedName name="Leading_Chinese_producers_of_thermosetting_powder_coatings_2012">#REF!</definedName>
    <definedName name="Leading_Chinese_provinces_for_DAP_and_MAP_capacity_2012">#REF!</definedName>
    <definedName name="Leading_commercial_antifouling_coatings">#REF!</definedName>
    <definedName name="Leading_international_food_processing_and_drink_companies_and_their_presence_in_African_countries_2023">'[11]Leading international -ME'!#REF!</definedName>
    <definedName name="Leading_South_American_producers_of_polyurethane_adhesive_raw_materials">#REF!</definedName>
    <definedName name="LFLastRow">[47]Pgm_Constants!$B$23</definedName>
    <definedName name="LfRow1">[47]Pgm_Constants!$B$12</definedName>
    <definedName name="Lignin_content_of_selected_trees">'[48]lignin content (2)'!$A$1:$B$24</definedName>
    <definedName name="Lignosulfonate_form_consumed_by_end_use">#REF!</definedName>
    <definedName name="limcount" hidden="1">1</definedName>
    <definedName name="Limit">[49]Inputs!$J$5</definedName>
    <definedName name="Line_graph">#REF!</definedName>
    <definedName name="LINKRAEXP">#REF!</definedName>
    <definedName name="LINUKB_US92">#REF!</definedName>
    <definedName name="LINUKBPRCNS_WT">#REF!</definedName>
    <definedName name="Lion_corporation_sales_and_income">#REF!</definedName>
    <definedName name="Lion_corporation_sales_by_market_segment">#REF!</definedName>
    <definedName name="Lion_corporation_sales_by_product_line_year_ending_December_2013">#REF!</definedName>
    <definedName name="lipTable">#REF!</definedName>
    <definedName name="Liquid_crystal_polymers_classification">#REF!</definedName>
    <definedName name="List_of_fragrance_ingredients_to_be_labeled_according_to_scientific_committee_on_cosmetic_products_and_nonfood_products_directive_2003_15_EC">#REF!</definedName>
    <definedName name="Lithium_produced_companies">#REF!</definedName>
    <definedName name="lkl">#REF!</definedName>
    <definedName name="LOA_by_enduse">#REF!</definedName>
    <definedName name="Location">#REF!</definedName>
    <definedName name="Location_world">[50]Control!$X$9</definedName>
    <definedName name="Long_term_coating_cost_comparisona">#REF!</definedName>
    <definedName name="Long_term_life_cycle_costs_of_conventional_vs._durable_tank_coatings__on_US_navy_surface_shipsa">#REF!</definedName>
    <definedName name="lowsulfurdiesel" localSheetId="8" hidden="1">{"PAGE1",#N/A,FALSE,"YIELDS";"PAGE2",#N/A,FALSE,"YIELDS";"PAGE3",#N/A,FALSE,"YIELDS"}</definedName>
    <definedName name="lowsulfurdiesel" hidden="1">{"PAGE1",#N/A,FALSE,"YIELDS";"PAGE2",#N/A,FALSE,"YIELDS";"PAGE3",#N/A,FALSE,"YIELDS"}</definedName>
    <definedName name="lowsulfurdiesel_1" localSheetId="8" hidden="1">{"PAGE1",#N/A,FALSE,"YIELDS";"PAGE2",#N/A,FALSE,"YIELDS";"PAGE3",#N/A,FALSE,"YIELDS"}</definedName>
    <definedName name="lowsulfurdiesel_1" hidden="1">{"PAGE1",#N/A,FALSE,"YIELDS";"PAGE2",#N/A,FALSE,"YIELDS";"PAGE3",#N/A,FALSE,"YIELDS"}</definedName>
    <definedName name="lowsulfurdiesel_1_1" localSheetId="8" hidden="1">{"PAGE1",#N/A,FALSE,"YIELDS";"PAGE2",#N/A,FALSE,"YIELDS";"PAGE3",#N/A,FALSE,"YIELDS"}</definedName>
    <definedName name="lowsulfurdiesel_1_1" hidden="1">{"PAGE1",#N/A,FALSE,"YIELDS";"PAGE2",#N/A,FALSE,"YIELDS";"PAGE3",#N/A,FALSE,"YIELDS"}</definedName>
    <definedName name="lowsulfurdiesel_2" localSheetId="8" hidden="1">{"PAGE1",#N/A,FALSE,"YIELDS";"PAGE2",#N/A,FALSE,"YIELDS";"PAGE3",#N/A,FALSE,"YIELDS"}</definedName>
    <definedName name="lowsulfurdiesel_2" hidden="1">{"PAGE1",#N/A,FALSE,"YIELDS";"PAGE2",#N/A,FALSE,"YIELDS";"PAGE3",#N/A,FALSE,"YIELDS"}</definedName>
    <definedName name="lowsulfurdiesel_2_1" localSheetId="8" hidden="1">{"PAGE1",#N/A,FALSE,"YIELDS";"PAGE2",#N/A,FALSE,"YIELDS";"PAGE3",#N/A,FALSE,"YIELDS"}</definedName>
    <definedName name="lowsulfurdiesel_2_1" hidden="1">{"PAGE1",#N/A,FALSE,"YIELDS";"PAGE2",#N/A,FALSE,"YIELDS";"PAGE3",#N/A,FALSE,"YIELDS"}</definedName>
    <definedName name="lowsulphurdiesel" localSheetId="8" hidden="1">{"PAGE1",#N/A,FALSE,"YIELDS";"PAGE2",#N/A,FALSE,"YIELDS";"PAGE3",#N/A,FALSE,"YIELDS"}</definedName>
    <definedName name="lowsulphurdiesel" hidden="1">{"PAGE1",#N/A,FALSE,"YIELDS";"PAGE2",#N/A,FALSE,"YIELDS";"PAGE3",#N/A,FALSE,"YIELDS"}</definedName>
    <definedName name="lowsulphurdiesel_1" localSheetId="8" hidden="1">{"PAGE1",#N/A,FALSE,"YIELDS";"PAGE2",#N/A,FALSE,"YIELDS";"PAGE3",#N/A,FALSE,"YIELDS"}</definedName>
    <definedName name="lowsulphurdiesel_1" hidden="1">{"PAGE1",#N/A,FALSE,"YIELDS";"PAGE2",#N/A,FALSE,"YIELDS";"PAGE3",#N/A,FALSE,"YIELDS"}</definedName>
    <definedName name="lowsulphurdiesel_1_1" localSheetId="8" hidden="1">{"PAGE1",#N/A,FALSE,"YIELDS";"PAGE2",#N/A,FALSE,"YIELDS";"PAGE3",#N/A,FALSE,"YIELDS"}</definedName>
    <definedName name="lowsulphurdiesel_1_1" hidden="1">{"PAGE1",#N/A,FALSE,"YIELDS";"PAGE2",#N/A,FALSE,"YIELDS";"PAGE3",#N/A,FALSE,"YIELDS"}</definedName>
    <definedName name="lowsulphurdiesel_2" localSheetId="8" hidden="1">{"PAGE1",#N/A,FALSE,"YIELDS";"PAGE2",#N/A,FALSE,"YIELDS";"PAGE3",#N/A,FALSE,"YIELDS"}</definedName>
    <definedName name="lowsulphurdiesel_2" hidden="1">{"PAGE1",#N/A,FALSE,"YIELDS";"PAGE2",#N/A,FALSE,"YIELDS";"PAGE3",#N/A,FALSE,"YIELDS"}</definedName>
    <definedName name="lowsulphurdiesel_2_1" localSheetId="8" hidden="1">{"PAGE1",#N/A,FALSE,"YIELDS";"PAGE2",#N/A,FALSE,"YIELDS";"PAGE3",#N/A,FALSE,"YIELDS"}</definedName>
    <definedName name="lowsulphurdiesel_2_1" hidden="1">{"PAGE1",#N/A,FALSE,"YIELDS";"PAGE2",#N/A,FALSE,"YIELDS";"PAGE3",#N/A,FALSE,"YIELDS"}</definedName>
    <definedName name="LTO_ref">#REF!</definedName>
    <definedName name="Lubricant_additives_by_action_mechanism">#REF!</definedName>
    <definedName name="Luohe__Hebei">'[11]MAJR CHINESE'!#REF!</definedName>
    <definedName name="Mag_geo">#REF!</definedName>
    <definedName name="Main_Other_Asian_producers_of_sodium_chlorate">#REF!</definedName>
    <definedName name="Main_producers_of_high_performance_polyamides_by_major_region">#REF!</definedName>
    <definedName name="Main_producers_of_OLED_material_intermediates">#REF!</definedName>
    <definedName name="Mainland_China_cons_of_AKP">#REF!</definedName>
    <definedName name="Mainland_China_cons_of_amorphous">#REF!</definedName>
    <definedName name="Mainland_China_cons_of_amorphous_enduse">#REF!</definedName>
    <definedName name="Mainland_China_cons_of_HPPA_enduse">#REF!</definedName>
    <definedName name="Mainland_China_cons_of_HPPA_type">#REF!</definedName>
    <definedName name="Mainland_China_cons_of_LCP">#REF!</definedName>
    <definedName name="Mainland_China_cons_of_PCT">#REF!</definedName>
    <definedName name="Mainland_China_cons_of_polyarylate">#REF!</definedName>
    <definedName name="Mainland_China_cons_of_polyimide_type">#REF!</definedName>
    <definedName name="Mainland_China_cons_of_PPS">#REF!</definedName>
    <definedName name="Mainland_China_cons_of_semi_crystalline">#REF!</definedName>
    <definedName name="mainland_China_cons_of_semicrystalline_enduse">#REF!</definedName>
    <definedName name="Mainland_China_cons_of_sulfone_type">#REF!</definedName>
    <definedName name="Mainland_China_consn_of_polyimide_enduse">#REF!</definedName>
    <definedName name="Mainland_China_consn_of_sulfone_enduse">#REF!</definedName>
    <definedName name="Mainland_China_consumption_of_amphoteric_surfactants">#REF!</definedName>
    <definedName name="Mainland_China_consumption_of_amphoteric_surfactants_by_end_use_market">#REF!</definedName>
    <definedName name="Mainland_China_consumption_of_anionic_surfactants">#REF!</definedName>
    <definedName name="Mainland_China_consumption_of_anionic_surfactants_by_end_use_market">#REF!</definedName>
    <definedName name="Mainland_China_consumption_of_blade_composite_materials">#REF!</definedName>
    <definedName name="Mainland_China_consumption_of_cationic_surfactants">#REF!</definedName>
    <definedName name="Mainland_China_consumption_of_cationic_surfactants_by_end_use_market">#REF!</definedName>
    <definedName name="Mainland_China_consumption_of_color_filter_resists_for_flat_panel_display">#REF!</definedName>
    <definedName name="Mainland_China_consumption_of_flat_panels_display_materials">#REF!</definedName>
    <definedName name="Mainland_China_consumption_of_flat_panels_display_substrates">#REF!</definedName>
    <definedName name="Mainland_China_consumption_of_flat_panels_display_substrates_2">#REF!</definedName>
    <definedName name="Mainland_China_consumption_of_liquid_crystals">#REF!</definedName>
    <definedName name="Mainland_China_consumption_of_nonionic_surfactants">#REF!</definedName>
    <definedName name="Mainland_China_consumption_of_nonionic_surfactants_by_end_use_market">#REF!</definedName>
    <definedName name="Mainland_China_consumption_of_optical_and_functional_films">#REF!</definedName>
    <definedName name="Mainland_China_consumption_of_organic_materials_for_OLED">#REF!</definedName>
    <definedName name="Mainland_China_consumption_of_organic_materials_for_OLED_2">#REF!</definedName>
    <definedName name="Mainland_China_consumption_of_other_wind_turbine_materials">#REF!</definedName>
    <definedName name="Mainland_China_consumption_of_photoresists_for_flat_panel_display">#REF!</definedName>
    <definedName name="Mainland_China_consumption_of_photoresists_for_flat_panel_display_2">#REF!</definedName>
    <definedName name="Mainland_China_consumption_of_process_chemicals_for_flat_panel_display">#REF!</definedName>
    <definedName name="Mainland_China_consumption_of_sputtering_targets_for_flat_panels_display">#REF!</definedName>
    <definedName name="Mainland_China_consumption_of_surfactants_by_type">#REF!</definedName>
    <definedName name="Mainland_China_consumption_of_wet_processing_chemicals_for_flat_panels_display">#REF!</definedName>
    <definedName name="Mainland_China_consumption_of_wet_processing_chemicals_for_LCD">#REF!</definedName>
    <definedName name="Mainland_China_consumption_of_wet_processing_chemicals_for_OLED">#REF!</definedName>
    <definedName name="Mainland_China_consumption_of_wind_turbine_materials">#REF!</definedName>
    <definedName name="Mainland_China_major_producers_of_amorphous">#REF!</definedName>
    <definedName name="Mainland_China_major_producers_of_semi_crystalline">#REF!</definedName>
    <definedName name="Mainland_China_membrane">#REF!</definedName>
    <definedName name="Mainland_China_s_producers_of_lithium_raw_materials_by_resource_type">#REF!</definedName>
    <definedName name="Mainland_Chinese_consumption_of_amphoteric_surfactants_—_2023">#REF!</definedName>
    <definedName name="Mainland_Chinese_consumption_of_anionic_surfactants_—_2023">#REF!</definedName>
    <definedName name="Mainland_Chinese_consumption_of_cationic_surfactants_—_2023">#REF!</definedName>
    <definedName name="Mainland_Chinese_consumption_of_nonionic_surfactants_—_2023">#REF!</definedName>
    <definedName name="Mainland_Chinese_consumption_of_Polycarbonate__PC__Resins">#REF!</definedName>
    <definedName name="Mainland_Chinese_prices_for_amorphous">#REF!</definedName>
    <definedName name="Mainland_Chinese_prices_for_semi_crystalline">#REF!</definedName>
    <definedName name="Mainland_Chinese_Producers_of_Polycarbonate">#REF!</definedName>
    <definedName name="Mainland_Chinese_producers_of_Polycarbonate__PC__Resins">#REF!</definedName>
    <definedName name="Mainland_Chinese_supply_demand_for_Polycarbonate__PC__Resins">#REF!</definedName>
    <definedName name="MainProduct">[41]WorkData!$G$1</definedName>
    <definedName name="Major_African_coatings_formulators_that_produce_liquid_epoxy_surface_coatings—2021">#REF!</definedName>
    <definedName name="Major_African_coatings_formulators_that_produce_powder_epoxy_surface_coatings—2021">#REF!</definedName>
    <definedName name="Major_african_producers_of_surfactants_2013">#REF!</definedName>
    <definedName name="Major_African_producers_of_vinyl_emulsions_for_surface_coatings—2021">#REF!</definedName>
    <definedName name="Major_applications_for_anticorrosion_coatings">#REF!</definedName>
    <definedName name="Major_applications_of_carotenoids_as_colorants">#REF!</definedName>
    <definedName name="Major_Asia_Pacific_producers_of_thermosetting_powder_coatings_2014">#REF!</definedName>
    <definedName name="Major_asian_producers_and_suppliers_of_acyl_sarcosinates_2013">#REF!</definedName>
    <definedName name="Major_asian_producers_and_suppliers_of_alkylamido_betaines_2013">#REF!</definedName>
    <definedName name="Major_asian_producers_and_suppliers_of_alkylbenzyldimethyl_quaternaries_2013">#REF!</definedName>
    <definedName name="Major_asian_producers_and_suppliers_of_alkyldimethyl_betaines_2013">#REF!</definedName>
    <definedName name="Major_asian_producers_and_suppliers_of_alkylnaphthalene_sulfonates_and_naphthalene_sulfonate–formaldehyde_condensates_2013">#REF!</definedName>
    <definedName name="Major_asian_producers_and_suppliers_of_alkylphenol_ethoxylates_2013">#REF!</definedName>
    <definedName name="Major_asian_producers_and_suppliers_of_alkylphenylether_sulfates_2013">#REF!</definedName>
    <definedName name="Major_asian_producers_and_suppliers_of_alpha_olefin_sulfonates_2013">#REF!</definedName>
    <definedName name="Major_asian_producers_and_suppliers_of_fatty_alkanolamides_2013">#REF!</definedName>
    <definedName name="Major_asian_producers_and_suppliers_of_fatty_amine_oxides_2013">#REF!</definedName>
    <definedName name="Major_asian_producers_and_suppliers_of_fatty_amine_salts_2013">#REF!</definedName>
    <definedName name="Major_asian_producers_and_suppliers_of_imidazoline_derived_amphoterics_2013">#REF!</definedName>
    <definedName name="Major_Asian_producers_and_suppliers_of_imidazoline_derived_amphoterics—2015">#REF!</definedName>
    <definedName name="Major_asian_producers_and_suppliers_of_linear_primary_and_secondary_alcohol_ethoxylates">#REF!</definedName>
    <definedName name="Major_asian_producers_and_suppliers_of_monoalkyl_and_dialkyl_sulfosuccinates_2013">#REF!</definedName>
    <definedName name="Major_asian_producers_and_suppliers_of_monoglycerol_fatty_acid_esters_2013">#REF!</definedName>
    <definedName name="Major_asian_producers_and_suppliers_of_n_acyl_methyl_taurates_2013">#REF!</definedName>
    <definedName name="Major_asian_producers_and_suppliers_of_polyethylene_glycol_fatty_acid_esters_and_polypropylene_glycol_fatty_acid_esters_2013">#REF!</definedName>
    <definedName name="Major_asian_producers_and_suppliers_of_polyoxyethylene_alkyl_ether_phosphate_2013">#REF!</definedName>
    <definedName name="Major_asian_producers_and_suppliers_of_quaternary_ammonium_salts_2013">#REF!</definedName>
    <definedName name="Major_asian_producers_and_suppliers_of_quaternized_imidazolines_2013">#REF!</definedName>
    <definedName name="Major_asian_producers_and_suppliers_of_sorbitan_fatty_acid_esters_2013">#REF!</definedName>
    <definedName name="Major_Asian_producers_of_cyanoacrylate_adhesives_2012">#REF!</definedName>
    <definedName name="Major_Asian_producers_of_epoxy_adhesives_as_of_september_2012">#REF!</definedName>
    <definedName name="Major_Asian_producers_of_epoxy_resins">#REF!</definedName>
    <definedName name="Major_asian_producers_of_linear_alkylbenzene_sulfonates__alcohol_sulfonates_and_alcohol_ether_sulfates">#REF!</definedName>
    <definedName name="Major_Asian_producers_of_polyurethane_adhesive_raw_materials">#REF!</definedName>
    <definedName name="Major_Asian_producers_of_sodium_hydrosulfide">#REF!</definedName>
    <definedName name="Major_Asian_producers_of_sodium_hydrosulfite">#REF!</definedName>
    <definedName name="Major_Asian_producers_of_sodium_sulfide">#REF!</definedName>
    <definedName name="Major_Asian_producers_of_sodium_sulfite">#REF!</definedName>
    <definedName name="Major_Asian_producers_of_sodium_thiosulfate">#REF!</definedName>
    <definedName name="Major_Asian_producers_of_sulfur_dioxide_2012">#REF!</definedName>
    <definedName name="Major_asian_producers_of_surfactants_2013">#REF!</definedName>
    <definedName name="Major_asian_producers_of_surfactants_2013_2">#REF!</definedName>
    <definedName name="Major_Asian_suppliers_of_anaerobic_adhesives_2012">#REF!</definedName>
    <definedName name="Major_Asian_suppliers_of_modified_acrylic_adhesives_2012">#REF!</definedName>
    <definedName name="Major_Asian_suppliers_of_polysulfide_sealants_2012">#REF!</definedName>
    <definedName name="Major_Asian_suppliers_of_polyurethane_adhesives_2012">#REF!</definedName>
    <definedName name="Major_Asian_suppliers_of_polyurethane_sealants_as_of_September_2012">#REF!</definedName>
    <definedName name="Major_Asian_suppliers_of_radiation_curable_adhesives_2012">#REF!</definedName>
    <definedName name="Major_Asian_suppliers_of_silicone_sealants_2012">#REF!</definedName>
    <definedName name="Major_Asian_suppliers_of_silyl_modified_polymer_sealants_2012">#REF!</definedName>
    <definedName name="Major_Australian_reserves_of_rare_earths_2013">#REF!</definedName>
    <definedName name="Major_Brazilian_producers_of_dyes_2014">#REF!</definedName>
    <definedName name="Major_bridges_in_China">#REF!</definedName>
    <definedName name="Major_Canadian_producers_of_food_emulsifiers_2014">'[11]can mex prdcrs'!#REF!</definedName>
    <definedName name="Major_Canadian_producers_of_polyamide_epichlorohydrin_resins">#REF!</definedName>
    <definedName name="Major_caribbean_producers_of_sodium_chloride">#REF!</definedName>
    <definedName name="Major_Central_and_Eastern_European_coatings_formulators_that_produce_liquid_epoxy_surface_coatings—2021">#REF!</definedName>
    <definedName name="Major_Central_and_Eastern_European_coatings_formulators_that_produce_powder_epoxy_surface_coatings—2021">#REF!</definedName>
    <definedName name="Major_Central_and_Eastern_European_producers_of_rubber_processing_chemicals_2012">#REF!</definedName>
    <definedName name="Major_central_and_Eastern_European_producers_of_sodium_chloride">#REF!</definedName>
    <definedName name="Major_Central_and_Eastern_European_producers_of_synthetic_rubber_2011">#REF!</definedName>
    <definedName name="Major_Central_and_Eastern_European_producers_of_synthetic_rubber—2016a">#REF!</definedName>
    <definedName name="Major_Central_and_Eastern_European_suppliers_of">#REF!</definedName>
    <definedName name="Major_central_and_South_American_producers_of_melamine_formaldehyde_resins_as_of_Mid_2013">#REF!</definedName>
    <definedName name="Major_Central_and_South_American_producers_of_nonnylon_type_polyamide_resins_2012">#REF!</definedName>
    <definedName name="Major_Central_and_South_American_producers_of_polyurethane_elastomers_2012">#REF!</definedName>
    <definedName name="Major_Central_and_South_American_producers_of_rubber_processing_chemicals_2012">#REF!</definedName>
    <definedName name="Major_central_and_South_American_producers_of_sodium_chloride">#REF!</definedName>
    <definedName name="Major_Central_and_South_American_suppliers_of_flame_retardants_2014">#REF!</definedName>
    <definedName name="Major_challenges_in_expanding_the_market_for_powder_coatings">#REF!</definedName>
    <definedName name="Major_chemical_processes_for_PGM_catalysts">#REF!</definedName>
    <definedName name="major_chi_producer_of_amine">#REF!</definedName>
    <definedName name="major_chi_producer_of_is">#REF!</definedName>
    <definedName name="Major_Chinese_formulators_of_radiation_curable_products_2011">#REF!</definedName>
    <definedName name="Major_Chinese_manufacturers_of_appliances_2013">#REF!</definedName>
    <definedName name="Major_Chinese_manufacturers_of_metal_furniture_2013">#REF!</definedName>
    <definedName name="Major_Chinese_producers_of_4_aminodiphenylamine_and_its_derivatives">#REF!</definedName>
    <definedName name="Major_Chinese_producers_of_4aminodiphenylamine_and_its_derivatives1">#REF!</definedName>
    <definedName name="Major_Chinese_producers_of_activated_carbon">#REF!</definedName>
    <definedName name="Major_Chinese_producers_of_aluminum_trihydroxide_2014">#REF!</definedName>
    <definedName name="Major_Chinese_producers_of_antioxidants_as_of_October_2014">#REF!</definedName>
    <definedName name="Major_Chinese_Producers_of_Aroma_Chemicals">#REF!</definedName>
    <definedName name="Major_Chinese_producers_of_aroma_chemicals—2018">#REF!</definedName>
    <definedName name="Major_Chinese_producers_of_beta_carotene_2014">#REF!</definedName>
    <definedName name="Major_Chinese_producers_of_brominated_flame_retardants_2014">#REF!</definedName>
    <definedName name="Major_Chinese_producers_of_chlorinated_paraffins_2014">#REF!</definedName>
    <definedName name="Major_Chinese_producers_of_containers">#REF!</definedName>
    <definedName name="Major_Chinese_Producers_of_Essential_oils">#REF!</definedName>
    <definedName name="Major_Chinese_producers_of_flavors_fragrances_aroma_chemicals_and_natural_extracts_2014">#REF!</definedName>
    <definedName name="Major_Chinese_producers_of_high_performance_anticorrosion_coatings">#REF!</definedName>
    <definedName name="Major_Chinese_producers_of_insoluble_sulfur">#REF!</definedName>
    <definedName name="Major_Chinese_producers_of_insoluble_sulfur1">#REF!</definedName>
    <definedName name="Major_Chinese_producers_of_lignosulfonates">#REF!</definedName>
    <definedName name="Major_chinese_producers_of_lithium_chemistries_as_lithium_carbonate_equivalent">#REF!</definedName>
    <definedName name="Major_chinese_producers_of_lithium_chloride">#REF!</definedName>
    <definedName name="Major_chinese_producers_of_lithium_hydroxide">#REF!</definedName>
    <definedName name="Major_Chinese_producers_of_melamine">#REF!</definedName>
    <definedName name="Major_Chinese_producers_of_nonwoven_fabrics">#REF!</definedName>
    <definedName name="Major_Chinese_producers_of_organophosphorus_compounds_2014">#REF!</definedName>
    <definedName name="Major_Chinese_producers_of_phosphors_2012">#REF!</definedName>
    <definedName name="Major_Chinese_producers_of_rare_earth_mineral_concentrates">#REF!</definedName>
    <definedName name="Major_Chinese_producers_of_rare_earth_polishing_powder">#REF!</definedName>
    <definedName name="Major_Chinese_producers_of_raw_materials_and_prepolymers_for_polyurethane_elastomers_2012">#REF!</definedName>
    <definedName name="Major_Chinese_producers_of_raw_materials_and_prepolymers_for_polyurethane_elastomers—2016">#REF!</definedName>
    <definedName name="Major_Chinese_producers_of_rubber_processing_chemicals_2012">#REF!</definedName>
    <definedName name="Major_Chinese_producers_of_rubber_processing_chemicals—2016">#REF!</definedName>
    <definedName name="Major_Chinese_producers_of_rubber_processing_chemicals—2019">#REF!</definedName>
    <definedName name="Major_chinese_producers_of_selected_oil_field_chemicals_2013">#REF!</definedName>
    <definedName name="Major_Chinese_producers_of_sodium_chloride">#REF!</definedName>
    <definedName name="Major_Chinese_producers_of_sodium_cyanide">#REF!</definedName>
    <definedName name="Major_Chinese_producers_of_sulfenamides_2012">#REF!</definedName>
    <definedName name="Major_Chinese_producers_of_sulfenamides—2016">#REF!</definedName>
    <definedName name="Major_Chinese_producers_of_sulfenamides—2019">#REF!</definedName>
    <definedName name="Major_chinese_producers_of_surfactants_2013">#REF!</definedName>
    <definedName name="Major_Chinese_producers_of_surfactants—2021">#REF!</definedName>
    <definedName name="Major_Chinese_producers_of_synthetic_dyes_as_of_October_2014">#REF!</definedName>
    <definedName name="Major_Chinese_producers_of_thermal_process_phosphoric_acid">#REF!</definedName>
    <definedName name="Major_chinese_producers_of_titanium_dioxide">#REF!</definedName>
    <definedName name="Major_Chinese_producers_of_urea">#REF!</definedName>
    <definedName name="Major_Chinese_rare_earth_separation_and_smelting_companies_2012">#REF!</definedName>
    <definedName name="Major_Chinese_roducers_of_antimony_trioxide_2014">#REF!</definedName>
    <definedName name="Major_chinese_service_companies_providing_oil_field_services_2013">#REF!</definedName>
    <definedName name="Major_Chinese_shipbuilders">#REF!</definedName>
    <definedName name="Major_Chinese_suppliers_of_agricultural_food_and_drink_processing_cleaners_2014">#REF!</definedName>
    <definedName name="Major_Chinese_suppliers_of_I_I_cleaners_2014">#REF!</definedName>
    <definedName name="Major_Chinese_suppliers_of_janitorial_products_2014">#REF!</definedName>
    <definedName name="Major_Chinese_suppliers_of_kitchen_catering_detergents_2014">#REF!</definedName>
    <definedName name="Major_Chinese_suppliers_of_laundry_detergents_2014">#REF!</definedName>
    <definedName name="Major_Chinese_suppliers_of_technical_industrial_cleaners_2014">#REF!</definedName>
    <definedName name="Major_Chinese_suppliers_of_transportation_washes_2014">#REF!</definedName>
    <definedName name="Major_corporate_activities_relevant_to_the_EMEA_catalysts_business">#REF!</definedName>
    <definedName name="Major_Eastern_Asian_producers_of_sodium_sulfitesa">#REF!</definedName>
    <definedName name="Major_Eastern_Asian_producers_of_sodium_thiosulfateab">#REF!</definedName>
    <definedName name="Major_EMEA_producers_of_petroleum_refining_catalysts_2013">#REF!</definedName>
    <definedName name="Major_end_uses_of_selected_metal_nitrates">'[6]fert 10%N'!#REF!</definedName>
    <definedName name="Major_EU_legislation_concerning_animal_nutrition">#REF!</definedName>
    <definedName name="Major_Eurasian_coatings_formulators_that_produce_liquid_epoxy_surface_coatings—2024">#REF!</definedName>
    <definedName name="Major_Eurasian_coatings_formulators_that_produce_powder_epoxy_surface_coatings—2024">#REF!</definedName>
    <definedName name="Major_Eurasian_suppliers_of_high_performance_anticorrosion_coatings_—_2025">'[42]cee suppliers'!#REF!</definedName>
    <definedName name="Major_European_manufactures_of_radiation_curable_raw_materials_as_of_2011">#REF!</definedName>
    <definedName name="Major_European_producers_of_amino_acids_peptides_and_proteins_used_as_nutraceutical_ingredients_2013">#REF!</definedName>
    <definedName name="Major_European_producers_of_chemical_processing_catalysts_2013">#REF!</definedName>
    <definedName name="Major_European_producers_of_epoxy_coating_resins_July_2014">#REF!</definedName>
    <definedName name="Major_European_producers_of_flavor_and_fragrance_products">'[9]EMEA Company Sales'!#REF!</definedName>
    <definedName name="Major_European_producers_of_minerals_for_supplements_and_nutraceuticals_2013">#REF!</definedName>
    <definedName name="Major_European_producers_of_nonwoven_fabrics">#REF!</definedName>
    <definedName name="Major_European_suppliers_of_high_performance">#REF!</definedName>
    <definedName name="Major_European_suppliers_of_polyurethane_sealants_as_of_August_2012">#REF!</definedName>
    <definedName name="Major_events_and_activities_in_the_European_organometallics_industry">#REF!</definedName>
    <definedName name="Major_food_colorsa">#REF!</definedName>
    <definedName name="Major_food_thickeners_and_stabilizers_and_their_principal_functions">#REF!</definedName>
    <definedName name="Major_FPD_photomasks_manufacturers">#REF!</definedName>
    <definedName name="Major_FPD_photoresist_manufacturers">#REF!</definedName>
    <definedName name="Major_Indian_producers_and_suppliers_of_plastics_additives_as_of_June_2014">#REF!</definedName>
    <definedName name="Major_Indian_producers_of__synthetic_lubricant_base_stocks_—_2024">#REF!</definedName>
    <definedName name="Major_Indian_producers_of_chlorobenzenes">#REF!</definedName>
    <definedName name="Major_Indian_producers_of_cosmetics_and_personal_care_products—2022">#REF!</definedName>
    <definedName name="Major_Indian_producers_of_secondary_NPK_compound_fertilizers">'[16]Producer India Pri'!#REF!</definedName>
    <definedName name="Major_Indian_producers_of_synthetic_dyes_as_of_October_2014">#REF!</definedName>
    <definedName name="Major_Indian_subcontinent_producers_of_urea_for_animal_feed">#REF!</definedName>
    <definedName name="Major_Indian_suppliers_of_I_I_cleaners_2014">#REF!</definedName>
    <definedName name="Major_Japanese_bridges">#REF!</definedName>
    <definedName name="Major_Japanese_distributors_of_flame_retardants_2014">#REF!</definedName>
    <definedName name="Major_Japanese_formulators_of_radiation_curable_coatings_2011">#REF!</definedName>
    <definedName name="Major_Japanese_manufacturers_of_radiation_curing_equipment_2011">#REF!</definedName>
    <definedName name="Major_Japanese_producers_of_antioxidants_as_of_June_2014">#REF!</definedName>
    <definedName name="Major_Japanese_producers_of_antistatic_agents_as_of_June_2014">#REF!</definedName>
    <definedName name="Major_Japanese_producers_of_display_substrates—2022">#REF!</definedName>
    <definedName name="Major_Japanese_producers_of_epoxy_resins_for_coatings_July_2014">#REF!</definedName>
    <definedName name="Major_Japanese_producers_of_epoxy_resins_for_coatings—November_2017">#REF!</definedName>
    <definedName name="Major_Japanese_producers_of_flame_retardants_as_of_June_2014">#REF!</definedName>
    <definedName name="Major_Japanese_producers_of_Hhigh_performance_reactive_adhesives_2012">#REF!</definedName>
    <definedName name="Major_Japanese_producers_of_high_performance_sealants_2012">#REF!</definedName>
    <definedName name="Major_Japanese_producers_of_light_stabilizers_as_of_June_2014">#REF!</definedName>
    <definedName name="Major_Japanese_producers_of_liquid_epoxy_coatings_July_2014">#REF!</definedName>
    <definedName name="Major_Japanese_producers_of_lithium_hexafluorophosphate">#REF!</definedName>
    <definedName name="Major_Japanese_producers_of_nonwoven_fabrics">#REF!</definedName>
    <definedName name="Major_Japanese_producers_of_nonwovens_by_manufacturing_process_2013">#REF!</definedName>
    <definedName name="Major_Japanese_producers_of_nutraceutical_ingredients_as_of_May_2014">#REF!</definedName>
    <definedName name="Major_Japanese_producers_of_OLED_materials—2022">#REF!</definedName>
    <definedName name="Major_Japanese_producers_of_Optical_and_functional_films—2022">#REF!</definedName>
    <definedName name="Major_Japanese_producers_of_organomagnesiums_and_organolithiums">#REF!</definedName>
    <definedName name="Major_Japanese_producers_of_plastics_additives_as_of_June_2014">#REF!</definedName>
    <definedName name="Major_Japanese_producers_of_polyamide_epichlorohydrin_resins">#REF!</definedName>
    <definedName name="Major_Japanese_producers_of_rare_earth_magnets_and_magnetic_alloys_2012">#REF!</definedName>
    <definedName name="Major_Japanese_Producers_of_raw_materials_and_prepolymers_for_polyurethane_elastomers_2012">#REF!</definedName>
    <definedName name="Major_Japanese_producers_of_sulfur_dioxidea">#REF!</definedName>
    <definedName name="Major_japanese_producers_of_surfactants_2013">#REF!</definedName>
    <definedName name="Major_japanese_producers_of_surfactants_for_personal_care_products_2013">#REF!</definedName>
    <definedName name="Major_Japanese_producers_of_wet_processing_chemicals_for_the_FPD_industry—2022">#REF!</definedName>
    <definedName name="Major_Japanese_suppliers_and_importers_of_rubber_processing_chemicals_2012">#REF!</definedName>
    <definedName name="Major_Japanese_suppliers_of_cleaners_for_the_agricultural_food_and_drink_industry_2014">#REF!</definedName>
    <definedName name="Major_Japanese_suppliers_of_flame_retardants_by_product_category_2014">#REF!</definedName>
    <definedName name="Major_Japanese_suppliers_of_I_I_cleaners_2014">#REF!</definedName>
    <definedName name="Major_Japanese_suppliers_of_janitorial_cleaners_2014">#REF!</definedName>
    <definedName name="Major_Japanese_suppliers_of_janitorial_sanitizers_disinfectants_2014">#REF!</definedName>
    <definedName name="Major_Japanese_suppliers_of_kitchen_and_catering_cleaners_2014">#REF!</definedName>
    <definedName name="Major_Japanese_suppliers_of_laundry_detergents_2014">#REF!</definedName>
    <definedName name="Major_Japanese_suppliers_of_monomers_and_oligomers_for_radiation_curable_systems_2011">#REF!</definedName>
    <definedName name="Major_Japanese_suppliers_of_normal_aqueous_technical_industrial_cleaners_2014">#REF!</definedName>
    <definedName name="Major_japanese_suppliers_of_surfactants_to_the_fiber_and_textile_industry_2013">#REF!</definedName>
    <definedName name="Major_japanese_suppliers_of_surfactants_to_the_plastics_and_rubber_industry_2013">#REF!</definedName>
    <definedName name="Major_Japanese_suppliers_of_technical_industrial_cleaners_2014">#REF!</definedName>
    <definedName name="Major_Latin_American_producers_of_nonwoven_fabrics">#REF!</definedName>
    <definedName name="Major_mainland_China_s_producers_of_lithium_chloride">#REF!</definedName>
    <definedName name="Major_mainland_China_s_producers_of_lithium_cobalt_oxide">#REF!</definedName>
    <definedName name="Major_mainland_China_s_producers_of_lithium_iron_phosphate">#REF!</definedName>
    <definedName name="Major_mainland_China_s_producers_of_lithium_manganese_oxide">#REF!</definedName>
    <definedName name="Major_mainland_China_s_producers_of_lithium_nickel_cobalt_aluminum_oxide">#REF!</definedName>
    <definedName name="Major_mainland_China_s_producers_of_lithium_nickel_manganese_cobalt_oxide">#REF!</definedName>
    <definedName name="Major_mainland_Chinese_producers_of_lithium_carbonate">#REF!</definedName>
    <definedName name="Major_mainland_Chinese_producers_of_lithium_hexafluorophosphate">#REF!</definedName>
    <definedName name="Major_mainland_Chinese_producers_of_lithium_hydroxide_monohydrate">#REF!</definedName>
    <definedName name="Major_mainland_Chinese_producers_of_lithium_titanium_oxide">#REF!</definedName>
    <definedName name="Major_Middle_Eastern_and_African_producers_of_nonwoven_fabrics">#REF!</definedName>
    <definedName name="Major_Middle_Eastern_and_African_producers_of_thermosetting_powder_coatings_2013">#REF!</definedName>
    <definedName name="Major_Middle_Eastern_coatings_formulators_that_produce_liquid_epoxy_surface_coatings—2021">#REF!</definedName>
    <definedName name="Major_Middle_Eastern_coatings_formulators_that_produce_powder_epoxy_surface_coatings—2021">#REF!</definedName>
    <definedName name="Major_Middle_Eastern_suppliers_of_high_performance_anticorrosion_coatings_2015">#REF!</definedName>
    <definedName name="Major_modified_binder_systems_used_in_high_performance_anticorrosion_coatings">#REF!</definedName>
    <definedName name="Major_NAFTA_producers_of_dyes_and_pigments_for_paper">'[21]nafta producers dyes'!#REF!</definedName>
    <definedName name="Major_NAFTA_producers_of_wet_strength_resins">'[21]nafta producers wet'!#REF!</definedName>
    <definedName name="Major_NAFTA_suppliers_of_biocides_to_pulp_and_paper_mills">'[21]nafta suppliers biocides'!#REF!</definedName>
    <definedName name="Major_NAFTA_suppliers_of_polymeric_retention_and_drainage_aids">'[21]nafta suppliers polymeric'!#REF!</definedName>
    <definedName name="Major_NAFTA_suppliers_of_specialty_coatings_and_miscellaneous_products">'[21]nafta suppliers spec'!#REF!</definedName>
    <definedName name="Major_NAFTA_suppliers_of_specialty_pitch__and_deposit_control_agents">'[21]nafta suppliers pitch-'!#REF!</definedName>
    <definedName name="Major_NAFTA_suppliers_of_synthetic_pigment_binders_for_paper">'[21]nafta suppliers synthetic'!#REF!</definedName>
    <definedName name="Major_NAFTA_suppliers_of_wet_strength_resins_2012">'[21]nafta producers wet'!#REF!</definedName>
    <definedName name="Major_North_American_and_European_suppliers_of_radiation_curable_adhesives_2011">#REF!</definedName>
    <definedName name="Major_North_American_producers_of_accelerators__activators_and_vulcanizing_agents_2012">#REF!</definedName>
    <definedName name="Major_North_American_producers_of_accelerators__activators_and_vulcanizing_agents—June_2016__Part_1">#REF!</definedName>
    <definedName name="Major_north_american_producers_of_alkyldimethylamines_and_derivatives_2013">#REF!</definedName>
    <definedName name="Major_North_American_producers_of_amorphous_high_performance_thermoplastics_—_2025">#REF!</definedName>
    <definedName name="Major_north_american_producers_of_amphoteric_surfactants_2013">#REF!</definedName>
    <definedName name="Major_North_American_producers_of_antioxidants__antiozonants_and_stabilizers_2012">#REF!</definedName>
    <definedName name="Major_North_American_producers_of_antioxidants_2014">#REF!</definedName>
    <definedName name="Major_North_American_producers_of_antistatic_agents_2014">#REF!</definedName>
    <definedName name="Major_North_American_producers_of_chemical_foaming_systems_2014">#REF!</definedName>
    <definedName name="Major_North_American_producers_of_chemical_processing_catalysts_2012">#REF!</definedName>
    <definedName name="Major_North_American_producers_of_chemical_processing_catalysts_2012_concluded">#REF!</definedName>
    <definedName name="Major_North_American_producers_of_epoxy_powder_coatings_July_2014">#REF!</definedName>
    <definedName name="Major_North_American_producers_of_epoxy_resins">#REF!</definedName>
    <definedName name="Major_north_american_producers_of_ethoxylated_amines_2013">#REF!</definedName>
    <definedName name="Major_North_American_producers_of_flame_retardants_2014">#REF!</definedName>
    <definedName name="Major_North_American_producers_of_heat_stabilizers_2014">#REF!</definedName>
    <definedName name="Major_North_American_producers_of_impact_modifiers_and_processing_aids_2014">#REF!</definedName>
    <definedName name="Major_North_American_producers_of_light_stabilizers_2014">#REF!</definedName>
    <definedName name="Major_north_american_producers_of_linear_alkylbenzene_sulfonates__alcohol_sulfonates__alcohol_ether_sulfates__alpha_olefin_sulfonates_and_branched_alkylbenzene_sulfonates_for_the_merchant_market">#REF!</definedName>
    <definedName name="Major_North_American_producers_of_lubricants_and_slip_additives_for_plastics_2014">#REF!</definedName>
    <definedName name="Major_North_American_producers_of_modified_acrylic_adhesives_as_of_September_2012">#REF!</definedName>
    <definedName name="Major_north_american_producers_of_nonquaternized_fatty_acid_polyamine_condensates_2013">#REF!</definedName>
    <definedName name="Major_North_American_producers_of_nonwoven_fabrics">#REF!</definedName>
    <definedName name="Major_North_American_producers_of_other_chemical_processing_catalysts">#REF!</definedName>
    <definedName name="Major_North_American_producers_of_other_rubber_processing_chemicals_2012">#REF!</definedName>
    <definedName name="Major_North_American_producers_of_petroleum_refining_catalysts">#REF!</definedName>
    <definedName name="Major_North_American_producers_of_petroleum_refining_catalysts_2012">#REF!</definedName>
    <definedName name="Major_North_American_producers_of_plastics_additives_2014">#REF!</definedName>
    <definedName name="Major_North_American_producers_of_polymerization_catalysts">#REF!</definedName>
    <definedName name="Major_North_American_producers_of_polyurethane_adhesive_raw_materials">#REF!</definedName>
    <definedName name="Major_North_American_producers_of_semi_crystalline_high_performance_thermoplastics_—_2025">#REF!</definedName>
    <definedName name="Major_North_American_producers_of_uv_eb_curable_adhesives_2012">#REF!</definedName>
    <definedName name="Major_North_American_producers_of_water_management_chemicals">#REF!</definedName>
    <definedName name="Major_North_American_suppliers_of_aluminum_trihydroxide_flame_retardants_2014">#REF!</definedName>
    <definedName name="Major_North_American_suppliers_of_antimony_oxide_flame_retardants_2014">#REF!</definedName>
    <definedName name="Major_North_American_suppliers_of_brominated_flame_retardants_2014">#REF!</definedName>
    <definedName name="Major_North_American_suppliers_of_chlorinated_flame_retardants_2014">#REF!</definedName>
    <definedName name="Major_North_American_suppliers_of_cyanoacrylate_adhesives_as_of_September_2012">#REF!</definedName>
    <definedName name="Major_North_American_suppliers_of_epoxy_adhesives_as_of_mid_2012">#REF!</definedName>
    <definedName name="Major_North_American_suppliers_of_flame_retardants_by_product_category_2014">#REF!</definedName>
    <definedName name="Major_North_American_suppliers_of_organophosphorus_flame_retardants_2014">#REF!</definedName>
    <definedName name="Major_North_American_suppliers_of_other_flame_retardants_2014">#REF!</definedName>
    <definedName name="Major_North_American_suppliers_of_polysulfide_sealants_as_of_september_2012">#REF!</definedName>
    <definedName name="Major_North_American_suppliers_of_polyurethane_adhesives_as_of_august_2012">'[33]mjr na PU adhesi mfr '!#REF!</definedName>
    <definedName name="Major_North_American_suppliers_of_polyurethane_sealants_as_of_September_2012">#REF!</definedName>
    <definedName name="Major_North_American_suppliers_of_reactive_adhesives_2012">'[33]mjr nrth amrcn suplrs'!#REF!</definedName>
    <definedName name="Major_North_American_suppliers_of_sealants_2012">#REF!</definedName>
    <definedName name="Major_North_American_suppliers_of_silicone_sealants_as_of_August_2012">#REF!</definedName>
    <definedName name="Major_nutraceutical_ingredient_product_categories">#REF!</definedName>
    <definedName name="Major_Oceanian_producers_of_cosmetics_and_personal_care_products—2025">#REF!</definedName>
    <definedName name="Major_Oceanian_producers_of_nonwoven_fabrics">#REF!</definedName>
    <definedName name="Major_other_Asian_manufacturers_of_appliances_2013">#REF!</definedName>
    <definedName name="Major_Other_Asian_producers_and_suppliers_of_plastics_additives_as_of_June_2014">#REF!</definedName>
    <definedName name="Major_other_Asian_producers_of_accelerators_2012">#REF!</definedName>
    <definedName name="Major_other_Asian_producers_of_antidegradants">#REF!</definedName>
    <definedName name="Major_other_Asian_Producers_of_high_performance_adhesives_and_sealants_2012">#REF!</definedName>
    <definedName name="Major_other_Asian_producers_of_nonwoven_fabrics">#REF!</definedName>
    <definedName name="Major_Other_Asian_producers_of_organotins_and_PVC_stabilizers">#REF!</definedName>
    <definedName name="Major_Other_Asian_producers_of_sulfur_dioxidea">#REF!</definedName>
    <definedName name="Major_Other_Eastern_Asian_producers_of_sulfur_dioxidea">#REF!</definedName>
    <definedName name="Major_producers_2023">#REF!</definedName>
    <definedName name="Major_producers_of_ACF">#REF!</definedName>
    <definedName name="Major_producers_of_alignment_films">#REF!</definedName>
    <definedName name="Major_producers_of_color_filters">#REF!</definedName>
    <definedName name="Major_producers_of_CPI">#REF!</definedName>
    <definedName name="Major_producers_of_gases_for_electronics_manufacture—2021">#REF!</definedName>
    <definedName name="Major_producers_of_glass_substrates">#REF!</definedName>
    <definedName name="Major_producers_of_LCD_LGP">#REF!</definedName>
    <definedName name="Major_producers_of_LCM_for_the_FPD_industry">#REF!</definedName>
    <definedName name="Major_producers_of_OLED_materials">#REF!</definedName>
    <definedName name="Major_producers_of_optical_films">#REF!</definedName>
    <definedName name="Major_producers_of_PMMA">#REF!</definedName>
    <definedName name="Major_producers_of_polarizer">#REF!</definedName>
    <definedName name="Major_producers_of_sputtering_targets">#REF!</definedName>
    <definedName name="Major_producers_of_wet_chemicals_for_the_FPD_industry">#REF!</definedName>
    <definedName name="Major_products_by_additive_category">#REF!</definedName>
    <definedName name="Major_PU_elastomer_producers_by_major_region_and_product_type_2012">#REF!</definedName>
    <definedName name="Major_recent_US_ethylene_capacity_additions">#REF!</definedName>
    <definedName name="Major_reg_IPA_2023">#REF!</definedName>
    <definedName name="Major_Republic_of_Korea_producers_and_suppliers_of_plastics_additives_as_of_June_2014">#REF!</definedName>
    <definedName name="Major_Republic_of_Korea_producers_of_rubber_processing_chemicals_2012">#REF!</definedName>
    <definedName name="Major_Republic_of_Korea_producers_of_synthetic_dyes_as_of_November_2014">#REF!</definedName>
    <definedName name="Major_rubber_processing_chemicals_by_primary_application_area">#REF!</definedName>
    <definedName name="Major_Solvay_HPTP_products">#REF!</definedName>
    <definedName name="Major_South_American_producers_formulators_of_synthetic_dyes_and_fluorescent_brighteners_2014">#REF!</definedName>
    <definedName name="Major_south_american_suppliers_of_specialty_paper_chemicals_2014">'[21]sa suppliers spec'!#REF!</definedName>
    <definedName name="Major_South_Korean_new_shipbuilders_and">#REF!</definedName>
    <definedName name="Major_South_Korean_producers_of_display_substrates—2022">#REF!</definedName>
    <definedName name="Major_South_Korean_producers_of_liquid_crystal_for_flat_panel_displays_—_2026">#REF!</definedName>
    <definedName name="Major_South_Korean_producers_of_OLED_materials—2022">#REF!</definedName>
    <definedName name="Major_South_Korean_producers_of_Optical_and_functional_films—2022">#REF!</definedName>
    <definedName name="Major_South_Korean_producers_of_printed_circuit_boards_—_2026">#REF!</definedName>
    <definedName name="Major_South_Korean_producers_of_semiconductor_chips_—_2025">#REF!</definedName>
    <definedName name="Major_South_Korean_producers_of_wet_processing_chemicals_for_the_FPD_industry—2022">#REF!</definedName>
    <definedName name="Major_South_Korean_suppliers_of_high_performance_anticorrosion_coatings_2014">#REF!</definedName>
    <definedName name="Major_Southeast_Asian_producers_of_cosmetics_and_personal_care_products—2025">#REF!</definedName>
    <definedName name="Major_suppliers_of_high_performance_anticorrosion_coatings_in_Africa_2015">#REF!</definedName>
    <definedName name="Major_suppliers_of_high_performance_anticorrosion_coatings_in_the_Rest_of_Asia_015">#REF!</definedName>
    <definedName name="Major_suppliers’_global_sales_of_powder_coatings">#REF!</definedName>
    <definedName name="Major_supports_for_metal_catalysts">#REF!</definedName>
    <definedName name="Major_Taiwanese_producers_and_suppliers_of_plastics_additives_as_of_June_2014">#REF!</definedName>
    <definedName name="Major_Taiwanese_producers_of_Optical_and_functional_films—2022">#REF!</definedName>
    <definedName name="Major_Taiwanese_producers_of_synthetic_dyes_as_of_October_2014">#REF!</definedName>
    <definedName name="Major_Taiwanese_producers_of_wet_processing_chemicals_for_the_FPD_industry—2022">#REF!</definedName>
    <definedName name="Major_Thai_producers_of_synthetic_dyes_as_of_October_2014">#REF!</definedName>
    <definedName name="Major_U.S._producers_and_chemical_converters_of_lignosulfonates">#REF!</definedName>
    <definedName name="Major_U.S._producers_of_dimer_acid_based_polyamide_resins">#REF!</definedName>
    <definedName name="Major_U.S._producers_of_epoxy_acrylates_July_2014">#REF!</definedName>
    <definedName name="Major_U.S._producers_of_phosphors_2012">#REF!</definedName>
    <definedName name="Major_U.S._producers_of_polyamide_epichlorohydrin_resins">#REF!</definedName>
    <definedName name="Major_U.S._producers_of_polycarbonate_resins_for_construction_applications_2012">'[51]US Producer-Construction'!$A$1:$C$6</definedName>
    <definedName name="Major_U.S._producers_of_polyurethane_prepolymers_for_cast_and_poured_products_January_1_2013">#REF!</definedName>
    <definedName name="Major_U.S._producers_of_rare_earth_magnets_2013">#REF!</definedName>
    <definedName name="Major_U.S._producers_of_rare_earth_products">#REF!</definedName>
    <definedName name="Major_U.S._sellers_of_polyurethane_systems_for_microcellular_products_January_1_2013">#REF!</definedName>
    <definedName name="Major_U.S._water_management_companies_selling_formulated_water_management_products">#REF!</definedName>
    <definedName name="Major_US_formulators_of_radiation_curable_formulated_products_2011">#REF!</definedName>
    <definedName name="Major_US_producers_of_monomers_and_oligomers_for_radiation_curable_systems_2011">#REF!</definedName>
    <definedName name="Major_US_producers_of_polycarbonate_resins__blends__sheet__and_film—2023">#REF!</definedName>
    <definedName name="Major_US_producers_of_surfactants_2013">#REF!</definedName>
    <definedName name="Major_US_suppliers_of_high_performance_anticorrosion_coatings—2014">#REF!</definedName>
    <definedName name="Major_uses_of_emulsifiers_in_food">#REF!</definedName>
    <definedName name="Major_Western_European_Coating_Formulators_liquid_epoxy_surface_coating_2021">#REF!</definedName>
    <definedName name="Major_Western_European_coatings_formulators_that_produce_epoxy_acrylates—2021">#REF!</definedName>
    <definedName name="Major_Western_European_coatings_formulators_that_produce_powder_epoxy_surface_coatings—2021">#REF!</definedName>
    <definedName name="Major_Western_European_formulators_of_silyl_modified_polyether_sealants_2012">#REF!</definedName>
    <definedName name="Major_Western_European_producers_of_accelerators__activators_and_vulcanizing_agents_2012">#REF!</definedName>
    <definedName name="Major_Western_European_producers_of_amorphous_high_performance_thermoplastics_—_2025">#REF!</definedName>
    <definedName name="Major_Western_European_producers_of_antioxidants__antiozonants_and_stabilizers_2012">#REF!</definedName>
    <definedName name="Major_Western_European_producers_of_antioxidants_2014">#REF!</definedName>
    <definedName name="Major_Western_European_Producers_of_Antioxidants—2012">#REF!</definedName>
    <definedName name="Major_Western_European_Producers_of_Antioxidants—2014">#REF!</definedName>
    <definedName name="Major_Western_European_producers_of_antistatic_agents_2014">#REF!</definedName>
    <definedName name="Major_Western_European_Producers_of_Antistatic_Agents—2012">#REF!</definedName>
    <definedName name="Major_Western_European_producers_of_dimer_acid_based_polyamide_resins">#REF!</definedName>
    <definedName name="Major_Western_European_producers_of_dimer_acid–based_polyamide_resins">#REF!</definedName>
    <definedName name="Major_Western_European_producers_of_flame_retardant_chemicals_2014">#REF!</definedName>
    <definedName name="Major_Western_European_producers_of_flame_retardants_2014">#REF!</definedName>
    <definedName name="Major_Western_European_producers_of_light_stabilizers_2014">#REF!</definedName>
    <definedName name="Major_Western_European_Producers_of_Light_Stabilizers—2014">#REF!</definedName>
    <definedName name="Major_Western_European_producers_of_lubricants_and_slip_additives_2014">#REF!</definedName>
    <definedName name="Major_Western_European_Producers_of_Lubricants_and_Slip_Additives_—2014">#REF!</definedName>
    <definedName name="Major_Western_European_producers_of_organotins_2012">#REF!</definedName>
    <definedName name="Major_Western_European_producers_of_other_rubber_processing_chemicals_2012">#REF!</definedName>
    <definedName name="Major_Western_European_producers_of_plastics_additives_2014">#REF!</definedName>
    <definedName name="Major_Western_European_producers_of_polyamide_epichlorohydrin_resins_2012">#REF!</definedName>
    <definedName name="Major_Western_European_producers_of_PVC_heat_stabilizers_2014">#REF!</definedName>
    <definedName name="Major_Western_European_Producers_of_PVC_Heat_Stabilizers—2012">#REF!</definedName>
    <definedName name="Major_Western_European_producers_of_raw_materials_for_polyurethane_elastomers_January_1_2013">#REF!</definedName>
    <definedName name="Major_Western_European_producers_of_raw_materials_for_polyurethane_elastomers_January_1_2013_1">#REF!</definedName>
    <definedName name="Major_Western_European_producers_of_semi_crystalline_high_performance_thermoplastics_—_2025">#REF!</definedName>
    <definedName name="Major_Western_European_producers_of_sodium_chloride">#REF!</definedName>
    <definedName name="Major_western_european_producers_of_surfactants_2013">#REF!</definedName>
    <definedName name="Major_western_european_producers_of_surfactants_and_their_product_integration_2013">#REF!</definedName>
    <definedName name="Major_Western_European_producers_of_surfactants_and_their_product_integration—2024a">#REF!</definedName>
    <definedName name="Major_Western_European_producers_of_thermoplastic_polyurethanes_2012">#REF!</definedName>
    <definedName name="Major_Western_European_suppliers_of_epoxy_adhesives_2012">#REF!</definedName>
    <definedName name="Major_Western_European_suppliers_of_flame_retardants_by_product_category_2014">#REF!</definedName>
    <definedName name="Major_Western_European_suppliers_of_high_prformance_sealants_2012">#REF!</definedName>
    <definedName name="Major_Western_European_suppliers_of_polysulfide_sealants_as_of_August_2012">#REF!</definedName>
    <definedName name="Major_Western_European_suppliers_of_polyurethane_adhesives_as_of_August_2012">#REF!</definedName>
    <definedName name="Major_Western_European_synthetic_rubber_producers">#REF!</definedName>
    <definedName name="Major_world_ceramic_proppant_producers">#REF!</definedName>
    <definedName name="Major_world_producers_2024">#REF!</definedName>
    <definedName name="Major_world_producers_and_sales_of_flavor_and_fragrance_products_—_2023a">#REF!</definedName>
    <definedName name="Major_world_producers_and_sales_of_flavor_and_fragrance_products_2013">#REF!</definedName>
    <definedName name="Major_world_producers_of_cosmetic_chemicals_—_2025">#REF!</definedName>
    <definedName name="Major_world_producers_of_fluoropolymers">#REF!</definedName>
    <definedName name="Major_world_producers_of_lignosulfonates">#REF!</definedName>
    <definedName name="Major_world_producers_of_lithium_chemistries">#REF!</definedName>
    <definedName name="Major_World_producers_of_natural_flavor_and_fragrance_extracts_2014">#REF!</definedName>
    <definedName name="Major_world_producers_of_surfactants—2024">#REF!</definedName>
    <definedName name="Major_world_producers_of_textile_chemicals_—_2025">#REF!</definedName>
    <definedName name="Major_world_producers_of_titanium_dioxide_2014">#REF!</definedName>
    <definedName name="Major_world_producers_of_titanium_dioxide_feedstocks_2011">#REF!</definedName>
    <definedName name="Major_world_producers_of_titanium_dioxide_feedstocks_2014">#REF!</definedName>
    <definedName name="Major_World_suppliers_of_anaerobic_adhesives_as_of_August_2012">#REF!</definedName>
    <definedName name="Major_world_suppliers_of_silyl_modified_sealants_as_of_September_2012">#REF!</definedName>
    <definedName name="Malaysia_trade_of_fragrance_compositions">'[9]Malay Flavor trade'!#REF!</definedName>
    <definedName name="Malaysian_exports_of_essential_oils_and_natural_extracts">'[9]Malays EssOil&amp;NatExt Import'!#REF!</definedName>
    <definedName name="Malaysian_exports_of_essential_oils_and_natural_extracts__continued">'[9]Malays EssOil&amp;NatExt Import'!#REF!</definedName>
    <definedName name="Malaysian_exports_of_selected_aroma_chemicals">'[9]Mayais AromaChem imports'!#REF!</definedName>
    <definedName name="Malaysian_exports_of_selected_aroma_chemicals__continued">'[9]Mayais AromaChem imports'!#REF!</definedName>
    <definedName name="Malaysian_supply_demand_for_titanium_dioxide">#REF!</definedName>
    <definedName name="Malaysian_trade_in_fragrance_compositionsa">'[9]Malay Flavor trade'!#REF!</definedName>
    <definedName name="Mane">[9]Mane!#REF!</definedName>
    <definedName name="Manufacture_of_textiles_and_wearing_apparel_in_Turkey">#REF!</definedName>
    <definedName name="Manufacture_of_textiles_in_Germany">'[26]Textile industry_WE'!#REF!</definedName>
    <definedName name="Manufacture_of_textiles_in_Italy">'[26]Textile industry_WE'!#REF!</definedName>
    <definedName name="Manufacture_of_textiles_WE">#REF!</definedName>
    <definedName name="Manufacturing_processes_for_lithium_metal_and_selected_lithium_chemicals">#REF!</definedName>
    <definedName name="Map">"Map"</definedName>
    <definedName name="Marcellus_region_regulatory_landscape">#REF!</definedName>
    <definedName name="Market_shares_for_industrial_coatings">#REF!</definedName>
    <definedName name="Market_shares_of_cleaning_categories_in_China_2014">#REF!</definedName>
    <definedName name="Market_size_and_projected_volume_growth_rates_for_industrial_and_institutional_cleaners_2015">#REF!</definedName>
    <definedName name="MAXLINESGLOBAL">#REF!</definedName>
    <definedName name="MaxLinesPADDs">#REF!</definedName>
    <definedName name="MCT_CH">#REF!</definedName>
    <definedName name="MCTCM_CH">#REF!</definedName>
    <definedName name="MCTCMO_CH">#REF!</definedName>
    <definedName name="MCTCMS_CH">#REF!</definedName>
    <definedName name="MCTLN_CH">#REF!</definedName>
    <definedName name="MCTLNK_CH">#REF!</definedName>
    <definedName name="MCTLNO_CH">#REF!</definedName>
    <definedName name="MDE_consumption">#REF!</definedName>
    <definedName name="MDE_consumption_of_Sodium_Carbonate">#REF!</definedName>
    <definedName name="MDE_consumption_of_sodium_sulfite__SS">#REF!</definedName>
    <definedName name="MDE_exports_destination_of_sodium_carbonate">#REF!</definedName>
    <definedName name="MDE_exports_destination_of_sodium_carbonate__cont.">#REF!</definedName>
    <definedName name="MDE_imports_origin_of_sodium_carbonate">#REF!</definedName>
    <definedName name="MDE_producer_of_sodium_hydrosulfide">#REF!</definedName>
    <definedName name="MDE_producers">#REF!</definedName>
    <definedName name="MDE_salient_statistics">#REF!</definedName>
    <definedName name="MDE_Supply___Demand_for_Sodium_Carbonate">#REF!</definedName>
    <definedName name="ME_AF_Cons">#REF!</definedName>
    <definedName name="ME_AF_Rubber_Caps">#REF!</definedName>
    <definedName name="ME_AF_Rubber_Cons">#REF!</definedName>
    <definedName name="ME_cons_LOA_by_end_use">#REF!</definedName>
    <definedName name="ME_ink_exports">'[18]ME inks trade'!#REF!</definedName>
    <definedName name="ME_packaging_facilities">#REF!</definedName>
    <definedName name="ME_prod_oil_additives">#REF!</definedName>
    <definedName name="ME_prod_PCB">#REF!</definedName>
    <definedName name="ME_prod_PCB_chem_semiconductor_packaging_materials">#REF!</definedName>
    <definedName name="ME_prod_specialty_paper_chemicals">#REF!</definedName>
    <definedName name="MEA_producers_of_sodium_hydrosulfide">#REF!</definedName>
    <definedName name="MEA_producers_of_sodium_sulfide">#REF!</definedName>
    <definedName name="MEA_producers_of_sodium_sulfites">#REF!</definedName>
    <definedName name="MEA_producers_of_sodium_thiosulfate">#REF!</definedName>
    <definedName name="MEA_producers_of_sulfur_dioxide">#REF!</definedName>
    <definedName name="Measures_improve_profitability">#REF!</definedName>
    <definedName name="Measures_to_improve_profitability">#REF!</definedName>
    <definedName name="Melamine_plants_approved_or_under_construction">#REF!</definedName>
    <definedName name="Merchant_consumption_of_organometallics___2024">#REF!</definedName>
    <definedName name="Merchant_consumption_of_organometallics___2029">#REF!</definedName>
    <definedName name="Merchant_consumption_of_organometallics_by_major_region_2011">#REF!</definedName>
    <definedName name="Merck_electronic_chemicals_acquisitions">#REF!</definedName>
    <definedName name="merge_acq">#REF!</definedName>
    <definedName name="Mergers_and_acquisitions_affecting_Western_European_plastics_additives_companies_2005_2013">#REF!</definedName>
    <definedName name="Mergers_and_acquisitions_and_major_investments_in_the_radiation_curable_coatings_industry_from_2000_2011">#REF!</definedName>
    <definedName name="Mergers_and_acquisitions_in_the_North_American_specialty_water_management_chemicals_market¾2009_to_mid_2014">#REF!</definedName>
    <definedName name="Methods_of_producing_emulsifiers">#REF!</definedName>
    <definedName name="MEX_consumption">#REF!</definedName>
    <definedName name="Mex_exports_and_unit_export_value_for_sulfur_dioxide_to_the_United_Statesa">#REF!</definedName>
    <definedName name="Mex_imports_and_unit_import_value_for_sodium_metabisulfitea">#REF!</definedName>
    <definedName name="Mex_imports_of_sodium_hydrosulfite__SHS__by_origina">#REF!</definedName>
    <definedName name="Mex_imports_of_sodium_thiosulfatea">#REF!</definedName>
    <definedName name="MEX_producers">#REF!</definedName>
    <definedName name="MEX_salient_statistics">#REF!</definedName>
    <definedName name="mex_sd_2018">#REF!</definedName>
    <definedName name="Mex_supply_demand_for_sodium_hydrosulfite">#REF!</definedName>
    <definedName name="Mex_supply_demand_for_sodium_metabisulfite__MBS">#REF!</definedName>
    <definedName name="Mex_supply_demand_for_sodium_thiosulfate">#REF!</definedName>
    <definedName name="Mex_supply_demand_for_sulfur_dioxide">#REF!</definedName>
    <definedName name="Mex_unit_import_values_for_sodium_hydrosulfite__SHS__by_origina">#REF!</definedName>
    <definedName name="Mexican_consumption_of_anhydrous_ammonia">#REF!</definedName>
    <definedName name="Mexican_consumption_of_antioxidants_for_food_applications">'[11]can mex cons anti'!#REF!</definedName>
    <definedName name="Mexican_consumption_of_antioxidants_for_food_applications_1">'[11]can mex cons anti'!#REF!</definedName>
    <definedName name="Mexican_consumption_of_cellulose_ethers_as_viscosifiers_in_oil_field_applications">#REF!</definedName>
    <definedName name="Mexican_consumption_of_color_additives_for_food_applications">'[11]can cons color'!#REF!</definedName>
    <definedName name="Mexican_consumption_of_dimer_acid_based_polyamide_resins">#REF!</definedName>
    <definedName name="Mexican_consumption_of_emulsifiers_for_food_applications">'[11]can cons emul'!#REF!</definedName>
    <definedName name="Mexican_consumption_of_ethanolamines">#REF!</definedName>
    <definedName name="Mexican_consumption_of_fluorspar_by_application">#REF!</definedName>
    <definedName name="Mexican_consumption_of_food_additives">'[11]can cons'!#REF!</definedName>
    <definedName name="Mexican_consumption_of_guar_gum_and_derivatives_in_oil_field_applications">#REF!</definedName>
    <definedName name="Mexican_consumption_of_HCl_in_oil_well_acidizing_applications">#REF!</definedName>
    <definedName name="Mexican_consumption_of_industrial_phosphoric_acid">#REF!</definedName>
    <definedName name="Mexican_consumption_of_LDPE">#REF!</definedName>
    <definedName name="Mexican_consumption_of_melamine">#REF!</definedName>
    <definedName name="Mexican_consumption_of_Polycarbonate__PC__Resins">#REF!</definedName>
    <definedName name="Mexican_consumption_of_polypropylene_1">" "</definedName>
    <definedName name="Mexican_consumption_of_polyurethane_elastomers">#REF!</definedName>
    <definedName name="Mexican_consumption_of_preservatives_for_food_applications">'[11]can cons pres'!#REF!</definedName>
    <definedName name="Mexican_consumption_of_Product">#REF!</definedName>
    <definedName name="Mexican_consumption_of_sodium_chloride">#REF!</definedName>
    <definedName name="Mexican_consumption_of_specialty_mining_chemicals_2013">#REF!</definedName>
    <definedName name="Mexican_consumption_of_sulfuric_acid">#REF!</definedName>
    <definedName name="Mexican_consumption_of_sweeteners_for_food_applications">'[11]can cons sweet'!#REF!</definedName>
    <definedName name="Mexican_consumption_of_thickeners_and_stabilizers_for_food_applications">'[11]can cons thick'!#REF!</definedName>
    <definedName name="Mexican_consumption_of_titanium_dioxide_2014">#REF!</definedName>
    <definedName name="Mexican_exports_and_unit_export_value_for_sulfur_dioxide_to_the_United_States">#REF!</definedName>
    <definedName name="Mexican_exports_of_MIBC">#REF!</definedName>
    <definedName name="Mexican_exports_of_sodium_chloride">#REF!</definedName>
    <definedName name="Mexican_exports_of_sodium_phosphates">#REF!</definedName>
    <definedName name="Mexican_exports_of_sulfuric_acid_by_country_of_destination">#REF!</definedName>
    <definedName name="Mexican_exports_of_synthetic_dyes">#REF!</definedName>
    <definedName name="Mexican_imports_and_unit_import_value_for_sodium_metabisulfite">#REF!</definedName>
    <definedName name="Mexican_imports_and_unit_import_values_for_lithium_chemistries">#REF!</definedName>
    <definedName name="Mexican_imports_and_unit_import_values_for_sodium_thiosulfate">#REF!</definedName>
    <definedName name="Mexican_imports_of_calcium_phosphates">#REF!</definedName>
    <definedName name="Mexican_imports_of_chlorobenzenes">#REF!</definedName>
    <definedName name="Mexican_imports_of_phosphoric_acida">#REF!</definedName>
    <definedName name="Mexican_imports_of_SHS_by_country_of_origin">#REF!</definedName>
    <definedName name="Mexican_imports_of_sodium_chloride">#REF!</definedName>
    <definedName name="Mexican_imports_of_sodium_cyanide">#REF!</definedName>
    <definedName name="Mexican_imports_of_sodium_phosphates">#REF!</definedName>
    <definedName name="Mexican_imports_of_sodium_thiosulfate">#REF!</definedName>
    <definedName name="Mexican_imports_of_sulfuric_acid_by_country_of_origin">#REF!</definedName>
    <definedName name="Mexican_imports_of_synthetic_dyes">#REF!</definedName>
    <definedName name="Mexican_prices_for_sulfuric_acid">#REF!</definedName>
    <definedName name="Mexican_producers_of_all_AP">#REF!</definedName>
    <definedName name="Mexican_producers_of_ammonia">#REF!</definedName>
    <definedName name="Mexican_producers_of_ammonium_nitrate">#REF!</definedName>
    <definedName name="Mexican_producers_of_dimer_acid_based_polyamide_resins">#REF!</definedName>
    <definedName name="Mexican_producers_of_ethyl_ether_2014">#REF!</definedName>
    <definedName name="Mexican_producers_of_ethylene">#REF!</definedName>
    <definedName name="Mexican_producers_of_food_colors_2014">'[11]can mex prdcrs'!#REF!</definedName>
    <definedName name="Mexican_producers_of_food_emulsifiers_2014_1">'[11]can mex prdcrs'!#REF!</definedName>
    <definedName name="Mexican_Producers_of_Food_Emulsifiers—2014">'[11]can mex prdcrs'!#REF!</definedName>
    <definedName name="Mexican_producers_of_food_enzymes_2014_1">'[11]can mex prdcrs'!#REF!</definedName>
    <definedName name="Mexican_Producers_of_Food_Enzymes—2014">'[11]can mex prdcrs'!#REF!</definedName>
    <definedName name="Mexican_producers_of_food_grade_thickeners_and_stabilizers_2014_1">'[11]can mex prdcrs'!#REF!</definedName>
    <definedName name="Mexican_Producers_of_Food_Grade_Thickeners_and_Stabilizers—2014">'[11]can mex prdcrs'!#REF!</definedName>
    <definedName name="Mexican_producers_of_food_preservatives_2014">'[11]can mex prdcrs'!#REF!</definedName>
    <definedName name="Mexican_producers_of_hydrogen_cyanide">#REF!</definedName>
    <definedName name="Mexican_producers_of_industrial_phosphates">#REF!</definedName>
    <definedName name="Mexican_producers_of_isopropyl_alcohol">#REF!</definedName>
    <definedName name="Mexican_producers_of_LDPE">#REF!</definedName>
    <definedName name="Mexican_producers_of_lithium_chemistries">#REF!</definedName>
    <definedName name="Mexican_producers_of_methanol">#REF!</definedName>
    <definedName name="Mexican_producers_of_Product">#REF!</definedName>
    <definedName name="Mexican_Producers_of_Shelf_Life_Extenders—2014">'[11]can mex prdcrs'!#REF!</definedName>
    <definedName name="Mexican_producers_of_sodium_carbonate">#REF!</definedName>
    <definedName name="Mexican_producers_of_sodium_chloride">#REF!</definedName>
    <definedName name="Mexican_producers_of_sodium_hydrosulfide">#REF!</definedName>
    <definedName name="Mexican_producers_of_sodium_sulfide">#REF!</definedName>
    <definedName name="Mexican_producers_of_solid_Ammonium_phosphate">#REF!</definedName>
    <definedName name="Mexican_producers_of_specialty_sweeteners_2014_1">'[11]can mex prdcrs'!#REF!</definedName>
    <definedName name="Mexican_Producers_of_Specialty_Sweeteners—2014">'[11]can mex prdcrs'!#REF!</definedName>
    <definedName name="Mexican_producers_of_sulfur_chemicals">#REF!</definedName>
    <definedName name="Mexican_producers_of_sulfur_dioxide">#REF!</definedName>
    <definedName name="Mexican_producers_of_synthetic_dyes_and_fluorescent_brighteners_2014">#REF!</definedName>
    <definedName name="Mexican_producers_of_titanium_dioxide">#REF!</definedName>
    <definedName name="Mexican_production_of_gold_and_silver">#REF!</definedName>
    <definedName name="Mexican_production_of_hydrogen_cyanide_by_process">#REF!</definedName>
    <definedName name="Mexican_production_of_sulfuric_acid_by_sulfur_source">#REF!</definedName>
    <definedName name="Mexican_production_of_synthetic_dyes_and_fluorescent_brighteners">#REF!</definedName>
    <definedName name="Mexican_Proudcers_of_Phosphate_Rock">#REF!</definedName>
    <definedName name="Mexican_supply_demand_for_all_solid_ammonium_phosphates">'[16]mex supp all'!#REF!</definedName>
    <definedName name="Mexican_supply_demand_for_ammonia">#REF!</definedName>
    <definedName name="Mexican_supply_demand_for_ammonium_nitrate">#REF!</definedName>
    <definedName name="Mexican_supply_demand_for_ammonium_nitrates">#REF!</definedName>
    <definedName name="Mexican_supply_demand_for_calcium_ammonium_nitrate">#REF!</definedName>
    <definedName name="Mexican_supply_demand_for_DAP">#REF!</definedName>
    <definedName name="Mexican_supply_demand_for_dimer_acid_based_polyamide_resins">#REF!</definedName>
    <definedName name="Mexican_supply_demand_for_fluoropolymers_other_than_PTFE">#REF!</definedName>
    <definedName name="Mexican_supply_demand_for_fluorspar">#REF!</definedName>
    <definedName name="Mexican_supply_demand_for_hydrogen_cyanide">#REF!</definedName>
    <definedName name="Mexican_supply_demand_for_LDPE">#REF!</definedName>
    <definedName name="Mexican_supply_demand_for_MAP">#REF!</definedName>
    <definedName name="Mexican_supply_demand_for_melamine">#REF!</definedName>
    <definedName name="Mexican_supply_demand_for_nitric_acid">'[6]global supply demand'!#REF!</definedName>
    <definedName name="Mexican_supply_demand_for_Polycarbonate__PC__Resins">#REF!</definedName>
    <definedName name="Mexican_supply_demand_for_Product">#REF!</definedName>
    <definedName name="Mexican_supply_demand_for_PTFE_resin">#REF!</definedName>
    <definedName name="Mexican_supply_demand_for_sodium_chloride">#REF!</definedName>
    <definedName name="Mexican_supply_demand_for_sodium_hydrosulfide">#REF!</definedName>
    <definedName name="Mexican_supply_demand_for_sodium_hydrosulfite">#REF!</definedName>
    <definedName name="Mexican_supply_demand_for_sodium_metabisulfite_MBS">#REF!</definedName>
    <definedName name="Mexican_supply_demand_for_sodium_sulfide">#REF!</definedName>
    <definedName name="Mexican_supply_demand_for_sodium_thiosulfate">#REF!</definedName>
    <definedName name="Mexican_supply_demand_for_sodium_tripolyphosphate">#REF!</definedName>
    <definedName name="Mexican_supply_demand_for_sulfur_dioxide">#REF!</definedName>
    <definedName name="Mexican_supply_demand_for_sulfuric_acid">#REF!</definedName>
    <definedName name="Mexican_supply_demand_for_synthetic_dyes">#REF!</definedName>
    <definedName name="Mexican_supply_demand_for_titanium_dioxide">#REF!</definedName>
    <definedName name="Mexican_trade_and_unit_trade_values_for_sodium_sulfide">#REF!</definedName>
    <definedName name="Mexican_trade_for_sodium_hydrosulfide">#REF!</definedName>
    <definedName name="Mexican_trade_in_ethyl_ether">#REF!</definedName>
    <definedName name="Mexican_trade_in_knit_and_woven_apparel">'[26]Mexico textile industry'!#REF!</definedName>
    <definedName name="Mexican_trade_in_raw_materials_for_titanium_dioxide_production">#REF!</definedName>
    <definedName name="Mexican_trade_in_titanium_dioxide_containing_materials">#REF!</definedName>
    <definedName name="Mexican_unit_export_values_for_sodium_chloride">#REF!</definedName>
    <definedName name="Mexican_unit_import_prices_for_synthetic_dyes">#REF!</definedName>
    <definedName name="Mexican_unit_import_value_for_melamine">#REF!</definedName>
    <definedName name="Mexican_unit_import_values_for_SHS_by_country_of_origin">#REF!</definedName>
    <definedName name="Mexican_unit_trade_values_for_raw_materials_for_titanium_dioxide_production">#REF!</definedName>
    <definedName name="Mexican_unit_trade_values_for_titanium_dioxide">#REF!</definedName>
    <definedName name="Mexican_unit_values_for_sodium_chloride">#REF!</definedName>
    <definedName name="Mid_Year">#REF!</definedName>
    <definedName name="Middle_East_consumption_of_amorphous_high_performance_thermoplastics">#REF!</definedName>
    <definedName name="Middle_East_consumption_of_anhydrous_ammonia">#REF!</definedName>
    <definedName name="Middle_East_consumption_of_high_performance_polyamide_resins_by_application">#REF!</definedName>
    <definedName name="Middle_East_consumption_of_semicrystalline_high_performance_thermoplastics">#REF!</definedName>
    <definedName name="Middle_East_consumption_of_semicrystalline_high_performance_thermoplastics_by_end_use_—_2024">#REF!</definedName>
    <definedName name="Middle_East_imports_of_NPK_compound_fertilizers_by_product_class">#REF!</definedName>
    <definedName name="Middle_East_producers_of_organoaluminums_for_the_merchant_market">#REF!</definedName>
    <definedName name="Middle_East_production_capacity_of_NPK_compound_fertilizers_by_type">#REF!</definedName>
    <definedName name="Middle_Eastern__unit_trade_values_for_surfactantsa">#REF!</definedName>
    <definedName name="Middle_Eastern_and_African_annual_capacity_for_copper_concentrate">#REF!</definedName>
    <definedName name="Middle_Eastern_and_African_annual_production_for_copper_concentrate">#REF!</definedName>
    <definedName name="Middle_Eastern_and_African_consumption_of_nonwoven_fabrics">#REF!</definedName>
    <definedName name="Middle_Eastern_and_African_Consumption_of_Plastics_Additives">#REF!</definedName>
    <definedName name="Middle_Eastern_and_African_consumption_of_plastics_additives_2">#REF!</definedName>
    <definedName name="Middle_Eastern_and_African_consumption_of_polyurethane_elastomers">#REF!</definedName>
    <definedName name="Middle_Eastern_and_African_consumption_of_polyurethane_elastomers_by_type">#REF!</definedName>
    <definedName name="Middle_Eastern_and_African_consumption_of_sodium_chloride">#REF!</definedName>
    <definedName name="Middle_Eastern_and_African_exports_of_sodium_chloride">#REF!</definedName>
    <definedName name="Middle_Eastern_and_African_exports_of_sodium_chloride_2">#REF!</definedName>
    <definedName name="Middle_Eastern_and_African_imports_of_dry_sodium_hydrosulfide">#REF!</definedName>
    <definedName name="Middle_Eastern_and_African_imports_of_lithium_carbonate">#REF!</definedName>
    <definedName name="Middle_Eastern_and_African_imports_of_sodium_chloride">#REF!</definedName>
    <definedName name="Middle_Eastern_and_African_imports_of_sodium_sulfidea">#REF!</definedName>
    <definedName name="Middle_Eastern_and_African_producers_and_production_of_sodium_chloride">#REF!</definedName>
    <definedName name="Middle_Eastern_and_African_producers_of_lithium_chemistries_2013">#REF!</definedName>
    <definedName name="Middle_Eastern_and_African_producers_of_lithium_chemistries—2017">#REF!</definedName>
    <definedName name="Middle_Eastern_and_African_producers_of_polyisoprene_elastomers">#REF!</definedName>
    <definedName name="Middle_Eastern_and_African_producers_of_sodium_hydrosulfide">#REF!</definedName>
    <definedName name="Middle_Eastern_and_African_producers_of_sodium_sulfide">#REF!</definedName>
    <definedName name="Middle_Eastern_and_African_producers_of_sulfur_chemicals">#REF!</definedName>
    <definedName name="Middle_Eastern_and_African_sodium_sulfide_exports_and_unit_export_value_for_solution">#REF!</definedName>
    <definedName name="Middle_Eastern_and_African_supply_demand_for_all_sodium_sulfites">#REF!</definedName>
    <definedName name="Middle_Eastern_and_African_supply_demand_for_lithium_carbonate">#REF!</definedName>
    <definedName name="Middle_Eastern_and_African_supply_demand_for_lithium_hydroxide">#REF!</definedName>
    <definedName name="Middle_Eastern_and_African_supply_demand_for_nonwoven_fabrics">#REF!</definedName>
    <definedName name="Middle_Eastern_and_African_supply_demand_for_nonwoven_fabrics_by_country">#REF!</definedName>
    <definedName name="Middle_Eastern_and_African_supply_demand_for_sodium_formaldehyde_sulfoxylate_SFS">#REF!</definedName>
    <definedName name="Middle_Eastern_and_African_supply_demand_for_sodium_hydrosulfide">#REF!</definedName>
    <definedName name="Middle_Eastern_and_African_supply_demand_for_sodium_hydrosulfite">#REF!</definedName>
    <definedName name="Middle_Eastern_and_African_supply_demand_for_sodium_sulfide">#REF!</definedName>
    <definedName name="Middle_Eastern_and_African_supply_demand_for_sodium_thiosulfates">#REF!</definedName>
    <definedName name="Middle_Eastern_and_African_supply_demand_for_sulfur_dioxide">#REF!</definedName>
    <definedName name="Middle_Eastern_and_African_supply_demand_of_sodium_chloride">#REF!</definedName>
    <definedName name="Middle_Eastern_and_African_trade_and_unit_trade_values_for_dry_sodium_sulfide">#REF!</definedName>
    <definedName name="Middle_Eastern_and_African_trade_in_nonwoven_fabrics">#REF!</definedName>
    <definedName name="Middle_Eastern_and_African_unit_trade_values_for_lithium_chemistries">#REF!</definedName>
    <definedName name="Middle_Eastern_annual_capacity_for_nitric_acid_by_country">#REF!</definedName>
    <definedName name="Middle_Eastern_apparent_consumption_of_ammonia">#REF!</definedName>
    <definedName name="Middle_Eastern_apparent_consumption_of_ammonium_nitrate_by_country">#REF!</definedName>
    <definedName name="Middle_Eastern_apparent_consumption_of_calcium_ammonium_nitrate_by_country">#REF!</definedName>
    <definedName name="Middle_Eastern_average_unit_import_values_for_lignosulfonates">#REF!</definedName>
    <definedName name="Middle_Eastern_capacity_for_ammonia_by_producer—year_end_2016">#REF!</definedName>
    <definedName name="Middle_Eastern_capacity_for_nitric_acid_by_company">'[6]we Capacity Ranking'!#REF!</definedName>
    <definedName name="Middle_Eastern_capacity_ranking_for_nitric_acid_by_company_as_of_May_2014">#REF!</definedName>
    <definedName name="Middle_Eastern_capacity_ranking_for_NPK_compound_fertilizers_by_company—2021">#REF!</definedName>
    <definedName name="Middle_Eastern_capacity_ranking_for_NPK_compound_fertilizers_by_country—2021">#REF!</definedName>
    <definedName name="Middle_Eastern_capacity_ranking_for_primary_NPK_compound_fertilizers_by_company—2021">#REF!</definedName>
    <definedName name="Middle_Eastern_capacity_ranking_for_secondary_NPK_compound_fertilizers_by_company—2021">#REF!</definedName>
    <definedName name="Middle_Eastern_capacity_ranking_for_sulfuric_acid_by_company">'[10]Ownership Ranking'!#REF!</definedName>
    <definedName name="Middle_Eastern_capacity_ranking_for_sulfuric_acid_by_company_2014">#REF!</definedName>
    <definedName name="Middle_Eastern_capacity_ranking_for_sulfuric_acid_by_country">'[10]Country Ranking'!#REF!</definedName>
    <definedName name="Middle_eastern_consumption_of_acidizing_chemicals_2014">#REF!</definedName>
    <definedName name="Middle_Eastern_consumption_of_activated_carbon_by_application">#REF!</definedName>
    <definedName name="Middle_Eastern_consumption_of_anionic_surfactants">#REF!</definedName>
    <definedName name="Middle_Eastern_consumption_of_aroma_chemicals__2021">[9]Aroma_cosnum!#REF!</definedName>
    <definedName name="Middle_eastern_consumption_of_cement_and_cementing_chemicals_2014">#REF!</definedName>
    <definedName name="Middle_Eastern_consumption_of_chemical_processing_catalysts">#REF!</definedName>
    <definedName name="Middle_eastern_consumption_of_demulsifier_active_components_2014">#REF!</definedName>
    <definedName name="Middle_eastern_consumption_of_drilling_fluid_additives_by_category_at_the_manufacturers_level_2014">#REF!</definedName>
    <definedName name="Middle_eastern_consumption_of_drilling_fluids_by_type_2014">#REF!</definedName>
    <definedName name="Middle_Eastern_consumption_of_epoxy_coating_resinsa">#REF!</definedName>
    <definedName name="Middle_Eastern_consumption_of_ethanolamines">#REF!</definedName>
    <definedName name="Middle_Eastern_consumption_of_flame_retardants">#REF!</definedName>
    <definedName name="Middle_Eastern_consumption_of_flame_retardants_by_type_of_material_2013">#REF!</definedName>
    <definedName name="Middle_eastern_consumption_of_fracturing_chemicals_2014">#REF!</definedName>
    <definedName name="Middle_Eastern_consumption_of_I_I_cleaners">#REF!</definedName>
    <definedName name="Middle_Eastern_consumption_of_LDPE">#REF!</definedName>
    <definedName name="Middle_Eastern_consumption_of_melamine">#REF!</definedName>
    <definedName name="Middle_Eastern_consumption_of_nitric_acid">#REF!</definedName>
    <definedName name="Middle_Eastern_consumption_of_NPK_compound_fertilizers">#REF!</definedName>
    <definedName name="Middle_Eastern_consumption_of_NPK_compound_fertilizers_by_product_class">#REF!</definedName>
    <definedName name="Middle_Eastern_consumption_of_Nylon_fibers__2023">#REF!</definedName>
    <definedName name="Middle_Eastern_consumption_of_organotins">#REF!</definedName>
    <definedName name="Middle_Eastern_consumption_of_petroleum_refining_catalysts">#REF!</definedName>
    <definedName name="Middle_Eastern_consumption_of_plasticizer_alcohols_by_end_use">#REF!</definedName>
    <definedName name="Middle_Eastern_consumption_of_Polycarbonate__PC__Resins">#REF!</definedName>
    <definedName name="Middle_Eastern_consumption_of_Product">#REF!</definedName>
    <definedName name="Middle_Eastern_consumption_of_rubber_processing_chemicals_by_functional_type">#REF!</definedName>
    <definedName name="Middle_Eastern_consumption_of_slow__and_controlled_release_fertilizers_by_type">#REF!</definedName>
    <definedName name="Middle_Eastern_consumption_of_sodium_chloridea">#REF!</definedName>
    <definedName name="Middle_Eastern_consumption_of_sulfuric_acid">[10]Consumption!#REF!</definedName>
    <definedName name="Middle_Eastern_consumption_of_sulfuric_acid_2">#REF!</definedName>
    <definedName name="Middle_Eastern_consumption_of_sulfuric_acid_by_end_use">'[10]Consumption Breakdown'!#REF!</definedName>
    <definedName name="Middle_Eastern_consumption_of_sulfuric_acid_for_chemical_use">'[10]Chemical Use'!#REF!</definedName>
    <definedName name="Middle_Eastern_consumption_of_sulfuric_acid_for_fertilizer_use">'[10]Fertilizer Use'!#REF!</definedName>
    <definedName name="Middle_Eastern_consumption_of_sulfuric_acid_for_industrial_use">'[10]Industrial Use'!#REF!</definedName>
    <definedName name="Middle_eastern_consumption_of_titanium_dioxide_2014">#REF!</definedName>
    <definedName name="Middle_Eastern_exports_of_all_solid_ammonium_phosphates">#REF!</definedName>
    <definedName name="Middle_Eastern_exports_of_ammonia">#REF!</definedName>
    <definedName name="Middle_Eastern_exports_of_DAP">#REF!</definedName>
    <definedName name="Middle_Eastern_exports_of_dyes_and_fluorescent_whitening_agentsa">#REF!</definedName>
    <definedName name="Middle_Eastern_exports_of_MAP">#REF!</definedName>
    <definedName name="Middle_Eastern_exports_of_nitric_acid">#REF!</definedName>
    <definedName name="Middle_Eastern_exports_of_nitric_acid_by_exporting_country">'[6]we imp Trade'!#REF!</definedName>
    <definedName name="Middle_Eastern_exports_of_NPK_compound_fertilizers">#REF!</definedName>
    <definedName name="Middle_Eastern_exports_of_NPK_compound_fertilizers_by_product_class">#REF!</definedName>
    <definedName name="Middle_Eastern_exports_of_sodium_chloride">#REF!</definedName>
    <definedName name="Middle_Eastern_exports_of_sulfuric_acid">[10]Trade_import!#REF!</definedName>
    <definedName name="Middle_Eastern_exports_of_sulfuric_acid_by_country_of_destination">#REF!</definedName>
    <definedName name="Middle_Eastern_exports_of_sulfuric_acid_by_country_of_origin">#REF!</definedName>
    <definedName name="Middle_Eastern_extraregional_exports_of_nitric_acid_by_importing_country">#REF!</definedName>
    <definedName name="Middle_Eastern_extraregional_imports_of_nitric_acid_by_importing_country">#REF!</definedName>
    <definedName name="Middle_Eastern_imports_of_activated_carbon">#REF!</definedName>
    <definedName name="Middle_Eastern_imports_of_activated_carbon_origina">'[23]me imp (2)'!#REF!</definedName>
    <definedName name="Middle_Eastern_imports_of_all_sodium_sulfitesa">#REF!</definedName>
    <definedName name="Middle_Eastern_imports_of_all_solid_ammonium_phosphates">#REF!</definedName>
    <definedName name="Middle_Eastern_imports_of_ammonia">#REF!</definedName>
    <definedName name="Middle_Eastern_imports_of_ammonium_nitrate">#REF!</definedName>
    <definedName name="Middle_Eastern_imports_of_DAP">#REF!</definedName>
    <definedName name="Middle_Eastern_imports_of_dyes_and_fluorescent_whitening_agents">#REF!</definedName>
    <definedName name="Middle_Eastern_imports_of_dyes_and_fluorescent_whitening_agents_by_origin">#REF!</definedName>
    <definedName name="Middle_eastern_imports_of_isopropyl_alcohol">#REF!</definedName>
    <definedName name="Middle_Eastern_imports_of_lignosulfonates">#REF!</definedName>
    <definedName name="Middle_Eastern_imports_of_MAP">#REF!</definedName>
    <definedName name="Middle_Eastern_imports_of_MBSa">#REF!</definedName>
    <definedName name="Middle_Eastern_imports_of_nitric_acid">#REF!</definedName>
    <definedName name="Middle_Eastern_imports_of_nitric_acid_by_importing_country">'[6]we imp Trade'!#REF!</definedName>
    <definedName name="Middle_Eastern_imports_of_NPK_compound_fertilizers">#REF!</definedName>
    <definedName name="Middle_Eastern_imports_of_SBSa">#REF!</definedName>
    <definedName name="Middle_Eastern_imports_of_sodium_chloride">#REF!</definedName>
    <definedName name="Middle_Eastern_imports_of_sodium_formaldehyde_sulfoxylate__SFS_a">#REF!</definedName>
    <definedName name="Middle_Eastern_imports_of_sodium_hydrosulfite__SHS_a">#REF!</definedName>
    <definedName name="Middle_Eastern_imports_of_sodium_phosphates">#REF!</definedName>
    <definedName name="Middle_Eastern_imports_of_sodium_sulfitea">#REF!</definedName>
    <definedName name="Middle_Eastern_imports_of_sodium_thiosulfatesa">#REF!</definedName>
    <definedName name="Middle_Eastern_imports_of_sulfuric_acid">[10]Trade_import!#REF!</definedName>
    <definedName name="Middle_Eastern_imports_of_sulfuric_acid_by_country_of_destination">#REF!</definedName>
    <definedName name="Middle_Eastern_imports_of_sulfuric_acid_by_country_of_origin">#REF!</definedName>
    <definedName name="Middle_eastern_market_for_cementing_and_stimulation_chemicals_and_services_2014">#REF!</definedName>
    <definedName name="Middle_eastern_market_for_oil_production_chemicals_2014">#REF!</definedName>
    <definedName name="Middle_eastern_market_for_oil_production_chemicals_by_category_2014">#REF!</definedName>
    <definedName name="Middle_Eastern_nitric_acid_capacity_by_country">'[6]we Capacity country'!#REF!</definedName>
    <definedName name="Middle_Eastern_producer_of_sodium_dioxide">#REF!</definedName>
    <definedName name="Middle_Eastern_producer_of_sodium_sulfide">#REF!</definedName>
    <definedName name="Middle_Eastern_producers_of_ammonia">#REF!</definedName>
    <definedName name="Middle_Eastern_producers_of_ammonium_nitrate">#REF!</definedName>
    <definedName name="Middle_Eastern_producers_of_ammonium_phosphate">#REF!</definedName>
    <definedName name="Middle_Eastern_producers_of_controlled__and_slow_release_fertilizers—2021">#REF!</definedName>
    <definedName name="Middle_Eastern_producers_of_flame_retardant_chemicals_2014">#REF!</definedName>
    <definedName name="Middle_Eastern_Producers_of_LDPE">#REF!</definedName>
    <definedName name="Middle_Eastern_producers_of_melamine">#REF!</definedName>
    <definedName name="Middle_Eastern_producers_of_nitric_acid">#REF!</definedName>
    <definedName name="Middle_Eastern_producers_of_plastics_additives_2014">#REF!</definedName>
    <definedName name="Middle_Eastern_Producers_of_Plastics_Additives—2014">#REF!</definedName>
    <definedName name="Middle_Eastern_producers_of_Polycarbonate__PC__Resins">#REF!</definedName>
    <definedName name="Middle_Eastern_producers_of_primary_NPK_compound_fertilizers">#REF!</definedName>
    <definedName name="Middle_Eastern_producers_of_Product">#REF!</definedName>
    <definedName name="Middle_Eastern_producers_of_secondary_NPK_compound_fertilizers">#REF!</definedName>
    <definedName name="Middle_Eastern_producers_of_sodium_chloride">#REF!</definedName>
    <definedName name="Middle_Eastern_producers_of_sulfuric_acid">[10]Producers!#REF!</definedName>
    <definedName name="Middle_eastern_producers_of_titanium_dioxide">#REF!</definedName>
    <definedName name="Middle_Eastern_production_capacity_for_ammonia_by_country">#REF!</definedName>
    <definedName name="Middle_Eastern_production_capacity_for_sulfuric_acid">'[10]Capacity by Country'!#REF!</definedName>
    <definedName name="Middle_Eastern_production_capacity_for_sulfuric_acid___continued">'[10]Capacity by Country'!#REF!</definedName>
    <definedName name="Middle_Eastern_production_capacity_for_sulfuric_acid_by_raw_material">'[10]Cap by RawMaterial'!#REF!</definedName>
    <definedName name="Middle_Eastern_production_capacity_of_NPK_compound_fertilizers">#REF!</definedName>
    <definedName name="Middle_Eastern_production_of_all_solid_ammonium_phosphates">#REF!</definedName>
    <definedName name="Middle_Eastern_production_of_ammonia">#REF!</definedName>
    <definedName name="Middle_Eastern_production_of_ammonium_nitrate">#REF!</definedName>
    <definedName name="Middle_Eastern_production_of_ammonium_nitrates_by_product_2012">#REF!</definedName>
    <definedName name="Middle_Eastern_production_of_calcium_ammonium_nitrate">#REF!</definedName>
    <definedName name="Middle_eastern_production_of_crude_oil">#REF!</definedName>
    <definedName name="Middle_Eastern_production_of_DAP">#REF!</definedName>
    <definedName name="Middle_Eastern_production_of_MAP">#REF!</definedName>
    <definedName name="Middle_eastern_production_of_natural_gas">#REF!</definedName>
    <definedName name="Middle_Eastern_production_of_NPK_compound_fertilizers">#REF!</definedName>
    <definedName name="Middle_Eastern_production_of_NPK_compound_fertilizers_by_product_class">#REF!</definedName>
    <definedName name="Middle_Eastern_production_of_selected_catalytic_based_chemicals">#REF!</definedName>
    <definedName name="Middle_Eastern_production_of_selected_catalytic_based_refinery_products">#REF!</definedName>
    <definedName name="Middle_Eastern_production_of_sodium_chloride">#REF!</definedName>
    <definedName name="Middle_Eastern_production_of_solid_ammonium_phosphates_by_type">#REF!</definedName>
    <definedName name="Middle_Eastern_production_of_sulfuric_acid">#REF!</definedName>
    <definedName name="Middle_Eastern_production_of_sulfuric_acid_by_raw_material">#REF!</definedName>
    <definedName name="Middle_Eastern_sales_of_suppliers_of_I_I_cleaners">#REF!</definedName>
    <definedName name="Middle_Eastern_sodium_carbonate_consumption_by_country">#REF!</definedName>
    <definedName name="Middle_Eastern_sodium_carbonate_exports_by_country">#REF!</definedName>
    <definedName name="Middle_Eastern_sodium_carbonate_imports_by_country">#REF!</definedName>
    <definedName name="Middle_Eastern_sodium_carbonate_production_by_country">#REF!</definedName>
    <definedName name="Middle_Eastern_sodium_carbonate_production_capacity_by_company_and_year">#REF!</definedName>
    <definedName name="Middle_Eastern_sulfuric_acid_production_capacity_by_country">#REF!</definedName>
    <definedName name="Middle_Eastern_summary_exports_of_sodium_phosphatesa">#REF!</definedName>
    <definedName name="Middle_Eastern_supply_demand_for_all_ammonium_phosphates">#REF!</definedName>
    <definedName name="Middle_Eastern_supply_demand_for_all_sodium_sulfites">#REF!</definedName>
    <definedName name="Middle_Eastern_supply_demand_for_aluminum_fluoride">#REF!</definedName>
    <definedName name="Middle_Eastern_supply_demand_for_ammonia">#REF!</definedName>
    <definedName name="Middle_Eastern_supply_demand_for_ammonium_nitrate">#REF!</definedName>
    <definedName name="Middle_Eastern_supply_demand_for_ammonium_nitrates">#REF!</definedName>
    <definedName name="Middle_Eastern_supply_demand_for_calcium_ammonium_nitrate">#REF!</definedName>
    <definedName name="Middle_Eastern_supply_demand_for_DAP">#REF!</definedName>
    <definedName name="Middle_Eastern_supply_demand_for_dyes_and_fluorescent_whitening_agents">#REF!</definedName>
    <definedName name="Middle_Eastern_supply_demand_for_ethyl_ether">#REF!</definedName>
    <definedName name="Middle_Eastern_supply_demand_for_LDPE">#REF!</definedName>
    <definedName name="Middle_Eastern_supply_demand_for_lignosulfonates">#REF!</definedName>
    <definedName name="Middle_Eastern_supply_demand_for_MAP">#REF!</definedName>
    <definedName name="Middle_Eastern_supply_demand_for_melamine">#REF!</definedName>
    <definedName name="Middle_Eastern_supply_demand_for_nitric_acid">#REF!</definedName>
    <definedName name="Middle_Eastern_supply_demand_for_NPK_compound_fertilizers">#REF!</definedName>
    <definedName name="Middle_Eastern_supply_demand_for_organoaluminums">#REF!</definedName>
    <definedName name="Middle_Eastern_supply_demand_for_organotins">#REF!</definedName>
    <definedName name="Middle_Eastern_supply_demand_for_Polycarbonate__PC__Resins">#REF!</definedName>
    <definedName name="Middle_Eastern_supply_demand_for_Product">#REF!</definedName>
    <definedName name="Middle_Eastern_supply_demand_for_slow__and_controlled_release_fertilizers">#REF!</definedName>
    <definedName name="Middle_Eastern_supply_demand_for_sodium_bisulfite">#REF!</definedName>
    <definedName name="Middle_Eastern_supply_demand_for_sodium_chloridea">#REF!</definedName>
    <definedName name="Middle_Eastern_supply_demand_for_sodium_metabisulfite">#REF!</definedName>
    <definedName name="Middle_Eastern_supply_demand_for_sodium_sulfite">#REF!</definedName>
    <definedName name="Middle_Eastern_supply_demand_for_sulfuric_acid">#REF!</definedName>
    <definedName name="Middle_eastern_supply_demand_for_surfactants">#REF!</definedName>
    <definedName name="Middle_eastern_supply_demand_for_titanium_dioxide">#REF!</definedName>
    <definedName name="Middle_eastern_supply_demand_for_titanium_dioxide_2">#REF!</definedName>
    <definedName name="Middle_Eastern_unit_import_values_for_ethyl_ether">#REF!</definedName>
    <definedName name="Middle_Eastern_unit_import_values_for_sulfuric_acid_by_country">'[10]Prices EMEA'!#REF!</definedName>
    <definedName name="Middle_eastern_unit_trade_values_for_surfactants">#REF!</definedName>
    <definedName name="Middle_eastern_well_construction_activity">#REF!</definedName>
    <definedName name="Middle_eastern_wells_drilled">#REF!</definedName>
    <definedName name="midE_cons_report">'[6]global cons product'!#REF!</definedName>
    <definedName name="Mideast">#REF!</definedName>
    <definedName name="Mineral_production_of_Argentina">#REF!</definedName>
    <definedName name="Mineral_production_of_Bolivia">#REF!</definedName>
    <definedName name="Mineral_Production_of_Brazil">#REF!</definedName>
    <definedName name="Mineral_production_of_Bulgaria">#REF!</definedName>
    <definedName name="Mineral_production_of_Canada">#REF!</definedName>
    <definedName name="Mineral_production_of_China">#REF!</definedName>
    <definedName name="Mineral_production_of_India">#REF!</definedName>
    <definedName name="Mineral_production_of_Indonesia">#REF!</definedName>
    <definedName name="Mineral_production_of_Iran">#REF!</definedName>
    <definedName name="Mineral_production_of_Ireland">#REF!</definedName>
    <definedName name="Mineral_production_of_Japan">#REF!</definedName>
    <definedName name="Mineral_production_of_Kazakhstan">#REF!</definedName>
    <definedName name="Mineral_production_of_Mongolia">#REF!</definedName>
    <definedName name="Mineral_production_of_Morocco">#REF!</definedName>
    <definedName name="Mineral_production_of_Poland">#REF!</definedName>
    <definedName name="Mineral_production_of_Romania">#REF!</definedName>
    <definedName name="Mineral_production_of_Russia">#REF!</definedName>
    <definedName name="Mineral_production_of_Serbia">#REF!</definedName>
    <definedName name="Mineral_production_of_South_Africa">#REF!</definedName>
    <definedName name="Mineral_production_of_Spain">#REF!</definedName>
    <definedName name="Mineral_production_of_Sweden">#REF!</definedName>
    <definedName name="Mineral_production_of_the_democratic_republic_of_the_Congo">#REF!</definedName>
    <definedName name="Mineral_production_of_the_philippines">#REF!</definedName>
    <definedName name="Mineral_production_of_the_Republic_of_Korea_and_DPR_of_Korea">#REF!</definedName>
    <definedName name="Mineral_production_of_Turkey">#REF!</definedName>
    <definedName name="Mineral_production_of_Vietnam">#REF!</definedName>
    <definedName name="Minerals_used_as_foods_with_nutrient_function_claims_FNFC_in_Japan">#REF!</definedName>
    <definedName name="Minimum_solvent_consumption_permitted_for_selected_industrial_cleaning">#REF!</definedName>
    <definedName name="Miscellaneous_U.S._food_markets_for_sodium_phosphates">#REF!</definedName>
    <definedName name="MJ_toe">'[45]Energy Conversion'!$E$17</definedName>
    <definedName name="mmBtu_toe">'[45]Energy Conversion'!$C$5</definedName>
    <definedName name="mmm_hh">#REF!</definedName>
    <definedName name="MMS_CH">#REF!</definedName>
    <definedName name="MMS_HK">#REF!</definedName>
    <definedName name="MMS_IN">#REF!</definedName>
    <definedName name="MNBX__ASIA">#REF!</definedName>
    <definedName name="MNBX_13">#REF!</definedName>
    <definedName name="MNBX_ASIA">#REF!</definedName>
    <definedName name="MNBX_CH">#REF!</definedName>
    <definedName name="MNBX_HK">#REF!</definedName>
    <definedName name="MNBX_IN">#REF!</definedName>
    <definedName name="MNBX_IO">#REF!</definedName>
    <definedName name="MNBX_JP">#REF!</definedName>
    <definedName name="MNBX_MA">#REF!</definedName>
    <definedName name="MNBX_PH">#REF!</definedName>
    <definedName name="MNBX_PK">#REF!</definedName>
    <definedName name="MNBX_SI">#REF!</definedName>
    <definedName name="MNBX_SK">#REF!</definedName>
    <definedName name="MNBX_TH">#REF!</definedName>
    <definedName name="MNBX_TW">#REF!</definedName>
    <definedName name="MNCT_CH">#REF!</definedName>
    <definedName name="MNCTCM_CH">#REF!</definedName>
    <definedName name="MNCTCMO_CH">#REF!</definedName>
    <definedName name="MNCTCMS_CH">#REF!</definedName>
    <definedName name="MNCTLN_CH">#REF!</definedName>
    <definedName name="MNCTLNK_CH">#REF!</definedName>
    <definedName name="MNCTLNO_CH">#REF!</definedName>
    <definedName name="MNNW_CH">#REF!</definedName>
    <definedName name="MNP_CH">#REF!</definedName>
    <definedName name="MNPB_CH">#REF!</definedName>
    <definedName name="MNPBCH">#REF!</definedName>
    <definedName name="MNPCH">#REF!</definedName>
    <definedName name="MNPK_CH">#REF!</definedName>
    <definedName name="MNPPB_CH">#REF!</definedName>
    <definedName name="MNPPBCH">#REF!</definedName>
    <definedName name="MNW_PK">#REF!</definedName>
    <definedName name="MNW2_CH">#REF!</definedName>
    <definedName name="Mongolian_supply_demand_for_fluorspar">#REF!</definedName>
    <definedName name="MonthData">#REF!</definedName>
    <definedName name="months">[35]WorkSpace!$S$1:$S$12</definedName>
    <definedName name="MonthTable">#REF!</definedName>
    <definedName name="Mrkt_segmnt">#REF!</definedName>
    <definedName name="MRVP">[19]PricesTons!$AC$15:$AC$584</definedName>
    <definedName name="Mx_cons" hidden="1">#REF!</definedName>
    <definedName name="mx_cons_2" hidden="1">#REF!</definedName>
    <definedName name="MXCPFCST_Date">OFFSET([52]ForecastNAM!$A$1,[52]Graph_Auto!$F$10-1, [52]Graph_Auto!$E$10-1,[52]Graph_Auto!$G$10-[52]Graph_Auto!$F$10+1,1)</definedName>
    <definedName name="MXCPFCST_Values">OFFSET([52]ForecastNAM!$A$1,[52]Graph_Auto!$F$11-1,[52]Graph_Auto!$E$11-1,[52]Graph_Auto!$G$11-[52]Graph_Auto!$F$11+1,1)</definedName>
    <definedName name="MXUSG_Date">OFFSET([52]ForecastNAM!$A$1,[52]Graph_Auto!$F$37-1,[52]Graph_Auto!$E$37-1,[52]Graph_Auto!$G$37-[52]Graph_Auto!$F$37+1,1)</definedName>
    <definedName name="MXUSG_Values">OFFSET([52]ForecastNAM!$A$1,[52]Graph_Auto!$F$38-1,[52]Graph_Auto!$E$38-1,[52]Graph_Auto!$G$38-[52]Graph_Auto!$F$38+1,1)</definedName>
    <definedName name="MXWEP_Date">OFFSET([52]DI_WEP!$A$1,[52]Graph_Auto!$F$13-1,[52]Graph_Auto!$E$13-1,[52]Graph_Auto!$G$13-[52]Graph_Auto!$F$13+1,1)</definedName>
    <definedName name="MXWEP_Values">OFFSET([52]DI_WEP!$A$1,[52]Graph_Auto!$F$14-1,[52]Graph_Auto!$E$14-1,[52]Graph_Auto!$G$14-[52]Graph_Auto!$F$14+1,1)</definedName>
    <definedName name="MXY_USG_Contract">OFFSET([52]ForecastNAM!$A$1,[52]Graph_Auto!$F$4-1,[52]Graph_Auto!$E$4-1,[52]Graph_Auto!$G$4-[52]Graph_Auto!$F$4+1,1)</definedName>
    <definedName name="MXY_USG_Date">OFFSET([52]ForecastNAM!$A$1,[52]Graph_Auto!$F$3-1,[52]Graph_Auto!$E$3-1,[52]Graph_Auto!$G$3-[52]Graph_Auto!$F$3+1,1)</definedName>
    <definedName name="MXY_USG_Spot">OFFSET([52]ForecastNAM!$A$1,[52]Graph_Auto!$F$5-1,[52]Graph_Auto!$E$5-1,[52]Graph_Auto!$G$5-[52]Graph_Auto!$F$5+1,1)</definedName>
    <definedName name="NA_cons_by_functional_type">#REF!</definedName>
    <definedName name="NA_consumption_by_process">'[18]na cons by process'!#REF!</definedName>
    <definedName name="NA_LOA_suppliers_2024">#REF!</definedName>
    <definedName name="NAFTA_consumption_of_specialty_paper_chemicals">'[21]nafta cons'!#REF!</definedName>
    <definedName name="NAFTA_suppliers_of_defoamers_for_pulp_and_paper">'[21]nafta suppliers defoamers'!#REF!</definedName>
    <definedName name="NAFTA_suppliers_of_dry_strength_additives_to_the_paper_industry">'[21]nafta suppliers dry'!#REF!</definedName>
    <definedName name="NAFTA_suppliers_of_specialty_paper_sizes">'[21]nafta suppliers spec paper'!#REF!</definedName>
    <definedName name="nam_cap">#REF!</definedName>
    <definedName name="NAM_consumption">#REF!</definedName>
    <definedName name="NAM_salient_statistics">#REF!</definedName>
    <definedName name="Namibia_uranium_production">#REF!</definedName>
    <definedName name="Natural_extracts_of_greatest_commercial_importance_by_category">#REF!</definedName>
    <definedName name="NCV_GCV">'[45]Energy Conversion'!$E$23</definedName>
    <definedName name="NEA_Amo_Producer">#REF!</definedName>
    <definedName name="NEA_consumption">#REF!</definedName>
    <definedName name="NEA_countries">'[53]nea producers'!$C$21:$D$21+'[53]nea producers'!$A$1:$F$14+'[53]nea producers'!$A$1:$F$13</definedName>
    <definedName name="nea_n6_asia">OFFSET([12]BZ_Data!$A$1,[12]Graph_Auto!$E$47-1,[12]Graph_Auto!$D$47-1,[12]Graph_Auto!$F$47-[12]Graph_Auto!$E$47+1,1)</definedName>
    <definedName name="nea_n6_cpl">OFFSET([12]BZ_Data!$A$1,[12]Graph_Auto!$E$48-1,[12]Graph_Auto!$D$48-1,[12]Graph_Auto!$F$48-[12]Graph_Auto!$E$48+1,1)</definedName>
    <definedName name="nea_n6_date">OFFSET([12]BZ_Data!$A$1,[12]Graph_Auto!$E$46-1,[12]Graph_Auto!$D$46-1,[12]Graph_Auto!$F$46-[12]Graph_Auto!$E$46+1,1)</definedName>
    <definedName name="nea_n6_fc">OFFSET([12]BZ_Data!$A$1,[12]Graph_Auto!$E$50-1,[12]Graph_Auto!$D$50-1,[12]Graph_Auto!$F$50-[12]Graph_Auto!$E$50+1,1)</definedName>
    <definedName name="nea_n6_vc">OFFSET([12]BZ_Data!$A$1,[12]Graph_Auto!$E$49-1,[12]Graph_Auto!$D$49-1,[12]Graph_Auto!$F$49-[12]Graph_Auto!$E$49+1,1)</definedName>
    <definedName name="NEA_salient_statistics">#REF!</definedName>
    <definedName name="nea_sd_18">#REF!</definedName>
    <definedName name="NEA_Semi_Producer">#REF!</definedName>
    <definedName name="nea_supply_demand_for_Product">#REF!</definedName>
    <definedName name="new" localSheetId="8" hidden="1">{"japlpg1",#N/A,FALSE,"JAPAN LPG ";"japllpg2",#N/A,FALSE,"JAPAN LPG "}</definedName>
    <definedName name="new" hidden="1">{"japlpg1",#N/A,FALSE,"JAPAN LPG ";"japllpg2",#N/A,FALSE,"JAPAN LPG "}</definedName>
    <definedName name="New_capacity_under_development_announced_additions">#REF!</definedName>
    <definedName name="New_capacity_under_development_announced_additions_2">#REF!</definedName>
    <definedName name="New_surfactant_projects_in_china_2010_2013">#REF!</definedName>
    <definedName name="New_world_producers_of_lithium_carbonate">#REF!</definedName>
    <definedName name="New_world_producers_of_lithium_raw_materials">#REF!</definedName>
    <definedName name="New_Zealand_consumption_of_aroma_chemicals">'[9]NewZ cons flavor'!#REF!</definedName>
    <definedName name="New_Zealand_consumption_of_essential_oils">'[9]NewZ cons flavor'!#REF!</definedName>
    <definedName name="New_Zealand_consumption_of_fragrance_compositions">'[9]NewZ cons flavor'!#REF!</definedName>
    <definedName name="New_Zealand_exports_of_essential_oils_and_natural_extracts">'[9]NewZea EssOi&amp;NatExt import'!#REF!</definedName>
    <definedName name="New_Zealand_exports_of_essential_oils_and_natural_extracts__continued">'[9]NewZea EssOi&amp;NatExt import'!#REF!</definedName>
    <definedName name="New_Zealand_exports_of_selected_aroma_chemicals">'[9]NewZ AromaChem import'!#REF!</definedName>
    <definedName name="New_Zealand_exports_of_selected_aroma_chemicals__continued">'[9]NewZ AromaChem import'!#REF!</definedName>
    <definedName name="New_Zealand_trade_of_fragrance_compositions">'[9]NewZea Flavor trade'!#REF!</definedName>
    <definedName name="Newer">#REF!</definedName>
    <definedName name="newwer">'[42]cons protective'!#REF!</definedName>
    <definedName name="NFY">[4]PrtForm1!#REF!</definedName>
    <definedName name="Nickel_mine_production">#REF!</definedName>
    <definedName name="Nitric_acid">'[6]fert 10%N'!#REF!</definedName>
    <definedName name="Nitric_acid_consumption_by_product">#REF!</definedName>
    <definedName name="Nitrosamines_and_nitrosatables_that_fall_under_the_EU_commission_directive_93_11_EEC">#REF!</definedName>
    <definedName name="NN" hidden="1">#REF!</definedName>
    <definedName name="nnew">'[1]mex construc'!#REF!</definedName>
    <definedName name="nneww">#REF!</definedName>
    <definedName name="nnnew">'[1]us constr spending'!#REF!</definedName>
    <definedName name="nnnn" hidden="1">#REF!</definedName>
    <definedName name="nnnnew">'[1]Can Constr spending'!#REF!</definedName>
    <definedName name="Non_OECD">#REF!,#REF!,#REF!</definedName>
    <definedName name="Non_OECD_Demand">#REF!</definedName>
    <definedName name="Non_OECD_Growth">#REF!</definedName>
    <definedName name="Non_OPEC_Crude_Oil">#REF!,#REF!,#REF!</definedName>
    <definedName name="Nonionic_surfactants">#REF!</definedName>
    <definedName name="Nonsurfactant_detergent_chemicals">#REF!</definedName>
    <definedName name="North_African_and_Middle_Eastern_consumption_of_specialty_mining_chemicals_2013">#REF!</definedName>
    <definedName name="North_African_and_Middle_Eastern_imports_of_xanthates_from_China">#REF!</definedName>
    <definedName name="North_Amerian_supply_demand_for_sodium_chloride_2012">#REF!</definedName>
    <definedName name="North_America" hidden="1">#REF!</definedName>
    <definedName name="North_America_corporate_activities_relevant_to_the_nutraceutical_ingredients_industry">#REF!</definedName>
    <definedName name="North_America_New">#REF!</definedName>
    <definedName name="North_American__production_of_selected_catalytic_based_chemicals">#REF!</definedName>
    <definedName name="North_American_and_Western_European_capacity_for_SSC_derived_polypropylene—2017">#REF!</definedName>
    <definedName name="North_American_and_Western_European_capacity_for_SSC_derived_polypropylene—2019">#REF!</definedName>
    <definedName name="North_American_annual_capacity_for_nylon_fibers">#REF!</definedName>
    <definedName name="North_American_apparent_consumption_of_elastomers_by_end_use_2011">#REF!</definedName>
    <definedName name="North_American_aroma_chemicals_historic_consumption">'[9]NA cons flavor 2024'!#REF!</definedName>
    <definedName name="North_American_average_prices_for_decorative_thermosetting_powder_coatings">#REF!</definedName>
    <definedName name="North_American_capacity_ranking_for_sulfuric_acid_by_company_2014">#REF!</definedName>
    <definedName name="North_American_capital_spending_on_pipelines">#REF!</definedName>
    <definedName name="North_american_consumption_and_value_of_hydraulic_fracking_stimulation_chemistries_at_the_service_company_level_2014">#REF!</definedName>
    <definedName name="North_American_consumption_of_air_laid_pulp">#REF!</definedName>
    <definedName name="North_American_consumption_of_aluminum_trihydroxide_flame_retardants">#REF!</definedName>
    <definedName name="North_American_consumption_of_amorphous_high_performance_thermoplastics">#REF!</definedName>
    <definedName name="North_American_consumption_of_amorphous_high_performance_thermoplastics_by_end_use_—_2024">#REF!</definedName>
    <definedName name="North_american_consumption_of_amphoteric_surfactants_by_end_use_market">#REF!</definedName>
    <definedName name="North_american_consumption_of_amphoteric_surfactants_by_product_type">#REF!</definedName>
    <definedName name="North_american_consumption_of_anionic_surfactants_by_end_use_market">#REF!</definedName>
    <definedName name="North_american_consumption_of_anionic_surfactants_by_market_segment_2012">#REF!</definedName>
    <definedName name="North_american_consumption_of_anionic_surfactants_by_product_type">#REF!</definedName>
    <definedName name="North_american_consumption_of_anionic_surfactants_via_merchant_sales_2009">#REF!</definedName>
    <definedName name="North_American_consumption_of_antioxidants">#REF!</definedName>
    <definedName name="North_American_consumption_of_antioxidants_for_plastics">#REF!</definedName>
    <definedName name="North_American_consumption_of_antistatic_agents_for_plastics">#REF!</definedName>
    <definedName name="North_American_consumption_of_aroma_chemicals_2013">'[9]NA aroma cons 2024'!#REF!</definedName>
    <definedName name="North_American_consumption_of_aromatic_ketone_polymers_by_application">#REF!</definedName>
    <definedName name="North_American_consumption_of_automotive_engine_oil_additives">#REF!</definedName>
    <definedName name="North_American_consumption_of_aviation_oil_additives">#REF!</definedName>
    <definedName name="North_American_consumption_of_bitumen">'[1]na cons bitu'!#REF!</definedName>
    <definedName name="North_American_consumption_of_brominated_flame_retardants">#REF!</definedName>
    <definedName name="North_American_consumption_of_carriers_and_powders_by_end_use_market">'[28]Color-powders by end use '!#REF!</definedName>
    <definedName name="North_american_consumption_of_cationic_surfactants_by_end_use_market">#REF!</definedName>
    <definedName name="North_american_consumption_of_cationic_surfactants_by_market_segment_2012">#REF!</definedName>
    <definedName name="North_american_consumption_of_cationic_surfactants_by_product_type_2012">#REF!</definedName>
    <definedName name="North_american_consumption_of_cationic_surfactants_via_merchant_sales_2009">#REF!</definedName>
    <definedName name="North_american_consumption_of_cement_and_cementing_chemicals">#REF!</definedName>
    <definedName name="North_American_consumption_of_chemical_blowing_agents_for_plastics">#REF!</definedName>
    <definedName name="North_American_consumption_of_chemical_processing_catalysts">#REF!</definedName>
    <definedName name="North_American_consumption_of_chlorinated_flame_retardants">#REF!</definedName>
    <definedName name="North_American_consumption_of_colorants_and_carriers_for_personal_care_by_application_—_2024">#REF!</definedName>
    <definedName name="North_American_consumption_of_colorants_by_end_use_market">#REF!</definedName>
    <definedName name="North_American_consumption_of_corrosion_inhibitors">#REF!</definedName>
    <definedName name="North_American_consumption_of_cosmetic_product_protection_agents_by_application_—_2024">#REF!</definedName>
    <definedName name="North_American_consumption_of_cosmetic_product_protection_agents_by_end_use">#REF!</definedName>
    <definedName name="North_American_consumption_of_cyanoacrylate_adhesives_2011">#REF!</definedName>
    <definedName name="North_american_consumption_of_demulsifier_active_components_2014">#REF!</definedName>
    <definedName name="North_American_consumption_of_detergents">#REF!</definedName>
    <definedName name="North_American_consumption_of_dispersants">#REF!</definedName>
    <definedName name="North_american_consumption_of_drilling_fluids_additives_by_category_at_the_manufacturer_s_level_2014">#REF!</definedName>
    <definedName name="North_american_consumption_of_drilling_fluids_by_type_chemicals_and_services_level_2014">#REF!</definedName>
    <definedName name="North_American_consumption_of_emollients_and_moisturizers_by_application_—_2024">#REF!</definedName>
    <definedName name="North_American_consumption_of_ethanolamines">#REF!</definedName>
    <definedName name="North_American_consumption_of_extreme_pressure_and_antiwear_agents">#REF!</definedName>
    <definedName name="North_American_consumption_of_flame_retardants">#REF!</definedName>
    <definedName name="North_American_consumption_of_flame_retardants_by_type_of_material_2013">#REF!</definedName>
    <definedName name="North_American_consumption_of_flame_retardants_for_plastics">#REF!</definedName>
    <definedName name="North_American_consumption_of_halogenated_organophosphorus_flame_retardants">#REF!</definedName>
    <definedName name="North_american_consumption_of_HCl_in_oil_well_acidizing_applications">#REF!</definedName>
    <definedName name="North_American_consumption_of_heat_stabilizers_for_plastics">#REF!</definedName>
    <definedName name="North_American_consumption_of_high_performance">#REF!</definedName>
    <definedName name="North_American_consumption_of_high_performance_polyamide_resins_by_application">#REF!</definedName>
    <definedName name="North_American_consumption_of_high_performance_polyamide_resins_by_type">#REF!</definedName>
    <definedName name="North_American_consumption_of_impact_modifiers_and_processing_aids_for_plastics">#REF!</definedName>
    <definedName name="North_American_consumption_of_industrial_oil_additives">#REF!</definedName>
    <definedName name="North_American_consumption_of_ion_exchange_for_water_managementaresins">#REF!</definedName>
    <definedName name="North_American_consumption_of_LDPE">#REF!</definedName>
    <definedName name="North_American_consumption_of_light_stabilizers_for_plastics">#REF!</definedName>
    <definedName name="North_American_consumption_of_liquid_crystal_polymers_by_application">#REF!</definedName>
    <definedName name="North_American_consumption_of_lubricants_and_slip_additives_for_plastics">#REF!</definedName>
    <definedName name="North_American_consumption_of_lubricating_oil_additives_by_end_use—2021">#REF!</definedName>
    <definedName name="North_American_consumption_of_lubricating_oil_additives_by_end_use—2023">#REF!</definedName>
    <definedName name="North_American_consumption_of_lubricating_oil_additives_by_functional_type―2023">#REF!</definedName>
    <definedName name="North_american_consumption_of_major_surfactants_in_household_detergents">#REF!</definedName>
    <definedName name="North_American_consumption_of_marine_oil_additives">#REF!</definedName>
    <definedName name="North_American_consumption_of_metalworking_oil_additives">#REF!</definedName>
    <definedName name="North_American_consumption_of_nonhalogenated_organophosphorus_flame_retardants">#REF!</definedName>
    <definedName name="North_american_consumption_of_nonionic_surfactants_by_end_use_market">#REF!</definedName>
    <definedName name="North_american_consumption_of_nonionic_surfactants_by_market_segment_2012">#REF!</definedName>
    <definedName name="North_american_consumption_of_nonionic_surfactants_by_product_type">#REF!</definedName>
    <definedName name="North_American_consumption_of_nonwoven_fabrics">#REF!</definedName>
    <definedName name="North_American_consumption_of_nonwoven_fabrics_by_fiber_type">#REF!</definedName>
    <definedName name="North_American_consumption_of_nonwoven_fabrics_by_fiber_type_and_end_use_2012">#REF!</definedName>
    <definedName name="North_American_consumption_of_nonwoven_fabrics_for_agriculture_landscaping_by_fiber_type">#REF!</definedName>
    <definedName name="North_American_consumption_of_nonwoven_fabrics_for_automotive_applications_by_fiber_type">#REF!</definedName>
    <definedName name="North_American_consumption_of_nonwoven_fabrics_for_building_and_construction_by_fiber_type">#REF!</definedName>
    <definedName name="North_American_consumption_of_nonwoven_fabrics_for_coated_laminated_substrates_by_fiber_type">#REF!</definedName>
    <definedName name="North_American_consumption_of_nonwoven_fabrics_for_electric_components_by_fiber_type">#REF!</definedName>
    <definedName name="North_American_consumption_of_nonwoven_fabrics_for_filtration_by_fiber_type">#REF!</definedName>
    <definedName name="North_American_consumption_of_nonwoven_fabrics_for_floor_covering_backings_by_fiber_type">#REF!</definedName>
    <definedName name="North_American_consumption_of_nonwoven_fabrics_for_furnishings_bedding_by_fiber_type">#REF!</definedName>
    <definedName name="North_American_consumption_of_nonwoven_fabrics_for_geotextiles_by_fiber_type">#REF!</definedName>
    <definedName name="North_American_consumption_of_nonwoven_fabrics_for_hygiene_applications_by_fiber_type">#REF!</definedName>
    <definedName name="North_American_consumption_of_nonwoven_fabrics_for_hygiene_applications_by_fiber_type_and_end_use_2012">#REF!</definedName>
    <definedName name="North_American_consumption_of_nonwoven_fabrics_for_industrial_garments_by_fiber_type">#REF!</definedName>
    <definedName name="North_American_consumption_of_nonwoven_fabrics_for_medical_surgical_applications_by_fiber_type">#REF!</definedName>
    <definedName name="North_American_consumption_of_nonwoven_fabrics_for_other_disposable_applications_by_fiber_type">#REF!</definedName>
    <definedName name="North_American_consumption_of_nonwoven_fabrics_for_other_durable_applications_by_fiber_type">#REF!</definedName>
    <definedName name="North_American_consumption_of_nonwoven_fabrics_for_wipes_by_fiber_type">#REF!</definedName>
    <definedName name="North_American_consumption_of_nonwoven_fabrics_in_automotive_applications_2012">#REF!</definedName>
    <definedName name="North_American_consumption_of_nonwoven_fabrics_in_other_durable_applications">#REF!</definedName>
    <definedName name="North_American_consumption_of_Nylon_fibers__2023">#REF!</definedName>
    <definedName name="North_American_consumption_of_organic_polymer_flocculants_for_water_management">'[29]na cons organic'!#REF!</definedName>
    <definedName name="North_American_consumption_of_other_automotive_additives">#REF!</definedName>
    <definedName name="North_American_consumption_of_other_lubricant_oil_additivesa">#REF!</definedName>
    <definedName name="North_American_consumption_of_other_personal_care_additives_by_end_use_market">#REF!</definedName>
    <definedName name="North_American_consumption_of_petroleum_refining_catalysts">#REF!</definedName>
    <definedName name="North_American_consumption_of_plastics_additives">#REF!</definedName>
    <definedName name="North_American_consumption_of_plastics_additives_2">#REF!</definedName>
    <definedName name="North_American_Consumption_of_Polyalkylene_Glycol">[22]NA_ConsPAG!#REF!</definedName>
    <definedName name="North_American_consumption_of_polyarylate_resin_by_application">#REF!</definedName>
    <definedName name="North_American_consumption_of_Polycarbonate__PC__Resins">#REF!</definedName>
    <definedName name="North_American_consumption_of_polycyclohexylene_dimethylene_terephthalate_by_application">#REF!</definedName>
    <definedName name="North_American_consumption_of_polyimide_resins_by_application">#REF!</definedName>
    <definedName name="North_American_consumption_of_polyimide_resins_by_type">#REF!</definedName>
    <definedName name="North_American_Consumption_of_Polyol">[22]NA_ConsPOE!#REF!</definedName>
    <definedName name="North_American_consumption_of_polyphenols_in_nutraceuticals_supplements">#REF!</definedName>
    <definedName name="North_American_consumption_of_polyphenylene_sulfide_resin_by_application">#REF!</definedName>
    <definedName name="North_American_consumption_of_polysulfide_sealants_2011">#REF!</definedName>
    <definedName name="North_American_consumption_of_polyurethane_sealants_2011">#REF!</definedName>
    <definedName name="North_American_consumption_of_printing_inks_by_market">'[18]na cons  by end use'!#REF!</definedName>
    <definedName name="North_American_consumption_of_Product">#REF!</definedName>
    <definedName name="North_American_consumption_of_radiation_curable_products_by_market">#REF!</definedName>
    <definedName name="North_American_consumption_of_rubber">#REF!</definedName>
    <definedName name="North_American_consumption_of_rubber_by_end_use">#REF!</definedName>
    <definedName name="North_American_consumption_of_rubber_processing_chemicals">#REF!</definedName>
    <definedName name="North_American_consumption_of_rubber_processing_chemicals_1">#REF!</definedName>
    <definedName name="North_American_consumption_of_rubber_processing_chemicals_by_functional_type">#REF!</definedName>
    <definedName name="North_American_consumption_of_sealants_2011">#REF!</definedName>
    <definedName name="North_American_consumption_of_semicrystalline_high_performance_thermoplastics">#REF!</definedName>
    <definedName name="North_American_consumption_of_semicrystalline_high_performance_thermoplastics_by_end_use_—_2024">#REF!</definedName>
    <definedName name="North_American_consumption_of_silicone_sealants_2011">#REF!</definedName>
    <definedName name="North_American_consumption_of_silyl_modified_polymer_sealants_2011">#REF!</definedName>
    <definedName name="North_American_consumption_of_sodium_carbonate">#REF!</definedName>
    <definedName name="North_American_consumption_of_sodium_chloride">#REF!</definedName>
    <definedName name="North_American_consumption_of_specialty_textile_chemicals">#REF!</definedName>
    <definedName name="North_American_consumption_of_standard_electronic_grade_wet_processing_chemicalsa">#REF!</definedName>
    <definedName name="North_American_consumption_of_sulfone_polymers_by_application">#REF!</definedName>
    <definedName name="North_American_consumption_of_sulfone_polymers_by_type">#REF!</definedName>
    <definedName name="North_American_consumption_of_sulfuric_acid">#REF!</definedName>
    <definedName name="North_american_consumption_of_surfactants">#REF!</definedName>
    <definedName name="North_american_consumption_of_surfactants_2">#REF!</definedName>
    <definedName name="North_american_consumption_of_surfactants_2012">#REF!</definedName>
    <definedName name="North_american_consumption_of_surfactants_for_emulsion_polymerization">#REF!</definedName>
    <definedName name="North_american_consumption_of_surfactants_for_household_fabric_softeners">#REF!</definedName>
    <definedName name="North_american_consumption_of_surfactants_for_industrial__institutional_and_commercial_applications">#REF!</definedName>
    <definedName name="North_American_consumption_of_surfactants_for_personal_care_by_application_—_2024">#REF!</definedName>
    <definedName name="North_American_consumption_of_surfactants_for_personal_care_by_end_use">#REF!</definedName>
    <definedName name="North_american_consumption_of_surfactants_for_personal_sare_products">#REF!</definedName>
    <definedName name="North_american_consumption_of_surfactants_in_agricultural_products">#REF!</definedName>
    <definedName name="North_american_consumption_of_surfactants_in_fiber_and_textile_applications">#REF!</definedName>
    <definedName name="North_american_consumption_of_surfactants_in_industrial_and_institutional_I_I_cleaners">#REF!</definedName>
    <definedName name="North_american_consumption_of_surfactants_in_oil_field__lubricant_and_related_applications">#REF!</definedName>
    <definedName name="North_American_consumption_of_textile_functional_chemicals">#REF!</definedName>
    <definedName name="North_American_consumption_of_textile_processing_chemicals">#REF!</definedName>
    <definedName name="North_American_consumption_of_thickeners_for_personal_care_by_application_—_2024">#REF!</definedName>
    <definedName name="North_American_consumption_of_thickeners_for_personal_care_by_end_use_market">#REF!</definedName>
    <definedName name="North_American_consumption_of_ultra_high_purity_wet_processing_chemicalsa">#REF!</definedName>
    <definedName name="North_American_consumption_of_VI_improvers">#REF!</definedName>
    <definedName name="North_American_consumption_of_yarn_treatment_chemicals">#REF!</definedName>
    <definedName name="North_American_consumption_summary">#REF!</definedName>
    <definedName name="North_American_distribution_of_selected_flame_retardants_2013">#REF!</definedName>
    <definedName name="North_american_drilling_fluid_service_companies_2014">#REF!</definedName>
    <definedName name="North_american_end_use_markets_for_surfactants">#REF!</definedName>
    <definedName name="North_American_end_uses_for_nonwoven_fabrics_by_fiber_and_product_segment">#REF!</definedName>
    <definedName name="North_American_engineering__procurement__and_construction__EPC___spending_on_LNG_liquefaction_facilities">#REF!</definedName>
    <definedName name="North_American_essential_oils_historic_consumption">'[9]NA cons flavor 2024'!#REF!</definedName>
    <definedName name="North_American_exports_of_aroma_chemicals_volume">'[9]NA Trade_aroma'!#REF!</definedName>
    <definedName name="North_American_exports_of_essential_oils_and_natural_extracts">'[9]NA imports_ess_oils '!#REF!</definedName>
    <definedName name="North_American_exports_of_essential_oils_and_natural_extracts__continued">'[9]NA imports_ess_oils '!#REF!</definedName>
    <definedName name="North_American_exports_of_selected_aroma_chemicals__continued">'[9]NA Trade_aroma'!#REF!</definedName>
    <definedName name="North_American_exports_of_sulfuric_acid_by_country_of_destination">#REF!</definedName>
    <definedName name="North_American_Formulated_Products_by_applic">'[29]na cons formulated'!#REF!</definedName>
    <definedName name="North_American_fragrance_compositions_historic_consumption">'[9]NA cons flavor 2024'!#REF!</definedName>
    <definedName name="North_American_imports_of_essential_oils_and_natural_extracts__continued">'[9]NA imports_ess_oils '!#REF!</definedName>
    <definedName name="North_American_imports_of_natural_rubber">#REF!</definedName>
    <definedName name="North_American_imports_of_natural_rubber_by_country_of_origin">#REF!</definedName>
    <definedName name="North_American_imports_of_natural_rubber_by_country_of_origin_1">#REF!</definedName>
    <definedName name="North_American_imports_of_selected_aroma_chemicals">#REF!</definedName>
    <definedName name="North_American_imports_of_sulfuric_acid_by_country_of_origin">#REF!</definedName>
    <definedName name="North_American_ink_cons_by_market">'[18]na charts by end use'!#REF!</definedName>
    <definedName name="North_American_Limited_Line_Suppliers_of_Lubricating_Oil_Additives">#REF!</definedName>
    <definedName name="North_American_manufacturing_cost_structures_for_typical_flame_retardants_2013">#REF!</definedName>
    <definedName name="North_american_market_for_cementing_and_stimulation_chemicals_and_services">#REF!</definedName>
    <definedName name="North_american_market_for_oil_production_chemicals_service_company_level_2014">#REF!</definedName>
    <definedName name="North_american_market_for_oil_production_chemicals_service_company_level_by_category_2014">#REF!</definedName>
    <definedName name="North_American_mergers_and_acquisitions_2008_2014">#REF!</definedName>
    <definedName name="North_American_net_exports_of_sulfuric_acid_by_country_of_origin">#REF!</definedName>
    <definedName name="North_American_net_imports_of_sulfuric_acid__by_country_of_destination">#REF!</definedName>
    <definedName name="North_American_New">#REF!</definedName>
    <definedName name="North_American_nitric_acid_capacity_by_country">'[6]global op rate'!#REF!</definedName>
    <definedName name="North_American_nitric_acid_consumption_by_country">'[6]global op rate'!#REF!</definedName>
    <definedName name="North_American_nitric_acid_exports_by_country">'[6]global op rate'!#REF!</definedName>
    <definedName name="North_American_nitric_acid_Imports_by_country">'[6]global op rate'!#REF!</definedName>
    <definedName name="North_American_nitric_acid_operating_rates_by_country">'[6]global op rate'!#REF!</definedName>
    <definedName name="North_American_nitric_acid_production_by_country">'[6]global op rate'!#REF!</definedName>
    <definedName name="North_american_oil_production_chemical_service_companies_2014">#REF!</definedName>
    <definedName name="North_american_oil_production_chemical_service_companies_2014_2">#REF!</definedName>
    <definedName name="North_American_plastics_additives_manufacturers_segment_sales_and_operating_profits">#REF!</definedName>
    <definedName name="North_American_prices_for_amorphous_high_performance_thermoplastics_—_2024">#REF!</definedName>
    <definedName name="North_American_prices_for_nonwoven_fabrics">#REF!</definedName>
    <definedName name="North_American_prices_for_semi_crystalline_high_performance_thermoplastics_—_2024">#REF!</definedName>
    <definedName name="North_American_prices_for_solar_panel_materials_—_2024">#REF!</definedName>
    <definedName name="North_American_Printinginks_trade">'[18]na trade'!#REF!</definedName>
    <definedName name="North_American_producers_and_marketers_of_emission_control_catalysts_for_mobile_sources_2011">#REF!</definedName>
    <definedName name="North_American_producers_and_marketers_of_emission_control_catalysts_for_stationary_sources_2011">#REF!</definedName>
    <definedName name="North_American_producers_of__Product">#REF!</definedName>
    <definedName name="North_american_producers_of_ethoxylates">#REF!</definedName>
    <definedName name="North_american_producers_of_fatty_nitriles">#REF!</definedName>
    <definedName name="North_american_producers_of_low_foaming_nonionic_surfactants_2013">#REF!</definedName>
    <definedName name="North_American_Producers_of_Polyalphaolefin_PAO_Base_Stocks">[22]NA_ProdPAO!#REF!</definedName>
    <definedName name="North_American_producers_of_process_catalysts_2012">#REF!</definedName>
    <definedName name="North_american_producers_of_quaternaries_for_fabric_softeners_2013">#REF!</definedName>
    <definedName name="North_American_producers_of_sulfuric_acid">#REF!</definedName>
    <definedName name="North_american_producers_of_surfactants_with_upstream_integration_2013">#REF!</definedName>
    <definedName name="North_american_producers_of_surfactants_without_upstream_integration_2013">#REF!</definedName>
    <definedName name="North_American_producers_of_synthetic_rubber_2012">#REF!</definedName>
    <definedName name="North_American_producers_of_thermosetting_powder_coatings_2013">#REF!</definedName>
    <definedName name="North_American_production_of_bitumen_asphalt">'[1]na cons bitu'!#REF!</definedName>
    <definedName name="North_American_production_of_cars_and_light_trucks">#REF!</definedName>
    <definedName name="North_american_production_of_crude_oil">#REF!</definedName>
    <definedName name="North_american_production_of_natural_gas">#REF!</definedName>
    <definedName name="North_American_production_of_nitric_acid_by_country">#REF!</definedName>
    <definedName name="North_American_production_of_nonwoven_fabrics_by_manufacturing_process">#REF!</definedName>
    <definedName name="North_American_production_of_sulfuric_acid">#REF!</definedName>
    <definedName name="North_American_production_of_sulfuric_acid_by_raw_material">#REF!</definedName>
    <definedName name="North_American_proposed_and_recent_ethylene_capacity_additions">#REF!</definedName>
    <definedName name="North_american_providers_of_cementing_and_stimulation_services_2014">#REF!</definedName>
    <definedName name="North_American_PV_cell_producers">#REF!</definedName>
    <definedName name="North_American_PV_module_producers">#REF!</definedName>
    <definedName name="North_American_refinery_production">#REF!</definedName>
    <definedName name="North_American_refinery_production_2012">#REF!</definedName>
    <definedName name="North_American_refining_capacity">#REF!</definedName>
    <definedName name="North_American_refining_capacity_2012">#REF!</definedName>
    <definedName name="North_American_registrations_and_supply_demand_for_motor_vehicles">#REF!</definedName>
    <definedName name="North_american_sulfonation_capacity_by_process_2013">#REF!</definedName>
    <definedName name="North_American_sulfuric_acid_production_capacity_by_country">#REF!</definedName>
    <definedName name="North_American_suppliers__sales_of_lubricating_oil_additives">#REF!</definedName>
    <definedName name="North_American_suppliers_of_lubricating_oil_additives—2024">#REF!</definedName>
    <definedName name="North_American_supply_demand_for_C1_C4_alkyl_acetates—2020">#REF!</definedName>
    <definedName name="North_American_supply_demand_for_LDPE">#REF!</definedName>
    <definedName name="North_American_supply_demand_for_nitric_acid">'[6]global supply demand'!#REF!</definedName>
    <definedName name="North_American_supply_demand_for_nonwoven_fabrics">#REF!</definedName>
    <definedName name="North_American_supply_demand_for_passenger_tires">#REF!</definedName>
    <definedName name="North_American_supply_demand_for_Polycarbonate__PC__Resins">#REF!</definedName>
    <definedName name="North_American_supply_demand_for_Product">#REF!</definedName>
    <definedName name="North_American_supply_demand_for_sodium_carbonate">#REF!</definedName>
    <definedName name="North_American_supply_demand_for_sulfuric_acid">#REF!</definedName>
    <definedName name="North_American_supply_demand_for_synthetic_rubber">#REF!</definedName>
    <definedName name="North_American_supply_demand_for_truck_tires">#REF!</definedName>
    <definedName name="North_American_trade_in_fragrance_compositions">'[9]NA Trade_f&amp;f'!#REF!</definedName>
    <definedName name="North_American_trade_in_nonwoven_fabrics">#REF!</definedName>
    <definedName name="North_American_trade_in_printing_inks__other_than_black">'[18]na trade'!#REF!</definedName>
    <definedName name="North_American_use_of_spray_polyurethane_foam_in_construction—2016">#REF!</definedName>
    <definedName name="North_american_wells_drilled">#REF!</definedName>
    <definedName name="North_Central_and_South_American_production_of_pulp_and_paper">#REF!</definedName>
    <definedName name="North_Korean_producers_of_sodium_carbonate">#REF!</definedName>
    <definedName name="Northeast_Asian_capacity_ranking_for_sulfuric_acid_by_company_2014">#REF!</definedName>
    <definedName name="Northeast_asian_cons_Polycarbonate">#REF!</definedName>
    <definedName name="Northeast_Asian_consumption_of_catalysts_for_mobile_sources">#REF!</definedName>
    <definedName name="Northeast_Asian_consumption_of_catalysts_for_stationary_sources">#REF!</definedName>
    <definedName name="Northeast_Asian_consumption_of_ethanolamines">#REF!</definedName>
    <definedName name="Northeast_Asian_consumption_of_HDPE">'[54]nea cons'!#REF!</definedName>
    <definedName name="Northeast_Asian_consumption_of_LDPE">#REF!</definedName>
    <definedName name="Northeast_Asian_consumption_of_Polycarbonate__PC__Resins">#REF!</definedName>
    <definedName name="Northeast_Asian_consumption_of_precious_metals_catalysts_for_mobile_sources">#REF!</definedName>
    <definedName name="Northeast_Asian_consumption_of_Product">#REF!</definedName>
    <definedName name="Northeast_Asian_consumption_of_sulfuric_acid">#REF!</definedName>
    <definedName name="Northeast_Asian_consumption_of_sulfuric_acid_2">#REF!</definedName>
    <definedName name="Northeast_Asian_consumption_of_sulfuric_acid_2023">#REF!</definedName>
    <definedName name="Northeast_Asian_countreis_and_region_consumption_of_alkylaluminums">#REF!</definedName>
    <definedName name="Northeast_Asian_countries_and_region_producers_of_organoaluminums_for_the_merchant_market">#REF!</definedName>
    <definedName name="Northeast_Asian_emission_standards_for_typical_vehicle_types—2023">#REF!</definedName>
    <definedName name="Northeast_Asian_exports_of_sulfuric_acid_by_country_of_destination">#REF!</definedName>
    <definedName name="Northeast_Asian_exports_of_sulfuric_acid_by_country_of_origin">#REF!</definedName>
    <definedName name="Northeast_Asian_imports_of_sulfuric_acid_by_country_of_destination">#REF!</definedName>
    <definedName name="Northeast_Asian_imports_of_sulfuric_acid_by_country_of_origin">#REF!</definedName>
    <definedName name="Northeast_Asian_merchant_consumption_of_organotins">#REF!</definedName>
    <definedName name="Northeast_Asian_producers_of_emission_control_catalysts_for_mobile_sources—2023a">#REF!</definedName>
    <definedName name="Northeast_Asian_producers_of_emission_control_catalysts_for_stationary_sources—2023a">#REF!</definedName>
    <definedName name="Northeast_Asian_producers_of_industrial_phosphates">#REF!</definedName>
    <definedName name="Northeast_Asian_producers_of_nylon_fibers—2023">#REF!</definedName>
    <definedName name="Northeast_Asian_producers_of_phosphoric_acid">#REF!</definedName>
    <definedName name="Northeast_Asian_producers_of_Polycarbonate__PC__Resins">#REF!</definedName>
    <definedName name="Northeast_Asian_producers_of_sulfuric_acid">#REF!</definedName>
    <definedName name="Northeast_Asian_production_of_sulfuric_acid">#REF!</definedName>
    <definedName name="Northeast_Asian_production_of_sulfuric_acid_by_raw_material">#REF!</definedName>
    <definedName name="Northeast_Asian_sodium_carbonate_consumption_by_country">#REF!</definedName>
    <definedName name="Northeast_Asian_sodium_carbonate_exports_by_country">#REF!</definedName>
    <definedName name="Northeast_Asian_sodium_carbonate_imports_by_country">#REF!</definedName>
    <definedName name="Northeast_Asian_sodium_carbonate_production_by_country">#REF!</definedName>
    <definedName name="Northeast_Asian_sodium_carbonate_production_capacity_by_country_and_year">#REF!</definedName>
    <definedName name="Northeast_Asian_specifications_for_diesel_—_2023">#REF!</definedName>
    <definedName name="Northeast_Asian_specifications_for_gasoline_—_2023">#REF!</definedName>
    <definedName name="Northeast_Asian_sulfuric_acid_production_capacity_by_country">#REF!</definedName>
    <definedName name="Northeast_Asian_supply_demand_for_C1_C4_alkyl_acetates—2020">#REF!</definedName>
    <definedName name="Northeast_Asian_supply_demand_for_LDPE">#REF!</definedName>
    <definedName name="Northeast_Asian_supply_demand_for_nitric_acid">'[6]global supply demand'!#REF!</definedName>
    <definedName name="Northeast_Asian_supply_demand_for_Polycarbonate__PC__Resins">#REF!</definedName>
    <definedName name="Northeast_Asian_supply_demand_for_Product">#REF!</definedName>
    <definedName name="Northeast_Asian_supply_demand_for_sodium_tripolyphosphate">#REF!</definedName>
    <definedName name="Northeast_Asian_supply_demand_for_sulfuric_acid">#REF!</definedName>
    <definedName name="Northeast_Asian_trade_in_sodium_tripolyphosphate">#REF!</definedName>
    <definedName name="Northeastasian_countries_and_region_producers_of_organotins">#REF!</definedName>
    <definedName name="Norwegian_production_of_ilmenite_and_leucoxene_for_titanium_dioxide">#REF!</definedName>
    <definedName name="not">#REF!</definedName>
    <definedName name="Nutra_Ingre_global_value">#REF!</definedName>
    <definedName name="Nutra_ingre_global_volume">#REF!</definedName>
    <definedName name="nw_pop_ch">#REF!</definedName>
    <definedName name="Objectives_for_hydrotreating_feedstocks">#REF!</definedName>
    <definedName name="Oceaian_producers_of_phosphoric_acid">#REF!</definedName>
    <definedName name="OCEANIA">'[8]IFDC Capacities'!$B$375:$U$387</definedName>
    <definedName name="Oceania_Consumption">#REF!</definedName>
    <definedName name="Oceania_consumption_of_amorphous_high_performance_thermoplastics">#REF!</definedName>
    <definedName name="Oceania_consumption_of_amorphous_high_performance_thermoplastics_by_end_use_—_2024">#REF!</definedName>
    <definedName name="Oceania_consumption_of_semicrystalline_high_performance_thermoplastics">#REF!</definedName>
    <definedName name="Oceania_consumption_of_semicrystalline_high_performance_thermoplastics_by_end_use_—_2024">#REF!</definedName>
    <definedName name="Oceania_production_of_sodium_chloride">#REF!</definedName>
    <definedName name="Oceanian_apparent_consumption_of_ammonia">#REF!</definedName>
    <definedName name="Oceanian_apparent_consumption_of_ammonia_2">#REF!</definedName>
    <definedName name="Oceanian_apparent_consumption_of_ammonium_nitrate_by_country">#REF!</definedName>
    <definedName name="Oceanian_Asian_imports_of_lithium_carbonate">#REF!</definedName>
    <definedName name="Oceanian_capacity_ranking_for_nitric_acid_by_company_May_2014">#REF!</definedName>
    <definedName name="Oceanian_capacity_ranking_for_sulfuric_acid_by_company_2014">#REF!</definedName>
    <definedName name="Oceanian_consumption_of_anhydrous_ammonia">#REF!</definedName>
    <definedName name="Oceanian_consumption_of_anhydrous_ammonia_2">#REF!</definedName>
    <definedName name="Oceanian_consumption_of_aroma_chemicals">'[9]SEA Oce total Cons'!#REF!</definedName>
    <definedName name="Oceanian_consumption_of_essential_oils">'[9]SEA Oce total Cons'!#REF!</definedName>
    <definedName name="Oceanian_consumption_of_flavor_compositions">'[9]SEA Oce total Cons'!#REF!</definedName>
    <definedName name="Oceanian_consumption_of_fragrance_compositions">'[9]SEA Oce total Cons'!#REF!</definedName>
    <definedName name="Oceanian_consumption_of_lubricating_oil_additives_by_end_use_—_2023">#REF!</definedName>
    <definedName name="Oceanian_consumption_of_lubricating_oil_additives_by_type">#REF!</definedName>
    <definedName name="Oceanian_consumption_of_nitric_acid_by_product">#REF!</definedName>
    <definedName name="Oceanian_consumption_of_nonwoven_fabrics">#REF!</definedName>
    <definedName name="Oceanian_consumption_of_polyurethane_elastomers">#REF!</definedName>
    <definedName name="Oceanian_consumption_of_printing_inks_by_end_use">#REF!</definedName>
    <definedName name="Oceanian_consumption_of_raw_materials_for_printing_inks—2020">#REF!</definedName>
    <definedName name="Oceanian_consumption_of_sodium_chloride">#REF!</definedName>
    <definedName name="Oceanian_consumption_of_specialty_oil_field_chemicals_by_application">#REF!</definedName>
    <definedName name="Oceanian_consumption_of_specialty_oil_field_chemicals_by_function">#REF!</definedName>
    <definedName name="Oceanian_consumption_of_sulfuric_acid">#REF!</definedName>
    <definedName name="Oceanian_consumption_of_sulfuric_acid_2">#REF!</definedName>
    <definedName name="Oceanian_consumption_of_titanium_dioxide_pigments">#REF!</definedName>
    <definedName name="Oceanian_Exports">#REF!</definedName>
    <definedName name="Oceanian_exports_of_lithium_carbonate">#REF!</definedName>
    <definedName name="Oceanian_exports_of_lithium_hydroxide">#REF!</definedName>
    <definedName name="Oceanian_exports_of_nitric_acid">#REF!</definedName>
    <definedName name="Oceanian_exports_of_selected_aroma_chemicals">'[9]Oce AromaChem import'!#REF!</definedName>
    <definedName name="Oceanian_exports_of_selected_aroma_chemicals__continued">'[9]Oce AromaChem import'!#REF!</definedName>
    <definedName name="Oceanian_exports_of_sodium_chloride">#REF!</definedName>
    <definedName name="Oceanian_exports_of_sulfuric_acid_by_country_of_destination">#REF!</definedName>
    <definedName name="Oceanian_exports_of_sulfuric_acid_by_country_of_origin">#REF!</definedName>
    <definedName name="Oceanian_exports_prices_of_sodium_chloride">#REF!</definedName>
    <definedName name="Oceanian_extraregional_imports_of_sodium_chloride">#REF!</definedName>
    <definedName name="Oceanian_imports_of_ammonium_nitrate">#REF!</definedName>
    <definedName name="Oceanian_imports_of_essential_oils_and_natural_extracts">'[9]Oce EsO&amp;NatEx exp'!#REF!</definedName>
    <definedName name="Oceanian_imports_of_essential_oils_and_natural_extracts__continued">'[9]Oce EsO&amp;NatEx exp'!#REF!</definedName>
    <definedName name="Oceanian_imports_of_lithium_hydroxide">#REF!</definedName>
    <definedName name="Oceanian_imports_of_nitric_acid">#REF!</definedName>
    <definedName name="Oceanian_imports_of_sodium_chloride">#REF!</definedName>
    <definedName name="Oceanian_imports_of_sulfuric_acid_by_country_of_destination">#REF!</definedName>
    <definedName name="Oceanian_imports_of_sulfuric_acid_by_country_of_origin">#REF!</definedName>
    <definedName name="Oceanian_prices_of_printing_inks—2020">#REF!</definedName>
    <definedName name="Oceanian_producers_of_ammonia">#REF!</definedName>
    <definedName name="Oceanian_producers_of_ammonium_nitrate">#REF!</definedName>
    <definedName name="Oceanian_producers_of_ammonium_phosphate">#REF!</definedName>
    <definedName name="Oceanian_producers_of_nitric_acid">#REF!</definedName>
    <definedName name="Oceanian_producers_of_phosphoric_acid">#REF!</definedName>
    <definedName name="Oceanian_producers_of_phosphoric_acid_2024">#REF!</definedName>
    <definedName name="Oceanian_producers_of_phosphoric_acid_new">#REF!</definedName>
    <definedName name="Oceanian_producers_of_printing_inks—2020">#REF!</definedName>
    <definedName name="Oceanian_producers_of_sodium_chloride">#REF!</definedName>
    <definedName name="Oceanian_producers_of_sulfur_dioxidea">#REF!</definedName>
    <definedName name="Oceanian_producers_of_sulfuric_acid">#REF!</definedName>
    <definedName name="Oceanian_production_of_ammonia">#REF!</definedName>
    <definedName name="Oceanian_production_of_ammonia_2">#REF!</definedName>
    <definedName name="Oceanian_production_of_sulfuric_acid">#REF!</definedName>
    <definedName name="Oceanian_production_of_sulfuric_acid_by_raw_material">#REF!</definedName>
    <definedName name="Oceanian_Salient_Stat">#REF!</definedName>
    <definedName name="Oceanian_sulfuric_acid_production_capacity_by_country">#REF!</definedName>
    <definedName name="Oceanian_supply_demand_for_ammonia">#REF!</definedName>
    <definedName name="Oceanian_supply_demand_for_ammonia_2">#REF!</definedName>
    <definedName name="Oceanian_supply_demand_for_ammonia_5">#REF!</definedName>
    <definedName name="Oceanian_supply_demand_for_ammonium_nitrate">#REF!</definedName>
    <definedName name="Oceanian_supply_demand_for_ammonium_nitrates">#REF!</definedName>
    <definedName name="Oceanian_supply_demand_for_calcium_ammonium_nitrate">#REF!</definedName>
    <definedName name="Oceanian_supply_demand_for_flavor_and_fragrance_compositions">'[9]SEA SD F&amp;F'!#REF!</definedName>
    <definedName name="Oceanian_supply_demand_for_lithium_carbonate">#REF!</definedName>
    <definedName name="Oceanian_supply_demand_for_lithium_hydroxide">#REF!</definedName>
    <definedName name="Oceanian_supply_demand_for_nitric_acid">#REF!</definedName>
    <definedName name="Oceanian_supply_demand_for_nonwoven_fabrics">#REF!</definedName>
    <definedName name="Oceanian_supply_demand_for_phosphoric_acid">#REF!</definedName>
    <definedName name="Oceanian_supply_demand_for_sodium_chloride">#REF!</definedName>
    <definedName name="Oceanian_supply_demand_for_sodium_hydrosulfide">#REF!</definedName>
    <definedName name="Oceanian_supply_demand_for_sodium_hydrosulfidea">#REF!</definedName>
    <definedName name="Oceanian_supply_demand_for_sodium_hydrosulfite">#REF!</definedName>
    <definedName name="Oceanian_supply_demand_for_sodium_hydrosulfitea">#REF!</definedName>
    <definedName name="Oceanian_supply_demand_for_sodium_metabisulfite__MBS">#REF!</definedName>
    <definedName name="Oceanian_supply_demand_for_sodium_metabisulfite__MBS_a">#REF!</definedName>
    <definedName name="Oceanian_supply_demand_for_sodium_sulfide">#REF!</definedName>
    <definedName name="Oceanian_supply_demand_for_sodium_sulfites">#REF!</definedName>
    <definedName name="Oceanian_supply_demand_for_sodium_thiosulfate">#REF!</definedName>
    <definedName name="Oceanian_supply_demand_for_sulfur_dioxidea_b">#REF!</definedName>
    <definedName name="Oceanian_supply_demand_for_sulfuric_acid">#REF!</definedName>
    <definedName name="Oceanian_supply_demand_for_titanium_dioxide">#REF!</definedName>
    <definedName name="Oceanian_trade_in_activated_carbon_2012">#REF!</definedName>
    <definedName name="Oceanian_trade_in_activated_carbon_2013">#REF!</definedName>
    <definedName name="Oceanian_trade_in_ammonia">#REF!</definedName>
    <definedName name="Oceanian_trade_in_ammonia_2">#REF!</definedName>
    <definedName name="Oceanian_trade_in_printing_inks—black">#REF!</definedName>
    <definedName name="Oceanian_trade_in_printing_inks—Other_than_black">#REF!</definedName>
    <definedName name="Oceanin_imports_of_Titanium_dioxidea">#REF!</definedName>
    <definedName name="octane100RON">[19]BASIS!$F$82</definedName>
    <definedName name="octaneBTA">[19]BASIS!$F$62</definedName>
    <definedName name="octaneBZE">[19]BASIS!$F$71</definedName>
    <definedName name="octaneC9C10">[19]BASIS!$F$79</definedName>
    <definedName name="octaneCUM">[19]BASIS!$F$83</definedName>
    <definedName name="octaneEBZ">[19]BASIS!$F$77</definedName>
    <definedName name="octaneEOH">[19]BASIS!$F$94</definedName>
    <definedName name="octaneMXY">[19]BASIS!$F$74</definedName>
    <definedName name="octanePYG">[19]BASIS!$F$81</definedName>
    <definedName name="octanePYGRAF">[19]BASIS!$F$88</definedName>
    <definedName name="octaneRAF">[19]BASIS!$F$69</definedName>
    <definedName name="octaneREFRAF">[19]BASIS!$F$87</definedName>
    <definedName name="octaneRFM">[19]BASIS!$F$70</definedName>
    <definedName name="octaneTOL">[19]BASIS!$F$72</definedName>
    <definedName name="octaneTX">[19]BASIS!$F$76</definedName>
    <definedName name="octaneUNP">[19]PricesTons!$AB$15:$AB$584</definedName>
    <definedName name="octaneUNR">[19]PricesTons!$X$15:$X$584</definedName>
    <definedName name="Oeanian_consumption_of_printing_inks_by_process">#REF!</definedName>
    <definedName name="OECD">#REF!,#REF!,#REF!</definedName>
    <definedName name="OECD_Growth">#REF!</definedName>
    <definedName name="OHLC">"OHLC"</definedName>
    <definedName name="Oil_and_gas_production_by_region">#REF!</definedName>
    <definedName name="OLED_display_production_by_region">#REF!</definedName>
    <definedName name="OLED_materials_patents">#REF!</definedName>
    <definedName name="ONEA_Con_Amp">#REF!</definedName>
    <definedName name="ONEA_Con_Ani">#REF!</definedName>
    <definedName name="ONEA_Con_By_Product">#REF!</definedName>
    <definedName name="ONEA_Con_Cat">#REF!</definedName>
    <definedName name="ONEA_Con_Non">#REF!</definedName>
    <definedName name="ONEA_consumption">#REF!</definedName>
    <definedName name="ONEA_Price">#REF!</definedName>
    <definedName name="ONEA_Price_Ex">#REF!</definedName>
    <definedName name="ONEA_Pro_Surfactant">#REF!</definedName>
    <definedName name="ONEA_producers">#REF!</definedName>
    <definedName name="ONEA_salient_statistics">#REF!</definedName>
    <definedName name="opABS">[17]OpRates!$G$15:$G$572</definedName>
    <definedName name="opABSmon">[17]OpRates!$G$201:$G$572</definedName>
    <definedName name="OPEC_Crude_Oil">#REF!,#REF!,#REF!</definedName>
    <definedName name="opEPS">[17]OpRates!$F$15:$F$572</definedName>
    <definedName name="opEPSmon">[17]OpRates!$F$201:$F$572</definedName>
    <definedName name="Operating_expenses_and_profitability_of_flavor_and_fragrance_companies_—_2023">#REF!</definedName>
    <definedName name="Operating_income_margin_for_H.B._Fuller_by_business_unita">'[33]HB Fuller ebita'!#REF!</definedName>
    <definedName name="opMSTDP">[19]OpRates!$R$15:$R$584</definedName>
    <definedName name="opMSTDPmon">[19]OpRates!$R$201:$R$584</definedName>
    <definedName name="opPOSM">[17]OpRates!$D$15:$D$572</definedName>
    <definedName name="opPOSMmon">[17]OpRates!$D$201:$D$572</definedName>
    <definedName name="opPSE">[17]OpRates!$E$15:$E$572</definedName>
    <definedName name="opPSEmon">[17]OpRates!$E$201:$E$572</definedName>
    <definedName name="OpRateBZE">[19]OpRates!$F$15:$F$584</definedName>
    <definedName name="OpRateBZEmon">[19]OpRates!$F$201:$F$584</definedName>
    <definedName name="OpRateMANnba">[19]OpRates!$W$15:$W$584</definedName>
    <definedName name="OpRateMANnbamon">[19]OpRates!$W$201:$W$584</definedName>
    <definedName name="OpRateRFM">[19]OpRates!$D$15:$D$584</definedName>
    <definedName name="OpRateRFMmon">[19]OpRates!$D$201:$D$584</definedName>
    <definedName name="opSTR">[17]OpRates!$C$15:$C$572</definedName>
    <definedName name="opSTRmon">[17]OpRates!$C$201:$C$572</definedName>
    <definedName name="Order_of_limiting_amino_acids_in_swine_and_poultry">#REF!</definedName>
    <definedName name="Orocobre_measured_and_indicated_resources">#REF!</definedName>
    <definedName name="osa_producers">#REF!</definedName>
    <definedName name="oth">#REF!</definedName>
    <definedName name="Other">#REF!</definedName>
    <definedName name="Other_Asia_consumption_of_flame_retardants_by_type_of_material_2013">#REF!</definedName>
    <definedName name="Other_Asia_Pacific_production_of_thermosetting_powder_coatings">#REF!</definedName>
    <definedName name="Other_Asia_suppliers_of_emission_control_catalysts_for_mobile_sources—2016">#REF!</definedName>
    <definedName name="Other_Asian_and_Middle_Eastern_production_of_thermosetting_powder_coatings_by_type_of_binder_2013">#REF!</definedName>
    <definedName name="Other_Asian_and_Oceania_consumption_of_aluminium_fluoride">#REF!</definedName>
    <definedName name="Other_Asian_and_oceanian_consumption_of_I_I_cleaners">#REF!</definedName>
    <definedName name="Other_Asian_and_Oceanian_exports_of_lithium_carbonate_by_country_of_destination">#REF!</definedName>
    <definedName name="Other_Asian_and_Oceanian_exports_of_lithium_hydroxide_by_country_of_destination">#REF!</definedName>
    <definedName name="Other_Asian_and_Oceanian_imports_of_lithium_carbonate_by_country_of_origin">#REF!</definedName>
    <definedName name="Other_Asian_and_Oceanian_imports_of_lithium_hydroxide_by_country_of_origin">#REF!</definedName>
    <definedName name="Other_Asian_and_Oceanian_producers_of_lithium_chemistries">#REF!</definedName>
    <definedName name="Other_Asian_and_Oceanian_salient_statistics_for_lithium_carbonate">#REF!</definedName>
    <definedName name="Other_Asian_and_Oceanian_salient_statistics_for_lithium_hydroxide">#REF!</definedName>
    <definedName name="Other_Asian_and_Oceanian_supply_demand_for_lignosulfonates_2011">#REF!</definedName>
    <definedName name="Other_Asian_and_Oceanian_supply_demand_for_lithium_hydroxide">#REF!</definedName>
    <definedName name="Other_Asian_and_Oceanian_supply_demand_for_lithium_hydroxide_2013">#REF!</definedName>
    <definedName name="Other_Asian_and_Oceanian_supply_demand_summary_for_lithium_carbonate">#REF!</definedName>
    <definedName name="Other_Asian_and_Oceanian_supply_demand_summary_for_lithium_hydroxide">#REF!</definedName>
    <definedName name="Other_Asian_and_Oceanian_supply_demand_summaryfor_lithium_hydroxide">#REF!</definedName>
    <definedName name="Other_Asian_consumption_of_acetonitrile_by_application">#REF!</definedName>
    <definedName name="Other_Asian_consumption_of_acetonitrile_by_country">#REF!</definedName>
    <definedName name="Other_Asian_consumption_of_alkylaluminums">#REF!</definedName>
    <definedName name="Other_Asian_consumption_of_chemical_processing_catalysts">#REF!</definedName>
    <definedName name="Other_Asian_consumption_of_dimer_acid_based_polyamide_resins">#REF!</definedName>
    <definedName name="Other_Asian_consumption_of_epoxy_resins_in_surface_coatings_2013">#REF!</definedName>
    <definedName name="Other_Asian_consumption_of_flame_retardants">#REF!</definedName>
    <definedName name="Other_Asian_consumption_of_flame_retardants_by_type_of_material">#REF!</definedName>
    <definedName name="Other_asian_consumption_of_isopropyl_alcohol">#REF!</definedName>
    <definedName name="Other_asian_consumption_of_isopropyl_alcohol_by_country">#REF!</definedName>
    <definedName name="Other_Asian_consumption_of_melamine">#REF!</definedName>
    <definedName name="Other_Asian_consumption_of_nonwoven_fabrics">#REF!</definedName>
    <definedName name="Other_Asian_consumption_of_petroleum_refining_catalysts">#REF!</definedName>
    <definedName name="Other_Asian_consumption_of_plastics_additives">#REF!</definedName>
    <definedName name="Other_Asian_consumption_of_polyisoprene_elastomers">#REF!</definedName>
    <definedName name="Other_Asian_consumption_of_polyurethane_elastomers_by_country">#REF!</definedName>
    <definedName name="Other_Asian_consumption_of_polyurethane_elastomers_by_type">#REF!</definedName>
    <definedName name="Other_Asian_consumption_of_polyurethane_elastomersa">#REF!</definedName>
    <definedName name="Other_Asian_consumption_of_printing_inks">#REF!</definedName>
    <definedName name="Other_Asian_consumption_of_rubber_2011">#REF!</definedName>
    <definedName name="Other_Asian_consumption_of_rubber_processing_chemicals">#REF!</definedName>
    <definedName name="Other_Asian_consumption_of_sodium_chloride">#REF!</definedName>
    <definedName name="Other_Asian_consumption_of_specialty_mining_chemicals_2013">#REF!</definedName>
    <definedName name="Other_Asian_exports_of_fluorspar">#REF!</definedName>
    <definedName name="Other_Asian_formulators_of_epoxy_coatings_2014">#REF!</definedName>
    <definedName name="Other_Asian_formulators_of_epoxy_coatings¾2014">#REF!</definedName>
    <definedName name="Other_Asian_imports_of_lignosulfonates">#REF!</definedName>
    <definedName name="Other_Asian_imports_of_lignosulfonates_by_country_of_origina">#REF!</definedName>
    <definedName name="Other_Asian_imports_of_sodium_cyanide_in_selected_countries">#REF!</definedName>
    <definedName name="Other_asian_imports_of_titanium_dioxide">#REF!</definedName>
    <definedName name="Other_Asian_market_shares_for_powder_coatings_2013">#REF!</definedName>
    <definedName name="Other_Asian_producers_of_acrylamide">#REF!</definedName>
    <definedName name="Other_Asian_producers_of_activated_carbon">#REF!</definedName>
    <definedName name="Other_Asian_producers_of_dimer_acid_based_polyamide_resins">#REF!</definedName>
    <definedName name="Other_Asian_producers_of_epoxy_resins_as_of_February_2014">#REF!</definedName>
    <definedName name="Other_Asian_producers_of_ethyl_ether">#REF!</definedName>
    <definedName name="Other_Asian_producers_of_flame_retardants_2014">#REF!</definedName>
    <definedName name="Other_Asian_producers_of_insoluble_sulfur_2012">#REF!</definedName>
    <definedName name="Other_asian_producers_of_isopropyl_alcohol">#REF!</definedName>
    <definedName name="Other_Asian_producers_of_melamine">#REF!</definedName>
    <definedName name="Other_Asian_producers_of_nutraceutical_ingredients_as_of_May_2014">#REF!</definedName>
    <definedName name="Other_Asian_producers_of_polyamide_epichlorohydrin_resins_2012">#REF!</definedName>
    <definedName name="Other_Asian_producers_of_polyamide_epichlorohydrin_resins_2016">#REF!</definedName>
    <definedName name="Other_Asian_producers_of_polyurethane_elastomers_2012">#REF!</definedName>
    <definedName name="Other_Asian_producers_of_printing_inks_2014">#REF!</definedName>
    <definedName name="Other_Asian_producers_of_sodium_chloride">#REF!</definedName>
    <definedName name="Other_asian_producers_of_titanium_dioxide">#REF!</definedName>
    <definedName name="Other_asian_production_of_isopropyl_alcohol">#REF!</definedName>
    <definedName name="Other_Asian_production_of_sodium_chloride">#REF!</definedName>
    <definedName name="Other_Asian_refiners_and_producers_of_acetonitrile">#REF!</definedName>
    <definedName name="Other_Asian_supply_demand_for_acrylamide_2014">#REF!</definedName>
    <definedName name="Other_Asian_supply_demand_for_dimer_acid_based_polyamide_resins">#REF!</definedName>
    <definedName name="Other_Asian_supply_demand_for_epoxy_resins">#REF!</definedName>
    <definedName name="Other_Asian_supply_demand_for_ethyl_ether_2013">#REF!</definedName>
    <definedName name="Other_asian_supply_demand_for_isopropyl_alcohol">#REF!</definedName>
    <definedName name="Other_Asian_supply_demand_for_melamine">#REF!</definedName>
    <definedName name="Other_Asian_supply_demand_for_melamine_by_country">#REF!</definedName>
    <definedName name="Other_Asian_supply_demand_for_nonwoven_fabrics">#REF!</definedName>
    <definedName name="Other_Asian_supply_demand_for_polyamide_epichlorohydrin_resins">#REF!</definedName>
    <definedName name="Other_Asian_supply_demand_for_printing_inks_2014">#REF!</definedName>
    <definedName name="Other_Asian_supply_demand_for_refined_and_synthetic_acetonitrile">#REF!</definedName>
    <definedName name="Other_Asian_supply_demand_for_sodium_chloride">#REF!</definedName>
    <definedName name="Other_Asian_supply_demand_for_sodium_hydrosulfite">#REF!</definedName>
    <definedName name="Other_Asian_supply_demand_for_sodium_sulfide">#REF!</definedName>
    <definedName name="Other_asian_supply_demand_for_titanium_dioxide">#REF!</definedName>
    <definedName name="Other_Asian_trade_in_activated_carbon_2012">#REF!</definedName>
    <definedName name="Other_Asian_trade_in_activated_carbon_2013">#REF!</definedName>
    <definedName name="Other_Asian_trade_in_ethyl_ether">#REF!</definedName>
    <definedName name="Other_Asian_trade_in_nonwoven_fabrics">#REF!</definedName>
    <definedName name="Other_Australian_reserves_of_rare_earths_2013">#REF!</definedName>
    <definedName name="Other_Central_and_South_America">#REF!</definedName>
    <definedName name="Other_Central_and_South_America_1">#REF!</definedName>
    <definedName name="Other_Central_and_South_American_trade_in_lignosulfonates">#REF!</definedName>
    <definedName name="Other_East_Asia_supply_demand_for_sodium_hydrosulfidea">#REF!</definedName>
    <definedName name="Other_East_Asian_merchant_consumption_of_organotins">#REF!</definedName>
    <definedName name="Other_Eastern_Asia_prices_for_synthetic_lubricant_base_stocks_—_2023">#REF!</definedName>
    <definedName name="Other_Eastern_Asia_producers_of_lubricating_oil_additives_—_2024">#REF!</definedName>
    <definedName name="Other_Eastern_Asia_supply_demand_for_sodium_hydrosulfidea">#REF!</definedName>
    <definedName name="Other_Eastern_Asiae_merchant_consumption_of_organometallics">#REF!</definedName>
    <definedName name="Other_Eastern_Asian_Asian_supply_demand_for_sodium_tripolyphosphate">#REF!</definedName>
    <definedName name="Other_Eastern_Asian_consumption_of_ammonium_phosphatesa">#REF!</definedName>
    <definedName name="Other_Eastern_Asian_consumption_of_aroma_chemicals">'[9]Other EA flavor Cons'!#REF!</definedName>
    <definedName name="Other_Eastern_Asian_consumption_of_essential_oils">'[9]Other EA flavor Cons'!#REF!</definedName>
    <definedName name="Other_Eastern_Asian_consumption_of_fragrance_compositions">'[9]Other EA flavor Cons'!#REF!</definedName>
    <definedName name="Other_Eastern_Asian_consumption_of_industrial_calcium_phosphatesa">#REF!</definedName>
    <definedName name="Other_Eastern_Asian_consumption_of_industrial_potassium_phosphates">#REF!</definedName>
    <definedName name="Other_Eastern_Asian_consumption_of_lithium_for_battery_use">#REF!</definedName>
    <definedName name="Other_Eastern_Asian_consumption_of_organoaluminums">#REF!</definedName>
    <definedName name="Other_Eastern_Asian_consumption_pot_phos">#REF!</definedName>
    <definedName name="Other_Eastern_Asian_exports_of_lithium_carbonate">#REF!</definedName>
    <definedName name="Other_Eastern_Asian_exports_of_lithium_hydroxide">#REF!</definedName>
    <definedName name="Other_Eastern_Asian_exports_of_lithium_nickel_cobalt_aluminum_oxideac">#REF!</definedName>
    <definedName name="Other_Eastern_Asian_exports_of_lithium_nickel_manganese_cobalt_oxidea">#REF!</definedName>
    <definedName name="Other_Eastern_Asian_imports_of_lithium_carbonate">#REF!</definedName>
    <definedName name="Other_Eastern_Asian_imports_of_lithium_hydroxide">#REF!</definedName>
    <definedName name="Other_Eastern_Asian_imports_of_lithium_nickel_cobalt_aluminum_oxidea">#REF!</definedName>
    <definedName name="Other_Eastern_Asian_imports_of_lithium_nickel_manganese_cobalt_oxidea">#REF!</definedName>
    <definedName name="Other_Eastern_Asian_producers_of__lithium_bis_oxalate_borate__LiBOB">#REF!</definedName>
    <definedName name="Other_Eastern_Asian_producers_of_lithium_difluorophosphate__LiPO2F2">#REF!</definedName>
    <definedName name="Other_Eastern_Asian_producers_of_lithium_hexafluorophosphate">#REF!</definedName>
    <definedName name="Other_Eastern_Asian_producers_of_Lithium_iron_phosphate">#REF!</definedName>
    <definedName name="Other_Eastern_Asian_producers_of_lithium_nickel_cobalt_aluminum_oxidea">#REF!</definedName>
    <definedName name="Other_Eastern_Asian_producers_of_lithium_nickel_manganese_cobalt_oxide">#REF!</definedName>
    <definedName name="Other_Eastern_Asian_producers_of_organotin_stabilizers_for_PVCa">#REF!</definedName>
    <definedName name="Other_Eastern_Asian_producers_of_phosphoric_acid">#REF!</definedName>
    <definedName name="Other_Eastern_Asian_production_of_synthetic_fibers_by_fiber_type">'[26]OEA synthetic fiber production'!#REF!</definedName>
    <definedName name="Other_Eastern_Asian_supply_demand_for_industrial_ammonium_phosphatesa">#REF!</definedName>
    <definedName name="Other_Eastern_Asian_supply_demand_for_industrial_calcium_phosphatesa">#REF!</definedName>
    <definedName name="Other_Eastern_Asian_supply_demand_for_industrial_potassium_phosphates">#REF!</definedName>
    <definedName name="Other_Eastern_Asian_supply_demand_for_lithium_carbonate">#REF!</definedName>
    <definedName name="Other_Eastern_Asian_supply_demand_for_lithium_difluorophosphate__LiPO2F2">#REF!</definedName>
    <definedName name="Other_Eastern_Asian_supply_demand_for_lithium_hexafluorophosphate">#REF!</definedName>
    <definedName name="Other_Eastern_Asian_supply_demand_for_lithium_hydroxide">#REF!</definedName>
    <definedName name="Other_Eastern_Asian_supply_demand_for_lithium_iron_phosphatesa">#REF!</definedName>
    <definedName name="Other_Eastern_Asian_supply_demand_for_lithium_nickel_cobalt_aluminum_oxidea">#REF!</definedName>
    <definedName name="Other_Eastern_Asian_supply_demand_for_lithium_nickel_manganese_cobalt_oxide">#REF!</definedName>
    <definedName name="Other_Eastern_Asian_supply_demand_for_other_sodium_phosphatesa">#REF!</definedName>
    <definedName name="Other_Eastern_Asian_supply_demand_for_sodium_carbonatea">#REF!</definedName>
    <definedName name="Other_Indian_subcontinent_consumption_of_epoxy_resins_in_surface_coatings—2021">#REF!</definedName>
    <definedName name="Other_Northeast_Asia_consumption_of_amino_acids">#REF!</definedName>
    <definedName name="Other_Northeast_Asia_consumption_of_carotenoids">#REF!</definedName>
    <definedName name="Other_Northeast_Asia_consumption_of_enzymes">#REF!</definedName>
    <definedName name="Other_Northeast_Asia_consumption_of_feed_additives">#REF!</definedName>
    <definedName name="Other_Northeast_Asia_consumption_of_NPN_supplements">#REF!</definedName>
    <definedName name="Other_Northeast_Asia_consumption_of_phosphates">#REF!</definedName>
    <definedName name="Other_Northeast_Asia_consumption_of_Sodium_Carbonatea">#REF!</definedName>
    <definedName name="Other_Northeast_Asia_consumption_of_vitamins">#REF!</definedName>
    <definedName name="Other_Northeast_Asia_producers_of_lysine">#REF!</definedName>
    <definedName name="Other_Northeast_Asian_consumption_of_ethanolamines">#REF!</definedName>
    <definedName name="Other_Northeast_Asian_consumption_of_phosphoric_acid_by_end_use">#REF!</definedName>
    <definedName name="Other_Northeast_Asian_consumption_of_Product">#REF!</definedName>
    <definedName name="Other_Northeast_Asian_consumption_of_sodium_carbonate">#REF!</definedName>
    <definedName name="Other_Northeast_Asian_producers_of_carotenoids">#REF!</definedName>
    <definedName name="Other_Northeast_Asian_producers_of_ethanolamines">#REF!</definedName>
    <definedName name="Other_Northeast_Asian_producers_of_feed_grade_calcium_phosphates">#REF!</definedName>
    <definedName name="Other_Northeast_Asian_producers_of_phosphoric_acid">#REF!</definedName>
    <definedName name="Other_Northeast_Asian_producers_of_Product">#REF!</definedName>
    <definedName name="Other_Northeast_Asian_producers_of_secondary_NPK_compound_fertilizers">'[16]Producer OEA'!#REF!</definedName>
    <definedName name="Other_Northeast_Asian_producers_of_sodium_carbonate">#REF!</definedName>
    <definedName name="Other_Northeast_Asian_production_capacity_for_sodium_carbonate_by_company">#REF!</definedName>
    <definedName name="Other_Northeast_Asian_supply_demand_for_ethanolamines">#REF!</definedName>
    <definedName name="Other_Northeast_Asian_supply_demand_for_Product">#REF!</definedName>
    <definedName name="Other_Northeast_Asian_unit_import_prices_for_lysine">#REF!</definedName>
    <definedName name="Other_Northeast_Asian_unit_import_prices_for_methionine">#REF!</definedName>
    <definedName name="Other_Oceanian_consumption_of_specialty_mining_chemicals_2013">#REF!</definedName>
    <definedName name="Other_South_American_Caribbean_consumption_of_mining_specialty_chemicals_2013">#REF!</definedName>
    <definedName name="Other_South_Asia_consumption_of_titanium_dioxidea">#REF!</definedName>
    <definedName name="Other_South_Indian_producers_of_phosphoric_acid">#REF!</definedName>
    <definedName name="Other_Southern_Asia_imports_of_Titanium_dioxidea">#REF!</definedName>
    <definedName name="Other_Southern_Asia_supply_demand_for_titanium_dioxide">#REF!</definedName>
    <definedName name="Other_Southern_Asian_consumption_of_industrial_phosphates_by_product">#REF!</definedName>
    <definedName name="Other_Southern_Asian_imports_of_mono_and_disodium_phosphates">#REF!</definedName>
    <definedName name="Other_Southern_Asian_imports_of_other_phosphates">#REF!</definedName>
    <definedName name="Other_Southern_Asian_imports_of_polyphosphates">#REF!</definedName>
    <definedName name="Other_Southern_Asian_imports_of_sodium_tripolyphosphates">#REF!</definedName>
    <definedName name="Other_Southern_Asian_imports_of_trisodium_phosphates">#REF!</definedName>
    <definedName name="Other_Southern_Asian_producers_of_surfactants—2024">#REF!</definedName>
    <definedName name="Other_Southern_Asian_unit_import_values_for_surfactantsa">#REF!</definedName>
    <definedName name="Other_Supply">#REF!,#REF!,#REF!</definedName>
    <definedName name="Other_U.S._Markets_for_industrial_potassium_phosphates_2011">#REF!</definedName>
    <definedName name="Other_U.S._markets_for_industrial_sodium_phosphates">#REF!</definedName>
    <definedName name="Other_world_producers_of_rare_earth_end_use_products_2012">#REF!</definedName>
    <definedName name="Other_world_producers_of_rare_earth_mineral_concentrates">#REF!</definedName>
    <definedName name="Other_world_rare_earth_separation_and_smelting_companies">#REF!</definedName>
    <definedName name="OtherASIACons">#REF!</definedName>
    <definedName name="output">#REF!</definedName>
    <definedName name="OutTable">#REF!</definedName>
    <definedName name="OXPXDIFF_Date">OFFSET([52]ForecastNAM!$A$1,[52]Graph_Auto!$F$31-1, [52]Graph_Auto!$E$31-1,[52]Graph_Auto!$G$31-[52]Graph_Auto!$F$31+1,1)</definedName>
    <definedName name="OXPXDIFF_Mx">OFFSET([52]ForecastNAM!$A$1,[52]Graph_Auto!$F$34-1, [52]Graph_Auto!$E$34-1,[52]Graph_Auto!$G$34-[52]Graph_Auto!$F$34+1,1)</definedName>
    <definedName name="OXPXDIFF_Ox">OFFSET([52]ForecastNAM!$A$1,[52]Graph_Auto!$F$32-1, [52]Graph_Auto!$E$32-1,[52]Graph_Auto!$G$32-[52]Graph_Auto!$F$32+1,1)</definedName>
    <definedName name="OXPXDIFF_Px">OFFSET([52]ForecastNAM!$A$1,[52]Graph_Auto!$F$33-1, [52]Graph_Auto!$E$33-1,[52]Graph_Auto!$G$33-[52]Graph_Auto!$F$33+1,1)</definedName>
    <definedName name="OXPXDIFF_Spread">OFFSET([52]ForecastNAM!$A$1,[52]Graph_Auto!$F$35-1, [52]Graph_Auto!$E$35-1,[52]Graph_Auto!$G$35-[52]Graph_Auto!$F$35+1,1)</definedName>
    <definedName name="PA_End_Use_JP">#REF!</definedName>
    <definedName name="PA_Type_JP">#REF!</definedName>
    <definedName name="packABStons">[17]Freight!$H$15:$H$572</definedName>
    <definedName name="packaging">#REF!</definedName>
    <definedName name="packEPStons">[17]Freight!$J$15:$J$572</definedName>
    <definedName name="Paints_and_coatings">#REF!</definedName>
    <definedName name="Pakistan_mill_consumption_of_textile_fibers">#REF!</definedName>
    <definedName name="PathName">[32]Country_Table!$Q$1</definedName>
    <definedName name="PAWS_Basis">1</definedName>
    <definedName name="PAWS_EndDate">36864</definedName>
    <definedName name="PAWS_GraphMode">TRUE</definedName>
    <definedName name="PAWS_LastDate">#REF!</definedName>
    <definedName name="PAWS_LastNDays">365</definedName>
    <definedName name="PAWS_PasteRows">FALSE</definedName>
    <definedName name="PAWS_Periodicity">1</definedName>
    <definedName name="PAWS_PeriodSpec">3</definedName>
    <definedName name="PAWS_StartDate">36354</definedName>
    <definedName name="PAWS_UseDates">TRUE</definedName>
    <definedName name="PAWS_UseLastSelection">FALSE</definedName>
    <definedName name="PAWS_UseUnits">TRUE</definedName>
    <definedName name="PAWS_ZeroMode">FALSE</definedName>
    <definedName name="PBXCDUP__HK_FORE">#REF!</definedName>
    <definedName name="PBXCDUP_HK_FORE">#REF!</definedName>
    <definedName name="PCT">(#REF!-#REF!)/#REF!</definedName>
    <definedName name="PCT_End_Use_JP">#REF!</definedName>
    <definedName name="Penetration_levels_of_powder_coatings_into_high_potential_European_markets_2013">#REF!</definedName>
    <definedName name="Penetration_levels_of_powder_coatings_into_U.S._markets_2013">#REF!</definedName>
    <definedName name="Percent_sales">'[55]percent sales'!#REF!</definedName>
    <definedName name="Percentage_of_bromine_in_various_bromides">#REF!</definedName>
    <definedName name="Performance_criteria_of_liquid_and_powder_coatings_for_architectural_aluminum_applications">#REF!</definedName>
    <definedName name="Performance_properties_of_lubricants_by_class">#REF!</definedName>
    <definedName name="Permian_region_regulatory_landscape">#REF!</definedName>
    <definedName name="Peruvian_consumption_of_specialty_mining_chemicals_2013">#REF!</definedName>
    <definedName name="PGM_Cons_AutoCats_Region">#REF!</definedName>
    <definedName name="PGM_Prices">#REF!</definedName>
    <definedName name="PGM_Supply_Glob">#REF!</definedName>
    <definedName name="Phase_out_HFC_refrigerants_EU">#REF!</definedName>
    <definedName name="Philippine_consumption_of_aroma_chemicals">'[9]Philippines cons Flav'!#REF!</definedName>
    <definedName name="Philippine_consumption_of_essential_oils">'[9]Philippines cons Flav'!#REF!</definedName>
    <definedName name="Philippine_consumption_of_fragrance_compositions">'[9]Philippines cons Flav'!#REF!</definedName>
    <definedName name="Philippine_exports_of_essential_oils_and_natural_extracts">'[9]Philipp EssOi&amp;NatExt import'!#REF!</definedName>
    <definedName name="Philippine_exports_of_essential_oils_and_natural_extracts__continued">'[9]Philipp EssOi&amp;NatExt import'!#REF!</definedName>
    <definedName name="Philippines_consumption_of_aroma_chemicals">'[9]Philippines cons Flav'!#REF!</definedName>
    <definedName name="Philippines_consumption_of_essential_oils">'[9]Philippines cons Flav'!#REF!</definedName>
    <definedName name="Philippines_consumption_of_fragrance_compositions">'[9]Philippines cons Flav'!#REF!</definedName>
    <definedName name="Philippines_exports_of_essential_oils_and_natural_extracts">'[9]Philipp EssOi&amp;NatExt import'!#REF!</definedName>
    <definedName name="Philippines_exports_of_essential_oils_and_natural_extracts__continued">'[9]Philipp EssOi&amp;NatExt import'!#REF!</definedName>
    <definedName name="Philippines_exports_of_selected_aroma_chemicals">'[9]Philippi AromaChem imports'!#REF!</definedName>
    <definedName name="Philippines_trade_in_fragrance_compositionsa">'[9]Philipp Flavor Trade'!#REF!</definedName>
    <definedName name="Philippines_trade_of_fragrance_compositions">'[9]Philipp Flavor Trade'!#REF!</definedName>
    <definedName name="Physical_properties_of_LDPE_homopolymer_and_copolymers">#REF!</definedName>
    <definedName name="Pie_chart">#REF!</definedName>
    <definedName name="PieChart">"PieChart"</definedName>
    <definedName name="PieChartJPpet">'[56]jap cons'!#REF!</definedName>
    <definedName name="Planned_Chinese_capacity_for_isoprene">#REF!</definedName>
    <definedName name="poiopoi">#REF!</definedName>
    <definedName name="Polyarylate_Producer">#REF!</definedName>
    <definedName name="polychip_date">OFFSET('[12]PX_PTA_spread data'!$A$1,[12]Graph_Auto!$E$22-1,[12]Graph_Auto!$D$22-1,[12]Graph_Auto!$F$22-[12]Graph_Auto!$E$22+1,1)</definedName>
    <definedName name="polychip_fiber">OFFSET('[12]PX_PTA_spread data'!$A$1,[12]Graph_Auto!$E$27-1,[12]Graph_Auto!$D$27-1,[12]Graph_Auto!$F$27-[12]Graph_Auto!$E$27+1,1)</definedName>
    <definedName name="polychip_meg">OFFSET('[12]PX_PTA_spread data'!$A$1,[12]Graph_Auto!$E$25-1,[12]Graph_Auto!$D$25-1,[12]Graph_Auto!$F$25-[12]Graph_Auto!$E$25+1,1)</definedName>
    <definedName name="polychip_pet">OFFSET('[12]PX_PTA_spread data'!$A$1,[12]Graph_Auto!$E$26-1,[12]Graph_Auto!$D$26-1,[12]Graph_Auto!$F$26-[12]Graph_Auto!$E$26+1,1)</definedName>
    <definedName name="polychip_pta">OFFSET('[12]PX_PTA_spread data'!$A$1,[12]Graph_Auto!$E$24-1,[12]Graph_Auto!$D$24-1,[12]Graph_Auto!$F$24-[12]Graph_Auto!$E$24+1,1)</definedName>
    <definedName name="polychip_px">OFFSET('[12]PX_PTA_spread data'!$A$1,[12]Graph_Auto!$E$23-1,[12]Graph_Auto!$D$23-1,[12]Graph_Auto!$F$23-[12]Graph_Auto!$E$23+1,1)</definedName>
    <definedName name="pooh" localSheetId="8" hidden="1">{"PAGE1",#N/A,FALSE,"YIELDS";"PAGE2",#N/A,FALSE,"YIELDS";"PAGE3",#N/A,FALSE,"YIELDS"}</definedName>
    <definedName name="pooh" hidden="1">{"PAGE1",#N/A,FALSE,"YIELDS";"PAGE2",#N/A,FALSE,"YIELDS";"PAGE3",#N/A,FALSE,"YIELDS"}</definedName>
    <definedName name="PopAST">#REF!</definedName>
    <definedName name="PopBGD">#REF!</definedName>
    <definedName name="POPCH">#REF!</definedName>
    <definedName name="PopCHI">#REF!</definedName>
    <definedName name="PopHON">#REF!</definedName>
    <definedName name="PopIND">#REF!</definedName>
    <definedName name="PopINO">#REF!</definedName>
    <definedName name="PopISC">#REF!</definedName>
    <definedName name="PopJAP">#REF!</definedName>
    <definedName name="PopKON">#REF!</definedName>
    <definedName name="PopKOS">#REF!</definedName>
    <definedName name="PopMAY">#REF!</definedName>
    <definedName name="PopMYA">#REF!</definedName>
    <definedName name="PopNEA">#REF!</definedName>
    <definedName name="PopNZE">#REF!</definedName>
    <definedName name="PopOIS">#REF!</definedName>
    <definedName name="PopOSE">#REF!</definedName>
    <definedName name="PopPAK">#REF!</definedName>
    <definedName name="PopPHL">#REF!</definedName>
    <definedName name="PopSEA">#REF!</definedName>
    <definedName name="PopSIN">#REF!</definedName>
    <definedName name="PopTAI">#REF!</definedName>
    <definedName name="PopTHA">#REF!</definedName>
    <definedName name="PopVIE">#REF!</definedName>
    <definedName name="Portlandcement">'[1]us domestic'!#REF!</definedName>
    <definedName name="Potash">#REF!</definedName>
    <definedName name="PPI92_US">#REF!</definedName>
    <definedName name="price_and_sales">#REF!</definedName>
    <definedName name="Price_and_sales_values__including_volume_for_2018">#REF!</definedName>
    <definedName name="PRICE_DESC">[17]WorkSpace!$A$75:$A$80</definedName>
    <definedName name="price100RONtons">[19]PricesTons!$BY$15:$BY$584</definedName>
    <definedName name="priceABSblacknetsell">[17]NetPaids!$AH$15:$AH$572</definedName>
    <definedName name="priceABSblacktons">[17]PricesTons!$CI$15:$CI$572</definedName>
    <definedName name="priceABSnetsell">[17]NetPaids!$AB$21:$AB$572</definedName>
    <definedName name="priceABSspotnetsell">[17]NetPaids!$AE$21:$AE$572</definedName>
    <definedName name="priceABSspottons">[17]PricesTons!$BI$15:$BI$572</definedName>
    <definedName name="priceABStons">[17]PricesTons!$BH$15:$BH$572</definedName>
    <definedName name="priceACNnetbuy">[17]NetPaids!$AR$15:$AR$572</definedName>
    <definedName name="priceACNtons">[17]PricesTons!$BV$15:$BV$572</definedName>
    <definedName name="priceBDEnetbuy">[17]NetPaids!$AU$15:$AU$572</definedName>
    <definedName name="priceBDEtons">[17]PricesTons!$BW$15:$BW$572</definedName>
    <definedName name="priceBWATtons">[19]PricesTons!$BA$15:$BA$584</definedName>
    <definedName name="priceBZECCtons">[17]PricesTons!$BL$15:$BL$572</definedName>
    <definedName name="priceBZECPtons">[19]PricesTons!$BI$15:$BI$584</definedName>
    <definedName name="priceBZEmonnetbuy">[17]NetPaids!$BF$15:$BF$572</definedName>
    <definedName name="priceBZEmontons">[17]PricesTons!$CM$15:$CM$572</definedName>
    <definedName name="priceBZEnetbuy">[17]NetPaids!$C$21:$C$572</definedName>
    <definedName name="priceBZEnetsell">[19]NetPaids!$C$15:$C$584</definedName>
    <definedName name="priceBZEnetsell2">[19]NetPaids!$O$15:$O$584</definedName>
    <definedName name="priceBZEOcttons">[19]PricesTons!$BK$15:$BK$584</definedName>
    <definedName name="priceBZESPtons">[19]PricesTons!$BJ$15:$BJ$584</definedName>
    <definedName name="priceBZEtons">[17]PricesTons!$BK$15:$BK$572</definedName>
    <definedName name="priceC1C2tons">[17]PricesTons!$AH$15:$AH$572</definedName>
    <definedName name="priceC3C4tons">[19]PricesTons!$AU$15:$AU$584</definedName>
    <definedName name="priceC5AOcttons">[19]PricesTons!$BX$15:$BX$584</definedName>
    <definedName name="priceC5tons">[19]PricesTons!$AO$15:$AO$584</definedName>
    <definedName name="priceC8tons">[19]PricesTons!$CO$15:$CO$584</definedName>
    <definedName name="priceC9Atons">[19]PricesTons!$BZ$15:$BZ$584</definedName>
    <definedName name="priceCUMocttons">[19]PricesTons!$CC$15:$CC$584</definedName>
    <definedName name="priceCWATtons">[19]PricesTons!$AZ$15:$AZ$584</definedName>
    <definedName name="priceCWTRtons">[17]PricesTons!$AQ$15:$AQ$572</definedName>
    <definedName name="pricedifferentialdieselsphoenixtucson">#REF!</definedName>
    <definedName name="priceEPSnetsell">[17]NetPaids!$AK$21:$AK$572</definedName>
    <definedName name="priceEPSNETtons">[17]PricesTons!$BG$15:$BG$572</definedName>
    <definedName name="priceEPSspotnetsell">[17]NetPaids!$AN$21:$AN$572</definedName>
    <definedName name="priceEPSspottons">[17]PricesTons!$BF$15:$BF$572</definedName>
    <definedName name="priceEPStons">[17]PricesTons!$BE$15:$BE$572</definedName>
    <definedName name="priceETHBMtons">[17]PricesTons!$BM$15:$BM$572</definedName>
    <definedName name="priceETHCCtons">[17]PricesTons!$BO$15:$BO$572</definedName>
    <definedName name="priceETHdilutetons">[17]PricesTons!$BQ$15:$BQ$572</definedName>
    <definedName name="priceETHnetbuy">[17]NetPaids!$E$21:$E$572</definedName>
    <definedName name="priceETHNettons">[17]PricesTons!$BN$15:$BN$572</definedName>
    <definedName name="priceFUELusdpbtu">[17]PricesTons!$AD$15:$AD$572</definedName>
    <definedName name="priceHIPSnetsell">[17]NetPaids!$AZ$15:$AZ$572</definedName>
    <definedName name="priceHIPSspotnetsell">[17]NetPaids!$BC$15:$BC$572</definedName>
    <definedName name="priceHIPSspottons">[17]PricesTons!$CG$15:$CG$572</definedName>
    <definedName name="priceHIPStons">[17]PricesTons!$CF$15:$CF$572</definedName>
    <definedName name="priceHPSTMtons">[17]PricesTons!$AN$15:$AN$572</definedName>
    <definedName name="priceHYDfactorMSTDP">[19]PricesTons!$CT$15:$CT$584</definedName>
    <definedName name="priceHYDfactorRFM">[19]PricesTons!$AN$15:$AN$584</definedName>
    <definedName name="priceHYDtons">[19]PricesTons!$AM$15:$AM$584</definedName>
    <definedName name="priceLPSTMtons">[19]PricesTons!$AY$15:$AY$584</definedName>
    <definedName name="priceMPSTMtons">[17]PricesTons!$AO$15:$AO$572</definedName>
    <definedName name="priceMXYCPtons">[19]PricesTons!$BQ$15:$BQ$584</definedName>
    <definedName name="priceMXYnetsell">[19]NetPaids!$I$15:$I$584</definedName>
    <definedName name="priceMXYOcttons">[19]PricesTons!$BS$15:$BS$584</definedName>
    <definedName name="priceMXYSPtons">[19]PricesTons!$BR$15:$BR$584</definedName>
    <definedName name="priceNAPHTHAtons">[19]PricesTons!$AH$15:$AH$584</definedName>
    <definedName name="priceNATGASOLtons">[19]PricesTons!$AO$15:$AO$584</definedName>
    <definedName name="priceNBAtons">[19]PricesTons!$AR$15:$AR$584</definedName>
    <definedName name="priceNPHtons">[19]PricesTons!$AH$15:$AH$584</definedName>
    <definedName name="priceOXYtons">[17]PricesTons!$AT$15:$AT$572</definedName>
    <definedName name="pricePBRnetbuy">[17]NetPaids!$AX$15:$AX$572</definedName>
    <definedName name="pricePBRtons">[17]PricesTons!$BY$15:$BY$572</definedName>
    <definedName name="pricePENtons">[17]PricesTons!$CA$15:$CA$572</definedName>
    <definedName name="pricePOWERusdpkwh">[17]PricesTons!$AS$15:$AS$572</definedName>
    <definedName name="pricePOWERusdpkwhr">[19]PricesTons!$BB$15:$BB$584</definedName>
    <definedName name="pricePOXtons">[17]PricesTons!$BT$15:$BT$572</definedName>
    <definedName name="pricePRAtons">[19]PricesTons!$AQ$15:$AQ$584</definedName>
    <definedName name="pricePROCGtons">[17]PricesTons!$BR$15:$BR$572</definedName>
    <definedName name="pricePSEnetsell">[17]NetPaids!$S$21:$S$572</definedName>
    <definedName name="pricePSENTnetsell">[17]NetPaids!$V$15:$V$572</definedName>
    <definedName name="pricePSENTtons">[17]PricesTons!$BC$15:$BC$572</definedName>
    <definedName name="pricePSEspotnetsell">[17]NetPaids!$Y$21:$Y$572</definedName>
    <definedName name="pricePSEspottons">[17]PricesTons!$BB$15:$BB$572</definedName>
    <definedName name="pricePSEtons">[17]PricesTons!$BA$15:$BA$572</definedName>
    <definedName name="pricePXECPtons">[19]PricesTons!$BT$15:$BT$584</definedName>
    <definedName name="pricePXEnetsell">[19]PricesTons!$CR$15:$CR$584</definedName>
    <definedName name="pricePXEspottons">[19]PricesTons!$CS$15:$CS$584</definedName>
    <definedName name="pricePYGtons">[19]PricesTons!$BF$15:$BF$584</definedName>
    <definedName name="priceRAFOcttons">[19]PricesTons!$BE$15:$BE$584</definedName>
    <definedName name="priceRAFtons">[19]PricesTons!$BD$15:$BD$584</definedName>
    <definedName name="priceRFMmarginCHARGEnetbuy">[19]NetPaids!$M$15:$M$584</definedName>
    <definedName name="Prices">#REF!</definedName>
    <definedName name="Prices_for_radiation_cure_raw_materials_2011">#REF!</definedName>
    <definedName name="PRICES_NEW">#REF!</definedName>
    <definedName name="priceSMnetbuy">[17]NetPaids!$G$15:$G$572</definedName>
    <definedName name="priceSTRnetsell">[17]NetPaids!$J$21:$J$572</definedName>
    <definedName name="priceSTRNETtons">[17]PricesTons!$AW$15:$AW$572</definedName>
    <definedName name="priceSTRNTnetsell">[17]NetPaids!$P$21:$P$572</definedName>
    <definedName name="priceSTRspotnetbuy">[17]NetPaids!$N$15:$N$572</definedName>
    <definedName name="priceSTRspotnetsell">[17]NetPaids!$M$15:$M$572</definedName>
    <definedName name="priceSTRspottons">[17]PricesTons!$AY$15:$AY$572</definedName>
    <definedName name="priceSTRtons">[17]PricesTons!$AX$15:$AX$572</definedName>
    <definedName name="priceTARtons">[17]PricesTons!$BZ$15:$BZ$572</definedName>
    <definedName name="priceTOLCPnetbuy">[19]NetPaids!$S$15:$S$584</definedName>
    <definedName name="priceTOLCPtons">[19]PricesTons!$BM$15:$BM$584</definedName>
    <definedName name="priceTOLnetbuy">[19]NetPaids!$G$15:$G$584</definedName>
    <definedName name="priceTOLnetsell">[19]NetPaids!$F$15:$F$584</definedName>
    <definedName name="priceTOLOcttons">[19]PricesTons!$BO$15:$BO$584</definedName>
    <definedName name="priceTOLtons">[17]PricesTons!$BU$15:$BU$572</definedName>
    <definedName name="priceUNEXTBZEtons">[19]PricesTons!$CP$15:$CP$584</definedName>
    <definedName name="priceUNEXTTOLtons">[19]PricesTons!$CQ$15:$CQ$584</definedName>
    <definedName name="priceUNPtons">[19]PricesTons!$Y$15:$Y$584</definedName>
    <definedName name="priceUNRtons">[19]PricesTons!$U$15:$U$584</definedName>
    <definedName name="priceWhiteOiltons">[17]PricesTons!$BX$15:$BX$572</definedName>
    <definedName name="Primary_lithium_battery_types_and_characteristic_materials">#REF!</definedName>
    <definedName name="prinbbby">#REF!</definedName>
    <definedName name="Principal_high_performance_anticorrosion_coating_systems">#REF!</definedName>
    <definedName name="Principal_high_performance_anticorrosion_coatings">#REF!</definedName>
    <definedName name="Principal_mineral_production_of_Australia">#REF!</definedName>
    <definedName name="Principal_mineral_production_of_Chile">#REF!</definedName>
    <definedName name="Principal_mineral_production_of_Finland">#REF!</definedName>
    <definedName name="Principal_mineral_production_of_Mexico">#REF!</definedName>
    <definedName name="Principal_mineral_production_of_papua_New_Guinea">#REF!</definedName>
    <definedName name="Principal_mineral_production_of_Peru">#REF!</definedName>
    <definedName name="Principal_mineral_production_of_Portugal">#REF!</definedName>
    <definedName name="Principal_mineral_production_of_Zambia">#REF!</definedName>
    <definedName name="Principal_producers_of_water_treatment_chemicals_2013">#REF!</definedName>
    <definedName name="PRINT">#REF!</definedName>
    <definedName name="_xlnm.Print_Area">#REF!</definedName>
    <definedName name="Print_Area_MI">#REF!</definedName>
    <definedName name="Print_EPS">#REF!</definedName>
    <definedName name="Print_NFY">[4]PrtForm1!#REF!</definedName>
    <definedName name="Print_Other_Ingred">#REF!</definedName>
    <definedName name="Print_PS">#REF!</definedName>
    <definedName name="Print_Styrene">#REF!</definedName>
    <definedName name="print_xzy">#REF!</definedName>
    <definedName name="PrintEPS">'[57]#REF'!$A$86:$AU$123</definedName>
    <definedName name="PrintPolystyrene">'[57]#REF'!$A$47:$AU$84</definedName>
    <definedName name="PrintStyrene">'[57]#REF'!$A$2:$AU$41</definedName>
    <definedName name="printsuuply">#REF!</definedName>
    <definedName name="printtdiff">#REF!</definedName>
    <definedName name="Probability">#REF!</definedName>
    <definedName name="Process_Solvents">#REF!</definedName>
    <definedName name="processTable">[54]Process!#REF!</definedName>
    <definedName name="Prod_SA">#REF!</definedName>
    <definedName name="Producers_of_high_performance_thermoplastics_as_of_November_2012">#REF!</definedName>
    <definedName name="Producers_of_hydrogen_cyanide_in_other_regions">#REF!</definedName>
    <definedName name="Producers_of_LCD">#REF!</definedName>
    <definedName name="Producers_of_major_specialty_films_for_polarizer_manufacturing">#REF!</definedName>
    <definedName name="Producers_of_OLED_displays">#REF!</definedName>
    <definedName name="producers_of_secondary_NPK_compound_fertilizers">'[16]Producer JP'!#REF!</definedName>
    <definedName name="Producers_of_single_site_polymerization_catalysts_and_catalyst_components_2012">#REF!</definedName>
    <definedName name="Producing_sites_of_celanese_advanced_engineered_materials_division">#REF!</definedName>
    <definedName name="Product">[3]Control!$BY$1</definedName>
    <definedName name="Production_cost_comparison_for_lithium_carbonate_2013">#REF!</definedName>
    <definedName name="Production_costs_for_a_medium_priced_powder_coating">#REF!</definedName>
    <definedName name="Production_of_general_rubber_goods_in_major_Western_European_countries">#REF!</definedName>
    <definedName name="Production_of_LCD_panels_by_region">#REF!</definedName>
    <definedName name="Production_of_llght_vehicles">#REF!</definedName>
    <definedName name="Production_of_major_appliances_by_country">#REF!</definedName>
    <definedName name="Production_of_OLED_panels_by_region">#REF!</definedName>
    <definedName name="Production_of_selected_catalytic_based_chemicals_in_Western_Europe">#REF!</definedName>
    <definedName name="Production_sequence_and_major_derivatives_of_C3_C5_aldehydes">#REF!</definedName>
    <definedName name="Products">OFFSET([30]Workspace!$A$2,0,0,COUNTA([30]Workspace!$A$2:$A$3),1)</definedName>
    <definedName name="Profitability_for_the_Chinese_cleaning_industry_2013">#REF!</definedName>
    <definedName name="Profitability_of_selected_Japanese_producers_of_rubber_processing_chemicals">#REF!</definedName>
    <definedName name="Prohibited_amines_from_azo_dyes">#REF!</definedName>
    <definedName name="projects">#REF!</definedName>
    <definedName name="Properties_and_end_uses_for_commercial_epoxy_coating_resins">#REF!</definedName>
    <definedName name="Properties_and_end_uses_for_commercial_epoxy_curing_agents">#REF!</definedName>
    <definedName name="Properties_of_ammonia">#REF!</definedName>
    <definedName name="Properties_of_fluorine_films_for_PV_modules">#REF!</definedName>
    <definedName name="Properties_of_PV_cell_materials">#REF!</definedName>
    <definedName name="propyl_acetate">#REF!</definedName>
    <definedName name="PROTITLE">#N/A</definedName>
    <definedName name="Proved_oil_and_natural_gas_reserves_2007">"Picture 1"</definedName>
    <definedName name="PSdensity">[58]Densities!$B$3</definedName>
    <definedName name="PSEPS_NETEXPORTS">OFFSET([59]AUTO_GRAPH!$F$2,0,0,[59]AUTO_GRAPH!$A$1-1,1)</definedName>
    <definedName name="PSEPS_OPRATE">OFFSET([59]AUTO_GRAPH!$G$2,0,0,[59]AUTO_GRAPH!$A$1-1,1)</definedName>
    <definedName name="PV_research_cell_efficiency_examples_at_laboratory_conditions__2021_versus_2020">#REF!</definedName>
    <definedName name="PVCdensity">[58]Densities!$B$4</definedName>
    <definedName name="px_afford_asia">OFFSET('[12]PX_PTA_spread data'!$A$1,[12]Graph_Auto!$E$18-1,[12]Graph_Auto!$D$18-1,[12]Graph_Auto!$F$18-[12]Graph_Auto!$E$18+1,1)</definedName>
    <definedName name="px_afford_china">OFFSET('[12]PX_PTA_spread data'!$A$1,[12]Graph_Auto!$E$20-1,[12]Graph_Auto!$D$20-1,[12]Graph_Auto!$F$20-[12]Graph_Auto!$E$20+1,1)</definedName>
    <definedName name="px_afford_date">OFFSET('[12]PX_PTA_spread data'!$A$1,[12]Graph_Auto!$E$17-1,[12]Graph_Auto!$D$17-1,[12]Graph_Auto!$F$17-[12]Graph_Auto!$E$17+1,1)</definedName>
    <definedName name="px_afford_diff">OFFSET('[12]PX_PTA_spread data'!$A$1,[12]Graph_Auto!$E$19-1,[12]Graph_Auto!$D$19-1,[12]Graph_Auto!$F$19-[12]Graph_Auto!$E$19+1,1)</definedName>
    <definedName name="PXEPRYRBW_Margin">OFFSET([52]GRAPHDATA!$A$1,[52]Graph_Auto!$F$29-1,[52]Graph_Auto!$E$29-1,[52]Graph_Auto!$G$29-[52]Graph_Auto!$F$29+1,1)</definedName>
    <definedName name="PXEPRYRBW_Variable">OFFSET([52]GRAPHDATA!$A$1,[52]Graph_Auto!$F$27-1,[52]Graph_Auto!$E$27-1,[52]Graph_Auto!$G$27-[52]Graph_Auto!$F$27+1,1)</definedName>
    <definedName name="PXNetback_Date">OFFSET([52]ForecastNAM!$A$1,[52]Graph_Auto!$F$7-1,[52]Graph_Auto!$E$7-1,[52]Graph_Auto!$G$7-[52]Graph_Auto!$F$7+1,1)</definedName>
    <definedName name="PXNetback_Values">OFFSET([52]ForecastNAM!$A$1,[52]Graph_Auto!$F$8-1,[52]Graph_Auto!$E$8-1,[52]Graph_Auto!$G$8-[52]Graph_Auto!$F$8+1,1)</definedName>
    <definedName name="pxs_date">OFFSET('[12]PX_PTA_spread data'!$A$1,[12]Graph_Auto!$E$12-1,[12]Graph_Auto!$D$12-1,[12]Graph_Auto!$F$12-[12]Graph_Auto!$E$12+1,1)</definedName>
    <definedName name="pxs_pta_spot">OFFSET('[12]PX_PTA_spread data'!$A$1,[12]Graph_Auto!$E$14-1,[12]Graph_Auto!$D$14-1,[12]Graph_Auto!$F$14-[12]Graph_Auto!$E$14+1,1)</definedName>
    <definedName name="pxs_pxe_spot">OFFSET('[12]PX_PTA_spread data'!$A$1,[12]Graph_Auto!$E$13-1,[12]Graph_Auto!$D$13-1,[12]Graph_Auto!$F$13-[12]Graph_Auto!$E$13+1,1)</definedName>
    <definedName name="pxs_spread">OFFSET('[12]PX_PTA_spread data'!$A$1,[12]Graph_Auto!$E$15-1,[12]Graph_Auto!$D$15-1,[12]Graph_Auto!$F$15-[12]Graph_Auto!$E$15+1,1)</definedName>
    <definedName name="PXTECHMGN_Date">OFFSET([52]GRAPHDATA!$A$1,[52]Graph_Auto!$F$16-1,[52]Graph_Auto!$E$16-1,[52]Graph_Auto!$G$16-[52]Graph_Auto!$F$16+1,1)</definedName>
    <definedName name="PXTECHMGN_DXC">OFFSET([52]GRAPHDATA!$A$1,[52]Graph_Auto!$F$20-1,[52]Graph_Auto!$E$20-1,[52]Graph_Auto!$G$20-[52]Graph_Auto!$F$20+1,1)</definedName>
    <definedName name="PXTECHMGN_DXP">OFFSET([52]GRAPHDATA!$A$1,[52]Graph_Auto!$F$22-1,[52]Graph_Auto!$E$22-1,[52]Graph_Auto!$G$22-[52]Graph_Auto!$F$22+1,1)</definedName>
    <definedName name="PXTECHMGN_ETSP">OFFSET([52]GRAPHDATA!$A$1,[52]Graph_Auto!$F$21-1,[52]Graph_Auto!$E$21-1,[52]Graph_Auto!$G$21-[52]Graph_Auto!$F$21+1,1)</definedName>
    <definedName name="PXTECHMGN_MTSP">OFFSET([52]GRAPHDATA!$A$1,[52]Graph_Auto!$F$18-1,[52]Graph_Auto!$E$18-1,[52]Graph_Auto!$G$18-[52]Graph_Auto!$F$18+1,1)</definedName>
    <definedName name="PXTECHMGN_MXC">OFFSET([52]GRAPHDATA!$A$1,[52]Graph_Auto!$F$17-1,[52]Graph_Auto!$E$17-1,[52]Graph_Auto!$G$17-[52]Graph_Auto!$F$17+1,1)</definedName>
    <definedName name="PXTECHMGN_MXP">OFFSET([52]GRAPHDATA!$A$1,[52]Graph_Auto!$F$19-1,[52]Graph_Auto!$E$19-1,[52]Graph_Auto!$G$19-[52]Graph_Auto!$F$19+1,1)</definedName>
    <definedName name="Q_KBX_ASIA">#REF!</definedName>
    <definedName name="Q1ADD">0.7</definedName>
    <definedName name="Q1CAP">0.5</definedName>
    <definedName name="Q2ADD">0.85</definedName>
    <definedName name="Q2CAP">0.75</definedName>
    <definedName name="Q3ADD">0.95</definedName>
    <definedName name="Q3CAP">0.85</definedName>
    <definedName name="Q4CAP">0.9</definedName>
    <definedName name="Q5CAP">0.925</definedName>
    <definedName name="Q6CAP">0.95</definedName>
    <definedName name="Q7CAP">0.975</definedName>
    <definedName name="QBX__ASIA">#REF!</definedName>
    <definedName name="QBX_13">#REF!</definedName>
    <definedName name="QBX_APP_CH">#REF!</definedName>
    <definedName name="QBX_APR_CH">#REF!</definedName>
    <definedName name="QBX_ASIA">#REF!</definedName>
    <definedName name="QBX_CH">#REF!</definedName>
    <definedName name="QBX_HK">#REF!</definedName>
    <definedName name="QBX_IN">#REF!</definedName>
    <definedName name="QBX_IO">#REF!</definedName>
    <definedName name="QBX_JP">#REF!</definedName>
    <definedName name="QBX_MA">#REF!</definedName>
    <definedName name="QBX_PH">#REF!</definedName>
    <definedName name="QBX_PK">#REF!</definedName>
    <definedName name="QBX_SI">#REF!</definedName>
    <definedName name="QBX_SK">#REF!</definedName>
    <definedName name="QBX_TH">#REF!</definedName>
    <definedName name="QBX_TW">#REF!</definedName>
    <definedName name="QCT_CH">#REF!</definedName>
    <definedName name="QCTCM_CH">#REF!</definedName>
    <definedName name="QCTCMO_CH">#REF!</definedName>
    <definedName name="QCTCMS_CH">#REF!</definedName>
    <definedName name="QCTLN_CH">#REF!</definedName>
    <definedName name="QCTLNK_CH">#REF!</definedName>
    <definedName name="QCTLNO_CH">#REF!</definedName>
    <definedName name="QMS_CH">#REF!</definedName>
    <definedName name="QNW_CH">#REF!</definedName>
    <definedName name="QP_CH">#REF!</definedName>
    <definedName name="QPB_CH">#REF!</definedName>
    <definedName name="QPBCH">#REF!</definedName>
    <definedName name="QPCH">#REF!</definedName>
    <definedName name="QPK_CH">#REF!</definedName>
    <definedName name="QPPB_CH">#REF!</definedName>
    <definedName name="QPPBCH">#REF!</definedName>
    <definedName name="QPWCWC_CH">#REF!</definedName>
    <definedName name="QPWCWF_CH">#REF!</definedName>
    <definedName name="QPWUWC_CH">#REF!</definedName>
    <definedName name="QPWUWF_CH">#REF!</definedName>
    <definedName name="Qu_Logo">IF(#REF!=#REF!,#REF!,IF(#REF!=#REF!,#REF!,IF(#REF!=#REF!,#REF!,#REF!)))</definedName>
    <definedName name="qualadjC9C10">[19]BASIS!$B$92</definedName>
    <definedName name="Query_Max_Year">MAX(#REF!)</definedName>
    <definedName name="Query_Min_Year">MIN(#REF!)</definedName>
    <definedName name="Quota">#REF!</definedName>
    <definedName name="qwqwdeq">#REF!</definedName>
    <definedName name="R_D_expenditures_for_selected_oil_service_and_chemical_companies_2014">#REF!</definedName>
    <definedName name="R_D_expenditures_of_flavor_and_fragrance_companies_—_2023">#REF!</definedName>
    <definedName name="range">'[1]us domestic'!#REF!</definedName>
    <definedName name="Rare_earth_element_content_of_produced_world_ores_2012">#REF!</definedName>
    <definedName name="Rare_earth_element_content_of_various_mineral_concentrates_by_deposit_2">#REF!</definedName>
    <definedName name="Raw_materials_consumed_for_chloride_process_production_of_titanium_dioxide_from_mineral_rutile_95_tiO2_content">#REF!</definedName>
    <definedName name="RBL_AR_TOT">#REF!</definedName>
    <definedName name="RCM_AR_ASIA">#REF!</definedName>
    <definedName name="RCM_AR_EU">#REF!</definedName>
    <definedName name="RCM_AR_LA">#REF!</definedName>
    <definedName name="RCM_AR_NA">#REF!</definedName>
    <definedName name="RCM_AR_OTH">#REF!</definedName>
    <definedName name="RCM_AR_TOT">#REF!</definedName>
    <definedName name="RCM_BR_ASIA">#REF!</definedName>
    <definedName name="RCM_BR_EU">#REF!</definedName>
    <definedName name="RCM_BR_NA">#REF!</definedName>
    <definedName name="RCM_BR_TOT">#REF!</definedName>
    <definedName name="RCM_CH_ASIA">#REF!</definedName>
    <definedName name="RCM_CH_EU">#REF!</definedName>
    <definedName name="RCM_CH_LA">#REF!</definedName>
    <definedName name="RCM_CH_NA">#REF!</definedName>
    <definedName name="RCM_CH_OTH">#REF!</definedName>
    <definedName name="RCM_CH_TOT">#REF!</definedName>
    <definedName name="RCM_EC_ASIA">#REF!</definedName>
    <definedName name="RCM_EC_EU">#REF!</definedName>
    <definedName name="RCM_EC_LA">#REF!</definedName>
    <definedName name="RCM_EC_NA">#REF!</definedName>
    <definedName name="RCM_EC_OTH">#REF!</definedName>
    <definedName name="RCM_EC_TOT">#REF!</definedName>
    <definedName name="RCM_ES_ASIA">#REF!</definedName>
    <definedName name="RCM_ES_EU">#REF!</definedName>
    <definedName name="RCM_ES_LA">#REF!</definedName>
    <definedName name="RCM_ES_NA">#REF!</definedName>
    <definedName name="RCM_ES_OTH">#REF!</definedName>
    <definedName name="RCM_ES_TOT">#REF!</definedName>
    <definedName name="RCM_EU_AR">#REF!</definedName>
    <definedName name="RCM_LA_AR">#REF!</definedName>
    <definedName name="RCM_LA_BR">#REF!</definedName>
    <definedName name="RCM_LA_CH">#REF!</definedName>
    <definedName name="RCM_MX_ASIA">#REF!</definedName>
    <definedName name="RCM_MX_EU">#REF!</definedName>
    <definedName name="RCM_MX_NA">#REF!</definedName>
    <definedName name="RCM_MX_TOT">#REF!</definedName>
    <definedName name="RCM_NA_MX">#REF!</definedName>
    <definedName name="RCM_TOT_AR">#REF!</definedName>
    <definedName name="RCM_TOT_BR">#REF!</definedName>
    <definedName name="RCM_TOT_CH">#REF!</definedName>
    <definedName name="RCM_TOT_MX">#REF!</definedName>
    <definedName name="Reaction_scheme_for_a_primary_lithium_ion_battery">#REF!</definedName>
    <definedName name="Reaction_scheme_for_a_secondary_lithium_ion_battery">#REF!</definedName>
    <definedName name="Reaction_scheme_for_lithium_air_batteries">#REF!</definedName>
    <definedName name="Reaction_scheme_for_lithium_sulfur_batteries">#REF!</definedName>
    <definedName name="Recent_acquisitions_in_the_powder_coatings_industry">#REF!</definedName>
    <definedName name="Recent_merger___acquisitions_affecting_the_surfactants_industry">#REF!</definedName>
    <definedName name="Recent_mergers_and_acquisitions_affecting_the_HPTPs_industry">#REF!</definedName>
    <definedName name="Recent_U.S._prices_for_acrylonitrile_and_acrylamide">#REF!</definedName>
    <definedName name="redata" localSheetId="8">specialty_master!redata</definedName>
    <definedName name="redata">[0]!redata</definedName>
    <definedName name="Refinery_Type_Lookup">#REF!</definedName>
    <definedName name="Refining_operations_by_major_region_2012">#REF!</definedName>
    <definedName name="Reg_cons_chart">'[29]wo cons by region'!#REF!</definedName>
    <definedName name="REGID">[17]WorkSpace!$B$4</definedName>
    <definedName name="Region_cons__targets">#REF!</definedName>
    <definedName name="Region_cons_display_materials">#REF!</definedName>
    <definedName name="Region_cons_LC">#REF!</definedName>
    <definedName name="Region_cons_OLED_mat_by_dep">#REF!</definedName>
    <definedName name="Region_cons_photoresists">#REF!</definedName>
    <definedName name="Region_cons_photoresists_by_app">#REF!</definedName>
    <definedName name="Region_cons_photoresists_by_type">#REF!</definedName>
    <definedName name="Region_cons_products_by_type">#REF!</definedName>
    <definedName name="Region_cons_substrates_by_app">#REF!</definedName>
    <definedName name="Region_cons_substrates_by_mat">#REF!</definedName>
    <definedName name="Region_cons_type_1">#REF!</definedName>
    <definedName name="Region_cons_type_1_by_end_use">#REF!</definedName>
    <definedName name="Region_cons_type_2">#REF!</definedName>
    <definedName name="Region_cons_type_3">#REF!</definedName>
    <definedName name="Region_cons_wet_proc_chem_by_app">#REF!</definedName>
    <definedName name="Region_cons_wet_proc_chem_LCD">#REF!</definedName>
    <definedName name="Region_cons_wet_proc_chem_OLED">#REF!</definedName>
    <definedName name="regional_consumption_of_feed_additives">#REF!</definedName>
    <definedName name="Regional_prices">#REF!</definedName>
    <definedName name="Regional_prices_for_ABS_resins">#REF!</definedName>
    <definedName name="Regional_prices_for_ethanolamines">#REF!</definedName>
    <definedName name="Regional_prices_for_ethylene">#REF!</definedName>
    <definedName name="Regional_prices_for_Nylon_fibers">#REF!</definedName>
    <definedName name="Regional_prices_for_Product">#REF!</definedName>
    <definedName name="Regional_prices_for_PVC1">#REF!</definedName>
    <definedName name="Regional_prices_for_PVC2">#REF!</definedName>
    <definedName name="Regional_prices_for_PVC3">#REF!</definedName>
    <definedName name="Regional_prices_of_sodium_carbonate">#REF!</definedName>
    <definedName name="RegionCount">#REF!</definedName>
    <definedName name="regionhelp">#REF!</definedName>
    <definedName name="Regions">'[3]Region &amp; Country Codes'!$A$111:$C$121</definedName>
    <definedName name="regname">[17]WorkSpace!$B$59</definedName>
    <definedName name="Relative_costs_of_chlorinated_rubber_and_fluorourethane_coating">#REF!</definedName>
    <definedName name="Relative_importance_of_success_factors_for_the_adhesives_industry">#REF!</definedName>
    <definedName name="Relative_properties_of_reactive_monomers_for_radiation_curable_coatings">#REF!</definedName>
    <definedName name="replast_price">#REF!</definedName>
    <definedName name="report">#REF!</definedName>
    <definedName name="Reported_Chinese_production_of_sodium_chloride">#REF!</definedName>
    <definedName name="Reported_South_Korean_consumption_of_anticorrosion_coatings">#REF!</definedName>
    <definedName name="Reported_U.S._imports_of_fluoropolymers">#REF!</definedName>
    <definedName name="Representative_Chinese_direct_costs_of_corrosion_by_industry—2014">'[42]china direct cost'!#REF!</definedName>
    <definedName name="Representative_North_American_suppliers_of_raw_materials_for_printing_inks">'[18]NA suppliers'!#REF!</definedName>
    <definedName name="Representative_U.S._Prices_for_Lubricating_Oil_Additives_2011">#REF!</definedName>
    <definedName name="Representative_US_cost_of_corrosion_prevention">#REF!</definedName>
    <definedName name="Representative_US_direct_costs_of_corrosion_by_industry">#REF!</definedName>
    <definedName name="Republic_of_Korea_average_annual_unit_export_values_for_dyes">#REF!</definedName>
    <definedName name="Republic_of_Korea_average_annual_unit_import_values_for_dyes">#REF!</definedName>
    <definedName name="Republic_of_Korea_consumption_of_epoxy_resins_in_surface_coatings_2013">#REF!</definedName>
    <definedName name="Republic_of_Korea_consumption_of_nonwoven_fabrics_by_end_use">#REF!</definedName>
    <definedName name="Republic_of_Korea_consumption_of_plastics_additives">#REF!</definedName>
    <definedName name="Republic_of_Korea_consumption_of_rubber_processing_chemicals">#REF!</definedName>
    <definedName name="Republic_of_Korea_consumption_of_rubber_processing_chemicals_1">#REF!</definedName>
    <definedName name="Republic_of_Korea_consumption_of_rubber_processing_chemicals_by_functional_type_2011">#REF!</definedName>
    <definedName name="Republic_of_Korea_consumption_of_rubber_processing_chemicals_by_functional_type_2011_1">#REF!</definedName>
    <definedName name="Republic_of_Korea_exports_and_unit_export_values_for_lithium_chemistries">#REF!</definedName>
    <definedName name="Republic_of_Korea_exports_of_dyes">#REF!</definedName>
    <definedName name="Republic_of_Korea_exports_of_sodium_cyanide">#REF!</definedName>
    <definedName name="Republic_of_Korea_imports_and_unit_import_values_for_lithium_chemistries">#REF!</definedName>
    <definedName name="Republic_of_Korea_imports_of_dyes">#REF!</definedName>
    <definedName name="Republic_of_Korea_imports_of_lithium_carbonate_by_country_of_origin">#REF!</definedName>
    <definedName name="Republic_of_Korea_imports_of_lithium_hydroxide_by_country_of_origin">#REF!</definedName>
    <definedName name="Republic_of_Korea_imports_of_natural_rubber">#REF!</definedName>
    <definedName name="Republic_of_Korea_producers_of_epoxy_resins_as_of_February_2014">#REF!</definedName>
    <definedName name="Republic_of_Korea_producers_of_epoxy_resins_for_coatings_2014">#REF!</definedName>
    <definedName name="Republic_of_korea_producers_of_hydrogen_cyanide">#REF!</definedName>
    <definedName name="Republic_of_Korea_producers_of_sodium_cyanide">#REF!</definedName>
    <definedName name="Republic_of_Korea_producers_of_synthetic_rubber">#REF!</definedName>
    <definedName name="Republic_of_Korea_production_of_cars_and_light_trucks">#REF!</definedName>
    <definedName name="Republic_of_Korea_production_of_motor_vehicles">#REF!</definedName>
    <definedName name="Republic_of_Korea_production_of_synthetic_dyes">#REF!</definedName>
    <definedName name="Republic_of_Korea_production_of_tires">#REF!</definedName>
    <definedName name="Republic_of_Korea_shipments_of_solventborne_epoxy_coatings">#REF!</definedName>
    <definedName name="Republic_of_Korea_shipments_of_synthetic_rubber_by_end_use">#REF!</definedName>
    <definedName name="Republic_of_Korea_supply_demand_for_epoxy_resins">#REF!</definedName>
    <definedName name="Republic_of_Korea_supply_demand_for_polyisoprene_elastomers">#REF!</definedName>
    <definedName name="Republic_of_Korea_supply_demand_for_rubber">#REF!</definedName>
    <definedName name="Republic_of_Korea_supply_demand_for_rubber_processing_chemicals_2011">#REF!</definedName>
    <definedName name="Republic_of_Korea_supply_demand_for_synthetic_dyes">#REF!</definedName>
    <definedName name="Republic_of_Korea_trade_in_activated_carbon">#REF!</definedName>
    <definedName name="Republic_of_Korea_trade_in_epoxy_resins">#REF!</definedName>
    <definedName name="reseall">#REF!</definedName>
    <definedName name="residential">#REF!</definedName>
    <definedName name="Rest_of_the_world_production_of_powder_coatings">#REF!</definedName>
    <definedName name="Rest_of_the_world_supply_demand_for_fluoropolymers_2012">#REF!</definedName>
    <definedName name="ReturnData" localSheetId="8">specialty_master!ReturnData</definedName>
    <definedName name="ReturnData">[0]!ReturnData</definedName>
    <definedName name="rev_west_prices.euro">#REF!</definedName>
    <definedName name="Revenues_by_Region_Top_Three_Producers_by_Subsegment">#REF!</definedName>
    <definedName name="Revenues_by_region_top_three_producers_by_total_and_subsegment">#REF!</definedName>
    <definedName name="Revenues_top_three_suppliers_by_region">#REF!</definedName>
    <definedName name="Revenues_top_three_suppliers_to_the_oil_field_business">#REF!</definedName>
    <definedName name="reviews">'[1]mex construc'!#REF!</definedName>
    <definedName name="Revise">'[1]us domestic'!#REF!</definedName>
    <definedName name="revisedtable">#REF!</definedName>
    <definedName name="revisedtable1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LB_AR_ASIA">#REF!</definedName>
    <definedName name="RLB_AR_EU">#REF!</definedName>
    <definedName name="RLB_AR_LA">#REF!</definedName>
    <definedName name="RLB_AR_NA">#REF!</definedName>
    <definedName name="RLB_AR_OTH">#REF!</definedName>
    <definedName name="RLB_AR_TOT">#REF!</definedName>
    <definedName name="RLB_BR_LA">#REF!</definedName>
    <definedName name="RLB_BR_TOT">#REF!</definedName>
    <definedName name="RLB_CH_ASIA">#REF!</definedName>
    <definedName name="RLB_CH_EU">#REF!</definedName>
    <definedName name="RLB_CH_LA">#REF!</definedName>
    <definedName name="RLB_CH_NA">#REF!</definedName>
    <definedName name="RLB_CH_OTH">#REF!</definedName>
    <definedName name="RLB_CH_TOT">#REF!</definedName>
    <definedName name="RLB_EC_ASIA">#REF!</definedName>
    <definedName name="RLB_EC_EU">#REF!</definedName>
    <definedName name="RLB_EC_LA">#REF!</definedName>
    <definedName name="RLB_EC_NA">#REF!</definedName>
    <definedName name="RLB_EC_OTH">#REF!</definedName>
    <definedName name="RLB_EC_TOT">#REF!</definedName>
    <definedName name="RLB_LA_AR">#REF!</definedName>
    <definedName name="RLB_LA_BR">#REF!</definedName>
    <definedName name="RLB_LA_CH">#REF!</definedName>
    <definedName name="RLB_LA_MX">#REF!</definedName>
    <definedName name="RLB_MX_EU">#REF!</definedName>
    <definedName name="RLB_MX_NA">#REF!</definedName>
    <definedName name="RLB_MX_TOT">#REF!</definedName>
    <definedName name="RLB_NA_MX">#REF!</definedName>
    <definedName name="RLB_TOT_AR">#REF!</definedName>
    <definedName name="RLB_TOT_BR">#REF!</definedName>
    <definedName name="RLB_TOT_CH">#REF!</definedName>
    <definedName name="RLB_TOT_MX">#REF!</definedName>
    <definedName name="Robertet">[9]Robertet!#REF!</definedName>
    <definedName name="Role_of_surfactants_in_the_pulp_and_paper_industry">#REF!</definedName>
    <definedName name="RPM_International_acquisitions">#REF!</definedName>
    <definedName name="Rugao__Jiangsu">'[11]chi producers preserv'!#REF!</definedName>
    <definedName name="Russian_consumption_of_fluoropolymers">#REF!</definedName>
    <definedName name="Russian_consumption_of_isoprene">#REF!</definedName>
    <definedName name="Russian_consumption_of_polyisoprene">#REF!</definedName>
    <definedName name="Russian_exports_of_polyisoprene">#REF!</definedName>
    <definedName name="Russian_exports_of_polyisoprene_by_country_of_destination">#REF!</definedName>
    <definedName name="Russian_producers_of_activated_carbon">#REF!</definedName>
    <definedName name="Russian_production_of_DAP_and_MAP">#REF!</definedName>
    <definedName name="Russian_production_of_fluoropolymers">#REF!</definedName>
    <definedName name="Russian_production_of_gold">#REF!</definedName>
    <definedName name="Russian_production_of_isoprene">#REF!</definedName>
    <definedName name="Russian_trade_in_fluoropolymers">#REF!</definedName>
    <definedName name="Russian_trade_in_isoprene">#REF!</definedName>
    <definedName name="S_Month_Data">#REF!</definedName>
    <definedName name="SA_Consumption">#REF!</definedName>
    <definedName name="SA_Exports">#REF!</definedName>
    <definedName name="SA_Exports_Prices">#REF!</definedName>
    <definedName name="SA_Imports">#REF!</definedName>
    <definedName name="SA_Producer_Sodium_Chloride">#REF!</definedName>
    <definedName name="SA_Producers">#REF!</definedName>
    <definedName name="SA_Production">#REF!</definedName>
    <definedName name="SA_Salient_Stat">#REF!</definedName>
    <definedName name="SACONSTRUCT">#REF!</definedName>
    <definedName name="SACOnstructCountry">#REF!</definedName>
    <definedName name="Sales_of_Republic_of_Korea_producers_of_tires_2011">#REF!</definedName>
    <definedName name="Sales_of_the_major_Japanese_producers_of_tires_2011">#REF!</definedName>
    <definedName name="SAM_consumption">#REF!</definedName>
    <definedName name="SAM_producers">#REF!</definedName>
    <definedName name="SAM_salient_statistics">#REF!</definedName>
    <definedName name="sam_sd_18">#REF!</definedName>
    <definedName name="same">OFFSET([60]World!$A$1,0,0,COUNTA([60]World!$A:$AL),1)</definedName>
    <definedName name="sample">#REF!</definedName>
    <definedName name="Sample_prices_for_frothers_2013">#REF!</definedName>
    <definedName name="Sample_prices_for_other_sulfide_flotation_collectors_2013">#REF!</definedName>
    <definedName name="Sample_prices_for_other_sulfide_flotation_collectors—2024">#REF!</definedName>
    <definedName name="Sample_prices_for_synthetic_polymer_Flocculants_2013">#REF!</definedName>
    <definedName name="Sample_prices_for_synthetic_polymer_flocculants—2024">#REF!</definedName>
    <definedName name="Sample_prices_for_xanthates_2013">#REF!</definedName>
    <definedName name="Sample_Western_European_prices_for_flotation_reagents_2008">#REF!</definedName>
    <definedName name="Sanyo_chemical_industries__ltd_sales_and_income">#REF!</definedName>
    <definedName name="SAPBEXrevision" hidden="1">1</definedName>
    <definedName name="SAPBEXsysID" hidden="1">"BWP"</definedName>
    <definedName name="SAPBEXwbID" hidden="1">"3MZNM3C23R632FL2DM4ZHU39I"</definedName>
    <definedName name="Scatter">"Scatter"</definedName>
    <definedName name="ScenarioName">#REF!</definedName>
    <definedName name="ScenarioName2">#REF!</definedName>
    <definedName name="SCM_CH_ASIA">#REF!</definedName>
    <definedName name="SCM_CH_EU">#REF!</definedName>
    <definedName name="SCM_CH_LA">#REF!</definedName>
    <definedName name="SCM_CH_NA">#REF!</definedName>
    <definedName name="SCM_CH_OTH">#REF!</definedName>
    <definedName name="SCM_CH_TOT">#REF!</definedName>
    <definedName name="SCM_EC_ASIA">#REF!</definedName>
    <definedName name="SCM_EC_EU">#REF!</definedName>
    <definedName name="SCM_EC_LA">#REF!</definedName>
    <definedName name="SCM_EC_NA">#REF!</definedName>
    <definedName name="SCM_EC_OTH">#REF!</definedName>
    <definedName name="SCM_EC_TOT">#REF!</definedName>
    <definedName name="SCM_MX_ASIA">#REF!</definedName>
    <definedName name="SCM_MX_EU">#REF!</definedName>
    <definedName name="SCM_MX_LA">#REF!</definedName>
    <definedName name="SCM_MX_NA">#REF!</definedName>
    <definedName name="SCM_MX_OTH">#REF!</definedName>
    <definedName name="SCM_MX_TOT">#REF!</definedName>
    <definedName name="scm_toe">'[45]Energy Conversion'!$B$5</definedName>
    <definedName name="SCUP30">Sheet8!$A$3:$B$34</definedName>
    <definedName name="sd" localSheetId="8" hidden="1">{"PAGE1",#N/A,FALSE,"YIELDS";"PAGE2",#N/A,FALSE,"YIELDS";"PAGE3",#N/A,FALSE,"YIELDS"}</definedName>
    <definedName name="sd" hidden="1">{"PAGE1",#N/A,FALSE,"YIELDS";"PAGE2",#N/A,FALSE,"YIELDS";"PAGE3",#N/A,FALSE,"YIELDS"}</definedName>
    <definedName name="sd_1" localSheetId="8" hidden="1">{"PAGE1",#N/A,FALSE,"YIELDS";"PAGE2",#N/A,FALSE,"YIELDS";"PAGE3",#N/A,FALSE,"YIELDS"}</definedName>
    <definedName name="sd_1" hidden="1">{"PAGE1",#N/A,FALSE,"YIELDS";"PAGE2",#N/A,FALSE,"YIELDS";"PAGE3",#N/A,FALSE,"YIELDS"}</definedName>
    <definedName name="sd_1_1" localSheetId="8" hidden="1">{"PAGE1",#N/A,FALSE,"YIELDS";"PAGE2",#N/A,FALSE,"YIELDS";"PAGE3",#N/A,FALSE,"YIELDS"}</definedName>
    <definedName name="sd_1_1" hidden="1">{"PAGE1",#N/A,FALSE,"YIELDS";"PAGE2",#N/A,FALSE,"YIELDS";"PAGE3",#N/A,FALSE,"YIELDS"}</definedName>
    <definedName name="sd_2" localSheetId="8" hidden="1">{"PAGE1",#N/A,FALSE,"YIELDS";"PAGE2",#N/A,FALSE,"YIELDS";"PAGE3",#N/A,FALSE,"YIELDS"}</definedName>
    <definedName name="sd_2" hidden="1">{"PAGE1",#N/A,FALSE,"YIELDS";"PAGE2",#N/A,FALSE,"YIELDS";"PAGE3",#N/A,FALSE,"YIELDS"}</definedName>
    <definedName name="sd_2_1" localSheetId="8" hidden="1">{"PAGE1",#N/A,FALSE,"YIELDS";"PAGE2",#N/A,FALSE,"YIELDS";"PAGE3",#N/A,FALSE,"YIELDS"}</definedName>
    <definedName name="sd_2_1" hidden="1">{"PAGE1",#N/A,FALSE,"YIELDS";"PAGE2",#N/A,FALSE,"YIELDS";"PAGE3",#N/A,FALSE,"YIELDS"}</definedName>
    <definedName name="SE_Asia_Producer">#REF!</definedName>
    <definedName name="SEA_AKP_End_Use">#REF!</definedName>
    <definedName name="SEA_Amo_Producers">#REF!</definedName>
    <definedName name="SEA_cons_amo">#REF!</definedName>
    <definedName name="SEA_cons_amorph_End_Use">#REF!</definedName>
    <definedName name="SEA_cons_semi">#REF!</definedName>
    <definedName name="SEA_cons_semi_End_Use">#REF!</definedName>
    <definedName name="SEA_consumption">#REF!</definedName>
    <definedName name="SEA_Export_Prices">#REF!</definedName>
    <definedName name="SEA_Exports">#REF!</definedName>
    <definedName name="SEA_Imports">#REF!</definedName>
    <definedName name="SEA_LCP_End_Use">#REF!</definedName>
    <definedName name="SEA_PA_End_Use">#REF!</definedName>
    <definedName name="SEA_PA_Type">#REF!</definedName>
    <definedName name="SEA_PCT_End_Use">#REF!</definedName>
    <definedName name="SEA_PI_End_Use">#REF!</definedName>
    <definedName name="SEA_PI_Type">#REF!</definedName>
    <definedName name="SEA_Polyarylate_End_Use">#REF!</definedName>
    <definedName name="SEA_PPS_End_Use">#REF!</definedName>
    <definedName name="SEA_producers">#REF!</definedName>
    <definedName name="SEA_producers_antidegradants">#REF!</definedName>
    <definedName name="SEA_Production">#REF!</definedName>
    <definedName name="SEA_Salient_Stat">#REF!</definedName>
    <definedName name="SEA_salient_statistics">#REF!</definedName>
    <definedName name="SEA_Semi_Producers">#REF!</definedName>
    <definedName name="SEA_Sulfone_End_Use">#REF!</definedName>
    <definedName name="SEA_Sulfone_Type">#REF!</definedName>
    <definedName name="SEA_supplier_Other">'[44]SEA supp'!#REF!</definedName>
    <definedName name="Secondary_lithium_battery_types_and_characteristic_materials">#REF!</definedName>
    <definedName name="Selected_African_blenders_of_synthetic_dyes_and_fluorescent_whitening_agents">#REF!</definedName>
    <definedName name="Selected_African_suppliers_of_I_I_cleaners">#REF!</definedName>
    <definedName name="Selected_central_and_eastern_european_producers_of_surfactants_2013">#REF!</definedName>
    <definedName name="Selected_Central_and_Eastern_European_producers_of_surfactants—2024a">#REF!</definedName>
    <definedName name="Selected_Central_and_Eastern_European_suppliers_of_flame_retardant_chemicals_2014">#REF!</definedName>
    <definedName name="Selected_Central_and_Eastern_European_suppliers_of_I_I_cleanersa">#REF!</definedName>
    <definedName name="Selected_Central_and_South_American_unit_import_values_for_sodium_metabisulfite">#REF!</definedName>
    <definedName name="Selected_Central_and_South_American_unit_import_values_for_sodium_sulfitea">#REF!</definedName>
    <definedName name="Selected_chinese_ethoxylation_companies_2013">#REF!</definedName>
    <definedName name="Selected_Chinese_producers_of_rare_earth_battery_materials_2012">#REF!</definedName>
    <definedName name="Selected_chinese_sulfonation_companies_2013">#REF!</definedName>
    <definedName name="Selected_Chinese_suppliers_of_specialty_mining_chemicals">#REF!</definedName>
    <definedName name="Selected_CIS_Producers">#REF!</definedName>
    <definedName name="Selected_EU_food_additives_and_codes_for_nutraceutical_supplement_ingredients">#REF!</definedName>
    <definedName name="Selected_Eurasian_producers_of_surfactants—2024a">#REF!</definedName>
    <definedName name="Selected_european_distributors_of_surfactants_2013">#REF!</definedName>
    <definedName name="Selected_examples_of_functional_foods">#REF!</definedName>
    <definedName name="Selected_food_emulsifiers_used_in_the_United_States_and_their_regulatory_references">#REF!</definedName>
    <definedName name="Selected_global_distributors_of_surfactants—2024">#REF!</definedName>
    <definedName name="Selected_Indian_subcontinent_producers_of_raw_materials_for_printing_inks—2020">#REF!</definedName>
    <definedName name="Selected_Japanese_joint_venture_manufacturers_of_process_catalysts_2012">#REF!</definedName>
    <definedName name="Selected_lesser_north_american_producers_of_surfactants_2013">#REF!</definedName>
    <definedName name="Selected_major_North_American_producers_of_amino_acids_peptides_and_proteins_2014">#REF!</definedName>
    <definedName name="Selected_major_U.S._producers_of_polyphenols_and_flavonoids_2014">#REF!</definedName>
    <definedName name="Selected_middle_eastern_producers_of_surfactants_2013">#REF!</definedName>
    <definedName name="Selected_Middle_Eastern_producers_of_surfactants—2024a">#REF!</definedName>
    <definedName name="Selected_Middle_Eastern_producers_of_synthetic_organic_dyestuffs_and_fluorescent_whitening_agents">#REF!</definedName>
    <definedName name="Selected_Middle_Eastern_suppliers_of_I_I_cleaners">#REF!</definedName>
    <definedName name="Selected_Middle_Eastern_suppliers_of_I_I_cleaners_1">#REF!</definedName>
    <definedName name="Selected_North_American_independent_distributors_blenders_formulators_and_processors_of_various_forms_of_nutraceutical_ingredients_2014">#REF!</definedName>
    <definedName name="Selected_North_American_producers_of_specialty_carbohydrates_fibers_and_prebiotics_2014">#REF!</definedName>
    <definedName name="Selected_North_American_producers_of_specialty_fatty_acids_2014">#REF!</definedName>
    <definedName name="Selected_North_American_producers_of_sterols_and_stanols_2014">#REF!</definedName>
    <definedName name="Selected_north_american_producers_of_surfactants_for_personal_care_products_2013">#REF!</definedName>
    <definedName name="Selected_North_American_producers_suppliers_of_carotenoids_2014">#REF!</definedName>
    <definedName name="Selected_Oceanian_producers_of_raw_materials_for_printing_inks—2020">#REF!</definedName>
    <definedName name="Selected_regulations_relevant_to_flame_retardants">#REF!</definedName>
    <definedName name="Selected_rules_and_regulations_relevant_to_I_I_cleaners">#REF!</definedName>
    <definedName name="Selected_rules_and_regulations_relevant_to_I_I_cleaners_in_China">#REF!</definedName>
    <definedName name="Selected_rules_and_regulations_relevant_to_refinery_and_chemical_processing_catalysts">#REF!</definedName>
    <definedName name="Selected_rules_and_regulations_relevant_to_surfactants_and_detergents">#REF!</definedName>
    <definedName name="Selected_service_solution_providers_to_the_surfactant_and_detergent_industry">#REF!</definedName>
    <definedName name="Selected_South_American_producers_of_emulsifiers—2017">'[11]CSA prdcrs'!#REF!</definedName>
    <definedName name="Selected_South_American_producers_of_enzymes—2017">'[11]CSA prdcrs'!#REF!</definedName>
    <definedName name="Selected_South_American_producers_of_food_colors—2017">'[11]CSA prdcrs'!#REF!</definedName>
    <definedName name="Selected_South_American_producers_of_food_grade_antioxidants—2017">'[11]CSA prdcrs'!#REF!</definedName>
    <definedName name="Selected_South_American_producers_of_food_preservatives—2017">'[11]CSA prdcrs'!#REF!</definedName>
    <definedName name="Selected_South_American_producers_of_specialty_sweeteners—2017">'[11]CSA prdcrs'!#REF!</definedName>
    <definedName name="Selected_Southeast_Asian_producers_of_raw_materials_for_printing_inks—2020">#REF!</definedName>
    <definedName name="Selected_Turkey_producers_of_surfactants—2024a">#REF!</definedName>
    <definedName name="Selected_U.S._and_Canadian_producers_of_nutraceutical_ingredients_2014">#REF!</definedName>
    <definedName name="Selected_U.S._producers_of_minerals_and_trace_elements_2014">#REF!</definedName>
    <definedName name="Selected_U.S._producers_of_probiotics_2014">#REF!</definedName>
    <definedName name="Selected_US_and_European_radiation_curing_equipment_manufacturers_2011">#REF!</definedName>
    <definedName name="Selected_Western_European_processors_and_traders_of_dyes_2014">#REF!</definedName>
    <definedName name="Selected_Western_European_suppliers_of_I_I_cleaners">#REF!</definedName>
    <definedName name="sencount" hidden="1">1</definedName>
    <definedName name="Series">"Series"</definedName>
    <definedName name="Service_solution">#REF!</definedName>
    <definedName name="SfRow">[32]Pgm_Constants!$B$10</definedName>
    <definedName name="SGWKMADJ_BR">#REF!</definedName>
    <definedName name="sha" hidden="1">#REF!</definedName>
    <definedName name="Shandong_Jinfengrun_Biological_Product_Co.__Ltd.">'[61]MAJR CHINESE'!#REF!</definedName>
    <definedName name="Shandong_Yucheng_Lujian_Biological_Technology_Co.__Ltd.">'[61]majr chins pro'!#REF!</definedName>
    <definedName name="Shangdong_Tianli_Medical_Co.__Ltd.">'[11]majr chins pro'!#REF!</definedName>
    <definedName name="Siltronic_data">#REF!</definedName>
    <definedName name="Siltronic_production_sites_—_2023a">[62]Siltronic_Data!#REF!</definedName>
    <definedName name="Siltronic_sites">#REF!</definedName>
    <definedName name="Simplified_energy_balance___2018">#REF!</definedName>
    <definedName name="Simplified_world_energy_balance_2018">"Picture 1"</definedName>
    <definedName name="Singapore_production_of_marine_protective_coatings">#REF!</definedName>
    <definedName name="Singapore_trade_of_fragrance_compositions">'[9]Singapo Flavor Trade'!#REF!</definedName>
    <definedName name="Singaporean_exports_of_essential_oils_and_natural_extracts">'[9]Singa EssOil&amp;NatExt imp'!#REF!</definedName>
    <definedName name="Singaporean_exports_of_essential_oils_and_natural_extracts__continued">'[9]Singa EssOil&amp;NatExt imp'!#REF!</definedName>
    <definedName name="Singaporean_exports_of_isopropyl_alcohol">#REF!</definedName>
    <definedName name="Singaporean_exports_of_selected_aroma_chemicals">'[9]Singapo AromaChem imp'!#REF!</definedName>
    <definedName name="Singaporean_exports_of_selected_aroma_chemicals__continued">'[9]Singapo AromaChem imp'!#REF!</definedName>
    <definedName name="Singaporean_supply_demand_for_titanium_dioxide">#REF!</definedName>
    <definedName name="singone">#REF!</definedName>
    <definedName name="singtwo">#REF!</definedName>
    <definedName name="SK_AKP_End_Use">#REF!</definedName>
    <definedName name="SK_cons_amo">#REF!</definedName>
    <definedName name="SK_cons_amo_End_Use">#REF!</definedName>
    <definedName name="SK_cons_semi">#REF!</definedName>
    <definedName name="SK_cons_semi_End_Use">#REF!</definedName>
    <definedName name="SK_LCP_End_Use">#REF!</definedName>
    <definedName name="SK_PA_End_Use">#REF!</definedName>
    <definedName name="SK_PA_Type">#REF!</definedName>
    <definedName name="SK_PCT_End_Use">#REF!</definedName>
    <definedName name="SK_PI_End_Use">#REF!</definedName>
    <definedName name="SK_PI_Type">#REF!</definedName>
    <definedName name="SK_Polyarylate_End_Use">#REF!</definedName>
    <definedName name="SK_PPS_End_Use">#REF!</definedName>
    <definedName name="SK_Sulfone_End_Use">#REF!</definedName>
    <definedName name="SK_Sulfone_Type">#REF!</definedName>
    <definedName name="Small_Refinery_Type_Lookup">#REF!</definedName>
    <definedName name="SNF_Data">'[29]SNF sales region - pie'!#REF!</definedName>
    <definedName name="Socialist_Asian_production_of_ammonium_nitrates">#REF!</definedName>
    <definedName name="Solvay_Specialty_Polymers_Net_Sales">#REF!</definedName>
    <definedName name="Solvay1">#REF!</definedName>
    <definedName name="Solvay2">#REF!</definedName>
    <definedName name="Some_of_acrylamide_shutdown_plants_in_China">#REF!</definedName>
    <definedName name="SOURCE__Global_Trade_Atlas__IHS_Maritime_and_Trade">#REF!</definedName>
    <definedName name="Source__IHS_Chemical_estimates.">'[31]wo cons'!#REF!</definedName>
    <definedName name="Source__IHS_Chemical_estimates_based_on_IHS_Global_Insight_data.">'[1]SA Constuction Spend by Sector'!#REF!</definedName>
    <definedName name="Source__IHS_Global_Insight">'[1]wo construc'!#REF!</definedName>
    <definedName name="Source__IHS_Markit">'[42]cons high by region'!#REF!</definedName>
    <definedName name="Source__IHS_Markit.">#REF!</definedName>
    <definedName name="Source__IHSMarkit_Connect.">'[1]us constr spending'!#REF!</definedName>
    <definedName name="Source__S_P_Global_Commodity_Insights.">#REF!</definedName>
    <definedName name="SOURCE__World_Trade_Atlas__Global_Trade_Information_Services__Inc._Reported_under_code_38040020__Brazil__and_38040001__Mexico_.">#REF!</definedName>
    <definedName name="SOURCES__IHS_Chemicals_estimates.">#REF!</definedName>
    <definedName name="SOURCES__Lebo__Stuart_E.__et._Al.___Lignin___Kirk_Othmer_Encyclopedia_of_Chemical_Technology__5th_ed.__vol._15__John_Wiley___Sons__New_York__2005__p._16.">#REF!</definedName>
    <definedName name="Sources_of_titanium_feedstock">#REF!</definedName>
    <definedName name="South_african_production_of_rutile_and_titanium_slag">#REF!</definedName>
    <definedName name="South_American_consumption_of_carotenoids">#REF!</definedName>
    <definedName name="South_American_consumption_of_ethanolamines">#REF!</definedName>
    <definedName name="South_American_consumption_of_LDPE">#REF!</definedName>
    <definedName name="South_American_consumption_of_Nylon_fibers__2023">#REF!</definedName>
    <definedName name="South_American_consumption_of_plastics_additives">#REF!</definedName>
    <definedName name="South_American_consumption_of_Product">#REF!</definedName>
    <definedName name="South_American_exports_of_acid_mordant_dyes">#REF!</definedName>
    <definedName name="South_American_exports_of_basic_dyes">#REF!</definedName>
    <definedName name="South_American_exports_of_direct_dyes">#REF!</definedName>
    <definedName name="South_American_exports_of_disperse_dyes">#REF!</definedName>
    <definedName name="South_American_exports_of_dyes_and_fluorescent_whitening_agents">#REF!</definedName>
    <definedName name="South_American_exports_of_fluorescent_whitening_agents">#REF!</definedName>
    <definedName name="South_American_exports_of_other_organic_dyes">#REF!</definedName>
    <definedName name="South_American_exports_of_reactive_dyes">#REF!</definedName>
    <definedName name="South_American_exports_of_vat_dyes">#REF!</definedName>
    <definedName name="South_American_i1mports_of_direct_dyes">#REF!</definedName>
    <definedName name="South_American_imports_of_acid_mordant_dyes">#REF!</definedName>
    <definedName name="South_American_imports_of_basic_dyes.">#REF!</definedName>
    <definedName name="South_American_imports_of_disperse_dyes">#REF!</definedName>
    <definedName name="South_American_imports_of_dyes_and_fluorescent_whitening_agents">#REF!</definedName>
    <definedName name="South_American_imports_of_fluorescent_whitening_agents">#REF!</definedName>
    <definedName name="South_American_imports_of_other_organic_dyes">#REF!</definedName>
    <definedName name="South_American_imports_of_reactive_dyes">#REF!</definedName>
    <definedName name="South_American_imports_of_vat_dyes">#REF!</definedName>
    <definedName name="South_American_producers_and_marketers_of_emission_control_catalysts_for_mobile_sources_2011">#REF!</definedName>
    <definedName name="South_American_producers_of_ethyl_ether_2014">#REF!</definedName>
    <definedName name="South_American_producers_of_LDPE">#REF!</definedName>
    <definedName name="South_American_producers_of_plastics_additives_2014">#REF!</definedName>
    <definedName name="South_American_producers_of_Product">#REF!</definedName>
    <definedName name="South_American_producers_of_thermosetting_powder_coatings_2013">#REF!</definedName>
    <definedName name="South_American_sodium_carbonate_consumption_by_country">#REF!</definedName>
    <definedName name="South_American_sodium_carbonate_imports_by_country">#REF!</definedName>
    <definedName name="South_American_supply_demand_for_LDPE">#REF!</definedName>
    <definedName name="South_American_supply_demand_for_nitric_acid">'[6]global supply demand'!#REF!</definedName>
    <definedName name="South_American_supply_demand_for_Product">#REF!</definedName>
    <definedName name="South_American_supply_demand_for_synthetic_dyes_and_fluorescent_whitening_agents">#REF!</definedName>
    <definedName name="South_and_Central_American_consumption_of_printing_inks_by_end_use">'[18]csa cons by process'!#REF!</definedName>
    <definedName name="South_Asian_consumption_of_sulfuric_acid">#REF!</definedName>
    <definedName name="South_Asian_consumption_of_sulfuric_acid_by_country">#REF!</definedName>
    <definedName name="South_Asian_producers_of_sodium_chloride">#REF!</definedName>
    <definedName name="South_Asian_Producers_of_sodium_cl">#REF!</definedName>
    <definedName name="South_east_Asian_producers_of_lithium_iron_phosphhate_cathode_active_material">#REF!</definedName>
    <definedName name="South_Eastern_Asia_consumption_of_titanium_dioxide">#REF!</definedName>
    <definedName name="South_eastern_Asia_exports_of_essential_oils_and_natural_extracts">'[9]SEA EsO&amp;NatEx import'!#REF!</definedName>
    <definedName name="South_eastern_Asia_exports_of_essential_oils_and_natural_extracts__continued">'[9]SEA EsO&amp;NatEx import'!#REF!</definedName>
    <definedName name="South_Eastern_Asia_exports_of_titanium_dioxidea">#REF!</definedName>
    <definedName name="South_Eastern_Asia_imports_of_Titanium_dioxidea">#REF!</definedName>
    <definedName name="South_eastern_Asia_merchant_consumption_of_organometallics">#REF!</definedName>
    <definedName name="South_Eastern_Asia_producers_of_titanium_dioxidea">#REF!</definedName>
    <definedName name="South_Eastern_Asia_supply_demand_for_titanium_dioxide">#REF!</definedName>
    <definedName name="South_eastern_Asian_and_Oceanian_consumption_of_sodium_carbonate">#REF!</definedName>
    <definedName name="South_eastern_Asian_and_Oceanian_supply_demand_for_sodium_carbonate">#REF!</definedName>
    <definedName name="South_eastern_Asian_consumption_of_alkylaluminums">#REF!</definedName>
    <definedName name="South_eastern_Asian_consumption_of_aroma_chemicals">'[9]SEA Oce total Cons'!#REF!</definedName>
    <definedName name="South_eastern_Asian_consumption_of_essential_oils">'[9]SEA Oce total Cons'!#REF!</definedName>
    <definedName name="South_eastern_Asian_consumption_of_flavors_and_fragrances_by_country—2023">'[9]Oce cons F&amp;F country'!#REF!</definedName>
    <definedName name="South_eastern_Asian_consumption_of_flavors_and_fragrances_by_country—2024">'[9]Oce cons F&amp;F country'!#REF!</definedName>
    <definedName name="South_eastern_Asian_consumption_of_fragrance_compositions">'[9]SEA Oce total Cons'!#REF!</definedName>
    <definedName name="South_eastern_Asian_consumption_of_lithium_carbonate">#REF!</definedName>
    <definedName name="South_eastern_Asian_consumption_of_lithium_hydroxide">#REF!</definedName>
    <definedName name="South_eastern_Asian_consumption_of_organotins">#REF!</definedName>
    <definedName name="South_eastern_Asian_consumption_of_sodium_bisulfite__SBS">#REF!</definedName>
    <definedName name="South_eastern_Asian_consumption_of_sodium_hydrosulfite">#REF!</definedName>
    <definedName name="South_eastern_Asian_consumption_of_sodium_metabisulfite__MBS">#REF!</definedName>
    <definedName name="South_eastern_Asian_consumption_of_sodium_sulfide">#REF!</definedName>
    <definedName name="South_eastern_Asian_consumption_of_sodium_sulfite">#REF!</definedName>
    <definedName name="South_eastern_Asian_consumption_of_sodium_thiosulfate">#REF!</definedName>
    <definedName name="South_eastern_Asian_consumption_of_sulfur_dioxide">#REF!</definedName>
    <definedName name="South_eastern_Asian_exports_and_unit_export_values_for_lithium_carbonate">#REF!</definedName>
    <definedName name="South_eastern_Asian_exports_and_unit_export_values_for_lithium_hydroxide">#REF!</definedName>
    <definedName name="South_eastern_Asian_exports_of_all_sodium_sulfites">#REF!</definedName>
    <definedName name="South_eastern_Asian_exports_of_lithium_carbonate">#REF!</definedName>
    <definedName name="South_eastern_Asian_exports_of_lithium_hydroxide">#REF!</definedName>
    <definedName name="South_eastern_Asian_exports_of_mono_and_disodium_phosphates">#REF!</definedName>
    <definedName name="South_eastern_Asian_exports_of_other_phosphates">#REF!</definedName>
    <definedName name="South_eastern_Asian_exports_of_polyphosphates">#REF!</definedName>
    <definedName name="South_eastern_Asian_exports_of_potassium_phosphates">#REF!</definedName>
    <definedName name="South_eastern_Asian_exports_of_selected_aroma_chemicals">'[9]SEA AromaChem imp'!#REF!</definedName>
    <definedName name="South_eastern_Asian_exports_of_selected_aroma_chemicals__continued">'[9]SEA AromaChem imp'!#REF!</definedName>
    <definedName name="South_eastern_Asian_exports_of_sodium_formaldehyde_sulfoxylate">#REF!</definedName>
    <definedName name="South_eastern_Asian_exports_of_sodium_thiosulfate">#REF!</definedName>
    <definedName name="South_eastern_Asian_exports_of_sodium_tripolyphosphates">#REF!</definedName>
    <definedName name="South_eastern_Asian_exports_of_sulfur_dioxide">#REF!</definedName>
    <definedName name="South_eastern_Asian_exports_of_trisodium_phosphates">#REF!</definedName>
    <definedName name="South_eastern_Asian_imports_and_unit_import_values_for_lithium_carbonate">#REF!</definedName>
    <definedName name="South_eastern_Asian_imports_and_unit_import_values_for_lithium_hydroxide">#REF!</definedName>
    <definedName name="South_eastern_Asian_imports_of_all_sodium_sulfites">#REF!</definedName>
    <definedName name="South_eastern_Asian_imports_of_lithium_carbonate">#REF!</definedName>
    <definedName name="South_eastern_Asian_imports_of_lithium_hydroxide">#REF!</definedName>
    <definedName name="South_eastern_Asian_imports_of_lithium_nickel_manganese_cobalt_oxide">#REF!</definedName>
    <definedName name="South_eastern_Asian_imports_of_mono_and_disodium_phosphates">#REF!</definedName>
    <definedName name="South_eastern_Asian_imports_of_other_phosphates">#REF!</definedName>
    <definedName name="South_eastern_Asian_imports_of_polyphosphates">#REF!</definedName>
    <definedName name="South_eastern_Asian_imports_of_potassium_phosphates">#REF!</definedName>
    <definedName name="South_eastern_Asian_imports_of_sodium_formaldehyde_sulfoxylate">#REF!</definedName>
    <definedName name="South_eastern_Asian_imports_of_sodium_hydrosulfide">#REF!</definedName>
    <definedName name="South_eastern_Asian_imports_of_sodium_thiosulfate">#REF!</definedName>
    <definedName name="South_eastern_Asian_imports_of_sodium_tripolyphosphates">#REF!</definedName>
    <definedName name="South_eastern_Asian_imports_of_sulfur_dioxide">#REF!</definedName>
    <definedName name="South_eastern_Asian_imports_of_trisodium_phosphates">#REF!</definedName>
    <definedName name="South_eastern_Asian_producers_of_industrial_phosphoric_acid">#REF!</definedName>
    <definedName name="South_eastern_Asian_producers_of_industrial_potassium_phosphates">#REF!</definedName>
    <definedName name="South_eastern_Asian_producers_of_industrial_sodium_phosphates">#REF!</definedName>
    <definedName name="South_eastern_Asian_producers_of_organotins_and_heat_stabilizers_for_PVC">#REF!</definedName>
    <definedName name="South_eastern_Asian_producers_of_phosphoric_acid">#REF!</definedName>
    <definedName name="South_eastern_Asian_producers_of_semiconductor_materials_—_2025">[63]SEA_Materials_Prod!#REF!</definedName>
    <definedName name="South_eastern_Asian_producers_of_sodium_carbonate">#REF!</definedName>
    <definedName name="South_eastern_Asian_producers_of_sodium_sulfites">#REF!</definedName>
    <definedName name="South_eastern_Asian_producers_of_sodium_thiosulfate">#REF!</definedName>
    <definedName name="South_eastern_Asian_producers_of_sulfur_dioxidea">#REF!</definedName>
    <definedName name="South_eastern_Asian_producers_of_wind_turbine_materials_—_2025">#REF!</definedName>
    <definedName name="South_eastern_Asian_supply_demand_for_all_sodium_sulfites">#REF!</definedName>
    <definedName name="South_eastern_Asian_supply_demand_for_lithium_carbonate">#REF!</definedName>
    <definedName name="South_eastern_Asian_supply_demand_for_lithium_hydroxide">#REF!</definedName>
    <definedName name="South_eastern_Asian_supply_demand_for_lithium_iron_phosphates">#REF!</definedName>
    <definedName name="South_eastern_Asian_supply_demand_for_lithium_iron_phosphates_cathode_active_material">#REF!</definedName>
    <definedName name="South_eastern_Asian_supply_demand_for_lithium_nickel_manganese_cobalt_oxide">#REF!</definedName>
    <definedName name="South_eastern_Asian_supply_demand_for_organotins">#REF!</definedName>
    <definedName name="South_eastern_Asian_supply_demand_for_other_sodium_phosphates">#REF!</definedName>
    <definedName name="South_eastern_Asian_supply_demand_for_sodium_bisulfite__SBS">#REF!</definedName>
    <definedName name="South_eastern_Asian_supply_demand_for_sodium_formaldehyde_sulfoxylate">#REF!</definedName>
    <definedName name="South_eastern_Asian_supply_demand_for_sodium_hydrosulfide">#REF!</definedName>
    <definedName name="South_eastern_Asian_supply_demand_for_sodium_hydrosulfite">#REF!</definedName>
    <definedName name="South_eastern_Asian_supply_demand_for_sodium_metabisulfite__MBS">#REF!</definedName>
    <definedName name="South_eastern_Asian_supply_demand_for_sodium_sulfide">#REF!</definedName>
    <definedName name="South_eastern_Asian_supply_demand_for_sodium_sulfite">#REF!</definedName>
    <definedName name="South_eastern_Asian_supply_demand_for_sodium_thiosulfate">#REF!</definedName>
    <definedName name="South_eastern_Asian_supply_demand_for_sodium_tripolyphosphate">#REF!</definedName>
    <definedName name="South_eastern_Asian_supply_demand_for_sulfur_dioxidea">#REF!</definedName>
    <definedName name="South_eastern_Asian_unit_trade_values_for_sodium_formaldehyde_sulfoxylate">#REF!</definedName>
    <definedName name="South_eastern_Asian_unit_trade_values_for_sodium_thiosulfate">#REF!</definedName>
    <definedName name="south_kore_sd">#REF!</definedName>
    <definedName name="South_Korea_and_Taiwan_producers_of_polyamide_epichlorohydrin_resins_2016">#REF!</definedName>
    <definedName name="South_Korea_average_unit_import_values_for_sodium_chloride">#REF!</definedName>
    <definedName name="South_Korea_consumption_of_flavor_and_fragrance_products">'[9]other EA cons F&amp;F'!#REF!</definedName>
    <definedName name="South_Korea_exports_of_titanium_dioxidea">#REF!</definedName>
    <definedName name="South_Korea_imports_and_unit_import_values_for_lithium_hydroxide">#REF!</definedName>
    <definedName name="South_Korea_imports_of_Titanium_dioxidea">#REF!</definedName>
    <definedName name="South_Korea_imports_of_titanium_ores_and_concentratesa">#REF!</definedName>
    <definedName name="South_Korea_producers_of_titanium_dioxide">#REF!</definedName>
    <definedName name="South_Korea_supply_demand_for_essential_oils_and_natural_extracts">'[9]SK SD EssOil&amp; NatExtr'!#REF!</definedName>
    <definedName name="South_Korea_supply_demand_for_flavor_and_fragrance_compositions">'[9]SK otEA SD F&amp;F'!#REF!</definedName>
    <definedName name="South_Korea_trade_of_fragrance_compositions">'[9]SK Flavor Trade'!#REF!</definedName>
    <definedName name="South_Korean_capacity_for_petroleum_refining">#REF!</definedName>
    <definedName name="South_Korean_consumption_of_aroma_chemicals">'[9]SouthKorea cons flavor'!#REF!</definedName>
    <definedName name="South_Korean_consumption_of_display_substrates">#REF!</definedName>
    <definedName name="South_Korean_consumption_of_essential_oils">'[9]SouthKorea cons flavor'!#REF!</definedName>
    <definedName name="South_Korean_consumption_of_ethanolamines">#REF!</definedName>
    <definedName name="South_Korean_consumption_of_flat_panels_display_materials">#REF!</definedName>
    <definedName name="South_Korean_consumption_of_flat_panels_display_substrates">#REF!</definedName>
    <definedName name="South_Korean_consumption_of_flavor_and_fragrance_products">'[9]other EA cons F&amp;F'!#REF!</definedName>
    <definedName name="South_Korean_consumption_of_fragrance_compositions">'[9]SouthKorea cons flavor'!#REF!</definedName>
    <definedName name="South_Korean_consumption_of_LDPE">#REF!</definedName>
    <definedName name="South_Korean_consumption_of_liquid_crystals">#REF!</definedName>
    <definedName name="South_Korean_consumption_of_lubricating_oil_additives_by_end_use_—_2023">#REF!</definedName>
    <definedName name="South_Korean_consumption_of_lubricating_oil_additives_by_type">#REF!</definedName>
    <definedName name="South_Korean_consumption_of_Membrane_for_Water_Treatment">'[29]kr cons specialty'!#REF!</definedName>
    <definedName name="South_Korean_consumption_of_optical_and_functional_films">#REF!</definedName>
    <definedName name="South_Korean_consumption_of_organic_materials_for_OLED">#REF!</definedName>
    <definedName name="South_korean_consumption_of_organic_materials_for_OLED_2">#REF!</definedName>
    <definedName name="South_Korean_consumption_of_photoresists_for_flat_panels_display">#REF!</definedName>
    <definedName name="South_Korean_consumption_of_photoresists_for_flat_panels_display_2">#REF!</definedName>
    <definedName name="South_Korean_consumption_of_Polycarbonate__PC__Resins">#REF!</definedName>
    <definedName name="South_Korean_consumption_of_polyurethane_elastomersa">#REF!</definedName>
    <definedName name="South_Korean_consumption_of_process_chemicals_for_the_flat_panels_display_industry">#REF!</definedName>
    <definedName name="South_Korean_consumption_of_Product">#REF!</definedName>
    <definedName name="South_Korean_consumption_of_specialty_water_management_chemicals">#REF!</definedName>
    <definedName name="South_Korean_consumption_of_sputtering_targets_for_flat_panels_display">#REF!</definedName>
    <definedName name="South_Korean_consumption_of_wet_processing_chemicals_for_flat_panels_display">#REF!</definedName>
    <definedName name="South_Korean_consumption_of_wet_processing_chemicals_for_LCD">#REF!</definedName>
    <definedName name="South_Korean_consumption_of_wet_processing_chemicals_for_OLED">#REF!</definedName>
    <definedName name="South_Korean_exports_and_unit_export_values_for_lithium_carbonate">#REF!</definedName>
    <definedName name="South_Korean_exports_and_unit_export_values_for_lithium_hydroxide">#REF!</definedName>
    <definedName name="South_Korean_exports_of_essential_oils_and_natural_extracts">'[9]SK EssOil&amp;NatExt import'!#REF!</definedName>
    <definedName name="South_Korean_exports_of_essential_oils_and_natural_extracts__continued">'[9]SK EssOil&amp;NatExt import'!#REF!</definedName>
    <definedName name="South_Korean_exports_of_lithium_carbonate">#REF!</definedName>
    <definedName name="South_Korean_exports_of_lithium_hydroxide">#REF!</definedName>
    <definedName name="South_Korean_exports_of_selected_aroma_chemicals">'[9]SK import AromaChem'!#REF!</definedName>
    <definedName name="South_Korean_exports_of_selected_aroma_chemicals__continued">'[9]SK import AromaChem'!#REF!</definedName>
    <definedName name="South_Korean_imports_and_unit_import_values_for_lithium_carbonate">#REF!</definedName>
    <definedName name="South_Korean_imports_of_lithium_carbonate">#REF!</definedName>
    <definedName name="South_Korean_imports_of_lithium_hydroxide">#REF!</definedName>
    <definedName name="South_Korean_market_prices_for_optical_and_functional_films—2022">#REF!</definedName>
    <definedName name="South_Korean_market_prices_for_specialty_atmospheric_gases—2022">#REF!</definedName>
    <definedName name="South_Korean_market_prices_for_sputtering_targets_—_2022">#REF!</definedName>
    <definedName name="South_Korean_prices_for_semiconductor_packaging_materials_—_2025">#REF!</definedName>
    <definedName name="South_Korean_prodocers_of_FPD_photoresists—2022">#REF!</definedName>
    <definedName name="South_Korean_producers_of_ethylene">#REF!</definedName>
    <definedName name="South_Korean_producers_of_gases_for_electronics_manufacture—2022">#REF!</definedName>
    <definedName name="South_Korean_producers_of_LDPE">#REF!</definedName>
    <definedName name="South_Korean_producers_of_other_semiconductor_packaging_materials_—_2026">#REF!</definedName>
    <definedName name="South_Korean_producers_of_Polycarbonate__PC__Resins">#REF!</definedName>
    <definedName name="South_Korean_producers_of_Product">#REF!</definedName>
    <definedName name="South_Korean_producers_of_raw_materials_for_IC_substrates_packaging—_2026">#REF!</definedName>
    <definedName name="South_Korean_producers_of_thick_film_pastes_—_2026">#REF!</definedName>
    <definedName name="South_Korean_production_of_petroleum_products">#REF!</definedName>
    <definedName name="South_Korean_supply_demand_for_aroma_chemicals">'[9]SK SD AromaChem'!#REF!</definedName>
    <definedName name="South_Korean_supply_demand_for_essential_oils_and_natural_extracts">'[9]SK SD EssOil&amp; NatExtr'!#REF!</definedName>
    <definedName name="South_Korean_supply_demand_for_flavor_and_fragrance_compositions">'[9]SK otEA SD F&amp;F'!#REF!</definedName>
    <definedName name="South_Korean_supply_demand_for_LDPE">#REF!</definedName>
    <definedName name="South_Korean_supply_demand_for_Polycarbonate__PC__Resins">#REF!</definedName>
    <definedName name="South_Korean_supply_demand_for_Product">#REF!</definedName>
    <definedName name="South_korean_supply_demand_for_titanium_dioxide">#REF!</definedName>
    <definedName name="South_korean_trade_in_isopropyl_alcohol">#REF!</definedName>
    <definedName name="Southasia_bytype">#REF!</definedName>
    <definedName name="Southeast_and_Northeast_Asian_consumption_of_phosphoric_acid_by_end_use">#REF!</definedName>
    <definedName name="Southeast_and_Northeast_Asian_producers_of_phosphoric_acid">#REF!</definedName>
    <definedName name="Southeast_and_Northeast_Asian_supply_demand_for_phosphoric_acid">#REF!</definedName>
    <definedName name="Southeast_Asia_and_Oceania_producers_of_amino_acids">#REF!</definedName>
    <definedName name="Southeast_Asia_Oceania_consumption_of_amino_acids">#REF!</definedName>
    <definedName name="Southeast_Asia_Oceania_consumption_of_carotenoids">#REF!</definedName>
    <definedName name="Southeast_Asia_Oceania_consumption_of_enzymes">#REF!</definedName>
    <definedName name="Southeast_Asia_Oceania_consumption_of_feed_additives">#REF!</definedName>
    <definedName name="Southeast_Asia_Oceania_consumption_of_NPN_supplements">#REF!</definedName>
    <definedName name="Southeast_Asia_Oceania_consumption_of_phosphates">#REF!</definedName>
    <definedName name="Southeast_Asia_Oceania_consumption_of_vitamins">#REF!</definedName>
    <definedName name="Southeast_asian_and_oceanian_consumption_of_acidizing_chemicals_2014">#REF!</definedName>
    <definedName name="Southeast_asian_and_oceanian_consumption_of_cement_and_cementing_chemicals_2014">#REF!</definedName>
    <definedName name="Southeast_asian_and_oceanian_consumption_of_demulsifier_active_components_2014">#REF!</definedName>
    <definedName name="Southeast_asian_and_oceanian_consumption_of_drilling_fluids_additives_by_category_at_the_manufacturer_s_Level_2014">#REF!</definedName>
    <definedName name="Southeast_asian_and_oceanian_consumption_of_drilling_fluids_by_type_chemicals_and_services_2014">#REF!</definedName>
    <definedName name="Southeast_asian_and_oceanian_consumption_of_fracturing_chemicals_2014">#REF!</definedName>
    <definedName name="Southeast_asian_and_oceanian_market_for_cementing_and_stimulation_chemicals_and_services_2014">#REF!</definedName>
    <definedName name="Southeast_asian_and_oceanian_market_for_oil_production_chemicals_by_category_service_company_level_2014">#REF!</definedName>
    <definedName name="Southeast_asian_and_oceanian_market_for_oil_production_chemicals_service_company_level_2014">#REF!</definedName>
    <definedName name="Southeast_Asian_and_Oceanian_producers_of_phosphoric_acid">#REF!</definedName>
    <definedName name="Southeast_Asian_and_Oceanian_producers_of_secondary_NPK_compound_fertilizers">'[16]Producer SEA-1'!#REF!</definedName>
    <definedName name="Southeast_Asian_and_Oceanian_producers_of_secondary_NPK_compound_fertilizers_2">'[16]Producer SEA-1'!#REF!</definedName>
    <definedName name="Southeast_Asian_and_Oceanian_producers_of_secondary_NPK_compound_fertilizers_2021">'[16]Producer SEA-1'!#REF!</definedName>
    <definedName name="Southeast_Asian_and_Oceanian_producers_of_urea_for_animal_feed">#REF!</definedName>
    <definedName name="Southeast_asian_and_oceanian_production_of_crude_oil">#REF!</definedName>
    <definedName name="Southeast_asian_and_oceanian_production_of_natural_gas">#REF!</definedName>
    <definedName name="Southeast_asian_and_oceanian_well_construction_activity">#REF!</definedName>
    <definedName name="Southeast_asian_and_oceanian_wells_drilled">#REF!</definedName>
    <definedName name="Southeast_Asian_apparent_consumption_of_ammonia">#REF!</definedName>
    <definedName name="Southeast_Asian_apparent_consumption_of_ammonia_2">#REF!</definedName>
    <definedName name="Southeast_Asian_apparent_consumption_of_ammonium_nitrate_by_country">#REF!</definedName>
    <definedName name="Southeast_Asian_apparent_consumption_of_calcium_ammonium_nitrate_by_country">#REF!</definedName>
    <definedName name="Southeast_Asian_capacity_ranking_for_nitric_acid_by_company_May_2014">#REF!</definedName>
    <definedName name="Southeast_Asian_capacity_ranking_for_sulfuric_acid_by_company_2014">#REF!</definedName>
    <definedName name="Southeast_asian_consumption_of_alkylaluminums_a">#REF!</definedName>
    <definedName name="Southeast_Asian_consumption_of_anhydrous_ammonia">#REF!</definedName>
    <definedName name="Southeast_Asian_consumption_of_anhydrous_ammonia_2">#REF!</definedName>
    <definedName name="Southeast_Asian_consumption_of_antioxidants">#REF!</definedName>
    <definedName name="Southeast_Asian_consumption_of_corrosion_inhibitors">#REF!</definedName>
    <definedName name="Southeast_Asian_consumption_of_detergents">#REF!</definedName>
    <definedName name="Southeast_Asian_consumption_of_ethanolamines">#REF!</definedName>
    <definedName name="Southeast_Asian_consumption_of_LDPE">#REF!</definedName>
    <definedName name="Southeast_Asian_consumption_of_lubricating_oil_additives_by_end_use_—_2023">#REF!</definedName>
    <definedName name="Southeast_Asian_consumption_of_lubricating_oil_additives_by_type">#REF!</definedName>
    <definedName name="Southeast_Asian_consumption_of_nitric_acid_by_product">#REF!</definedName>
    <definedName name="Southeast_Asian_consumption_of_nylon_fibers—2023">#REF!</definedName>
    <definedName name="Southeast_Asian_consumption_of_other_lubricating_oil_additives">#REF!</definedName>
    <definedName name="Southeast_Asian_consumption_of_Polycarbonate__PC__Resins">#REF!</definedName>
    <definedName name="Southeast_Asian_consumption_of_printing_inks_by_process">#REF!</definedName>
    <definedName name="Southeast_Asian_consumption_of_Product">#REF!</definedName>
    <definedName name="Southeast_Asian_consumption_of_raw_materials_for_printing_inks—2020">#REF!</definedName>
    <definedName name="Southeast_Asian_consumption_of_sodium_carbonate">#REF!</definedName>
    <definedName name="Southeast_Asian_consumption_of_sulfuric_acid">#REF!</definedName>
    <definedName name="Southeast_Asian_consumption_of_sulfuric_acid_2">#REF!</definedName>
    <definedName name="Southeast_Asian_consumption_of_VI_improvers">#REF!</definedName>
    <definedName name="Southeast_Asian_countries_major_producers_of_organotins_and_PVC_stabilizers">#REF!</definedName>
    <definedName name="Southeast_Asian_exports_of_ammonia">#REF!</definedName>
    <definedName name="Southeast_Asian_exports_of_ammonia_2">#REF!</definedName>
    <definedName name="Southeast_Asian_exports_of_ammonium_nitrate">#REF!</definedName>
    <definedName name="Southeast_Asian_exports_of_nitric_acid">#REF!</definedName>
    <definedName name="Southeast_Asian_exports_of_sulfuric_acid_by_country_of_destination">#REF!</definedName>
    <definedName name="Southeast_Asian_imports_of_ammonia">#REF!</definedName>
    <definedName name="Southeast_Asian_imports_of_ammonia_2">#REF!</definedName>
    <definedName name="Southeast_Asian_imports_of_ammonium_nitrate">#REF!</definedName>
    <definedName name="Southeast_Asian_imports_of_nitric_acid">#REF!</definedName>
    <definedName name="Southeast_Asian_imports_of_sulfuric_acid_by_country_of_destination">#REF!</definedName>
    <definedName name="Southeast_Asian_imports_of_sulfuric_acid_by_country_of_origin">#REF!</definedName>
    <definedName name="Southeast_Asian_nitric_acid_capacity_by_country">#REF!</definedName>
    <definedName name="Southeast_Asian_Oceanian_consumption_of_lysine">#REF!</definedName>
    <definedName name="Southeast_Asian_Oceanian_consumption_of_lysine_by_country">#REF!</definedName>
    <definedName name="Southeast_Asian_Oceanian_consumption_of_methionine">#REF!</definedName>
    <definedName name="Southeast_Asian_Oceanian_consumption_of_methionine_by_country">#REF!</definedName>
    <definedName name="Southeast_Asian_Oceanian_consumption_of_urea_for_animal_feed">#REF!</definedName>
    <definedName name="Southeast_Asian_Oceanian_producers_of_carotenoids">#REF!</definedName>
    <definedName name="Southeast_Asian_Oceanian_producers_of_feed_grade_calcium_phosphates">#REF!</definedName>
    <definedName name="Southeast_Asian_Oceanian_unit_import_prices_for_lysine">#REF!</definedName>
    <definedName name="Southeast_Asian_Oceanian_unit_import_prices_for_methionine">#REF!</definedName>
    <definedName name="Southeast_Asian_prices_for_cosmetic_chemcials_—_2024">#REF!</definedName>
    <definedName name="Southeast_Asian_prices_for_solar_panel_materials_—_2024">#REF!</definedName>
    <definedName name="Southeast_Asian_prices_of_printing_inks—2020">#REF!</definedName>
    <definedName name="Southeast_Asian_producers_of_ammonia">#REF!</definedName>
    <definedName name="Southeast_Asian_producers_of_ammonia_2">#REF!</definedName>
    <definedName name="Southeast_Asian_producers_of_ammonium_nitrates">#REF!</definedName>
    <definedName name="Southeast_Asian_producers_of_LDPE">#REF!</definedName>
    <definedName name="Southeast_Asian_producers_of_melamine">#REF!</definedName>
    <definedName name="Southeast_Asian_producers_of_nitric_acid">#REF!</definedName>
    <definedName name="Southeast_Asian_producers_of_phosphoric_acid">#REF!</definedName>
    <definedName name="Southeast_Asian_producers_of_phosphoric_acid_2021">#REF!</definedName>
    <definedName name="Southeast_Asian_producers_of_Polycarbonate__PC__Resins">#REF!</definedName>
    <definedName name="Southeast_Asian_producers_of_printing_inks—2020">#REF!</definedName>
    <definedName name="Southeast_Asian_producers_of_Product">#REF!</definedName>
    <definedName name="Southeast_Asian_producers_of_sodium_carbonate">#REF!</definedName>
    <definedName name="Southeast_Asian_producers_of_sulfuric_acid">#REF!</definedName>
    <definedName name="Southeast_Asian_production_of_ammonia">#REF!</definedName>
    <definedName name="Southeast_Asian_production_of_ammonia_2">#REF!</definedName>
    <definedName name="Southeast_Asian_production_of_ammonium_nitrate">#REF!</definedName>
    <definedName name="Southeast_Asian_production_of_nitric_acid">#REF!</definedName>
    <definedName name="Southeast_Asian_production_of_sulfuric_acid">#REF!</definedName>
    <definedName name="Southeast_Asian_production_of_sulfuric_acid_by_raw_material">#REF!</definedName>
    <definedName name="Southeast_Asian_sodium_carbonate_consumption_by_country">#REF!</definedName>
    <definedName name="Southeast_Asian_sodium_carbonate_imports_by_country">#REF!</definedName>
    <definedName name="Southeast_Asian_sodium_carbonate_production_by_country">#REF!</definedName>
    <definedName name="Southeast_Asian_sodium_carbonate_production_capacity_by_country_and_year">#REF!</definedName>
    <definedName name="Southeast_Asian_subcontinent_consumption_of_printing_inks_by_end_use">#REF!</definedName>
    <definedName name="Southeast_Asian_sulfuric_acid_production_capacity_by_country">#REF!</definedName>
    <definedName name="Southeast_Asian_suppliers_of_lubricating_oil_additives—2021">#REF!</definedName>
    <definedName name="Southeast_Asian_supply_demand_for_ammonia">#REF!</definedName>
    <definedName name="Southeast_Asian_supply_demand_for_ammonia_2">#REF!</definedName>
    <definedName name="Southeast_Asian_supply_demand_for_ammonia_3">#REF!</definedName>
    <definedName name="Southeast_Asian_supply_demand_for_ammonium_nitrate">#REF!</definedName>
    <definedName name="Southeast_Asian_supply_demand_for_ammonium_nitrates">#REF!</definedName>
    <definedName name="Southeast_Asian_supply_demand_for_C1_C4_alkyl_acetates—2020">#REF!</definedName>
    <definedName name="Southeast_Asian_supply_demand_for_calcium_ammonium_nitrate">#REF!</definedName>
    <definedName name="Southeast_Asian_supply_demand_for_LDPE">#REF!</definedName>
    <definedName name="Southeast_Asian_supply_demand_for_nitric_acid">#REF!</definedName>
    <definedName name="Southeast_Asian_supply_demand_for_Nylon_fibers__2023">#REF!</definedName>
    <definedName name="Southeast_Asian_supply_demand_for_phosphoric_acid">#REF!</definedName>
    <definedName name="Southeast_Asian_supply_demand_for_Polycarbonate__PC__Resins">#REF!</definedName>
    <definedName name="Southeast_Asian_supply_demand_for_Product">#REF!</definedName>
    <definedName name="Southeast_Asian_supply_demand_for_sodium_carbonate">#REF!</definedName>
    <definedName name="Southeast_Asian_supply_demand_for_sulfuric_acid">#REF!</definedName>
    <definedName name="Southeast_Asian_trade_in_Lubricant_additives">#REF!</definedName>
    <definedName name="Southeast_Asian_trade_in_printing_inks—black">#REF!</definedName>
    <definedName name="Southeast_Asian_trade_in_printing_inks—Other_than_black">#REF!</definedName>
    <definedName name="Southeastern_Asian_unit_import_values_for_sodium_chlorate">#REF!</definedName>
    <definedName name="Southern_Asia_consumption_of_amorphous_high_performance_thermoplastics">#REF!</definedName>
    <definedName name="Southern_Asia_consumption_of_high_performance_polyamide_resins_by_application">#REF!</definedName>
    <definedName name="Southern_Asia_consumption_of_high_performance_polyamide_resins_by_type">#REF!</definedName>
    <definedName name="Southern_Asia_consumption_of_lubricating_oil_additives_by_end_use_—_2023">#REF!</definedName>
    <definedName name="Southern_Asia_consumption_of_polyimide_resins_by_application">#REF!</definedName>
    <definedName name="Southern_Asia_consumption_of_polyimide_resins_by_type">#REF!</definedName>
    <definedName name="Southern_Asia_consumption_of_polyphenylene_sulfide_resin_by_application">#REF!</definedName>
    <definedName name="Southern_Asia_consumption_of_semicrystalline_high_performance_thermoplastics">#REF!</definedName>
    <definedName name="Southern_Asia_consumption_of_semicrystalline_high_performance_thermoplastics_by_end_use_—_2024">#REF!</definedName>
    <definedName name="Southern_Asia_consumption_of_Sodium_Carbonate">#REF!</definedName>
    <definedName name="Southern_Asia_merchant_consumption_of_organometallics">#REF!</definedName>
    <definedName name="Southern_ionics_titanium_mineral_production_forecast">#REF!</definedName>
    <definedName name="Southwesst_Asian_supply_demand_for_ammonia_2">#REF!</definedName>
    <definedName name="Southwest_Asian_apparent_consumption_of_ammonia">#REF!</definedName>
    <definedName name="Southwest_Asian_apparent_consumption_of_ammonia_2">#REF!</definedName>
    <definedName name="Southwest_Asian_capacity_for_nitric_acid_by_company_as_of_May_2014">#REF!</definedName>
    <definedName name="Southwest_Asian_capacity_ranking_for_sulfuric_acid_by_company_2014">#REF!</definedName>
    <definedName name="Southwest_Asian_consumption_of_anhydrous_ammonia">#REF!</definedName>
    <definedName name="Southwest_Asian_consumption_of_anhydrous_ammonia_2">#REF!</definedName>
    <definedName name="Southwest_Asian_consumption_of_nitric_acid_by_product">#REF!</definedName>
    <definedName name="Southwest_Asian_consumption_of_sulfuric_acid">#REF!</definedName>
    <definedName name="Southwest_Asian_consumption_of_sulfuric_acid_2">#REF!</definedName>
    <definedName name="Southwest_Asian_exports_for_nitric_acid">#REF!</definedName>
    <definedName name="Southwest_Asian_exports_of_sulfuric_acid_by_country_of_destination">#REF!</definedName>
    <definedName name="Southwest_Asian_exports_of_sulfuric_acid_by_country_of_origin">#REF!</definedName>
    <definedName name="Southwest_Asian_imports_for_nitric_acid">#REF!</definedName>
    <definedName name="Southwest_Asian_imports_of_sulfuric_acid__by_country_of_destination">#REF!</definedName>
    <definedName name="Southwest_Asian_imports_of_sulfuric_acid_by_country_of_origin">#REF!</definedName>
    <definedName name="Southwest_Asian_nitric_acid_capacity_by_country">#REF!</definedName>
    <definedName name="Southwest_Asian_producers_of_ammonia">#REF!</definedName>
    <definedName name="Southwest_Asian_producers_of_ammonia_2">#REF!</definedName>
    <definedName name="Southwest_Asian_producers_of_ammonium_nitrates">#REF!</definedName>
    <definedName name="Southwest_Asian_producers_of_ammonium_phosphate">#REF!</definedName>
    <definedName name="Southwest_Asian_producers_of_nitric_acid">#REF!</definedName>
    <definedName name="Southwest_Asian_producers_of_phosphoric_acid">#REF!</definedName>
    <definedName name="Southwest_Asian_producers_of_sulfuric_acid">#REF!</definedName>
    <definedName name="Southwest_Asian_production_of_ammonia">#REF!</definedName>
    <definedName name="Southwest_Asian_production_of_ammonia_2">#REF!</definedName>
    <definedName name="Southwest_Asian_production_of_ammonium_nitrates">#REF!</definedName>
    <definedName name="Southwest_Asian_production_of_ammonium_nitrates_by_product_2012">#REF!</definedName>
    <definedName name="Southwest_Asian_production_of_nitric_acid">#REF!</definedName>
    <definedName name="Southwest_Asian_production_of_sulfuric_acid">#REF!</definedName>
    <definedName name="Southwest_Asian_production_of_sulfuric_acid_by_raw_material">#REF!</definedName>
    <definedName name="Southwest_Asian_sodium_carbonate_consumption_by_country">#REF!</definedName>
    <definedName name="Southwest_Asian_sodium_carbonate_exports_by_country">#REF!</definedName>
    <definedName name="Southwest_Asian_sodium_carbonate_imports_by_country">#REF!</definedName>
    <definedName name="Southwest_Asian_sodium_carbonate_production_by_country">#REF!</definedName>
    <definedName name="Southwest_Asian_sodium_carbonate_production_capacity_by_country_and_year">#REF!</definedName>
    <definedName name="Southwest_Asian_sulfuric_acid_production_capacity_by_country">#REF!</definedName>
    <definedName name="Southwest_Asian_supply_demand_for_ammonia">#REF!</definedName>
    <definedName name="Southwest_Asian_supply_demand_for_ammonia_2">#REF!</definedName>
    <definedName name="Southwest_Asian_supply_demand_for_ammonium_nitrate">#REF!</definedName>
    <definedName name="Southwest_Asian_supply_demand_for_ammonium_nitrates">#REF!</definedName>
    <definedName name="Southwest_Asian_supply_demand_for_calcium_ammonium_nitrate">#REF!</definedName>
    <definedName name="Southwest_Asian_supply_demand_for_nitric_acid">#REF!</definedName>
    <definedName name="Southwest_Asian_supply_demand_for_sulfuric_acid">#REF!</definedName>
    <definedName name="Special_Chinese_limitations_on_air_pollutants_from_thermal_power_boilers_2012">#REF!</definedName>
    <definedName name="Specialt_Mining_Chemicals_List">#REF!</definedName>
    <definedName name="Sportsman" hidden="1">#REF!</definedName>
    <definedName name="SPSet">"current"</definedName>
    <definedName name="SPWS_WBID">"389FCBFF-14F1-11D8-9646-0000398EB535"</definedName>
    <definedName name="SQM_net_sales_of_lithium_carbonate_and_lithium_chloride">#REF!</definedName>
    <definedName name="start_year">[3]Control!$BZ$16</definedName>
    <definedName name="Start10">#REF!</definedName>
    <definedName name="Start100">#REF!</definedName>
    <definedName name="Start101">#REF!</definedName>
    <definedName name="Start102">#REF!</definedName>
    <definedName name="Start103">#REF!</definedName>
    <definedName name="Start104">#REF!</definedName>
    <definedName name="Start105">#REF!</definedName>
    <definedName name="Start106">#REF!</definedName>
    <definedName name="Start107">#REF!</definedName>
    <definedName name="Start108">#REF!</definedName>
    <definedName name="Start109">#REF!</definedName>
    <definedName name="Start11">#REF!</definedName>
    <definedName name="Start110">#REF!</definedName>
    <definedName name="Start111">#REF!</definedName>
    <definedName name="Start112">#REF!</definedName>
    <definedName name="Start113">#REF!</definedName>
    <definedName name="Start114">#REF!</definedName>
    <definedName name="Start115">#REF!</definedName>
    <definedName name="Start116">#REF!</definedName>
    <definedName name="Start117">#REF!</definedName>
    <definedName name="Start118">#REF!</definedName>
    <definedName name="Start119">#REF!</definedName>
    <definedName name="Start12">#REF!</definedName>
    <definedName name="Start121">#REF!</definedName>
    <definedName name="Start122">#REF!</definedName>
    <definedName name="Start123">#REF!</definedName>
    <definedName name="Start124">#REF!</definedName>
    <definedName name="Start125">#REF!</definedName>
    <definedName name="Start126">#REF!</definedName>
    <definedName name="Start127">#REF!</definedName>
    <definedName name="Start128">#REF!</definedName>
    <definedName name="Start129">#REF!</definedName>
    <definedName name="Start13">#REF!</definedName>
    <definedName name="Start130">#REF!</definedName>
    <definedName name="Start131">#REF!</definedName>
    <definedName name="Start132">#REF!</definedName>
    <definedName name="Start133">#REF!</definedName>
    <definedName name="Start134">#REF!</definedName>
    <definedName name="Start135">#REF!</definedName>
    <definedName name="Start136">#REF!</definedName>
    <definedName name="Start137">#REF!</definedName>
    <definedName name="Start138">#REF!</definedName>
    <definedName name="Start139">#REF!</definedName>
    <definedName name="Start14">#REF!</definedName>
    <definedName name="Start140">#REF!</definedName>
    <definedName name="Start141">#REF!</definedName>
    <definedName name="Start142">#REF!</definedName>
    <definedName name="Start143">#REF!</definedName>
    <definedName name="Start144">#REF!</definedName>
    <definedName name="Start145">#REF!</definedName>
    <definedName name="Start146">#REF!</definedName>
    <definedName name="Start147">#REF!</definedName>
    <definedName name="Start148">#REF!</definedName>
    <definedName name="Start149">#REF!</definedName>
    <definedName name="Start15">#REF!</definedName>
    <definedName name="Start150">#REF!</definedName>
    <definedName name="Start155">#REF!</definedName>
    <definedName name="Start16">#REF!</definedName>
    <definedName name="Start17">#REF!</definedName>
    <definedName name="Start174">#REF!</definedName>
    <definedName name="Start18">#REF!</definedName>
    <definedName name="Start186">#REF!</definedName>
    <definedName name="Start19">#REF!</definedName>
    <definedName name="Start196">#REF!</definedName>
    <definedName name="Start2">#REF!</definedName>
    <definedName name="Start20">#REF!</definedName>
    <definedName name="Start21">#REF!</definedName>
    <definedName name="Start22">#REF!</definedName>
    <definedName name="Start23">#REF!</definedName>
    <definedName name="Start24">#REF!</definedName>
    <definedName name="Start25">#REF!</definedName>
    <definedName name="Start26">#REF!</definedName>
    <definedName name="Start27">#REF!</definedName>
    <definedName name="Start28">#REF!</definedName>
    <definedName name="Start29">#REF!</definedName>
    <definedName name="Start3">#REF!</definedName>
    <definedName name="Start30">#REF!</definedName>
    <definedName name="Start31">#REF!</definedName>
    <definedName name="Start32">#REF!</definedName>
    <definedName name="Start33">#REF!</definedName>
    <definedName name="Start34">#REF!</definedName>
    <definedName name="Start35">#REF!</definedName>
    <definedName name="Start36">#REF!</definedName>
    <definedName name="Start37">#REF!</definedName>
    <definedName name="Start38">#REF!</definedName>
    <definedName name="Start39">#REF!</definedName>
    <definedName name="Start4">#REF!</definedName>
    <definedName name="Start40">#REF!</definedName>
    <definedName name="Start41">#REF!</definedName>
    <definedName name="Start42">#REF!</definedName>
    <definedName name="Start43">#REF!</definedName>
    <definedName name="Start44">#REF!</definedName>
    <definedName name="Start45">#REF!</definedName>
    <definedName name="Start46">#REF!</definedName>
    <definedName name="Start47">#REF!</definedName>
    <definedName name="Start48">#REF!</definedName>
    <definedName name="Start49">#REF!</definedName>
    <definedName name="Start5">#REF!</definedName>
    <definedName name="Start50">#REF!</definedName>
    <definedName name="Start51">#REF!</definedName>
    <definedName name="Start52">#REF!</definedName>
    <definedName name="Start53">#REF!</definedName>
    <definedName name="Start54">#REF!</definedName>
    <definedName name="Start55">#REF!</definedName>
    <definedName name="Start56">#REF!</definedName>
    <definedName name="Start57">#REF!</definedName>
    <definedName name="Start58">#REF!</definedName>
    <definedName name="Start59">#REF!</definedName>
    <definedName name="Start6">#REF!</definedName>
    <definedName name="Start60">#REF!</definedName>
    <definedName name="Start61">#REF!</definedName>
    <definedName name="Start62">#REF!</definedName>
    <definedName name="Start63">#REF!</definedName>
    <definedName name="Start64">#REF!</definedName>
    <definedName name="Start65">#REF!</definedName>
    <definedName name="Start66">#REF!</definedName>
    <definedName name="Start67">#REF!</definedName>
    <definedName name="Start68">#REF!</definedName>
    <definedName name="Start69">#REF!</definedName>
    <definedName name="Start7">#REF!</definedName>
    <definedName name="Start70">#REF!</definedName>
    <definedName name="Start71">#REF!</definedName>
    <definedName name="Start72">#REF!</definedName>
    <definedName name="Start73">#REF!</definedName>
    <definedName name="Start74">#REF!</definedName>
    <definedName name="Start75">#REF!</definedName>
    <definedName name="Start76">#REF!</definedName>
    <definedName name="Start77">#REF!</definedName>
    <definedName name="Start78">#REF!</definedName>
    <definedName name="Start79">#REF!</definedName>
    <definedName name="Start8">#REF!</definedName>
    <definedName name="Start80">#REF!</definedName>
    <definedName name="Start81">#REF!</definedName>
    <definedName name="Start82">#REF!</definedName>
    <definedName name="Start83">#REF!</definedName>
    <definedName name="Start84">#REF!</definedName>
    <definedName name="Start85">#REF!</definedName>
    <definedName name="Start86">#REF!</definedName>
    <definedName name="Start87">#REF!</definedName>
    <definedName name="Start88">#REF!</definedName>
    <definedName name="Start89">#REF!</definedName>
    <definedName name="Start9">#REF!</definedName>
    <definedName name="Start90">#REF!</definedName>
    <definedName name="Start91">#REF!</definedName>
    <definedName name="Start92">#REF!</definedName>
    <definedName name="Start93">#REF!</definedName>
    <definedName name="Start94">#REF!</definedName>
    <definedName name="Start95">#REF!</definedName>
    <definedName name="Start96">#REF!</definedName>
    <definedName name="Start97">#REF!</definedName>
    <definedName name="Start98">#REF!</definedName>
    <definedName name="Start99">#REF!</definedName>
    <definedName name="Status">#REF!</definedName>
    <definedName name="STDPYLD">[52]Yields!$L$147/[52]Yields!$L$185*SUM([52]Yields!$K$183:$K$185)</definedName>
    <definedName name="Stepan_company_sales_and_earnings">#REF!</definedName>
    <definedName name="Stepan_company_surfactants_market_segment_sales_and_earnings">#REF!</definedName>
    <definedName name="steven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_1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_1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oichiometric_conversion_factors_for_commercial_production_of_selected_lithium_compounds">#REF!</definedName>
    <definedName name="Stripe">"Stripe"</definedName>
    <definedName name="Structure_of_the_chinese_cleaning_industry">#REF!</definedName>
    <definedName name="Structure_of_the_Japanese_I_I_cleaner_industry_2014">#REF!</definedName>
    <definedName name="structure_of_the_specialty_paper_chemical_industry">"Picture 1"</definedName>
    <definedName name="STYLE">#N/A</definedName>
    <definedName name="Su_Logo">IF(#REF!=#REF!,#REF!,IF(#REF!=#REF!,#REF!,IF(#REF!=#REF!,#REF!,#REF!)))</definedName>
    <definedName name="Substrate_and_environmental_recommendations_for_the_use_of_architectural_liquid_and_powder_coatings_in_North_America">#REF!</definedName>
    <definedName name="subtractyear2">#REF!</definedName>
    <definedName name="subtractyear3">#REF!</definedName>
    <definedName name="subtractyear4">#REF!</definedName>
    <definedName name="subtractyear5">#REF!</definedName>
    <definedName name="Suitability_of_PVC_Stabilizers_for_Different_Applications">#REF!</definedName>
    <definedName name="Suitability_of_PVC_stabilizers_for_different_applications_in_the_Western_European_market">#REF!</definedName>
    <definedName name="Sulfone_End_Use_JP">#REF!</definedName>
    <definedName name="Sulfone_Type_JP">#REF!</definedName>
    <definedName name="Sumitomo_chemical_key_financial_data">#REF!</definedName>
    <definedName name="Summ_Table">[49]Summary!$A$3:$P$127</definedName>
    <definedName name="Summ_Table_GD">[49]Summary!$D$3:$D$127</definedName>
    <definedName name="Summ_Table_Header">[49]Summary!$A$3:$P$3</definedName>
    <definedName name="Summary_of_Canadian_diesel_sulfur_standards">#REF!</definedName>
    <definedName name="Summary_of_European_corporate_activities_related_to_the_rubber_industry">#REF!</definedName>
    <definedName name="Summary_of_U.S._diesel_sulfur_standards">#REF!</definedName>
    <definedName name="Summary_options">#REF!</definedName>
    <definedName name="superfund">[17]BASIS!$B$8</definedName>
    <definedName name="Suppliers_of_I_I_cleaners_by_major_region_2014">#REF!</definedName>
    <definedName name="Supply_demand_for_ethyl_ether_by_major_region_2013">#REF!</definedName>
    <definedName name="Supply_demand_for_industrial_phosphates_by_major_regions_—_2024">#REF!</definedName>
    <definedName name="Supply_demand_for_sodium_chloride_by_major_region_2012">#REF!</definedName>
    <definedName name="Supply_demand_for_sodium_chloride_by_major_region_2012_2">#REF!</definedName>
    <definedName name="Supply_demand_for_sodium_chloride_by_major_region—2023">#REF!</definedName>
    <definedName name="Supply_demand_for_sodium_cyanide_by_major_region_2011">#REF!</definedName>
    <definedName name="Surfactants_produced_by_stepan_company">#REF!</definedName>
    <definedName name="Surfactants_used_as_polymerization_emulsifiers_in_plastics_and_rubber">#REF!</definedName>
    <definedName name="Sweeteners_and_their_regulatory_status_in_the_United_States_Europe_Japan_and_China_2014">#REF!</definedName>
    <definedName name="SYearData">#REF!</definedName>
    <definedName name="Symrise">'[9]Symrise n'!#REF!</definedName>
    <definedName name="Symrise_Financial_highlights">'[9]Symrise n'!#REF!</definedName>
    <definedName name="Table">"Table"</definedName>
    <definedName name="Table_Summary" localSheetId="8" hidden="1">{"PAGE1",#N/A,FALSE,"YIELDS";"PAGE2",#N/A,FALSE,"YIELDS";"PAGE3",#N/A,FALSE,"YIELDS"}</definedName>
    <definedName name="Table_Summary" hidden="1">{"PAGE1",#N/A,FALSE,"YIELDS";"PAGE2",#N/A,FALSE,"YIELDS";"PAGE3",#N/A,FALSE,"YIELDS"}</definedName>
    <definedName name="Table_Summary_1" localSheetId="8" hidden="1">{"PAGE1",#N/A,FALSE,"YIELDS";"PAGE2",#N/A,FALSE,"YIELDS";"PAGE3",#N/A,FALSE,"YIELDS"}</definedName>
    <definedName name="Table_Summary_1" hidden="1">{"PAGE1",#N/A,FALSE,"YIELDS";"PAGE2",#N/A,FALSE,"YIELDS";"PAGE3",#N/A,FALSE,"YIELDS"}</definedName>
    <definedName name="Table_Summary_1_1" localSheetId="8" hidden="1">{"PAGE1",#N/A,FALSE,"YIELDS";"PAGE2",#N/A,FALSE,"YIELDS";"PAGE3",#N/A,FALSE,"YIELDS"}</definedName>
    <definedName name="Table_Summary_1_1" hidden="1">{"PAGE1",#N/A,FALSE,"YIELDS";"PAGE2",#N/A,FALSE,"YIELDS";"PAGE3",#N/A,FALSE,"YIELDS"}</definedName>
    <definedName name="Table_Summary_2" localSheetId="8" hidden="1">{"PAGE1",#N/A,FALSE,"YIELDS";"PAGE2",#N/A,FALSE,"YIELDS";"PAGE3",#N/A,FALSE,"YIELDS"}</definedName>
    <definedName name="Table_Summary_2" hidden="1">{"PAGE1",#N/A,FALSE,"YIELDS";"PAGE2",#N/A,FALSE,"YIELDS";"PAGE3",#N/A,FALSE,"YIELDS"}</definedName>
    <definedName name="Table_Summary_2_1" localSheetId="8" hidden="1">{"PAGE1",#N/A,FALSE,"YIELDS";"PAGE2",#N/A,FALSE,"YIELDS";"PAGE3",#N/A,FALSE,"YIELDS"}</definedName>
    <definedName name="Table_Summary_2_1" hidden="1">{"PAGE1",#N/A,FALSE,"YIELDS";"PAGE2",#N/A,FALSE,"YIELDS";"PAGE3",#N/A,FALSE,"YIELDS"}</definedName>
    <definedName name="Table1">#REF!</definedName>
    <definedName name="Table2">#REF!</definedName>
    <definedName name="Table3">#REF!</definedName>
    <definedName name="Table4">#REF!</definedName>
    <definedName name="Table4c">#REF!</definedName>
    <definedName name="Table5">#REF!</definedName>
    <definedName name="Table6">#REF!</definedName>
    <definedName name="Table7">#REF!</definedName>
    <definedName name="Table8">#REF!</definedName>
    <definedName name="tagggg" hidden="1">#REF!</definedName>
    <definedName name="TAI_consumption">#REF!</definedName>
    <definedName name="TAI_producers">#REF!</definedName>
    <definedName name="TAI_salient_statistics">#REF!</definedName>
    <definedName name="tai_sd_18">#REF!</definedName>
    <definedName name="Taiwan_average_unit_import_values_for_sodium_chloride">#REF!</definedName>
    <definedName name="Taiwan_imports_of_Titanium_dioxide">#REF!</definedName>
    <definedName name="Taiwan_imports_of_Titanium_dioxidea">#REF!</definedName>
    <definedName name="Taiwan_imports_of_titanium_ores_and_concentratesa">#REF!</definedName>
    <definedName name="Taiwan_producers_of_PCB_base_materials_—_2026">#REF!</definedName>
    <definedName name="Taiwan_producers_of_titanium_dioxide">#REF!</definedName>
    <definedName name="Taiwan_trade_of_fragrance_compositions">'[9]Taiw flavor Trade'!#REF!</definedName>
    <definedName name="Taiwanease_market_prices_for_gases">#REF!</definedName>
    <definedName name="Taiwanese_capacity_for_petroleum_refining">#REF!</definedName>
    <definedName name="Taiwanese_consumption_of_display_substrates">#REF!</definedName>
    <definedName name="Taiwanese_consumption_of_epoxy_resins_in_surface_coatings_by_market_2013">#REF!</definedName>
    <definedName name="Taiwanese_consumption_of_ethanolamines">#REF!</definedName>
    <definedName name="Taiwanese_consumption_of_flat_panels_display_materials">#REF!</definedName>
    <definedName name="Taiwanese_consumption_of_flat_panels_display_substrates">#REF!</definedName>
    <definedName name="Taiwanese_consumption_of_LDPE">#REF!</definedName>
    <definedName name="Taiwanese_consumption_of_liquid_crystals">#REF!</definedName>
    <definedName name="Taiwanese_consumption_of_lubricating_oil_additives_by_end_use_—_2023">#REF!</definedName>
    <definedName name="Taiwanese_consumption_of_lubricating_oil_additives_by_type">#REF!</definedName>
    <definedName name="Taiwanese_consumption_of_Membrane_for_Water_Treatment">'[29]tw cons specialty'!#REF!</definedName>
    <definedName name="Taiwanese_consumption_of_optical_and_functional_films">#REF!</definedName>
    <definedName name="Taiwanese_consumption_of_organic_materials_for_OLED">#REF!</definedName>
    <definedName name="Taiwanese_consumption_of_organic_materials_for_OLED_2">#REF!</definedName>
    <definedName name="Taiwanese_consumption_of_photoresists_for_flat_panels_display">#REF!</definedName>
    <definedName name="Taiwanese_consumption_of_photoresists_for_flat_panels_display_2">#REF!</definedName>
    <definedName name="Taiwanese_consumption_of_plastics_additives">#REF!</definedName>
    <definedName name="Taiwanese_consumption_of_Polycarbonate__PC__Resins">#REF!</definedName>
    <definedName name="Taiwanese_consumption_of_polyurethane_elastomersa">#REF!</definedName>
    <definedName name="Taiwanese_consumption_of_process_chemicals_for_the_flat_panels_display_industry">#REF!</definedName>
    <definedName name="Taiwanese_consumption_of_Product">#REF!</definedName>
    <definedName name="Taiwanese_consumption_of_rubber_processing_chemicals">#REF!</definedName>
    <definedName name="Taiwanese_consumption_of_rubber_processing_chemicals_1">#REF!</definedName>
    <definedName name="Taiwanese_consumption_of_rubber_processing_chemicals_by_functional_type_2011">#REF!</definedName>
    <definedName name="Taiwanese_consumption_of_rubber_processing_chemicals_by_functional_type_2011_1">#REF!</definedName>
    <definedName name="Taiwanese_consumption_of_sputtering_targets_for_flat_panels_display">#REF!</definedName>
    <definedName name="Taiwanese_consumption_of_wet_processing_chemicals_for_flat_panels_display">#REF!</definedName>
    <definedName name="Taiwanese_consumption_of_wet_processing_chemicals_for_LCD">#REF!</definedName>
    <definedName name="Taiwanese_consumption_of_wet_processing_chemicals_for_OLED">#REF!</definedName>
    <definedName name="Taiwanese_exports_of_dyes">#REF!</definedName>
    <definedName name="Taiwanese_exports_of_essential_oils_and_natural_extracts">'[9]Taiw.EssOil&amp;NatExt import'!#REF!</definedName>
    <definedName name="Taiwanese_exports_of_essential_oils_and_natural_extracts__continued">'[9]Taiw.EssOil&amp;NatExt import'!#REF!</definedName>
    <definedName name="Taiwanese_exports_of_selected_aroma_chemicals">'[9]Taiw import AromaChem'!#REF!</definedName>
    <definedName name="Taiwanese_exports_of_selected_aroma_chemicals__continued">'[9]Taiw import AromaChem'!#REF!</definedName>
    <definedName name="Taiwanese_exports_of_titanium_dioxide">#REF!</definedName>
    <definedName name="Taiwanese_imports_of_dyes">#REF!</definedName>
    <definedName name="Taiwanese_imports_of_isoprene">#REF!</definedName>
    <definedName name="Taiwanese_imports_of_natural_rubber">#REF!</definedName>
    <definedName name="Taiwanese_market_prices_for_gases—2022">#REF!</definedName>
    <definedName name="Taiwanese_market_prices_for_optical_and_functional_films—2022">#REF!</definedName>
    <definedName name="Taiwanese_market_prices_for_specialty_atmospheric_gases—2022">#REF!</definedName>
    <definedName name="Taiwanese_market_prices_for_sputtering_targets_—_2022">#REF!</definedName>
    <definedName name="Taiwanese_producers_of_epoxy_resins_as_of_February_2014">#REF!</definedName>
    <definedName name="Taiwanese_producers_of_epoxy_resins_for_coatings_2014">#REF!</definedName>
    <definedName name="Taiwanese_producers_of_epoxy_resins_for_coatings¾2014">#REF!</definedName>
    <definedName name="Taiwanese_producers_of_ethylene">#REF!</definedName>
    <definedName name="Taiwanese_producers_of_gases_for_electronics_manufacture—2022">#REF!</definedName>
    <definedName name="Taiwanese_producers_of_hydrogen_cyanide">#REF!</definedName>
    <definedName name="Taiwanese_producers_of_LDPE">#REF!</definedName>
    <definedName name="Taiwanese_producers_of_Polycarbonate__PC__Resins">#REF!</definedName>
    <definedName name="Taiwanese_producers_of_Product">#REF!</definedName>
    <definedName name="Taiwanese_producers_of_synthetic_rubber">#REF!</definedName>
    <definedName name="Taiwanese_production_of_motor_vehicles_and_bicycles">#REF!</definedName>
    <definedName name="Taiwanese_production_of_petroleum_products">#REF!</definedName>
    <definedName name="Taiwanese_production_of_synthetic_dyes">#REF!</definedName>
    <definedName name="Taiwanese_production_of_tires">#REF!</definedName>
    <definedName name="Taiwanese_supply_demand_for_epoxy_resins">#REF!</definedName>
    <definedName name="Taiwanese_supply_demand_for_LDPE">#REF!</definedName>
    <definedName name="Taiwanese_supply_demand_for_Polycarbonate__PC__Resins">#REF!</definedName>
    <definedName name="Taiwanese_supply_demand_for_polyisoprene_elastomers">#REF!</definedName>
    <definedName name="Taiwanese_supply_demand_for_Product">#REF!</definedName>
    <definedName name="Taiwanese_supply_demand_for_rubber">#REF!</definedName>
    <definedName name="Taiwanese_supply_demand_for_rubber_processing_chemicals_2011">#REF!</definedName>
    <definedName name="Taiwanese_supply_demand_for_synthetic_dyes">#REF!</definedName>
    <definedName name="Taiwanese_supply_demand_for_titanium_dioxide">#REF!</definedName>
    <definedName name="Taiwanese_trade_in_activated_carbon">#REF!</definedName>
    <definedName name="Taiwanese_trade_in_epoxy_resins">#REF!</definedName>
    <definedName name="Taiwanese_trade_in_isopropyl_alcohol">#REF!</definedName>
    <definedName name="TAX" localSheetId="8" hidden="1">{"japcurrent1",#N/A,FALSE,"JAPAN PRODUCTS";"japcurrent2",#N/A,FALSE,"JAPAN PRODUCTS"}</definedName>
    <definedName name="TAX" hidden="1">{"japcurrent1",#N/A,FALSE,"JAPAN PRODUCTS";"japcurrent2",#N/A,FALSE,"JAPAN PRODUCTS"}</definedName>
    <definedName name="taxdepallow">[17]BASIS!$B$5</definedName>
    <definedName name="taxdepyears">[19]BASIS!$D$6</definedName>
    <definedName name="Tayca_corporation_sales_and_income">#REF!</definedName>
    <definedName name="TB">#REF!</definedName>
    <definedName name="td">#REF!</definedName>
    <definedName name="TDI_us">#REF!</definedName>
    <definedName name="TDIfpuf">#REF!</definedName>
    <definedName name="tea">#REF!</definedName>
    <definedName name="technology1">'[64]wld Technology and Process'!#REF!</definedName>
    <definedName name="TechTypeA">#REF!</definedName>
    <definedName name="TechTypeB">#REF!</definedName>
    <definedName name="TechTypeC">#REF!</definedName>
    <definedName name="TechTypeD">#REF!</definedName>
    <definedName name="TechTypeE">#REF!</definedName>
    <definedName name="TechTypeF">#REF!</definedName>
    <definedName name="TechTypeG">#REF!</definedName>
    <definedName name="TechTypeH">#REF!</definedName>
    <definedName name="Ten_largest_North_American_producers_of_printing_inks">'[18]na producers'!#REF!</definedName>
    <definedName name="test" localSheetId="8" hidden="1">{"PAGE1",#N/A,FALSE,"YIELDS";"PAGE2",#N/A,FALSE,"YIELDS";"PAGE3",#N/A,FALSE,"YIELDS"}</definedName>
    <definedName name="test" hidden="1">{"PAGE1",#N/A,FALSE,"YIELDS";"PAGE2",#N/A,FALSE,"YIELDS";"PAGE3",#N/A,FALSE,"YIELDS"}</definedName>
    <definedName name="test.4" localSheetId="8" hidden="1">{"Padd I to III",#N/A,FALSE,"REFINERY";"Padd IV to US",#N/A,FALSE,"REFINERY";"Crude Balance I",#N/A,FALSE,"REFINERY";"Crude Balance II",#N/A,FALSE,"REFINERY"}</definedName>
    <definedName name="test.4" hidden="1">{"Padd I to III",#N/A,FALSE,"REFINERY";"Padd IV to US",#N/A,FALSE,"REFINERY";"Crude Balance I",#N/A,FALSE,"REFINERY";"Crude Balance II",#N/A,FALSE,"REFINERY"}</definedName>
    <definedName name="test.4_1" localSheetId="8" hidden="1">{"Padd I to III",#N/A,FALSE,"REFINERY";"Padd IV to US",#N/A,FALSE,"REFINERY";"Crude Balance I",#N/A,FALSE,"REFINERY";"Crude Balance II",#N/A,FALSE,"REFINERY"}</definedName>
    <definedName name="test.4_1" hidden="1">{"Padd I to III",#N/A,FALSE,"REFINERY";"Padd IV to US",#N/A,FALSE,"REFINERY";"Crude Balance I",#N/A,FALSE,"REFINERY";"Crude Balance II",#N/A,FALSE,"REFINERY"}</definedName>
    <definedName name="test.4_1_1" localSheetId="8" hidden="1">{"Padd I to III",#N/A,FALSE,"REFINERY";"Padd IV to US",#N/A,FALSE,"REFINERY";"Crude Balance I",#N/A,FALSE,"REFINERY";"Crude Balance II",#N/A,FALSE,"REFINERY"}</definedName>
    <definedName name="test.4_1_1" hidden="1">{"Padd I to III",#N/A,FALSE,"REFINERY";"Padd IV to US",#N/A,FALSE,"REFINERY";"Crude Balance I",#N/A,FALSE,"REFINERY";"Crude Balance II",#N/A,FALSE,"REFINERY"}</definedName>
    <definedName name="test.4_2" localSheetId="8" hidden="1">{"Padd I to III",#N/A,FALSE,"REFINERY";"Padd IV to US",#N/A,FALSE,"REFINERY";"Crude Balance I",#N/A,FALSE,"REFINERY";"Crude Balance II",#N/A,FALSE,"REFINERY"}</definedName>
    <definedName name="test.4_2" hidden="1">{"Padd I to III",#N/A,FALSE,"REFINERY";"Padd IV to US",#N/A,FALSE,"REFINERY";"Crude Balance I",#N/A,FALSE,"REFINERY";"Crude Balance II",#N/A,FALSE,"REFINERY"}</definedName>
    <definedName name="test.4_2_1" localSheetId="8" hidden="1">{"Padd I to III",#N/A,FALSE,"REFINERY";"Padd IV to US",#N/A,FALSE,"REFINERY";"Crude Balance I",#N/A,FALSE,"REFINERY";"Crude Balance II",#N/A,FALSE,"REFINERY"}</definedName>
    <definedName name="test.4_2_1" hidden="1">{"Padd I to III",#N/A,FALSE,"REFINERY";"Padd IV to US",#N/A,FALSE,"REFINERY";"Crude Balance I",#N/A,FALSE,"REFINERY";"Crude Balance II",#N/A,FALSE,"REFINERY"}</definedName>
    <definedName name="test.all" localSheetId="8" hidden="1">{"PAGE1",#N/A,FALSE,"YIELDS";"PAGE2",#N/A,FALSE,"YIELDS";"PAGE3",#N/A,FALSE,"YIELDS"}</definedName>
    <definedName name="test.all" hidden="1">{"PAGE1",#N/A,FALSE,"YIELDS";"PAGE2",#N/A,FALSE,"YIELDS";"PAGE3",#N/A,FALSE,"YIELDS"}</definedName>
    <definedName name="test.all_1" localSheetId="8" hidden="1">{"PAGE1",#N/A,FALSE,"YIELDS";"PAGE2",#N/A,FALSE,"YIELDS";"PAGE3",#N/A,FALSE,"YIELDS"}</definedName>
    <definedName name="test.all_1" hidden="1">{"PAGE1",#N/A,FALSE,"YIELDS";"PAGE2",#N/A,FALSE,"YIELDS";"PAGE3",#N/A,FALSE,"YIELDS"}</definedName>
    <definedName name="test.all_1_1" localSheetId="8" hidden="1">{"PAGE1",#N/A,FALSE,"YIELDS";"PAGE2",#N/A,FALSE,"YIELDS";"PAGE3",#N/A,FALSE,"YIELDS"}</definedName>
    <definedName name="test.all_1_1" hidden="1">{"PAGE1",#N/A,FALSE,"YIELDS";"PAGE2",#N/A,FALSE,"YIELDS";"PAGE3",#N/A,FALSE,"YIELDS"}</definedName>
    <definedName name="test.all_2" localSheetId="8" hidden="1">{"PAGE1",#N/A,FALSE,"YIELDS";"PAGE2",#N/A,FALSE,"YIELDS";"PAGE3",#N/A,FALSE,"YIELDS"}</definedName>
    <definedName name="test.all_2" hidden="1">{"PAGE1",#N/A,FALSE,"YIELDS";"PAGE2",#N/A,FALSE,"YIELDS";"PAGE3",#N/A,FALSE,"YIELDS"}</definedName>
    <definedName name="test.all_2_1" localSheetId="8" hidden="1">{"PAGE1",#N/A,FALSE,"YIELDS";"PAGE2",#N/A,FALSE,"YIELDS";"PAGE3",#N/A,FALSE,"YIELDS"}</definedName>
    <definedName name="test.all_2_1" hidden="1">{"PAGE1",#N/A,FALSE,"YIELDS";"PAGE2",#N/A,FALSE,"YIELDS";"PAGE3",#N/A,FALSE,"YIELDS"}</definedName>
    <definedName name="test_1" localSheetId="8" hidden="1">{"PAGE1",#N/A,FALSE,"YIELDS";"PAGE2",#N/A,FALSE,"YIELDS";"PAGE3",#N/A,FALSE,"YIELDS"}</definedName>
    <definedName name="test_1" hidden="1">{"PAGE1",#N/A,FALSE,"YIELDS";"PAGE2",#N/A,FALSE,"YIELDS";"PAGE3",#N/A,FALSE,"YIELDS"}</definedName>
    <definedName name="test_1_1" localSheetId="8" hidden="1">{"PAGE1",#N/A,FALSE,"YIELDS";"PAGE2",#N/A,FALSE,"YIELDS";"PAGE3",#N/A,FALSE,"YIELDS"}</definedName>
    <definedName name="test_1_1" hidden="1">{"PAGE1",#N/A,FALSE,"YIELDS";"PAGE2",#N/A,FALSE,"YIELDS";"PAGE3",#N/A,FALSE,"YIELDS"}</definedName>
    <definedName name="test_2" localSheetId="8" hidden="1">{"PAGE1",#N/A,FALSE,"YIELDS";"PAGE2",#N/A,FALSE,"YIELDS";"PAGE3",#N/A,FALSE,"YIELDS"}</definedName>
    <definedName name="test_2" hidden="1">{"PAGE1",#N/A,FALSE,"YIELDS";"PAGE2",#N/A,FALSE,"YIELDS";"PAGE3",#N/A,FALSE,"YIELDS"}</definedName>
    <definedName name="test_2_1" localSheetId="8" hidden="1">{"PAGE1",#N/A,FALSE,"YIELDS";"PAGE2",#N/A,FALSE,"YIELDS";"PAGE3",#N/A,FALSE,"YIELDS"}</definedName>
    <definedName name="test_2_1" hidden="1">{"PAGE1",#N/A,FALSE,"YIELDS";"PAGE2",#N/A,FALSE,"YIELDS";"PAGE3",#N/A,FALSE,"YIELDS"}</definedName>
    <definedName name="test2">#REF!</definedName>
    <definedName name="test3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_1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_1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5" localSheetId="8" hidden="1">{"Current",#N/A,FALSE,"Currentcal";"Current B",#N/A,FALSE,"Currentcal";"Constant",#N/A,FALSE,"Constantcal";"Constant B",#N/A,FALSE,"Constantcal"}</definedName>
    <definedName name="test5" hidden="1">{"Current",#N/A,FALSE,"Currentcal";"Current B",#N/A,FALSE,"Currentcal";"Constant",#N/A,FALSE,"Constantcal";"Constant B",#N/A,FALSE,"Constantcal"}</definedName>
    <definedName name="test5_1" localSheetId="8" hidden="1">{"Current",#N/A,FALSE,"Currentcal";"Current B",#N/A,FALSE,"Currentcal";"Constant",#N/A,FALSE,"Constantcal";"Constant B",#N/A,FALSE,"Constantcal"}</definedName>
    <definedName name="test5_1" hidden="1">{"Current",#N/A,FALSE,"Currentcal";"Current B",#N/A,FALSE,"Currentcal";"Constant",#N/A,FALSE,"Constantcal";"Constant B",#N/A,FALSE,"Constantcal"}</definedName>
    <definedName name="test5_1_1" localSheetId="8" hidden="1">{"Current",#N/A,FALSE,"Currentcal";"Current B",#N/A,FALSE,"Currentcal";"Constant",#N/A,FALSE,"Constantcal";"Constant B",#N/A,FALSE,"Constantcal"}</definedName>
    <definedName name="test5_1_1" hidden="1">{"Current",#N/A,FALSE,"Currentcal";"Current B",#N/A,FALSE,"Currentcal";"Constant",#N/A,FALSE,"Constantcal";"Constant B",#N/A,FALSE,"Constantcal"}</definedName>
    <definedName name="test5_2" localSheetId="8" hidden="1">{"Current",#N/A,FALSE,"Currentcal";"Current B",#N/A,FALSE,"Currentcal";"Constant",#N/A,FALSE,"Constantcal";"Constant B",#N/A,FALSE,"Constantcal"}</definedName>
    <definedName name="test5_2" hidden="1">{"Current",#N/A,FALSE,"Currentcal";"Current B",#N/A,FALSE,"Currentcal";"Constant",#N/A,FALSE,"Constantcal";"Constant B",#N/A,FALSE,"Constantcal"}</definedName>
    <definedName name="test5_2_1" localSheetId="8" hidden="1">{"Current",#N/A,FALSE,"Currentcal";"Current B",#N/A,FALSE,"Currentcal";"Constant",#N/A,FALSE,"Constantcal";"Constant B",#N/A,FALSE,"Constantcal"}</definedName>
    <definedName name="test5_2_1" hidden="1">{"Current",#N/A,FALSE,"Currentcal";"Current B",#N/A,FALSE,"Currentcal";"Constant",#N/A,FALSE,"Constantcal";"Constant B",#N/A,FALSE,"Constantcal"}</definedName>
    <definedName name="TFIabs">[17]TFI!$G$15:$G$572</definedName>
    <definedName name="TFIabsmon">[17]TFI!$G$201:$G$572</definedName>
    <definedName name="TFIblock">#REF!</definedName>
    <definedName name="TFIBZEaromaxB">[19]TFI!$F$15:$F$584</definedName>
    <definedName name="TFIBZEaromaxBmon">[19]TFI!$F$201:$F$584</definedName>
    <definedName name="TFIBZEaromaxBT">[19]TFI!$G$15:$G$584</definedName>
    <definedName name="TFIBZEaromaxBTmon">[19]TFI!$G$201:$G$584</definedName>
    <definedName name="TFIBZEcyclar">[19]TFI!$H$15:$H$584</definedName>
    <definedName name="TFIBZEcyclarmon">[19]TFI!$H$201:$H$584</definedName>
    <definedName name="TFIBZEhdapyro">[19]TFI!$U$15:$U$584</definedName>
    <definedName name="TFIBZEhdapyromon">[19]TFI!$U$201:$U$584</definedName>
    <definedName name="TFIBZEhdatol">[19]TFI!$T$15:$T$584</definedName>
    <definedName name="TFIBZEhdatolmon">[19]TFI!$T$201:$T$584</definedName>
    <definedName name="TFIBZEstdp">[19]TFI!$R$15:$R$584</definedName>
    <definedName name="TFIBZEstdpcryst">[19]TFI!$Y$15:$Y$584</definedName>
    <definedName name="TFIBZEstdpcrystmon">[19]TFI!$Y$201:$Y$584</definedName>
    <definedName name="TFIBZEstdpmon">[19]TFI!$R$201:$R$584</definedName>
    <definedName name="TFIBZEsulfB">[19]TFI!$K$15:$K$584</definedName>
    <definedName name="TFIBZEsulfBmon">[19]TFI!$K$201:$K$584</definedName>
    <definedName name="TFIBZEsulfBT">[19]TFI!$J$15:$J$584</definedName>
    <definedName name="TFIBZEsulfBTmon">[19]TFI!$J$201:$J$584</definedName>
    <definedName name="TFIBZEsulfBTX">[19]TFI!$I$15:$I$584</definedName>
    <definedName name="TFIBZEsulfBTXmon">[19]TFI!$I$201:$I$584</definedName>
    <definedName name="TFIBZEsulfpyg">[19]TFI!$L$15:$L$584</definedName>
    <definedName name="TFIBZEsulfpygmon">[19]TFI!$L$201:$L$584</definedName>
    <definedName name="TFIBZEtac9">[19]TFI!$S$15:$S$584</definedName>
    <definedName name="TFIBZEtac9mon">[19]TFI!$S$201:$S$584</definedName>
    <definedName name="TFIBZEtdp100t">[19]TFI!$P$15:$P$584</definedName>
    <definedName name="TFIBZEtdp100tmon">[19]TFI!$P$201:$P$584</definedName>
    <definedName name="TFIBZEtdp50t">[19]TFI!$Q$15:$Q$584</definedName>
    <definedName name="TFIBZEtdp50tmon">[19]TFI!$Q$201:$Q$584</definedName>
    <definedName name="TFIeps">[17]TFI!$F$15:$F$572</definedName>
    <definedName name="TFIepsmon">[17]TFI!$F$201:$F$572</definedName>
    <definedName name="TFIHIPS">[17]TFI!$H$15:$H$572</definedName>
    <definedName name="TFIHIPSmon">[17]TFI!$H$201:$H$572</definedName>
    <definedName name="TFIMANnba">[19]TFI!$W$15:$W$584</definedName>
    <definedName name="TFIMANnbamon">[19]TFI!$W$201:$W$584</definedName>
    <definedName name="TFIposm">[17]TFI!$I$15:$I$572</definedName>
    <definedName name="TFIposmmon">[17]TFI!$I$201:$I$572</definedName>
    <definedName name="TFIPSE">[17]TFI!$E$15:$E$572</definedName>
    <definedName name="TFIPSEmon">[17]TFI!$E$201:$E$572</definedName>
    <definedName name="TFIRFMccr">[19]TFI!$D$15:$D$584</definedName>
    <definedName name="TFIRFMccrmon">[19]TFI!$D$201:$D$584</definedName>
    <definedName name="TFIRFMsemi">[19]TFI!$E$15:$E$584</definedName>
    <definedName name="TFIRFMsemimon">[19]TFI!$E$201:$E$584</definedName>
    <definedName name="TFIspheripol">#REF!</definedName>
    <definedName name="TFIstr">[17]TFI!$C$15:$C$572</definedName>
    <definedName name="TFIstrdilute">[17]TFI!$D$15:$D$572</definedName>
    <definedName name="TFIstrdilutemon">[17]TFI!$D$201:$D$572</definedName>
    <definedName name="TFIstrmon">[17]TFI!$C$201:$C$572</definedName>
    <definedName name="Thai_consumption_of_aroma_chemicals">'[9]Thailand cons flav'!#REF!</definedName>
    <definedName name="Thai_consumption_of_epoxy_resins_in_surface_coatings_2013">#REF!</definedName>
    <definedName name="Thai_consumption_of_essential_oils">'[9]Thailand cons flav'!#REF!</definedName>
    <definedName name="Thai_consumption_of_fragrance_compositions">'[9]Thailand cons flav'!#REF!</definedName>
    <definedName name="Thai_exports_and_unit_export_values_for_sodium_sulfites">#REF!</definedName>
    <definedName name="Thai_exports_of_dyes">#REF!</definedName>
    <definedName name="Thai_exports_of_essential_oils_and_natural_extracts">'[9]Thai EssOi&amp;NatExt Import'!#REF!</definedName>
    <definedName name="Thai_exports_of_essential_oils_and_natural_extracts__continued">'[9]Thai EssOi&amp;NatExt Import'!#REF!</definedName>
    <definedName name="Thai_exports_of_selected_aroma_chemicals">'[9]Thai AromaChem imp'!#REF!</definedName>
    <definedName name="Thai_exports_of_selected_aroma_chemicals__continued">'[9]Thai AromaChem imp'!#REF!</definedName>
    <definedName name="Thai_exports_of_sodium_sulfites_by_country_of_destination">#REF!</definedName>
    <definedName name="Thai_formulators_of_epoxy_coatings_2014">#REF!</definedName>
    <definedName name="Thai_formulators_of_epoxy_coatings¾2014">#REF!</definedName>
    <definedName name="Thai_imports_of_dyes">#REF!</definedName>
    <definedName name="Thai_mill_consumption_of_textile_fibers">#REF!</definedName>
    <definedName name="Thai_production_of_cars_and_light_trucks">#REF!</definedName>
    <definedName name="Thai_suppliers_of_textile_chemicals_2015">#REF!</definedName>
    <definedName name="Thai_supply_demand_for_synthetic_dyes">#REF!</definedName>
    <definedName name="Thailand_trade_of_fragrance_compositions">'[9]Thai Flavor Trade'!#REF!</definedName>
    <definedName name="thousands_of_metric_tons">#REF!</definedName>
    <definedName name="three" localSheetId="8" hidden="1">{"midlpg1",#N/A,FALSE,"MIDEAST LPG";"midlpg2",#N/A,FALSE,"MIDEAST LPG"}</definedName>
    <definedName name="three" hidden="1">{"midlpg1",#N/A,FALSE,"MIDEAST LPG";"midlpg2",#N/A,FALSE,"MIDEAST LPG"}</definedName>
    <definedName name="three2" localSheetId="8" hidden="1">{"midlpg1",#N/A,FALSE,"MIDEAST LPG";"midlpg2",#N/A,FALSE,"MIDEAST LPG"}</definedName>
    <definedName name="three2" hidden="1">{"midlpg1",#N/A,FALSE,"MIDEAST LPG";"midlpg2",#N/A,FALSE,"MIDEAST LPG"}</definedName>
    <definedName name="Threshold">#REF!</definedName>
    <definedName name="Tianjin_Dongda_Chemical_Co.__Ltd.">'[11]chi producers preserv'!#REF!</definedName>
    <definedName name="time" localSheetId="8" hidden="1">{"japcurrent1",#N/A,FALSE,"JAPAN PRODUCTS";"japcurrent2",#N/A,FALSE,"JAPAN PRODUCTS"}</definedName>
    <definedName name="time" hidden="1">{"japcurrent1",#N/A,FALSE,"JAPAN PRODUCTS";"japcurrent2",#N/A,FALSE,"JAPAN PRODUCTS"}</definedName>
    <definedName name="toe_bbl">'[45]Energy Conversion'!$D$12</definedName>
    <definedName name="toe_scf">'[45]Energy Conversion'!$D$8</definedName>
    <definedName name="toe_tce">'[45]Energy Conversion'!$D$13</definedName>
    <definedName name="toe_toc">'[45]Energy Conversion'!$C$34</definedName>
    <definedName name="Toho_chemical_industry_co_ltd_sales_and_income">#REF!</definedName>
    <definedName name="TOL_DATE">OFFSET([19]Data_Auto!$A$1,[19]Graph_Auto!$F$3-1,[19]Graph_Auto!$E$3-1,[19]Graph_Auto!$G$3-[19]Graph_Auto!$F$3+1,1)</definedName>
    <definedName name="TOL_NEA_SPOT_USD">OFFSET([19]Data_Auto!$A$1,[19]Graph_Auto!$F$8-1,[19]Graph_Auto!$E$8-1,[19]Graph_Auto!$G$8-[19]Graph_Auto!$F$8+1,1)</definedName>
    <definedName name="TOL_SPOT">OFFSET([19]Data_Auto!$A$1,[19]Graph_Auto!$F$4-1,[19]Graph_Auto!$E$4-1,[19]Graph_Auto!$G$4-[19]Graph_Auto!$F$4+1,1)</definedName>
    <definedName name="TOL_USA_SPOT_USD">OFFSET([19]Data_Auto!$A$1,[19]Graph_Auto!$F$6-1,[19]Graph_Auto!$E$6-1,[19]Graph_Auto!$G$6-[19]Graph_Auto!$F$6+1,1)</definedName>
    <definedName name="TOL_WEP_SPOT_USD">OFFSET([19]Data_Auto!$A$1,[19]Graph_Auto!$F$7-1,[19]Graph_Auto!$E$7-1,[19]Graph_Auto!$G$7-[19]Graph_Auto!$F$7+1,1)</definedName>
    <definedName name="TOLFCST_Date">OFFSET([19]TOL!$A$1,[19]Graph_Auto!$F$46-1,[19]Graph_Auto!$E$46-1,[19]Graph_Auto!$G$46-[19]Graph_Auto!$F$46+1,1)</definedName>
    <definedName name="TOLFCST_Values">OFFSET([19]ForecastNAM!$A$1,[19]Graph_Auto!$F$47-1,[19]Graph_Auto!$E$47-1,[19]Graph_Auto!$G$47-[19]Graph_Auto!$F$47+1,1)</definedName>
    <definedName name="TOLNAPDELTA_Date">OFFSET([19]Data_Auto!$A$1,[19]Graph_Auto!$F$10-1,[19]Graph_Auto!$E$10-1,[19]Graph_Auto!$G$10-[19]Graph_Auto!$F$10+1,1)</definedName>
    <definedName name="TOLNAPDELTA_Napcif">OFFSET([19]Data_Auto!$A$1,[19]Graph_Auto!$F$12-1,[19]Graph_Auto!$E$12-1,[19]Graph_Auto!$G$12-[19]Graph_Auto!$F$12+1,1)</definedName>
    <definedName name="TOLNAPDELTA_TNDelta">OFFSET([19]Data_Auto!$A$1,[19]Graph_Auto!$F$13-1,[19]Graph_Auto!$E$13-1,[19]Graph_Auto!$G$13-[19]Graph_Auto!$F$13+1,1)</definedName>
    <definedName name="TOLNAPDELTA_TolSpot">OFFSET([19]Data_Auto!$A$1,[19]Graph_Auto!$F$11-1,[19]Graph_Auto!$E$11-1,[19]Graph_Auto!$G$11-[19]Graph_Auto!$F$11+1,1)</definedName>
    <definedName name="TOLNET_Ada">OFFSET([19]Data_Auto!$A$1,[19]Graph_Auto!$F$19-1,[19]Graph_Auto!$E$19-1,[19]Graph_Auto!$G$19-[19]Graph_Auto!$F$19+1,1)</definedName>
    <definedName name="TOLNET_Date">OFFSET([19]Data_Auto!$A$1,[19]Graph_Auto!$F$15-1,[19]Graph_Auto!$E$15-1,[19]Graph_Auto!$G$15-[19]Graph_Auto!$F$15+1,1)</definedName>
    <definedName name="TOLNET_Hda">OFFSET([19]NetBacks!$A$1,[19]Graph_Auto!$F$19-1,[19]Graph_Auto!$E$19-1,[19]Graph_Auto!$G$19-[19]Graph_Auto!$F$19+1,1)</definedName>
    <definedName name="TOLNET_Margin">OFFSET([19]Data_Auto!$A$1,[19]Graph_Auto!$F$21-1,[19]Graph_Auto!$E$21-1,[19]Graph_Auto!$G$21-[19]Graph_Auto!$F$21+1,1)</definedName>
    <definedName name="TOLNET_Stdp">OFFSET([19]Data_Auto!$A$1,[19]Graph_Auto!$F$18-1,[19]Graph_Auto!$E$18-1,[19]Graph_Auto!$G$18-[19]Graph_Auto!$F$18+1,1)</definedName>
    <definedName name="TOLNET_Tdp">OFFSET([19]Data_Auto!$A$1,[19]Graph_Auto!$F$17-1,[19]Graph_Auto!$E$17-1,[19]Graph_Auto!$G$17-[19]Graph_Auto!$F$17+1,1)</definedName>
    <definedName name="TOLNET_Tol">OFFSET([19]Data_Auto!$A$1,[19]Graph_Auto!$F$16-1,[19]Graph_Auto!$E$16-1,[19]Graph_Auto!$G$16-[19]Graph_Auto!$F$16+1,1)</definedName>
    <definedName name="TOLNET_TolOct">OFFSET([19]Data_Auto!$A$1,[19]Graph_Auto!$F$20-1,[19]Graph_Auto!$E$20-1,[19]Graph_Auto!$G$20-[19]Graph_Auto!$F$20+1,1)</definedName>
    <definedName name="TOLNETFCST_Ada">OFFSET([19]Data_Auto!$A$1,[19]Graph_Auto!$F$27-1,[19]Graph_Auto!$E$27-1,[19]Graph_Auto!$G$27-[19]Graph_Auto!$F$27+1,1)</definedName>
    <definedName name="TOLNETFCST_Date">OFFSET([19]Data_Auto!$A$1,[19]Graph_Auto!$F$23-1,[19]Graph_Auto!$E$23-1,[19]Graph_Auto!$G$23-[19]Graph_Auto!$F$23+1,1)</definedName>
    <definedName name="TOLNETFCST_Margin">OFFSET([19]Data_Auto!$A$1,[19]Graph_Auto!$F$29-1,[19]Graph_Auto!$E$29-1,[19]Graph_Auto!$G$29-[19]Graph_Auto!$F$29+1,1)</definedName>
    <definedName name="TOLNETFCST_Stdp">OFFSET([19]Data_Auto!$A$1,[19]Graph_Auto!$F$26-1,[19]Graph_Auto!$E$26-1,[19]Graph_Auto!$G$26-[19]Graph_Auto!$F$26+1,1)</definedName>
    <definedName name="TOLNETFCST_Tdp">OFFSET([19]Data_Auto!$A$1,[19]Graph_Auto!$F$25-1,[19]Graph_Auto!$E$25-1,[19]Graph_Auto!$G$25-[19]Graph_Auto!$F$25+1,1)</definedName>
    <definedName name="TOLNETFCST_Tol">OFFSET([19]Data_Auto!$A$1,[19]Graph_Auto!$F$24-1,[19]Graph_Auto!$E$24-1,[19]Graph_Auto!$G$24-[19]Graph_Auto!$F$24+1,1)</definedName>
    <definedName name="TOLNETFCST_TolOct">OFFSET([19]Data_Auto!$A$1,[19]Graph_Auto!$F$28-1,[19]Graph_Auto!$E$28-1,[19]Graph_Auto!$G$28-[19]Graph_Auto!$F$28+1,1)</definedName>
    <definedName name="Tonalide___7_Acetyl_1_1_3_4_4_6_Hexamethyltetralin_or_AHTN">#REF!</definedName>
    <definedName name="Top_10_Mainland_China_producers_of_solar_cells_—_2025">#REF!</definedName>
    <definedName name="Top_producers">#REF!</definedName>
    <definedName name="Top_ten_world_producers_of_sodium_chloride_2012">#REF!</definedName>
    <definedName name="top_three">#REF!</definedName>
    <definedName name="Top_world_producers_of_adhesives_and_sealants_2012">#REF!</definedName>
    <definedName name="Total_annual_revenue_of_nonchemical_water_treatment_companies">#REF!</definedName>
    <definedName name="trade">[41]WorkData!$G$1</definedName>
    <definedName name="trade.">[41]WorkData!$G$1</definedName>
    <definedName name="Trade_grid_BaseYear">#REF!</definedName>
    <definedName name="Trade_grid_forecastyear">#REF!</definedName>
    <definedName name="Trade_grid_Histyear">#REF!</definedName>
    <definedName name="trade2">[65]WorkData!$G$1</definedName>
    <definedName name="tradesolv">#REF!</definedName>
    <definedName name="TreeMap">"TreeMap"</definedName>
    <definedName name="Trends_relevant_to_the_Western_European_I_I_cleaning_business">#REF!</definedName>
    <definedName name="Tronox_results">#REF!</definedName>
    <definedName name="Tronox_titanium_dioxide_capacity_by_plant_and_process_2014">#REF!</definedName>
    <definedName name="TSMC—Revenue_by_geometrya">[62]TSMC!#REF!</definedName>
    <definedName name="Tunisian_exports_of_industrial_phosphates">#REF!</definedName>
    <definedName name="Turkey__unit_trade_values_for_surfactantsa">#REF!</definedName>
    <definedName name="Turkish_consumption_of_aroma_chemicals_—_2024">[9]Aroma_cosnum!#REF!</definedName>
    <definedName name="Turkish_consumption_of_fragrance_compositions">'[9]Turkey cons FF'!#REF!</definedName>
    <definedName name="Turkish_exports_of_all_sodium_sulfites">#REF!</definedName>
    <definedName name="Turkish_trade_in_fragrance_compositions">'[9]Turkey Trade Flav Frag'!#REF!</definedName>
    <definedName name="Turkish_trade_of_textiles_and_apparels">'[26]Textile industry_TR'!#REF!</definedName>
    <definedName name="Turkish_trade_partners_for_textiles_and_apparels_—_2024">'[26]Textile industry_TR'!#REF!</definedName>
    <definedName name="Turkish_unit_import_values_for_NPK_compound_fertilizers">#REF!</definedName>
    <definedName name="TW_AKP_End_Use">#REF!</definedName>
    <definedName name="TW_cons_amo">#REF!</definedName>
    <definedName name="TW_cons_amo_End_Use">#REF!</definedName>
    <definedName name="TW_cons_semi">#REF!</definedName>
    <definedName name="TW_cons_semi_End_Use">#REF!</definedName>
    <definedName name="TW_LCP_End_Use">#REF!</definedName>
    <definedName name="TW_PA_End_Use">#REF!</definedName>
    <definedName name="TW_PA_Type">#REF!</definedName>
    <definedName name="TW_PCT_End_Use">#REF!</definedName>
    <definedName name="TW_PI_End_Use">#REF!</definedName>
    <definedName name="TW_PI_Type">#REF!</definedName>
    <definedName name="TW_Polyarylate_End_Use">#REF!</definedName>
    <definedName name="TW_PPS_End_Use">#REF!</definedName>
    <definedName name="TW_Sulfone_End_Use">#REF!</definedName>
    <definedName name="TW_Sulfone_Type">#REF!</definedName>
    <definedName name="two" localSheetId="8" hidden="1">{"japlpg1",#N/A,FALSE,"JAPAN LPG ";"japllpg2",#N/A,FALSE,"JAPAN LPG "}</definedName>
    <definedName name="two" hidden="1">{"japlpg1",#N/A,FALSE,"JAPAN LPG ";"japllpg2",#N/A,FALSE,"JAPAN LPG "}</definedName>
    <definedName name="txtBoxNotes">#REF!</definedName>
    <definedName name="Types_of_gases_used_in_TFT_technology">#REF!</definedName>
    <definedName name="Types_of_permanent_magnets_and_their_dysprosium_content">#REF!</definedName>
    <definedName name="Typical_applications_for_various_free_radical_photoinitiator_types">#REF!</definedName>
    <definedName name="Typical_composition_of_positive_photoresist_used_in_TFT_LCD_manufacture">#REF!</definedName>
    <definedName name="Typical_compositions_of_commercial_thermosetting_powder_coatings">#REF!</definedName>
    <definedName name="Typical_Cons_Range_By_OreType">#REF!</definedName>
    <definedName name="Typical_Consumption_Flotation_CanadiaOres">#REF!</definedName>
    <definedName name="Typical_consumption_of_photoresist_for_a_GEN_10.5_line__with_capacity_of_120_000_substrates__per_month">#REF!</definedName>
    <definedName name="Typical_consumption_range_for_reagents_in_Mexican_ores">#REF!</definedName>
    <definedName name="Typical_consumption_range_of_reagents_in_Western_European_ores">#REF!</definedName>
    <definedName name="Typical_Flotation_Requirement_BrokenHill">#REF!</definedName>
    <definedName name="Typical_formulation_for_bar_soap">#REF!</definedName>
    <definedName name="Typical_formulation_of_facial_moisturizer_creams__nigth_cream">'[28]Facial moisturizer'!#REF!</definedName>
    <definedName name="Typical_formulation_of_hand_and_body_cream">'[28]Hand and body lotion'!#REF!</definedName>
    <definedName name="Typical_income_breakdown_for_a_medium_sized_applicator_of_decorative_thermosetting_powder_coatings">#REF!</definedName>
    <definedName name="Typical_Indian_reagent_consumption_in_sulfide_ores">#REF!</definedName>
    <definedName name="Typical_North_American_prices_for_other_flame_retardants">#REF!</definedName>
    <definedName name="Typical_north_american_surfactant_manufacturing_costs_and_margins_2012">#REF!</definedName>
    <definedName name="Typical_sales_and_marketing_slogans_used_by_european_suppliers_of_flame_retardants_and_flame_retarded_materials">#REF!</definedName>
    <definedName name="Typical_sales_and_marketing_slogans_used_by_european_suppliers_of_surfactants_2013">#REF!</definedName>
    <definedName name="Typical_South_American_consumption_of_specialty_mining_chemicals">#REF!</definedName>
    <definedName name="Typical_U.S._transaction_prices_for_selected_rubber_processing_chemicals">#REF!</definedName>
    <definedName name="Typical_US_market_prices_for_retention_and_drainage_aids">'[21]us mrkt prices'!#REF!</definedName>
    <definedName name="Typical_US_prices_for_specialty_pigment_binders">'[21]us prices spec pigment'!#REF!</definedName>
    <definedName name="U.S._and_total_North_American_consumption_of_rubber_processing_chemicals_by_functional_type">#REF!</definedName>
    <definedName name="U.S._and_total_North_American_trade_in_selected_rubber_processing_chemicals">#REF!</definedName>
    <definedName name="U.S._annual_capacity_for_solid_ammonium_phosphates_2012">#REF!</definedName>
    <definedName name="U.S._average_annual_prices_for_gold">#REF!</definedName>
    <definedName name="U.S._average_prices_for_selected_lignosulfonates">#REF!</definedName>
    <definedName name="U.S._Average_unit_values_for_industrial_phosphoric_acid">#REF!</definedName>
    <definedName name="U.S._capacity_for_sodium_cyanide_as_of_January_1">#REF!</definedName>
    <definedName name="U.S._capacity_of_ammonia_by_producer_2013">#REF!</definedName>
    <definedName name="U.S._captive_compounders_of_polycarbonate_alloys_blends_2012">'[51]US Captive Compounders'!$A$1:$D$10</definedName>
    <definedName name="U.S._coatings_formulators_that_produce_liquid_epoxy_surface_coatings_2014">#REF!</definedName>
    <definedName name="U.S._consumption_of_activated_carbon_by_type">#REF!</definedName>
    <definedName name="U.S._consumption_of_amino_acids_peptides_and_proteins_as_nutraceutical_ingredients">#REF!</definedName>
    <definedName name="U.S._consumption_of_anhydrous_ammonia">#REF!</definedName>
    <definedName name="U.S._consumption_of_aqueous_dispersion_PTFE_resin_by_segment_2011">#REF!</definedName>
    <definedName name="U.S._consumption_of_automotive_RIM_polyurethane">#REF!</definedName>
    <definedName name="U.S._consumption_of_biocidal_organotins_2011">#REF!</definedName>
    <definedName name="U.S._Consumption_of_C1_C4_alkyl_acetates_by_product">#REF!</definedName>
    <definedName name="U.S._Consumption_of_C1_C4_alkyl_acetates_in_other_uses">#REF!</definedName>
    <definedName name="U.S._consumption_of_C1_C4_alkyl_acetates_in_printing_lnks">#REF!</definedName>
    <definedName name="U.S._consumption_of_C1_C4_alkyl_acetates_in_process_extraction_solvents">#REF!</definedName>
    <definedName name="U.S._consumption_of_C1_C4_alkyl_acetates_in_surface_coatings">#REF!</definedName>
    <definedName name="U.S._consumption_of_carotenoids_as_nutraceutical_ingredients">#REF!</definedName>
    <definedName name="U.S._consumption_of_cast_and_poured_polyurethane_elastomers_by_end_use">#REF!</definedName>
    <definedName name="U.S._consumption_of_cast_and_poured_polyurethane_elastomers_by_type">#REF!</definedName>
    <definedName name="U.S._consumption_of_certified_food_colorants_by_end_use_category_2014">#REF!</definedName>
    <definedName name="U.S._consumption_of_chlorobenzenes">#REF!</definedName>
    <definedName name="U.S._consumption_of_coatings_for_appliances_1997">#REF!</definedName>
    <definedName name="U.S._consumption_of_conventional_laminates_2013">#REF!</definedName>
    <definedName name="U.S._consumption_of_CTFE_VDF">#REF!</definedName>
    <definedName name="U.S._consumption_of_dimer_acid_based_polyamide_resins">#REF!</definedName>
    <definedName name="U.S._consumption_of_dimer_acid—2016">#REF!</definedName>
    <definedName name="U.S._consumption_of_direct_application_anhydrous_ammonia_by_region">#REF!</definedName>
    <definedName name="U.S._consumption_of_ECTFE">#REF!</definedName>
    <definedName name="U.S._consumption_of_epoxy_coating_resins">#REF!</definedName>
    <definedName name="U.S._consumption_of_epoxy_coating_resins_by_technology">#REF!</definedName>
    <definedName name="U.S._consumption_of_epoxy_powder_coatings_2013">#REF!</definedName>
    <definedName name="U.S._consumption_of_epoxy_resins_for_composites">#REF!</definedName>
    <definedName name="U.S._consumption_of_epoxy_resins_in_surface_coatings">#REF!</definedName>
    <definedName name="U.S._consumption_of_ETFE">#REF!</definedName>
    <definedName name="U.S._consumption_of_ethyl_acetate_by_end_use">#REF!</definedName>
    <definedName name="U.S._consumption_of_ethyl_ether">#REF!</definedName>
    <definedName name="U.S._consumption_of_ethyl_ether_by_end_use">#REF!</definedName>
    <definedName name="U.S._consumption_of_FEP">#REF!</definedName>
    <definedName name="U.S._consumption_of_fine_powder_PTFE_resin_by_segment_2011">#REF!</definedName>
    <definedName name="U.S._Consumption_of_Fluoropolymers">#REF!</definedName>
    <definedName name="U.S._consumption_of_fluorspar_by_application">#REF!</definedName>
    <definedName name="U.S._consumption_of_granular_PTFE_resin_by_fabrication_method_2011">#REF!</definedName>
    <definedName name="U.S._consumption_of_granular_PTFE_resin_by_market_2011">#REF!</definedName>
    <definedName name="U.S._consumption_of_high_purity_isoprene">#REF!</definedName>
    <definedName name="U.S._consumption_of_hydrogen_cyanide">#REF!</definedName>
    <definedName name="U.S._consumption_of_hydrogen_cyanide_2">#REF!</definedName>
    <definedName name="U.S._Consumption_of_industrial_ammonium_phosphates">#REF!</definedName>
    <definedName name="U.S._Consumption_of_industrial_calcium_phosphate_products">#REF!</definedName>
    <definedName name="U.S._Consumption_of_industrial_calcium_phosphates_by_end_use">#REF!</definedName>
    <definedName name="U.S._consumption_of_industrial_calcium_phosphates_in_baking_products">#REF!</definedName>
    <definedName name="U.S._Consumption_of_industrial_calcium_phosphates_in_beverages">#REF!</definedName>
    <definedName name="U.S._Consumption_of_industrial_calcium_phosphates_in_dentifrices">#REF!</definedName>
    <definedName name="U.S._Consumption_of_industrial_calcium_phosphates_in_other_food_products">#REF!</definedName>
    <definedName name="U.S._Consumption_of_industrial_calcium_phosphates_in_other_industrial_applications">#REF!</definedName>
    <definedName name="U.S._consumption_of_industrial_coatings_by_technology">#REF!</definedName>
    <definedName name="U.S._Consumption_of_industrial_phosphoric_acid">#REF!</definedName>
    <definedName name="U.S._Consumption_of_industrial_phosphoric_acid_for_direct_use">#REF!</definedName>
    <definedName name="U.S._Consumption_of_industrial_potassium_phosphate_products">#REF!</definedName>
    <definedName name="U.S._Consumption_of_industrial_potassium_phosphate_products_by_end_use">#REF!</definedName>
    <definedName name="U.S._Consumption_of_industrial_potassium_phosphates_in_beverages">#REF!</definedName>
    <definedName name="U.S._Consumption_of_industrial_potassium_phosphates_in_dairy_products">#REF!</definedName>
    <definedName name="U.S._Consumption_of_industrial_potassium_phosphates_in_dentifrices">#REF!</definedName>
    <definedName name="U.S._Consumption_of_industrial_potassium_phosphates_in_industrial_and_institutional_cleaners">#REF!</definedName>
    <definedName name="U.S._Consumption_of_industrial_potassium_phosphates_in_other_consumer_products">#REF!</definedName>
    <definedName name="U.S._Consumption_of_industrial_potassium_phosphates_in_other_food_products">#REF!</definedName>
    <definedName name="U.S._Consumption_of_industrial_potassium_phosphates_in_other_industrial_applications">#REF!</definedName>
    <definedName name="U.S._Consumption_of_industrial_potassium_phosphates_in_water_treatment">#REF!</definedName>
    <definedName name="U.S._Consumption_of_industrial_sodium_phosphate_products">#REF!</definedName>
    <definedName name="U.S._Consumption_of_industrial_sodium_phosphates_by_end_use">#REF!</definedName>
    <definedName name="U.S._Consumption_of_industrial_sodium_phosphates_in_baking_products">#REF!</definedName>
    <definedName name="U.S._Consumption_of_industrial_sodium_phosphates_in_dairy_products">#REF!</definedName>
    <definedName name="U.S._Consumption_of_industrial_sodium_phosphates_in_dentifrices">#REF!</definedName>
    <definedName name="U.S._Consumption_of_industrial_sodium_phosphates_in_home_dishwashing_detergents">#REF!</definedName>
    <definedName name="U.S._Consumption_of_industrial_sodium_phosphates_in_industrial_and_institutional_cleaners">#REF!</definedName>
    <definedName name="U.S._Consumption_of_industrial_sodium_phosphates_in_meat_seafood_and_poultry">#REF!</definedName>
    <definedName name="U.S._Consumption_of_industrial_sodium_phosphates_in_meat_seafood_and_poultry_2011">#REF!</definedName>
    <definedName name="U.S._Consumption_of_industrial_sodium_phosphates_in_metal_and_plastic_finishing">#REF!</definedName>
    <definedName name="U.S._Consumption_of_industrial_sodium_phosphates_in_other_consumer_products">#REF!</definedName>
    <definedName name="U.S._Consumption_of_industrial_sodium_phosphates_in_other_food_products">#REF!</definedName>
    <definedName name="U.S._Consumption_of_industrial_sodium_phosphates_in_other_industrial_applications">#REF!</definedName>
    <definedName name="U.S._Consumption_of_industrial_sodium_phosphates_in_water_treatment">#REF!</definedName>
    <definedName name="U.S._consumption_of_isobutyl_acetate_by_end_use">#REF!</definedName>
    <definedName name="U.S._consumption_of_isoprenic_elastomers">#REF!</definedName>
    <definedName name="U.S._consumption_of_isopropyl_acetate_by_end_use">#REF!</definedName>
    <definedName name="U.S._consumption_of_lignosulfonates">#REF!</definedName>
    <definedName name="U.S._consumption_of_lithium">#REF!</definedName>
    <definedName name="U.S._consumption_of_lithium__lithium_minerals_and_lithium_chemicals_2">#REF!</definedName>
    <definedName name="U.S._consumption_of_lithium_for_primary_aluminum_production">#REF!</definedName>
    <definedName name="U.S._consumption_of_lithium_lithium_minerals_and_lithium_chemicals">#REF!</definedName>
    <definedName name="U.S._consumption_of_major_thickeners_and_stabilizers_for_food_applications">'[11]us cons thick'!#REF!</definedName>
    <definedName name="U.S._consumption_of_melamine">#REF!</definedName>
    <definedName name="U.S._consumption_of_melamine_in_laminates_by_application">#REF!</definedName>
    <definedName name="U.S._consumption_of_melamine_in_laminates_by_process">#REF!</definedName>
    <definedName name="U.S._consumption_of_melamine_in_molding_compounds">#REF!</definedName>
    <definedName name="U.S._consumption_of_melamine_in_other_uses">#REF!</definedName>
    <definedName name="U.S._consumption_of_melamine_in_paper_treating">#REF!</definedName>
    <definedName name="U.S._consumption_of_melamine_in_surface_coatings">#REF!</definedName>
    <definedName name="U.S._consumption_of_melt_processible_fluoropolymers_2011">#REF!</definedName>
    <definedName name="U.S._consumption_of_n_butyl_acetate_by_end_use">#REF!</definedName>
    <definedName name="U.S._consumption_of_n_propyl_acetate_by_end_use">#REF!</definedName>
    <definedName name="U.S._consumption_of_nonbiocidal_organotins_2011">#REF!</definedName>
    <definedName name="U.S._consumption_of_nonreactive_polyamide_resins">#REF!</definedName>
    <definedName name="U.S._consumption_of_nutraceutical_ingredients_2013">#REF!</definedName>
    <definedName name="U.S._consumption_of_organoaluminums_on_the_merchant_market_2011">#REF!</definedName>
    <definedName name="U.S._consumption_of_organomagnesiums_and_organolithiums_2011">#REF!</definedName>
    <definedName name="U.S._consumption_of_PCTFE_resin_by_market_2011">#REF!</definedName>
    <definedName name="U.S._consumption_of_PFA_MFA">#REF!</definedName>
    <definedName name="U.S._consumption_of_polyamide_epichlorohydrin_resins">#REF!</definedName>
    <definedName name="U.S._consumption_of_polyisoprene_elastomers">#REF!</definedName>
    <definedName name="U.S._consumption_of_polyisoprene_elastomers_by_end_use">#REF!</definedName>
    <definedName name="U.S._consumption_of_polyurethane_elastomers">#REF!</definedName>
    <definedName name="U.S._consumption_of_polyurethane_elastomers_2">'[66]us cons'!#REF!</definedName>
    <definedName name="U.S._consumption_of_PTFE_resin_by_form">#REF!</definedName>
    <definedName name="U.S._consumption_of_PVDF_resins">#REF!</definedName>
    <definedName name="U.S._consumption_of_PVF">#REF!</definedName>
    <definedName name="U.S._consumption_of_radiation_curable_adhesives">#REF!</definedName>
    <definedName name="U.S._consumption_of_rare_earth_products">#REF!</definedName>
    <definedName name="U.S._consumption_of_rare_earths_for_ductile_iron">#REF!</definedName>
    <definedName name="U.S._consumption_of_rare_earths_for_metallurgical_applications">#REF!</definedName>
    <definedName name="U.S._consumption_of_rare_earths_in_FCC_catalysts">#REF!</definedName>
    <definedName name="U.S._Consumption_of_rare_earths_in_polishing_compounds__glass_and_ceramics">#REF!</definedName>
    <definedName name="U.S._consumption_of_reactive_polyamide_resins">#REF!</definedName>
    <definedName name="U.S._consumption_of_RIM_polyurethane">#REF!</definedName>
    <definedName name="U.S._consumption_of_rubber">#REF!</definedName>
    <definedName name="U.S._consumption_of_rubber_by_end_use">#REF!</definedName>
    <definedName name="U.S._consumption_of_selected_minerals_and_trace_elements_as_nutraceutical_ingredients">#REF!</definedName>
    <definedName name="U.S._consumption_of_sodium_chloride">#REF!</definedName>
    <definedName name="U.S._consumption_of_sodium_cyanide">#REF!</definedName>
    <definedName name="U.S._consumption_of_specialty_carbohydrates_fibers_and_prebiotics_as_nutraceutical_ingredients">#REF!</definedName>
    <definedName name="U.S._consumption_of_specialty_fatty_acids_as_nutraceutical_ingredients">#REF!</definedName>
    <definedName name="U.S._consumption_of_specialty_mining_chemicals_2013">#REF!</definedName>
    <definedName name="U.S._consumption_of_sulfuric_acid">#REF!</definedName>
    <definedName name="U.S._consumption_of_sulfuric_acid_2">#REF!</definedName>
    <definedName name="U.S._consumption_of_sulfuric_acid_for_cellulosic_fibers_and_plastics">#REF!</definedName>
    <definedName name="U.S._consumption_of_sulfuric_acid_for_fertilizer_use">#REF!</definedName>
    <definedName name="U.S._consumption_of_sulfuric_acid_for_metallurgical_applications">#REF!</definedName>
    <definedName name="U.S._consumption_of_sulfuric_acid_for_other_uses">#REF!</definedName>
    <definedName name="U.S._consumption_of_sulfuric_acid_for_petroleum_alkylation">#REF!</definedName>
    <definedName name="U.S._consumption_of_synthetic_dyes">#REF!</definedName>
    <definedName name="U.S._consumption_of_thermoplastic_polyurethane_elastomers_by_end_use">#REF!</definedName>
    <definedName name="U.S._consumption_of_thermoplastic_polyurethane_elastomers_by_type">#REF!</definedName>
    <definedName name="U.S._consumption_of_vitamins_for_human_consumption">#REF!</definedName>
    <definedName name="U.S._direct_application_of_diammonium_phosphate_by_region">#REF!</definedName>
    <definedName name="U.S._direct_application_of_liquid_ammonium_polyphosphate_by_region">#REF!</definedName>
    <definedName name="U.S._direct_application_of_monoammonium_phosphate_by_region">#REF!</definedName>
    <definedName name="U.S._domestic_sales_of_epoxy_resins">#REF!</definedName>
    <definedName name="U.S._domestic_shipments_of_portland_cement">'[1]us domestic'!#REF!</definedName>
    <definedName name="U.S._Emission_and_fuel_consumption_standards_for_heavy_duty_vehicles_model_year_2017">#REF!</definedName>
    <definedName name="U.S._emissions_comparison">#REF!</definedName>
    <definedName name="U.S._EPA_emission_standards_for_heavy_duty_diesel_engines_1998_2003_model_year">#REF!</definedName>
    <definedName name="U.S._EPA_vehicle_categories_for_tier_2_standards">#REF!</definedName>
    <definedName name="U.S._epichlorohydrin–bisphenol_A_equivalent_resins">#REF!</definedName>
    <definedName name="U.S._exports_of_acid_dyes_by_country_of_destination">#REF!</definedName>
    <definedName name="U.S._exports_of_activated_carbon">#REF!</definedName>
    <definedName name="U.S._exports_of_ammonia">#REF!</definedName>
    <definedName name="U.S._exports_of_basic_dyes_by_country_of_destination">#REF!</definedName>
    <definedName name="U.S._exports_of_direct_dyes_by_country_of_destination">#REF!</definedName>
    <definedName name="U.S._exports_of_disperse_dyes_by_country_of_destination">#REF!</definedName>
    <definedName name="U.S._exports_of_ethyl_ether_by_country_of_destination">#REF!</definedName>
    <definedName name="U.S._exports_of_fluoropolymers">#REF!</definedName>
    <definedName name="U.S._exports_of_FWAs_by_country_of_destination">#REF!</definedName>
    <definedName name="U.S._Exports_of_industrial_phosphoric_acid">#REF!</definedName>
    <definedName name="U.S._exports_of_isoprene">#REF!</definedName>
    <definedName name="U.S._exports_of_lignosulfonates">#REF!</definedName>
    <definedName name="U.S._exports_of_lignosulfonates_by_country_of_destination">#REF!</definedName>
    <definedName name="U.S._exports_of_lithium_carbonate_by_country_of_destination">#REF!</definedName>
    <definedName name="U.S._exports_of_lithium_chemicals">#REF!</definedName>
    <definedName name="U.S._exports_of_lithium_hydroxide_by_country_of_destination">#REF!</definedName>
    <definedName name="U.S._exports_of_melamine_by_country_of_destination">#REF!</definedName>
    <definedName name="U.S._exports_of_MIBC">#REF!</definedName>
    <definedName name="U.S._exports_of_natural_rubber">#REF!</definedName>
    <definedName name="U.S._exports_of_nitric_acid">#REF!</definedName>
    <definedName name="U.S._exports_of_nonnylon_type_polyamide_resins">#REF!</definedName>
    <definedName name="U.S._exports_of_nonwoven_fabrics_by_country_of_destination_2012">#REF!</definedName>
    <definedName name="U.S._exports_of_other_fluoropolymers_nonelastomer_2011">#REF!</definedName>
    <definedName name="U.S._exports_of_other_fluoropolymers_nonelastomer_by_type_2011">#REF!</definedName>
    <definedName name="U.S._exports_of_other_synthetic_organic_products_used_as_luminophores_by_country_of_destination">#REF!</definedName>
    <definedName name="U.S._exports_of_polyisoprene_elastomers">#REF!</definedName>
    <definedName name="U.S._exports_of_polyisoprene_elastomers_by_country_of_destination">#REF!</definedName>
    <definedName name="U.S._exports_of_PTFE_2011">#REF!</definedName>
    <definedName name="U.S._exports_of_rare_earth_products">#REF!</definedName>
    <definedName name="U.S._exports_of_rare_earth_products_by_country_of_destination_2012">#REF!</definedName>
    <definedName name="U.S._exports_of_reactive_dyes_by_country_of_destination">#REF!</definedName>
    <definedName name="U.S._exports_of_sodium_chloride">#REF!</definedName>
    <definedName name="U.S._exports_of_sodium_cyanide">#REF!</definedName>
    <definedName name="U.S._exports_of_sodium_cyanide_by_country_of_destination">#REF!</definedName>
    <definedName name="U.S._exports_of_sodium_cyanide_to_selected_other_countries">#REF!</definedName>
    <definedName name="U.S._Exports_of_sodium_phosphates">#REF!</definedName>
    <definedName name="U.S._Exports_of_sodium_tripolyphosphate_by_destination">#REF!</definedName>
    <definedName name="U.S._exports_of_solvent_dyes_by_country_of_destination">#REF!</definedName>
    <definedName name="U.S._exports_of_sulfuric_acid_by_country_of_destination">#REF!</definedName>
    <definedName name="U.S._exports_of_synthetic_dyes">#REF!</definedName>
    <definedName name="U.S._exports_of_vat_dyes_by_country_of_destination">#REF!</definedName>
    <definedName name="U.S._exports_of_xanthates">#REF!</definedName>
    <definedName name="U.S._fabricators_of_FEP_2012">#REF!</definedName>
    <definedName name="U.S._fabricators_of_PTFE_aqueous_dispersions_2012">#REF!</definedName>
    <definedName name="U.S._factory_shipments_of_major_appliances">#REF!</definedName>
    <definedName name="U.S._finishers_formulators_and_repackagers_of_synthetic_dyes_as_of_October_2014">#REF!</definedName>
    <definedName name="U.S._formulators_and_fabricators_using_PVDF_2012">#REF!</definedName>
    <definedName name="U.S._heavy_duty_vehicle_engine_categories">#REF!</definedName>
    <definedName name="U.S._import_code_numbers_and_general_tariffs_for_lithium_compounds_2013">#REF!</definedName>
    <definedName name="U.S._import_tariffs_for_rare_earths_2012">#REF!</definedName>
    <definedName name="U.S._import_values_for_lithium_chloride_by_country_of_origin">#REF!</definedName>
    <definedName name="U.S._import_values_for_lithium_metal_by_country_of_origin">#REF!</definedName>
    <definedName name="U.S._Import_values_for_sodium_phosphates">#REF!</definedName>
    <definedName name="U.S._imports_of_acid_dyes_by_country_of_origin">#REF!</definedName>
    <definedName name="U.S._imports_of_activated_carbon">#REF!</definedName>
    <definedName name="U.S._imports_of_ammonia">#REF!</definedName>
    <definedName name="U.S._imports_of_basic_dyes_by_country_of_origin">#REF!</definedName>
    <definedName name="U.S._imports_of_decolorizing_and_gas_adsorbing_chars_and_carbons_1960_1977">#REF!</definedName>
    <definedName name="U.S._imports_of_direct_dyes_by_country_of_origin">#REF!</definedName>
    <definedName name="U.S._imports_of_disperse_dyes_by_country_of_origin">#REF!</definedName>
    <definedName name="U.S._imports_of_ethyl_ether_by_country_of_origin">#REF!</definedName>
    <definedName name="U.S._imports_of_FWAs_by_country_of_origin">#REF!</definedName>
    <definedName name="U.S._imports_of_hydrocolloids_2013">'[11]us hydro imp share'!#REF!</definedName>
    <definedName name="U.S._Imports_of_industrial_phosphoric_acid">#REF!</definedName>
    <definedName name="U.S._imports_of_isoprene">#REF!</definedName>
    <definedName name="U.S._imports_of_lignosulfonates">#REF!</definedName>
    <definedName name="U.S._imports_of_lignosulfonates_by_country_of_origin">#REF!</definedName>
    <definedName name="U.S._imports_of_lithium_carbonate_by_country_of_origin">#REF!</definedName>
    <definedName name="U.S._imports_of_lithium_chloride_by_country_of_origin">#REF!</definedName>
    <definedName name="U.S._imports_of_lithium_hydroxide_by_country_of_origin">#REF!</definedName>
    <definedName name="U.S._imports_of_lithium_metal_by_country_of_origin">#REF!</definedName>
    <definedName name="U.S._imports_of_major_appliances">#REF!</definedName>
    <definedName name="U.S._imports_of_melamine_by_country_of_origin">#REF!</definedName>
    <definedName name="U.S._imports_of_MIBC">#REF!</definedName>
    <definedName name="U.S._imports_of_natural_rubber">#REF!</definedName>
    <definedName name="U.S._imports_of_natural_rubber_by_country_of_origin">#REF!</definedName>
    <definedName name="U.S._imports_of_natural_rubber_by_country_of_origin_1">#REF!</definedName>
    <definedName name="U.S._imports_of_nitric_acid">#REF!</definedName>
    <definedName name="U.S._imports_of_nonnylon_type_polyamide_resins">#REF!</definedName>
    <definedName name="U.S._imports_of_nonwoven_fabrics_by_country_of_origin_2012">#REF!</definedName>
    <definedName name="U.S._imports_of_organic_dyes_and_pigments">#REF!</definedName>
    <definedName name="U.S._imports_of_organotin_compounds">#REF!</definedName>
    <definedName name="U.S._imports_of_other_fluoropolymers_by_type_2011">#REF!</definedName>
    <definedName name="U.S._imports_of_other_fluoropolymers_nonelastomer_2011">#REF!</definedName>
    <definedName name="U.S._imports_of_other_synthetic_organic_products_used_as_luminophores__by_country_of_destination">#REF!</definedName>
    <definedName name="U.S._imports_of_parts_and_accessories__not_elsewhere_classified_for_vehicle_production">#REF!</definedName>
    <definedName name="U.S._imports_of_polyisoprene_elastomers">#REF!</definedName>
    <definedName name="U.S._imports_of_polyisoprene_elastomers_by_country_of_origin">#REF!</definedName>
    <definedName name="U.S._imports_of_PTFE_2011">#REF!</definedName>
    <definedName name="U.S._imports_of_rare_earth_products">#REF!</definedName>
    <definedName name="U.S._imports_of_rare_earth_products_by_country_of_origin_2012">#REF!</definedName>
    <definedName name="U.S._imports_of_reactive_dyes_by_country_of_origin">#REF!</definedName>
    <definedName name="U.S._imports_of_sodium_chloride">#REF!</definedName>
    <definedName name="U.S._imports_of_sodium_cyanide">#REF!</definedName>
    <definedName name="U.S._Imports_of_sodium_phosphates">#REF!</definedName>
    <definedName name="U.S._imports_of_solvent_dyes">#REF!</definedName>
    <definedName name="U.S._imports_of_solvent_dyes_by_country_of_origin">#REF!</definedName>
    <definedName name="U.S._imports_of_sulfur_black_by_country_of_origin">#REF!</definedName>
    <definedName name="U.S._imports_of_sulfuric_acid_by_country_of_origin">#REF!</definedName>
    <definedName name="U.S._imports_of_synthetic_dyes">#REF!</definedName>
    <definedName name="U.S._imports_of_synthetic_dyes_2">#REF!</definedName>
    <definedName name="U.S._imports_of_vat_dyes_by_country_of_origin">#REF!</definedName>
    <definedName name="U.S._imports_of_xanthates">#REF!</definedName>
    <definedName name="U.S._list_prices_for_bulk_vitamins_2014">#REF!</definedName>
    <definedName name="U.S._list_prices_for_dimer_acid_based_polyamide_resins">#REF!</definedName>
    <definedName name="U.S._list_prices_for_epoxy_resins">#REF!</definedName>
    <definedName name="U.S._list_prices_for_ethyl_ether">#REF!</definedName>
    <definedName name="U.S._list_prices_for_fluoropolymers_1960_1984">#REF!</definedName>
    <definedName name="U.S._List_prices_for_industrial_grade_ammonium_phosphates_as_of_October_2011">#REF!</definedName>
    <definedName name="U.S._list_prices_for_lithium_chemicals">#REF!</definedName>
    <definedName name="U.S._list_prices_for_other_dimer_acid_based_polyamide_resins">#REF!</definedName>
    <definedName name="U.S._list_prices_for_rare_earth_concentrates">#REF!</definedName>
    <definedName name="U.S._manufacturing_costs_for_selected_catalysts_2012">#REF!</definedName>
    <definedName name="U.S._market_for_nutraceuticals_at_the_retail_value—2016">#REF!</definedName>
    <definedName name="U.S._market_integration_of_the_major_polyurethane_elastomer_producers_January_2013">#REF!</definedName>
    <definedName name="U.S._market_prices_for_antioxidants">#REF!</definedName>
    <definedName name="U.S._Market_prices_for_antistatic_agents_2014">#REF!</definedName>
    <definedName name="U.S._market_prices_for_chemical_blowing_agents_2013">#REF!</definedName>
    <definedName name="U.S._market_prices_for_flame_retardants">#REF!</definedName>
    <definedName name="U.S._Market_prices_for_impact_modifiers_and_processing_aids_2013">#REF!</definedName>
    <definedName name="U.S._market_prices_for_light_stabilizers_2013">#REF!</definedName>
    <definedName name="U.S._Market_prices_for_lubricants_and_slip_additives_for_plastics_2013">#REF!</definedName>
    <definedName name="U.S._market_prices_for_primary_PVC_heat_stabilizers_2013">#REF!</definedName>
    <definedName name="U.S._market_shares_for_powder_coatings_2013">#REF!</definedName>
    <definedName name="U.S._merchant_consumption_of_organometallics_2011">#REF!</definedName>
    <definedName name="U.S._merchant_consumption_of_organotins">#REF!</definedName>
    <definedName name="U.S._performance_rating_and_market_shares_of_caulks_and_sealants_2012">#REF!</definedName>
    <definedName name="U.S._price_and_unit_import_value_for_melamine">#REF!</definedName>
    <definedName name="U.S._prices_for_activated_carbon">#REF!</definedName>
    <definedName name="U.S._Prices_for_carotenoids_2014">#REF!</definedName>
    <definedName name="U.S._prices_for_fluoropolymers_by_grade">#REF!</definedName>
    <definedName name="U.S._prices_for_fluorspar">#REF!</definedName>
    <definedName name="U.S._prices_for_formulated_epoxy_coatings_2014">#REF!</definedName>
    <definedName name="U.S._Prices_for_industrial_grade_potassium_phosphates">#REF!</definedName>
    <definedName name="U.S._prices_for_lithium_carbonate">#REF!</definedName>
    <definedName name="U.S._prices_for_lithium_carbonate_2">#REF!</definedName>
    <definedName name="U.S._prices_for_natural_gas_ammonia_and_urea">#REF!</definedName>
    <definedName name="U.S._prices_for_organoaluminums_2011">#REF!</definedName>
    <definedName name="U.S._prices_for_organomagnesium_and_organolithium_compounds_2011">#REF!</definedName>
    <definedName name="U.S._prices_for_organotins_2011">#REF!</definedName>
    <definedName name="U.S._prices_for_rare_earth_oxides">#REF!</definedName>
    <definedName name="U.S._prices_for_selected_amino_acids_peptides_and_proteins_2014">#REF!</definedName>
    <definedName name="U.S._prices_for_selected_probiotics_2014">#REF!</definedName>
    <definedName name="U.S._prices_for_selected_raw_materials_for_polyurethane_elastomers">#REF!</definedName>
    <definedName name="U.S._prices_for_selected_specialty_carbohydrates_2014">#REF!</definedName>
    <definedName name="U.S._prices_for_selected_specialty_fatty_acids_2014">#REF!</definedName>
    <definedName name="U.S._processors_of_ECTFE">#REF!</definedName>
    <definedName name="U.S._processors_of_fine_powder_PTFE_2012">#REF!</definedName>
    <definedName name="U.S._processors_of_granular_PTFE_2012">#REF!</definedName>
    <definedName name="U.S._processors_of_PFA_MFA_2012">#REF!</definedName>
    <definedName name="U.S._producer_price_indexes_for_selected_adhesives_and_sealants_December_1983_100">#REF!</definedName>
    <definedName name="U.S._producers_of_ammonia">#REF!</definedName>
    <definedName name="U.S._producers_of_concentrated_and_high_purity_isoprene">#REF!</definedName>
    <definedName name="U.S._producers_of_dimer_acid">#REF!</definedName>
    <definedName name="U.S._producers_of_dimer_acida">'[31]us prod dim'!#REF!</definedName>
    <definedName name="U.S._producers_of_emission_control_catalysts_ECC_containing_rare_earths_2013">#REF!</definedName>
    <definedName name="U.S._producers_of_epoxy_coating_resins_July_2014">#REF!</definedName>
    <definedName name="U.S._producers_of_essential_vitamins_2014">#REF!</definedName>
    <definedName name="U.S._Producers_of_Ethyl_Ether">#REF!</definedName>
    <definedName name="U.S._producers_of_fluid_cracking_catalysts_FCC_containing_rare_earths_2013">#REF!</definedName>
    <definedName name="U.S._producers_of_fluoropolymers">#REF!</definedName>
    <definedName name="U.S._producers_of_heat_stabilizer_products_2011">#REF!</definedName>
    <definedName name="U.S._producers_of_hydrogen_cyanide_2012">#REF!</definedName>
    <definedName name="U.S._Producers_of_industrial_ammonium_and_aluminum_phosphates">#REF!</definedName>
    <definedName name="U.S._Producers_of_industrial_calcium_phosphates">#REF!</definedName>
    <definedName name="U.S._Producers_of_industrial_phosphoric_acid">#REF!</definedName>
    <definedName name="U.S._Producers_of_industrial_potassium_phosphates">#REF!</definedName>
    <definedName name="U.S._Producers_of_industrial_sodium_phosphates">#REF!</definedName>
    <definedName name="U.S._producers_of_lithium_chemistries">#REF!</definedName>
    <definedName name="U.S._producers_of_lithium_compounds_2017_and_2022">#REF!</definedName>
    <definedName name="U.S._producers_of_lon_exchange_resins">#REF!</definedName>
    <definedName name="U.S._producers_of_melamine">#REF!</definedName>
    <definedName name="U.S._producers_of_organoaluminums_for_the_merchant_market_2011">#REF!</definedName>
    <definedName name="U.S._Producers_of_organomagnesium_and_organolithium_compounds_for_the_merchant_market_2011">#REF!</definedName>
    <definedName name="U.S._producers_of_organotins_2011">#REF!</definedName>
    <definedName name="U.S._Producers_of_phosphate_leavening_systems_containing_SALP_2011">#REF!</definedName>
    <definedName name="U.S._producers_of_polyisoprene_elastomers">#REF!</definedName>
    <definedName name="U.S._producers_of_polyurethane_millable_gums_January_1_2013">#REF!</definedName>
    <definedName name="U.S._producers_of_rare_earth_end_use_products_2012">#REF!</definedName>
    <definedName name="U.S._producers_of_rare_earth_mineral_concentrate">#REF!</definedName>
    <definedName name="U.S._producers_of_rare_earth_products_by_type_2012">#REF!</definedName>
    <definedName name="U.S._producers_of_rare_earth_solid_state_laser_crystals_2012">#REF!</definedName>
    <definedName name="U.S._producers_of_sodium_chloride">#REF!</definedName>
    <definedName name="U.S._producers_of_sodium_cyanide">#REF!</definedName>
    <definedName name="U.S._producers_of_solid_ammonium_phosphates">'[16]us producers'!#REF!</definedName>
    <definedName name="U.S._producers_of_synthetic_dyes_as_of_october_2014">#REF!</definedName>
    <definedName name="U.S._producers_of_thermoplastic_polyurethane_elastomers">#REF!</definedName>
    <definedName name="U.S._producers_of_vitamins_by_class_2014">#REF!</definedName>
    <definedName name="U.S._production_and_sales_of_epoxy_resins">#REF!</definedName>
    <definedName name="U.S._production_and_sales_of_fluoropolymers">#REF!</definedName>
    <definedName name="U.S._production_costs_for_ammonia">#REF!</definedName>
    <definedName name="U.S._production_of_activated_carbon_1974_1980">#REF!</definedName>
    <definedName name="U.S._production_of_ammonium_phosphates">#REF!</definedName>
    <definedName name="U.S._production_of_and_trade_in_synthetic_rubber">#REF!</definedName>
    <definedName name="U.S._production_of_cyanidation_gold">#REF!</definedName>
    <definedName name="U.S._production_of_dimer_acid_based_polyamide_resins">#REF!</definedName>
    <definedName name="U.S._production_of_energy_minerals">#REF!</definedName>
    <definedName name="U.S._production_of_ethyl_ether">#REF!</definedName>
    <definedName name="U.S._production_of_high_purity_isoprene">#REF!</definedName>
    <definedName name="U.S._production_of_hydrogen_cyanide">#REF!</definedName>
    <definedName name="U.S._production_of_major_appliancesa">'[39]us factory shipments'!#REF!</definedName>
    <definedName name="U.S._production_of_metallic_minerals">#REF!</definedName>
    <definedName name="U.S._production_of_office_furniture_deflated_value">#REF!</definedName>
    <definedName name="U.S._production_of_polyamide_epichlorohydrin_resins">#REF!</definedName>
    <definedName name="U.S._production_of_polyisoprene_elastomers">#REF!</definedName>
    <definedName name="U.S._production_of_polyurethane_elastomers">#REF!</definedName>
    <definedName name="U.S._production_of_sodium_cyanide">#REF!</definedName>
    <definedName name="U.S._production_of_sulfuric_acid">#REF!</definedName>
    <definedName name="U.S._production_of_sulfuric_acid_by_strength">#REF!</definedName>
    <definedName name="U.S._production_of_sulfuric_acid_from_smelter_gases">#REF!</definedName>
    <definedName name="U.S._production_of_synthetic_dyes">#REF!</definedName>
    <definedName name="U.S._production_of_water_purification_and_decolorizing_grades_of_activated_carbon_1955_1970">#REF!</definedName>
    <definedName name="U.S._regional_wholesale_fob_prices_for_ammonia">#REF!</definedName>
    <definedName name="U.S._regional_wholesale_prices_for_liquid_ammonium_polyphosphate_10_34_0">#REF!</definedName>
    <definedName name="U.S._sales_of_epoxy_resins_for_export">#REF!</definedName>
    <definedName name="U.S._sales_of_soy_ingredients_2013">#REF!</definedName>
    <definedName name="U.S._shipments_of_starting_lighting_and_ignition_batteries">#REF!</definedName>
    <definedName name="U.S._standards_for_diesel_sulfur_content">#REF!</definedName>
    <definedName name="U.S._suppliers_of_liquid_food_preservatives_2014">'[11]us pres prdcrs'!#REF!</definedName>
    <definedName name="U.S._supply_demand_for_ammonia">#REF!</definedName>
    <definedName name="U.S._supply_demand_for_C1_C4_alkyl_acetates_2012">#REF!</definedName>
    <definedName name="U.S._supply_demand_for_C1_C4_alkyl_acetates_2013">#REF!</definedName>
    <definedName name="U.S._supply_demand_for_DAP">#REF!</definedName>
    <definedName name="U.S._supply_demand_for_dimer_acid_2012">#REF!</definedName>
    <definedName name="U.S._supply_demand_for_dimer_acid—2016">#REF!</definedName>
    <definedName name="U.S._supply_demand_for_ethyl_ether">#REF!</definedName>
    <definedName name="U.S._supply_demand_for_fluoropolymers_2011">#REF!</definedName>
    <definedName name="U.S._supply_demand_for_fluorspar">#REF!</definedName>
    <definedName name="U.S._Supply_demand_for_industrial_calcium_phosphates">#REF!</definedName>
    <definedName name="U.S._Supply_demand_for_industrial_phosphoric_acid">#REF!</definedName>
    <definedName name="U.S._Supply_demand_for_industrial_potassium_phosphates">#REF!</definedName>
    <definedName name="U.S._Supply_demand_for_industrial_sodium_phosphates">#REF!</definedName>
    <definedName name="U.S._supply_demand_for_lignosulfonates">#REF!</definedName>
    <definedName name="U.S._supply_demand_for_lithium_carbonate">#REF!</definedName>
    <definedName name="U.S._supply_demand_for_lithium_carbonate_2">#REF!</definedName>
    <definedName name="U.S._supply_demand_for_lithium_chloride">#REF!</definedName>
    <definedName name="U.S._supply_demand_for_lithium_hydroxide">#REF!</definedName>
    <definedName name="U.S._supply_demand_for_lithium_hydroxide_2">#REF!</definedName>
    <definedName name="U.S._supply_demand_for_lithium_metal">#REF!</definedName>
    <definedName name="U.S._supply_demand_for_MAP">#REF!</definedName>
    <definedName name="U.S._supply_demand_for_melamine">#REF!</definedName>
    <definedName name="U.S._supply_demand_for_passenger_tires">#REF!</definedName>
    <definedName name="U.S._supply_demand_for_PTFE_resin">#REF!</definedName>
    <definedName name="U.S._supply_demand_for_rare_earth_minerals">#REF!</definedName>
    <definedName name="U.S._supply_demand_for_rare_earth_products">#REF!</definedName>
    <definedName name="U.S._supply_demand_for_rare_earth_products_2">#REF!</definedName>
    <definedName name="U.S._supply_demand_for_sodium_chloride">#REF!</definedName>
    <definedName name="U.S._supply_demand_for_spodumene_concentrate">#REF!</definedName>
    <definedName name="U.S._supply_demand_for_sulfuric_acid">#REF!</definedName>
    <definedName name="U.S._supply_demand_for_truck_tires">#REF!</definedName>
    <definedName name="U.S._supply_evolution_of_synthetic_dyes_by_source">#REF!</definedName>
    <definedName name="U.S._supply_of_blue_denim">#REF!</definedName>
    <definedName name="U.S._Tier_2_emission_standards_via_federal_test_procedure_75">#REF!</definedName>
    <definedName name="U.S._tier_2_gasoline_sulfur_standards">#REF!</definedName>
    <definedName name="U.S._tier_2_standards_for_gasoline_sulfur_content">#REF!</definedName>
    <definedName name="U.S._Toothpaste_brands_containing_sodium_phosphates_2011">#REF!</definedName>
    <definedName name="U.S._trade_in_ammonia">#REF!</definedName>
    <definedName name="U.S._Trade_in_calcium_phosphates">#REF!</definedName>
    <definedName name="U.S._trade_in_ethyl_ether">#REF!</definedName>
    <definedName name="U.S._trade_in_polyurethane_elastomers">#REF!</definedName>
    <definedName name="U.S._Trade_in_potassium_phosphates">#REF!</definedName>
    <definedName name="U.S._trade_in_rare_earth_minerals">#REF!</definedName>
    <definedName name="U.S._trade_in_thermoplastic_polyurethane_elastomers">#REF!</definedName>
    <definedName name="U.S._trade_sales_of_epoxy_resins_by_type_of_resin">#REF!</definedName>
    <definedName name="U.S._trademarks_for_commercial_fluoropolymers_by_domestic_manufacturers">#REF!</definedName>
    <definedName name="U.S._transaction_prices_for_sulfuric_acid">#REF!</definedName>
    <definedName name="U.S._unit_import_value_for_PTFE">#REF!</definedName>
    <definedName name="U.S._unit_import_values_for_isoprene">#REF!</definedName>
    <definedName name="U.S._unit_import_values_for_organotin_compounds">#REF!</definedName>
    <definedName name="U.S._unit_import_values_for_synthetic_dyes">#REF!</definedName>
    <definedName name="U.S._unit_sales_values_for_activated_carbon">#REF!</definedName>
    <definedName name="U.S._unit_shipment_values_for_activated_carbon">#REF!</definedName>
    <definedName name="U.S._unit_shipment_values_for_sodium_chloride">#REF!</definedName>
    <definedName name="U.S._Unit_Shipment_Values_for_Titanium_Dioxide_Pigments">#REF!</definedName>
    <definedName name="U.S._Unit_trade_values_for_calcium_phosphates">#REF!</definedName>
    <definedName name="U.S._unit_trade_values_for_ethyl_ether">#REF!</definedName>
    <definedName name="U.S._unit_trade_values_for_lithium_chemicals">#REF!</definedName>
    <definedName name="U.S._unit_trade_values_for_polyisoprene_elastomers">#REF!</definedName>
    <definedName name="U.S._use_of_ziegler_natta_catalysts_in_polymer_production">#REF!</definedName>
    <definedName name="U.S._water_by_segment">#REF!</definedName>
    <definedName name="U.S._waterborne_trade_in_organoaluminum_compounds">#REF!</definedName>
    <definedName name="U.S._waterborne_trade_in_organotin_compounds">#REF!</definedName>
    <definedName name="U.S._Waterborne_trade_in_selected_organometallic_compounds">#REF!</definedName>
    <definedName name="U.S._wholesale_fob_prices_for_diammonium_phosphate">#REF!</definedName>
    <definedName name="U.S._wholesale_fob_prices_for_monoammonium_phosphate">#REF!</definedName>
    <definedName name="U.S_production_of_lignosulfonates">#REF!</definedName>
    <definedName name="UFBX_CH">#REF!</definedName>
    <definedName name="UFCT_CH">#REF!</definedName>
    <definedName name="UFNW_actual">#REF!</definedName>
    <definedName name="UFNW_CH">#REF!</definedName>
    <definedName name="UFPK_CH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ed_States_supply_demand_for_lithium_iron_phosphates">#REF!</definedName>
    <definedName name="United_States_supply_demand_for_lithium_iron_phosphatesa">#REF!</definedName>
    <definedName name="UnitID">#REF!</definedName>
    <definedName name="us">#REF!</definedName>
    <definedName name="US_and_North_American_trade_in_prepared_rubber_accelerators">#REF!</definedName>
    <definedName name="us_and_we">"Group 1"</definedName>
    <definedName name="US_bulk_prices_for_major_raw_materials_for_titanium_dioxide_pigments">#REF!</definedName>
    <definedName name="US_capacity_and_production_for_titanium_dioxide">#REF!</definedName>
    <definedName name="US_capacity_for_ammonium_nitrate_2012">#REF!</definedName>
    <definedName name="US_capacity_ranking_for_secondary_NPK_Compound_Fertilizers—2021">'[16]us producers'!#REF!</definedName>
    <definedName name="US_Captive_compounders_of_PC_blends">#REF!</definedName>
    <definedName name="Us_cons_inks">#REF!</definedName>
    <definedName name="US_consumption">#REF!</definedName>
    <definedName name="US_consumption_of_ammonium_nitrate">#REF!</definedName>
    <definedName name="US_consumption_of_ammonium_nitrate_fertilizer">#REF!</definedName>
    <definedName name="US_consumption_of_ammonium_nitrate_in_commercial_explosives">#REF!</definedName>
    <definedName name="US_consumption_of_ammonium_nitrate_industrial_explosives_and_blasting_agents">#REF!</definedName>
    <definedName name="US_consumption_of_barite_in_oil_well_drilling_applications">#REF!</definedName>
    <definedName name="US_consumption_of_bentonite_in_oil_well_drilling_applications">#REF!</definedName>
    <definedName name="US_consumption_of_biocides_by_type_for_land_applications">#REF!</definedName>
    <definedName name="US_consumption_of_calcium_chloride_in_oil_field_applications">#REF!</definedName>
    <definedName name="US_consumption_of_cellulose_ethers_as_a_viscosifier_in_oil_field_applications">#REF!</definedName>
    <definedName name="US_consumption_of_clay_stabilizers_in_oil_field_applications">#REF!</definedName>
    <definedName name="US_consumption_of_clear_brine_fluids">#REF!</definedName>
    <definedName name="US_consumption_of_cross_linkers_in_oil_field_applications">#REF!</definedName>
    <definedName name="US_consumption_of_emulsion_breakers_in_land_stimulation">#REF!</definedName>
    <definedName name="US_consumption_of_ethanolamines">#REF!</definedName>
    <definedName name="US_consumption_of_formates_as_clear_brine_fluids_in_oil_field_applications">#REF!</definedName>
    <definedName name="US_consumption_of_friction_reducers_in_oil_field_applications">#REF!</definedName>
    <definedName name="US_consumption_of_gelling_agents">#REF!</definedName>
    <definedName name="US_consumption_of_Georgia_kaolin">#REF!</definedName>
    <definedName name="US_consumption_of_HCl_in_oil_field_applications">#REF!</definedName>
    <definedName name="US_consumption_of_hydrocarbon_solvents_in_oil_field_applications">#REF!</definedName>
    <definedName name="US_consumption_of_hydrocolloids_in_oil_field_applications">#REF!</definedName>
    <definedName name="US_consumption_of_industrial_phosphates_by_market">#REF!</definedName>
    <definedName name="US_consumption_of_industrial_phosphates_by_product">#REF!</definedName>
    <definedName name="US_consumption_of_industrial_phosphates_by_type">#REF!</definedName>
    <definedName name="US_consumption_of_industrial_sodium_phosphates_in_meat__seafood__and_poultry—2024">#REF!</definedName>
    <definedName name="US_consumption_of_LDPE">#REF!</definedName>
    <definedName name="US_consumption_of_LDPE_film_resins">#REF!</definedName>
    <definedName name="US_consumption_of_lithium_carbonate">#REF!</definedName>
    <definedName name="US_consumption_of_lithium_for_battery_use">#REF!</definedName>
    <definedName name="US_consumption_of_other_chemicals_in_oil_field_applications">#REF!</definedName>
    <definedName name="US_consumption_of_oxygenated_solvents_in_oil_field_applications">#REF!</definedName>
    <definedName name="US_consumption_of_phenolic_resins_for_RCS">#REF!</definedName>
    <definedName name="US_consumption_of_Polycarbonate__PC__Resins">#REF!</definedName>
    <definedName name="US_consumption_of_Product">#REF!</definedName>
    <definedName name="US_consumption_of_proppants">#REF!</definedName>
    <definedName name="US_consumption_of_scale_inhibitors_in_oil_field_applications">#REF!</definedName>
    <definedName name="US_consumption_of_SHS_in_textile_applications">#REF!</definedName>
    <definedName name="US_consumption_of_SHS_in_water_washed_kaolin_in_Georgia">#REF!</definedName>
    <definedName name="US_consumption_of_sodium_bicarbonate_in_oil_well_drilling_applications">#REF!</definedName>
    <definedName name="US_consumption_of_sodium_hydrosulfide">#REF!</definedName>
    <definedName name="US_consumption_of_sodium_hydrosulfite">#REF!</definedName>
    <definedName name="US_consumption_of_sodium_sulfide">#REF!</definedName>
    <definedName name="US_consumption_of_sodium_sulfite">#REF!</definedName>
    <definedName name="US_consumption_of_sodium_thiosulfate">#REF!</definedName>
    <definedName name="US_consumption_of_sulfur_dioxide">#REF!</definedName>
    <definedName name="US_consumption_of_surfactants_for_land_applications">#REF!</definedName>
    <definedName name="US_consumption_of_titanium_concentrates_for_pigments">#REF!</definedName>
    <definedName name="US_consumption_of_titanium_dioxide_pigments">#REF!</definedName>
    <definedName name="US_consumption_of_total_sodium_hydrosulfite">#REF!</definedName>
    <definedName name="US_Demand">#REF!</definedName>
    <definedName name="US_direct_application_of_solid_ammonium_nitrate_fertilizer">#REF!</definedName>
    <definedName name="US_domestic_fiber_consumption_and_imports">#REF!,#REF!</definedName>
    <definedName name="US_domestic_shipments_of_natural_and_man_made_fibers_by_major_end_usea">#REF!</definedName>
    <definedName name="US_exports_and_unit_export_values_for_sodium_formaldehyde_sulfoxylate">#REF!</definedName>
    <definedName name="US_exports_and_unit_export_values_for_sodium_thiosulfate_to_Canada_and_Mexico">#REF!</definedName>
    <definedName name="US_exports_and_unit_export_values_for_titanium_dioxide">#REF!</definedName>
    <definedName name="US_exports_of_ammonium_nitrate">#REF!</definedName>
    <definedName name="US_exports_of_potassium_phosphatesa">#REF!</definedName>
    <definedName name="US_exports_of_sodium_hydrosulfide">#REF!</definedName>
    <definedName name="US_exports_of_sodium_hydrosulfide_new">#REF!</definedName>
    <definedName name="US_exports_of_sodium_hydrosulfite">#REF!</definedName>
    <definedName name="US_exports_of_sulfur_dioxide">#REF!</definedName>
    <definedName name="US_exports_of_sulfur_dioxide_to_Canada">#REF!</definedName>
    <definedName name="US_exports_of_titanium_dioxide">#REF!</definedName>
    <definedName name="US_exports_of_tributyltin_compoundsa">#REF!</definedName>
    <definedName name="US_historical_consumption_of_fluorspar_by_applicationa">#REF!</definedName>
    <definedName name="US_imports_and_unit_import_values_for_sodium_formaldehyde_sulfoxylate">#REF!</definedName>
    <definedName name="US_imports_and_unit_import_values_for_titanium_dioxide">#REF!</definedName>
    <definedName name="US_imports_of_ammonium_nitrate">#REF!</definedName>
    <definedName name="US_imports_of_dry_sodium_sulfide">#REF!</definedName>
    <definedName name="US_imports_of_raw_materials_for_titanium_dioxide_production">#REF!</definedName>
    <definedName name="US_imports_of_raw_materials_for_titanium_dioxide_production_2">#REF!</definedName>
    <definedName name="US_imports_of_sodium_hydrosulfide">#REF!</definedName>
    <definedName name="US_imports_of_sodium_hydrosulfite">#REF!</definedName>
    <definedName name="US_imports_of_sodium_metabisulfite_MBS_by_country_of_origin">#REF!</definedName>
    <definedName name="US_imports_of_sodium_sulfite_SS_by_country_of_origin">#REF!</definedName>
    <definedName name="US_imports_of_sodium_thiosulfate">#REF!</definedName>
    <definedName name="US_imports_of_sulfur_dioxide">#REF!</definedName>
    <definedName name="US_imports_of_sulfur_dioxide_from_Canada_and_Mexico">#REF!</definedName>
    <definedName name="US_imports_of_titanium_dioxide">#REF!</definedName>
    <definedName name="US_land_D_C_water_requirements">#REF!</definedName>
    <definedName name="US_land_drilling_water_requirements">#REF!</definedName>
    <definedName name="US_land_fracking_water_requirements">#REF!</definedName>
    <definedName name="US_land_oil_field_water_management_services_market_2014">#REF!</definedName>
    <definedName name="US_land_produced_water_requirements">#REF!</definedName>
    <definedName name="US_land_total_flowback_and_produced_water_requirements">#REF!</definedName>
    <definedName name="US_Land_Total_Flowback_Water_Requirements">#REF!</definedName>
    <definedName name="US_list_prices_for_anionic_surfactants">#REF!</definedName>
    <definedName name="US_list_prices_for_cationic_surfactants">#REF!</definedName>
    <definedName name="US_list_prices_for_dry_sodium_hydrosulfite">#REF!</definedName>
    <definedName name="US_list_prices_for_high_purity_sodium_hydrosulfide">#REF!</definedName>
    <definedName name="US_list_prices_for_nonionic_surfactants">#REF!</definedName>
    <definedName name="US_list_prices_for_sodium_sulfide_flake">#REF!</definedName>
    <definedName name="US_list_prices_for_sodium_thiosulfate">#REF!</definedName>
    <definedName name="US_list_prices_for_sulfur_dioxide">#REF!</definedName>
    <definedName name="US_list_prices_for_technical_grade_sodium_sulfite">#REF!</definedName>
    <definedName name="US_net_exports_of_oxo_chemicals_and_derivatives">#REF!</definedName>
    <definedName name="US_oceangoing_exports_of_sodium_sulfide">#REF!</definedName>
    <definedName name="US_oceangoing_imports_of_sodium_sulfide">#REF!</definedName>
    <definedName name="US_Oil_field_stimulation_chemistries">#REF!</definedName>
    <definedName name="US_price_indexes_for_nitrogen_fertilizers">#REF!</definedName>
    <definedName name="US_prices_for_sodium_borohydride_Generated_hydrosulfite_raw_materials">#REF!</definedName>
    <definedName name="US_prices_for_sodium_formate_Process_SHS_raw_materials">#REF!</definedName>
    <definedName name="US_prices_for_zinc_sodiation_process_sodium_hydrosulfite_raw_materials">#REF!</definedName>
    <definedName name="US_prod_cons_graph">#REF!</definedName>
    <definedName name="US_producers">#REF!</definedName>
    <definedName name="US_Producers_all_AP">'[16]us producers'!#REF!</definedName>
    <definedName name="US_producers_of_ammonium_nitrate">#REF!</definedName>
    <definedName name="US_producers_of_dimer_acida">'[31]us prod dim'!#REF!</definedName>
    <definedName name="US_producers_of_LDPE">#REF!</definedName>
    <definedName name="US_producers_of_LFP_CAM">#REF!</definedName>
    <definedName name="US_producers_of_lithium_iron_phosphate_cathode_active_material">#REF!</definedName>
    <definedName name="US_producers_of_PC_resins">#REF!</definedName>
    <definedName name="US_producers_of_pesticides_2013">#REF!</definedName>
    <definedName name="US_producers_of_Polycarbonate__PC__Resins">#REF!</definedName>
    <definedName name="US_producers_of_Polycarbonate__PC__Resins_sheets_films_blends_2023">#REF!</definedName>
    <definedName name="US_producers_of_Product">#REF!</definedName>
    <definedName name="US_producers_of_sodium_carbonate">#REF!</definedName>
    <definedName name="US_producers_of_sodium_hydrosulfide">#REF!</definedName>
    <definedName name="US_producers_of_sodium_hydrosulfite">#REF!</definedName>
    <definedName name="US_producers_of_sodium_sulfide">#REF!</definedName>
    <definedName name="US_producers_of_sodium_sulfite">#REF!</definedName>
    <definedName name="US_producers_of_sodium_sulfites_as_of_March_2013">#REF!</definedName>
    <definedName name="US_producers_of_sodium_thiosulfate">#REF!</definedName>
    <definedName name="US_producers_of_sulfur_dioxide">#REF!</definedName>
    <definedName name="US_producers_of_titanium_dioxide">#REF!</definedName>
    <definedName name="US_production_capacity_for_sodium_carbonate_by_company">#REF!</definedName>
    <definedName name="US_production_of_ammonium_nitrate_compounds_and_mixtures">#REF!</definedName>
    <definedName name="US_production_of_registered_ships">#REF!</definedName>
    <definedName name="US_production_of_sodium_hydrosulfide">#REF!</definedName>
    <definedName name="US_production_of_sodium_hydrosulfide_by_producer">#REF!</definedName>
    <definedName name="US_public_spending_on_infrastructure">#REF!</definedName>
    <definedName name="US_purchasers_of_anticorrosion_coatingsa">#REF!</definedName>
    <definedName name="US_ranking_for_total_NPK_Compound_Fertilizers—2021">'[16]us producers'!#REF!</definedName>
    <definedName name="US_raw_import_2">#REF!</definedName>
    <definedName name="US_regional_wholesale_fob_prices_for_ammonium_nitrate">#REF!</definedName>
    <definedName name="US_salient_statistics">#REF!</definedName>
    <definedName name="US_SC_ASB">#REF!</definedName>
    <definedName name="US_SD">#REF!</definedName>
    <definedName name="US_secondary_producers_of_NPK_compound_fertilizers">'[16]us producers'!#REF!</definedName>
    <definedName name="US_sodium_carbonate_production_capacity_by_company_and_year">#REF!</definedName>
    <definedName name="US_spending_on_structures_and_equipment__for_water__sewage_and_other_systems">#REF!</definedName>
    <definedName name="US_supply_demand_for_all_sodium_sulfites">#REF!</definedName>
    <definedName name="US_supply_demand_for_ammonium_nitrate">#REF!</definedName>
    <definedName name="US_supply_demand_for_ammonium_nitrates">#REF!</definedName>
    <definedName name="US_supply_demand_for_C1_C4_alkyl_acetates—2020">#REF!</definedName>
    <definedName name="US_supply_demand_for_calcium_ammonium_nitrates">#REF!</definedName>
    <definedName name="US_supply_demand_for_LDPE">#REF!</definedName>
    <definedName name="US_supply_demand_for_merchant_sodium_hydrosulfite">#REF!</definedName>
    <definedName name="US_supply_demand_for_merchant_sulfur_dioxide">#REF!</definedName>
    <definedName name="US_supply_demand_for_nitric_acid">'[6]global supply demand'!#REF!</definedName>
    <definedName name="US_supply_demand_for_other_industrial_sodium_phosphates">#REF!</definedName>
    <definedName name="US_supply_demand_for_Polycarbonate__PC__Resins">#REF!</definedName>
    <definedName name="US_supply_demand_for_Product">#REF!</definedName>
    <definedName name="US_supply_demand_for_sodium_bisulfite_SBS">#REF!</definedName>
    <definedName name="US_supply_demand_for_sodium_carbonate">#REF!</definedName>
    <definedName name="US_supply_demand_for_sodium_formaldehyde_sulfoxylate_SFS">#REF!</definedName>
    <definedName name="US_supply_demand_for_sodium_hydrosulfide">#REF!</definedName>
    <definedName name="US_supply_demand_for_sodium_metabisulfite">#REF!</definedName>
    <definedName name="US_supply_demand_for_sodium_sulfide">#REF!</definedName>
    <definedName name="US_supply_demand_for_sodium_sulfite">#REF!</definedName>
    <definedName name="US_supply_demand_for_sodium_thiosulfate">#REF!</definedName>
    <definedName name="US_supply_demand_for_sodium_tripolyphosphate">#REF!</definedName>
    <definedName name="US_supply_demand_for_titanium_dioxide">#REF!</definedName>
    <definedName name="US_trade_and_unit_trade_values_for_sodium_bisulfite_SBS">#REF!</definedName>
    <definedName name="US_trade_and_unit_trade_values_for_sodium_metabisulfite_MBS">#REF!</definedName>
    <definedName name="US_trade_and_unit_trade_values_for_sodium_sulfides">#REF!</definedName>
    <definedName name="US_trade_and_unit_trade_values_for_sodium_sulfite__SS">#REF!</definedName>
    <definedName name="US_trade_and_unit_trade_values_for_sodium_thiosulfate">#REF!</definedName>
    <definedName name="US_trade_in_ion_exchange_resinsa">#REF!</definedName>
    <definedName name="US_trade_in_sodium_hydrosulfide">#REF!</definedName>
    <definedName name="US_trade_in_sodium_hydrosulfite">#REF!</definedName>
    <definedName name="US_trade_in_sodium_sulfide">#REF!</definedName>
    <definedName name="US_trade_in_sodium_sulfite__SS">#REF!</definedName>
    <definedName name="US_unit_import_values_for_sodium_hydrosulfite">#REF!</definedName>
    <definedName name="US_unit_import_values_for_sodium_hydrosulfite_by_country">#REF!</definedName>
    <definedName name="US_unit_import_values_for_sodium_hydrosulfitea">#REF!</definedName>
    <definedName name="US_unit_import_values_for_sodium_thiosulfate_by_country_of_origin">#REF!</definedName>
    <definedName name="US_unit_import_values_for_sulfur_dioxide">#REF!</definedName>
    <definedName name="US_unit_shipment_values_for_sulfur_dioxide">#REF!</definedName>
    <definedName name="US_value_of_proppants">#REF!</definedName>
    <definedName name="US_water_sources_and_ses_1980_2010">#REF!</definedName>
    <definedName name="US_water_use">#REF!</definedName>
    <definedName name="US_water_use_population">#REF!</definedName>
    <definedName name="US_waterborne_trade_in_dimethylzinc_and_diethylzinc">#REF!</definedName>
    <definedName name="US_year_end_price_for_titanium_dioxide_rutile_grade_pigments">#REF!</definedName>
    <definedName name="US2020_consumption_of_C1_C4_alkyl_acetates_in_other_uses">#REF!</definedName>
    <definedName name="US2020_consumption_of_C1_C4_alkyl_acetates_in_printing_inks">#REF!</definedName>
    <definedName name="US2020_consumption_of_C1_C4_alkyl_acetates_in_process_extraction_solvents">#REF!</definedName>
    <definedName name="US2020_consumption_of_ethyl_acetate_by_end_use">#REF!</definedName>
    <definedName name="US2020_consumption_of_n_butyl_acetate_by_end_use">#REF!</definedName>
    <definedName name="US2020_consumption_of_n_propyl_acetate_by_end_use">#REF!</definedName>
    <definedName name="USACementProd">'[1]us domestic'!#REF!</definedName>
    <definedName name="USCons2020">#REF!</definedName>
    <definedName name="usconstruct">'[1]US Construc Spend'!#REF!</definedName>
    <definedName name="Use_of_coatings_for_architectural_applications_2013">#REF!</definedName>
    <definedName name="Use_of_formulated_UV_EB_products_in_North_America">#REF!</definedName>
    <definedName name="USProducers">#REF!</definedName>
    <definedName name="USSHIPMENTS">'[1]us domestic'!#REF!</definedName>
    <definedName name="UT_NPA_DATA">#REF!</definedName>
    <definedName name="Value_of_the_U.S._office_furniture_market">#REF!</definedName>
    <definedName name="vapor100RON">[19]BASIS!$G$82</definedName>
    <definedName name="vaporBTA">[19]BASIS!$G$62</definedName>
    <definedName name="vaporBZE">[19]BASIS!$G$71</definedName>
    <definedName name="vaporC9C10">[19]BASIS!$G$79</definedName>
    <definedName name="vaporCUM">[19]BASIS!$G$83</definedName>
    <definedName name="vaporEBZ">[19]BASIS!$H$78</definedName>
    <definedName name="vaporEOH">[19]BASIS!$G$94</definedName>
    <definedName name="vaporMTBE">#REF!</definedName>
    <definedName name="vaporMXY">[19]BASIS!$G$74</definedName>
    <definedName name="vaporNBA">#REF!</definedName>
    <definedName name="vaporPYG">[19]BASIS!$G$81</definedName>
    <definedName name="vaporPYGRAF">[19]BASIS!$G$88</definedName>
    <definedName name="vaporRAF">[19]BASIS!$G$69</definedName>
    <definedName name="vaporREFRAF">[19]BASIS!$G$87</definedName>
    <definedName name="vaporRFM">[19]BASIS!$G$70</definedName>
    <definedName name="vaporTOL">[19]BASIS!$G$72</definedName>
    <definedName name="vaporUNR">#REF!</definedName>
    <definedName name="Variables_affecting_observed_chemical_reaction_rates">'[27]Chi EVA producers'!#REF!</definedName>
    <definedName name="VAT">#REF!</definedName>
    <definedName name="vbn">#REF!</definedName>
    <definedName name="Vehicle_emission_regu">#REF!</definedName>
    <definedName name="Victrex_average_selling_prices_for_PEEK™">#REF!</definedName>
    <definedName name="Victrex_plc_financial_results">#REF!</definedName>
    <definedName name="Victrex_plc_financial_resultsa">#REF!</definedName>
    <definedName name="Vietnam_trade_of_fragrance_compositions">'[9]Vietn Flavor Trade'!#REF!</definedName>
    <definedName name="Vietnamese_consumption_of_aroma_chemicals">'[9]Vietnam flavor cons'!#REF!</definedName>
    <definedName name="Vietnamese_consumption_of_essential_oils">'[9]Vietnam flavor cons'!#REF!</definedName>
    <definedName name="Vietnamese_consumption_of_fragrance_compositions">'[9]Vietnam flavor cons'!#REF!</definedName>
    <definedName name="Vietnamese_exports_of_essential_oils_and_natural_extracts">'[9]Vietn EssOi&amp;NatExt import'!#REF!</definedName>
    <definedName name="Vietnamese_exports_of_essential_oils_and_natural_extracts__continued">'[9]Vietn EssOi&amp;NatExt import'!#REF!</definedName>
    <definedName name="Vietnamese_exports_of_selected_aroma_chemicals">'[9]Vietn AromaChem imports'!#REF!</definedName>
    <definedName name="Vietnamese_imports_of_essential_oils_and_natural_extracts__continued">'[9]Vietn EssOi&amp;NatExt import'!#REF!</definedName>
    <definedName name="Vietnamese_major_supplier_of_textile_chemical_by_product_type—2021">#REF!</definedName>
    <definedName name="Vietnamese_producers_of_titanium_dioxide_raw_materials_2014">#REF!</definedName>
    <definedName name="Vietnamese_production_of_Ilmenite_and_rutile">#REF!</definedName>
    <definedName name="vinylsolventtrade">#REF!</definedName>
    <definedName name="Vitamin_Names_and_Structures">#REF!</definedName>
    <definedName name="Vitamin_use_by_feed_animal">#REF!</definedName>
    <definedName name="Vitamins_used_as_foods_with_nutrient_function_claims_FNFC_in_Japan">#REF!</definedName>
    <definedName name="VOC_emission_by_type_of_coating_system">#REF!</definedName>
    <definedName name="Vol_Cons_Enduse_chart">[18]cons_chrt_by_process_tech!#REF!</definedName>
    <definedName name="Vol_Cons_Process_chart">[18]cons_chrt_by_process_tech!#REF!</definedName>
    <definedName name="WA_samMDI">#REF!</definedName>
    <definedName name="WASAmmda2">#REF!</definedName>
    <definedName name="WASAMMDI">#REF!</definedName>
    <definedName name="Water_treatment_properties_of_sodium_phosphates">#REF!</definedName>
    <definedName name="WE_amphoteric_end_use_granularity">#REF!</definedName>
    <definedName name="We_app_2">#REF!</definedName>
    <definedName name="We_app_4">#REF!</definedName>
    <definedName name="WE_cons_carriers_powders_by_end_use">#REF!</definedName>
    <definedName name="WE_cons_DA">#REF!</definedName>
    <definedName name="WE_cons_emollients_by_type_end_use">#REF!</definedName>
    <definedName name="WE_cons_form_products_by_app">#REF!</definedName>
    <definedName name="WE_cons_form_products_by_type">#REF!</definedName>
    <definedName name="WE_cons_IER">'[29] cons ion exchange'!#REF!</definedName>
    <definedName name="WE_cons_membranes_by_app">#REF!</definedName>
    <definedName name="WE_cons_membranes_by_type">#REF!</definedName>
    <definedName name="WE_cons_other_additives_by_type_end_use">#REF!</definedName>
    <definedName name="WE_cons_preservatives_by_type_end_use">#REF!</definedName>
    <definedName name="WE_cons_solar_panel_materials">#REF!</definedName>
    <definedName name="WE_cons_surfactant_type">#REF!</definedName>
    <definedName name="WE_cons_surfactants_by_type_end_use">#REF!</definedName>
    <definedName name="WE_cons_textile_chemicals">#REF!</definedName>
    <definedName name="WE_cons_textile_func_chemicals">#REF!</definedName>
    <definedName name="WE_cons_textile_proc_chemicals">#REF!</definedName>
    <definedName name="WE_cons_thickeners_by_type_end_use">#REF!</definedName>
    <definedName name="WE_cons_wind_turbine_materials">#REF!</definedName>
    <definedName name="WE_cons_WMC">#REF!</definedName>
    <definedName name="WE_cons_yarn_treatment_chemicals">#REF!</definedName>
    <definedName name="WE_ConsTS1">#REF!</definedName>
    <definedName name="WE_Consumptio_PA">#REF!</definedName>
    <definedName name="WE_consumption_by_type">#REF!</definedName>
    <definedName name="WE_consumption_colorants_carriers_by_type_end_use">#REF!</definedName>
    <definedName name="WE_consumption_of_lithium_for_battery_use">#REF!</definedName>
    <definedName name="WE_Dimer_Acid_Prod">'[31]WE DA producer'!#REF!</definedName>
    <definedName name="we_europrice">#REF!</definedName>
    <definedName name="We_exp_2">#REF!</definedName>
    <definedName name="We_exp_3">#REF!</definedName>
    <definedName name="WE_gas_prices">#REF!</definedName>
    <definedName name="We_imp_2">#REF!</definedName>
    <definedName name="We_imp_4">#REF!</definedName>
    <definedName name="We_imp_dap_2">#REF!</definedName>
    <definedName name="We_imp_map_2">#REF!</definedName>
    <definedName name="WE_ink_exports">'[18]WE inks trade'!#REF!</definedName>
    <definedName name="WE_other_additives">#REF!</definedName>
    <definedName name="WE_prices_cat_stationary_sources">'[67]NEA Price'!#REF!</definedName>
    <definedName name="WE_prices_colorants_and_powders">#REF!</definedName>
    <definedName name="WE_prices_for_emollients">#REF!</definedName>
    <definedName name="WE_prices_func_chemicals">#REF!</definedName>
    <definedName name="WE_prices_preservatives">#REF!</definedName>
    <definedName name="WE_prices_proc_aids">#REF!</definedName>
    <definedName name="WE_prices_pulp_fiber_treatment_chemicals_—_2023">#REF!</definedName>
    <definedName name="WE_Prices_Si_wafers">#REF!</definedName>
    <definedName name="WE_prices_surfactants">#REF!</definedName>
    <definedName name="WE_prices_thickeners">#REF!</definedName>
    <definedName name="WE_prices_UF_membranes">[29]WE_MEM_Prices!#REF!</definedName>
    <definedName name="WE_prices_yarn_treatment_chemicals_—_2023">#REF!</definedName>
    <definedName name="We_prod_4">#REF!</definedName>
    <definedName name="WE_prod_colorants_carriers_personal_care_2025">#REF!</definedName>
    <definedName name="WE_prod_emollients_moisturizers_2025">#REF!</definedName>
    <definedName name="WE_prod_func_chem">#REF!</definedName>
    <definedName name="WE_prod_other_personal_care_additives_2025">#REF!</definedName>
    <definedName name="WE_prod_preservatives_personal_care_2025">#REF!</definedName>
    <definedName name="WE_prod_proc_aids">#REF!</definedName>
    <definedName name="WE_prod_proc_chems">#REF!</definedName>
    <definedName name="WE_prod_pulp_fiber_treatment_chemicals">#REF!</definedName>
    <definedName name="WE_prod_surfactants_personal_care_2025">#REF!</definedName>
    <definedName name="WE_prod_thickeners_personal_care_2025">#REF!</definedName>
    <definedName name="WE_prod_yarn_treatment_chemicals">#REF!</definedName>
    <definedName name="WE_Producer_Expoy_acrylate_oligomers">#REF!</definedName>
    <definedName name="We_production_3">#REF!</definedName>
    <definedName name="WE_trade_partners_textile">'[26]Textile industry_WE'!#REF!</definedName>
    <definedName name="WE_trade_textiles_and_apparels">'[26]Textile industry_WE'!#REF!</definedName>
    <definedName name="Weifang__Shandong">'[11]majr chins'!#REF!</definedName>
    <definedName name="WEP_consumption">#REF!</definedName>
    <definedName name="WEP_consumption_of_Sodium_Carbonate">#REF!</definedName>
    <definedName name="WEP_producers">#REF!</definedName>
    <definedName name="WEP_salient_statistics">#REF!</definedName>
    <definedName name="WEP_Supply___Demand_for_Sodium_Carbonate">#REF!</definedName>
    <definedName name="wes_eur_cons_report">'[6]global cons product'!#REF!</definedName>
    <definedName name="WESTERN_EUROPE">'[8]IFDC Capacities'!$B$83:$U$112</definedName>
    <definedName name="Western_Europe__supply_demand_for_dimer_acid—2015">#REF!</definedName>
    <definedName name="Western_Europe_consumption_of_flavor_and_fragrance_products—2018">[9]WE_Cons!#REF!</definedName>
    <definedName name="Western_Europe_consumption_of_rare_earths">#REF!</definedName>
    <definedName name="Western_Europe_consumption_sodium_hydrosulfide">#REF!</definedName>
    <definedName name="Western_Europeam_imports_of_lithium_nickel_manganese_cobalt_oxide_from_Chinaa">#REF!</definedName>
    <definedName name="Western_European_annual_capacity_for_nitric_acid_by_country">#REF!</definedName>
    <definedName name="Western_European_annual_capacity_for_synthetic_rubber_by_type">#REF!</definedName>
    <definedName name="Western_european_annual_capacity_for_titanium_dioxide">#REF!</definedName>
    <definedName name="Western_european_annual_capacity_for_titanium_dioxide_by_process">#REF!</definedName>
    <definedName name="Western_European_apparent_consumption_of_activated_carbon_2012">#REF!</definedName>
    <definedName name="Western_European_apparent_consumption_of_ammonia">#REF!</definedName>
    <definedName name="Western_European_apparent_consumption_of_ammonium_nitrate_by_country">#REF!</definedName>
    <definedName name="Western_European_apparent_consumption_of_calcium_ammonium_nitrate_by_country">#REF!</definedName>
    <definedName name="Western_European_average_prices_for_flavor_compositions">'[9]WE Price Flavor n'!#REF!</definedName>
    <definedName name="Western_European_capacity_for_ammonia_by_producer_year_end_2013">#REF!</definedName>
    <definedName name="Western_European_capacity_for_ammonia_by_producer—year_end_2016">#REF!</definedName>
    <definedName name="Western_European_capacity_for_ammonium_nitrate_2012">#REF!</definedName>
    <definedName name="Western_European_capacity_for_nitric_acid_by_company_as_of_May_2014">#REF!</definedName>
    <definedName name="Western_European_capacity_for_sodium_chloride_2013">#REF!</definedName>
    <definedName name="Western_European_capacity_ranking_for_NPK_compound_fertilizers_by_country—2021">#REF!</definedName>
    <definedName name="Western_European_capacity_ranking_for_sulfuric_acid_by_company_2014">#REF!</definedName>
    <definedName name="Western_European_closures_of_synthetic_dyes_and_fluorescent_brighteners_plants">#REF!</definedName>
    <definedName name="Western_european_competitive_environment_in_surfactants_2013">#REF!</definedName>
    <definedName name="Western_European_Compound_Feed_Producers">#REF!</definedName>
    <definedName name="Western_European_Compound_Feed_Production">#REF!</definedName>
    <definedName name="Western_European_compound_feed_production__thousand_metric_ton">#REF!</definedName>
    <definedName name="Western_European_compound_feed_production__thousands_of_metric_tons">'[68]WE_Feed_Prodn 2023'!#REF!</definedName>
    <definedName name="Western_European_Compound_Feed_Production_by_Animal_Type_2016">[68]WE_Feed_Prod_By_Animal_Type!#REF!</definedName>
    <definedName name="Western_European_Compound_Feed_Production_by_Country__2016">#REF!</definedName>
    <definedName name="Western_European_construction_spending_on_utilities">#REF!</definedName>
    <definedName name="Western_European_Consumption_of">#REF!</definedName>
    <definedName name="Western_European_consumption_of_acrylamide">#REF!</definedName>
    <definedName name="Western_European_consumption_of_activated_carbon_by_application">#REF!</definedName>
    <definedName name="Western_European_consumption_of_aluminum_flame_retardants_trihydroxide">#REF!</definedName>
    <definedName name="Western_European_consumption_of_amino_acids_peptides_and_proteins_as_nutraceutical_ingredients">#REF!</definedName>
    <definedName name="Western_European_consumption_of_amorphous_high_performance_thermoplastics">#REF!</definedName>
    <definedName name="Western_European_consumption_of_amorphous_high_performance_thermoplastics_by_end_use_—_2024">#REF!</definedName>
    <definedName name="Western_European_consumption_of_amphoteric_surfactants_—_2023">#REF!</definedName>
    <definedName name="Western_european_consumption_of_amphoteric_surfactants_2012">#REF!</definedName>
    <definedName name="Western_European_consumption_of_anhydrous_ammonia">#REF!</definedName>
    <definedName name="Western_European_consumption_of_anionic_surfactants_—_2023">#REF!</definedName>
    <definedName name="Western_european_consumption_of_anionic_surfactants_2012">#REF!</definedName>
    <definedName name="Western_European_consumption_of_anionic_surfactants_by_end_use_market">#REF!</definedName>
    <definedName name="Western_European_consumption_of_antimony_trioxide_flame_retardants">#REF!</definedName>
    <definedName name="Western_European_Consumption_of_Antioxidants">#REF!</definedName>
    <definedName name="Western_European_consumption_of_antioxidants_by_thermoplastic_system_2013">#REF!</definedName>
    <definedName name="Western_European_Consumption_of_Antioxidants_for_Plastics">#REF!</definedName>
    <definedName name="Western_European_consumption_of_antioxidants_for_plastics_2">#REF!</definedName>
    <definedName name="Western_European_consumption_of_antistatic_agents_by_resin_2013">#REF!</definedName>
    <definedName name="Western_European_Consumption_of_Antistatic_Agents_for_Plastics">#REF!</definedName>
    <definedName name="Western_European_consumption_of_antistatic_agents_for_plastics_2">#REF!</definedName>
    <definedName name="Western_European_consumption_of_aromatic_ketone_polymers_by_application">#REF!</definedName>
    <definedName name="Western_European_consumption_of_blowing_agents_by_polymer_type_2013">#REF!</definedName>
    <definedName name="Western_European_consumption_of_brominated_flame_retardants">#REF!</definedName>
    <definedName name="Western_European_consumption_of_carotenoids_as_nutraceutical_ingredients">#REF!</definedName>
    <definedName name="Western_European_consumption_of_cationic_surfactants_—_2023">#REF!</definedName>
    <definedName name="Western_european_consumption_of_cationic_surfactants_2012">#REF!</definedName>
    <definedName name="Western_European_Consumption_of_Chemical_Blowing_Agents">#REF!</definedName>
    <definedName name="Western_European_consumption_of_chemical_blowing_agents_2">#REF!</definedName>
    <definedName name="Western_European_consumption_of_chemical_processing_catalysts">#REF!</definedName>
    <definedName name="Western_European_consumption_of_chlorinated_flame_retardants">#REF!</definedName>
    <definedName name="Western_European_consumption_of_controlled__and_slow_release_fertilizers_by_type">#REF!</definedName>
    <definedName name="Western_European_consumption_of_cyanoacrylate_adhesives_2011">#REF!</definedName>
    <definedName name="Western_European_consumption_of_dimer_acid_based_polyamide_resins">#REF!</definedName>
    <definedName name="Western_European_consumption_of_dyes_and_fluorescent_brightening_agents">#REF!</definedName>
    <definedName name="Western_European_consumption_of_dyes_and_fluorescent_brightening_agents_2013">#REF!</definedName>
    <definedName name="Western_european_consumption_of_epoxy_coating_resins">#REF!</definedName>
    <definedName name="Western_European_consumption_of_ethanolamines">#REF!</definedName>
    <definedName name="Western_European_consumption_of_ethyl_ether_2013">#REF!</definedName>
    <definedName name="Western_European_consumption_of_ethyl_ether—2024">#REF!</definedName>
    <definedName name="Western_European_consumption_of_fibers_for_nonwoven_fabrics">#REF!</definedName>
    <definedName name="Western_European_consumption_of_flame_retardants">#REF!</definedName>
    <definedName name="Western_European_consumption_of_flame_retardants_by_resin_and_end_use_2013">#REF!</definedName>
    <definedName name="Western_European_consumption_of_flame_retardants_by_type_of_material_2013">#REF!</definedName>
    <definedName name="Western_European_Consumption_of_Flame_Retardants_for_Plastics">#REF!</definedName>
    <definedName name="Western_European_consumption_of_flame_retardants_for_plastics_2">#REF!</definedName>
    <definedName name="Western_European_consumption_of_fluorescent_whitening_agents_by_type_2013">#REF!</definedName>
    <definedName name="Western_European_consumption_of_fluoropolymers">#REF!</definedName>
    <definedName name="Western_European_consumption_of_fluoropolymers_by_type">#REF!</definedName>
    <definedName name="Western_european_consumption_of_fluorspar_by_application">#REF!</definedName>
    <definedName name="Western_European_consumption_of_high_performance">#REF!</definedName>
    <definedName name="Western_European_consumption_of_high_performance_polyamide_resins_by_application">#REF!</definedName>
    <definedName name="Western_European_consumption_of_high_performance_polyamide_resins_by_type">#REF!</definedName>
    <definedName name="Western_European_consumption_of_high_performance_sealants_2011">#REF!</definedName>
    <definedName name="Western_European_consumption_of_hydogen_cyanide">#REF!</definedName>
    <definedName name="Western_European_consumption_of_hydrogen_cyanide_by_end_use">#REF!</definedName>
    <definedName name="Western_European_consumption_of_I_I_cleaners_by_product_type">#REF!</definedName>
    <definedName name="Western_European_consumption_of_impact_modifiers_for_plastics">#REF!</definedName>
    <definedName name="Western_European_consumption_of_impact_modifiers_for_plastics_2">#REF!</definedName>
    <definedName name="Western_European_consumption_of_industrial_coatings_by_technology">#REF!</definedName>
    <definedName name="Western_European_consumption_of_industrial_phosphates_by_product">#REF!</definedName>
    <definedName name="Western_European_consumption_of_isoprene">#REF!</definedName>
    <definedName name="Western_European_consumption_of_isoprenic_elastomers">#REF!</definedName>
    <definedName name="Western_european_consumption_of_isopropyl_alcohol">#REF!</definedName>
    <definedName name="Western_European_consumption_of_LDPE">#REF!</definedName>
    <definedName name="Western_European_Consumption_of_Light_Stabilizers_for_Plastics">#REF!</definedName>
    <definedName name="Western_European_consumption_of_light_stabilizers_for_plastics_2">#REF!</definedName>
    <definedName name="Western_European_consumption_of_lignosulfonates">#REF!</definedName>
    <definedName name="Western_European_consumption_of_liquid_crystal_polymers_by_application">#REF!</definedName>
    <definedName name="Western_European_Consumption_of_Lubricants_and_Slip_Additives_for_Plastics">#REF!</definedName>
    <definedName name="Western_European_consumption_of_lubricants_and_slip_additives_for_plastics_2">#REF!</definedName>
    <definedName name="Western_European_consumption_of_melamine">#REF!</definedName>
    <definedName name="Western_European_consumption_of_melamine_by_country">#REF!</definedName>
    <definedName name="Western_European_consumption_of_melamine_in_laminates">#REF!</definedName>
    <definedName name="Western_European_consumption_of_melamine_in_molding_compounds">#REF!</definedName>
    <definedName name="Western_European_consumption_of_melamine_in_other_uses">#REF!</definedName>
    <definedName name="Western_European_consumption_of_microcellular_polyurethanes">#REF!</definedName>
    <definedName name="Western_European_consumption_of_microcellular_polyurethanes_2012">#REF!</definedName>
    <definedName name="Western_European_consumption_of_minerals_as_nutraceutical_ingredients">#REF!</definedName>
    <definedName name="Western_European_consumption_of_nitric_acid">#REF!</definedName>
    <definedName name="Western_European_consumption_of_nonionic_surfactants_—_2023">#REF!</definedName>
    <definedName name="Western_european_consumption_of_nonionic_surfactants_2012">#REF!</definedName>
    <definedName name="Western_European_consumption_of_nonionic_surfactants_by_end_use_market">#REF!</definedName>
    <definedName name="Western_European_consumption_of_nonreactive_dimer_acid_based_polyamide_resins">#REF!</definedName>
    <definedName name="Western_European_consumption_of_nonwoven_fabrics">#REF!</definedName>
    <definedName name="Western_European_consumption_of_nonwoven_fabrics_continued">#REF!</definedName>
    <definedName name="Western_European_consumption_of_NPK_compound_fertilizers">#REF!</definedName>
    <definedName name="Western_European_consumption_of_NPK_compound_fertilizers_by_product_class">#REF!</definedName>
    <definedName name="Western_European_consumption_of_nutraceutical_ingredients_2013">#REF!</definedName>
    <definedName name="Western_European_consumption_of_organoaluminums">#REF!</definedName>
    <definedName name="Western_European_consumption_of_organotins">#REF!</definedName>
    <definedName name="Western_European_consumption_of_organotins_by_type">#REF!</definedName>
    <definedName name="Western_European_consumption_of_organozincs">#REF!</definedName>
    <definedName name="Western_European_consumption_of_other_flame_retardants">#REF!</definedName>
    <definedName name="Western_European_consumption_of_other_nutraceutical_ingredients_for_human_consumption">#REF!</definedName>
    <definedName name="Western_European_consumption_of_plastics_additives">#REF!</definedName>
    <definedName name="Western_European_consumption_of_plastics_additives_2">#REF!</definedName>
    <definedName name="Western_European_consumption_of_polyarylate_resin_by_application">#REF!</definedName>
    <definedName name="Western_European_consumption_of_Polycarbonate__PC__Resins">#REF!</definedName>
    <definedName name="Western_European_consumption_of_polycyclohexylene_dimethylene_terephthalate_by_application">#REF!</definedName>
    <definedName name="Western_European_consumption_of_polyimide_resins_by_application">#REF!</definedName>
    <definedName name="Western_European_consumption_of_polyimide_resins_by_type">#REF!</definedName>
    <definedName name="Western_European_consumption_of_polyisoprene">#REF!</definedName>
    <definedName name="Western_European_consumption_of_polyisoprene_by_end_use">#REF!</definedName>
    <definedName name="Western_European_consumption_of_polyphenols_in_nutraceuticals_supplements">#REF!</definedName>
    <definedName name="Western_European_consumption_of_polyphenylene_sulfide_resin_by_application">#REF!</definedName>
    <definedName name="Western_European_consumption_of_polyurethane_elastomers">#REF!</definedName>
    <definedName name="Western_European_consumption_of_polyurethane_sealants_2011">#REF!</definedName>
    <definedName name="Western_European_consumption_of_Product">#REF!</definedName>
    <definedName name="Western_European_consumption_of_PTFE_2012">#REF!</definedName>
    <definedName name="Western_European_consumption_of_PTFE_by_country_2011">#REF!</definedName>
    <definedName name="Western_European_consumption_of_PTFE_by_end_use_industry_2012">#REF!</definedName>
    <definedName name="Western_European_Consumption_of_PVC_Heat_Stabilizers">#REF!</definedName>
    <definedName name="Western_European_consumption_of_PVC_heat_stabilizers_2">#REF!</definedName>
    <definedName name="Western_European_consumption_of_PVC_heat_stabilizers_by_type_2013">#REF!</definedName>
    <definedName name="Western_European_consumption_of_radiation_curable_products_by_market">#REF!</definedName>
    <definedName name="Western_European_consumption_of_rare_earths_in_metallurgical_applications">#REF!</definedName>
    <definedName name="Western_European_consumption_of_reactive_dimer_acid_based_polyamide_resins">#REF!</definedName>
    <definedName name="Western_European_consumption_of_rubber">#REF!</definedName>
    <definedName name="Western_European_consumption_of_rubber_by_end_use">#REF!</definedName>
    <definedName name="Western_European_consumption_of_rubber_processing_chemicals">#REF!</definedName>
    <definedName name="Western_European_consumption_of_rubber_processing_chemicals_by_country">#REF!</definedName>
    <definedName name="Western_European_consumption_of_rubber_processing_chemicals_by_functional_type">#REF!</definedName>
    <definedName name="Western_European_consumption_of_sealants_2011">#REF!</definedName>
    <definedName name="Western_European_consumption_of_semicrystalline_high_performance_thermoplastics">#REF!</definedName>
    <definedName name="Western_European_consumption_of_semicrystalline_high_performance_thermoplastics_by_end_use_—_2024">#REF!</definedName>
    <definedName name="Western_European_consumption_of_sodium_carbonate_by_country">#REF!</definedName>
    <definedName name="Western_European_consumption_of_sodium_chloride">#REF!=#REF!</definedName>
    <definedName name="Western_European_consumption_of_sodium_chloride1">#REF!</definedName>
    <definedName name="Western_European_consumption_of_sodium_cyanide_2012">#REF!</definedName>
    <definedName name="Western_European_consumption_of_sodium_hydrosulfide">#REF!</definedName>
    <definedName name="Western_European_consumption_of_sodium_hydrosulfite">#REF!</definedName>
    <definedName name="Western_European_consumption_of_sodium_sulfide">#REF!</definedName>
    <definedName name="Western_European_consumption_of_sodium_thiosulfate">#REF!</definedName>
    <definedName name="Western_European_consumption_of_sodium_tripolyphosphate">#REF!</definedName>
    <definedName name="Western_European_consumption_of_specialty_carbohydrates_fibers_as_nutraceutical_ingredients">#REF!</definedName>
    <definedName name="Western_European_consumption_of_specialty_fatty_acids_as_nutraceutical_ingredients">#REF!</definedName>
    <definedName name="Western_European_consumption_of_specialty_mining_chemicals_2013">#REF!</definedName>
    <definedName name="Western_European_consumption_of_sterols_as_nutraceutical_ingredients">#REF!</definedName>
    <definedName name="Western_European_consumption_of_sulfone_polymers_by_application">#REF!</definedName>
    <definedName name="Western_European_consumption_of_sulfone_polymers_by_type">#REF!</definedName>
    <definedName name="Western_European_consumption_of_sulfur_dioxide">#REF!</definedName>
    <definedName name="Western_European_consumption_of_sulfur_dioxide_by_application">#REF!</definedName>
    <definedName name="Western_European_consumption_of_sulfuric_acid_2">#REF!</definedName>
    <definedName name="Western_European_consumption_of_sulfuric_acid_3">#REF!</definedName>
    <definedName name="Western_european_consumption_of_surfactants_2012">#REF!</definedName>
    <definedName name="Western_european_consumption_of_surfactants_2012_2">#REF!</definedName>
    <definedName name="Western_European_consumption_of_surfactants_by_type">#REF!</definedName>
    <definedName name="Western_european_consumption_of_surfactants_for_household_detergents_2012">#REF!</definedName>
    <definedName name="Western_european_consumption_of_surfactants_for_household_fabric_softeners_2012">#REF!</definedName>
    <definedName name="Western_european_consumption_of_surfactants_for_personal_care_products_2012">#REF!</definedName>
    <definedName name="Western_european_consumption_of_surfactants_in_industrial__institutional_and_commercial_applications_by_market_2012">#REF!</definedName>
    <definedName name="Western_european_consumption_of_surfactants_in_industrial__institutional_and_commercial_products_2012">#REF!</definedName>
    <definedName name="Western_European_consumption_of_thermoplastic_polyurethane_elastomers">#REF!</definedName>
    <definedName name="Western_european_consumption_of_titanium_dioxide_pigments">#REF!</definedName>
    <definedName name="Western_European_consumption_of_vitamins_for_human_consumption">#REF!</definedName>
    <definedName name="Western_European_consumption_of_wet_strength_polyamide_epichlorohydrin_resins">#REF!</definedName>
    <definedName name="Western_european_corporate_activities_in_the_surfactants_industry">#REF!</definedName>
    <definedName name="Western_European_demand_for_radiation_curable_products_by_country_region_2010">#REF!</definedName>
    <definedName name="Western_European_exports_all_sodium_sulfites">#REF!</definedName>
    <definedName name="Western_European_exports_in_monopropylene_glycol_by_destination_regiona">'[15]WE exp_country'!#REF!</definedName>
    <definedName name="Western_European_exports_of_all_sodium_sulfites">#REF!</definedName>
    <definedName name="Western_European_exports_of_ammonia">#REF!</definedName>
    <definedName name="Western_European_exports_of_ammonium_nitrate">#REF!</definedName>
    <definedName name="Western_European_exports_of_ammonium_phosphates">#REF!</definedName>
    <definedName name="Western_European_exports_of_calcium_ammonium_nitrate">#REF!</definedName>
    <definedName name="Western_European_exports_of_dyes_and_fluorescent_whitening_agents">#REF!</definedName>
    <definedName name="Western_European_exports_of_dyes_and_fluorescent_whitening_agents_by_destination">#REF!</definedName>
    <definedName name="Western_European_exports_of_ethyl_ether_by_country_of_destination">#REF!</definedName>
    <definedName name="Western_european_exports_of_isopropyl_alcohol">#REF!</definedName>
    <definedName name="Western_European_exports_of_lignosulfonates">#REF!</definedName>
    <definedName name="Western_European_exports_of_melamine">#REF!</definedName>
    <definedName name="Western_European_exports_of_nitric_acid">#REF!</definedName>
    <definedName name="Western_European_exports_of_nitric_acid_by_exporting_country">'[6]we imp Trade'!#REF!</definedName>
    <definedName name="Western_European_exports_of_nonnylon_polyamide_resins">#REF!</definedName>
    <definedName name="Western_European_exports_of_NPK_compound_fertilizers">#REF!</definedName>
    <definedName name="Western_European_exports_of_NPK_compound_fertilizers_by_product_class">#REF!</definedName>
    <definedName name="Western_European_exports_of_other_fluoropolymers_by_country_of_destination">#REF!</definedName>
    <definedName name="Western_European_exports_of_prepared_rubber_accelerators">#REF!</definedName>
    <definedName name="Western_European_exports_of_prepared_rubber_antidegradant">#REF!</definedName>
    <definedName name="Western_European_exports_of_PTFE_by_country_of_destination">#REF!</definedName>
    <definedName name="Western_European_exports_of_rare_earth_products">#REF!</definedName>
    <definedName name="Western_European_exports_of_slow__and_controlled_release_fertilizers">#REF!</definedName>
    <definedName name="Western_European_exports_of_sodium_carbonate_by_country">#REF!</definedName>
    <definedName name="Western_European_Exports_of_sodium_cyanide_to_selected_countries">#REF!</definedName>
    <definedName name="Western_European_exports_of_sodium_hydrosulfite">#REF!</definedName>
    <definedName name="Western_European_exports_of_sodium_phosphates">#REF!</definedName>
    <definedName name="Western_European_exports_of_sulfuric_acid">[10]Trade_import!#REF!</definedName>
    <definedName name="Western_European_exports_of_sulfuric_acid_by_country_of_destination">#REF!</definedName>
    <definedName name="Western_European_exports_of_sulfuric_acid_by_country_of_origin">#REF!</definedName>
    <definedName name="Western_European_extra_regional_exports_in_aroma_chemicals__continued_value">'[9]WE Export AromaChems n'!#REF!</definedName>
    <definedName name="Western_European_extra_regional_exports_in_essential_oils_and_natural_extracts__continued_value">'[9]WE Export EssenOils&amp;Extracts n'!#REF!</definedName>
    <definedName name="Western_European_extraregional_exports_of_nitric_acid_by_importing_country">#REF!</definedName>
    <definedName name="Western_european_extraregional_exports_of_titanium_dioxide">#REF!</definedName>
    <definedName name="Western_European_extraregional_imports_of_nitric_acid_by_importing_country">#REF!</definedName>
    <definedName name="Western_european_extraregional_imports_of_titanium_dioxide">#REF!</definedName>
    <definedName name="Western_European_extraregional_trade_and_unit_trade_values_for_sulfur_dioxide">#REF!</definedName>
    <definedName name="Western_European_formulators_of_silicone_sealants_2012">#REF!</definedName>
    <definedName name="Western_European_imports_of_all_sodium_hydrosulfite">#REF!</definedName>
    <definedName name="Western_European_imports_of_all_solid_ammonium_phosphates">#REF!</definedName>
    <definedName name="Western_European_imports_of_all_solid_ammonium_phosphates_continued">#REF!</definedName>
    <definedName name="Western_European_imports_of_ammonia">#REF!</definedName>
    <definedName name="Western_European_imports_of_ammonium_nitrate">#REF!</definedName>
    <definedName name="Western_European_imports_of_calcium_ammonium_nitrate">#REF!</definedName>
    <definedName name="Western_European_imports_of_DAP">#REF!</definedName>
    <definedName name="Western_European_imports_of_dyes_and_fluorescent_whitening_agents">#REF!</definedName>
    <definedName name="Western_European_imports_of_dyes_and_fluorescent_whitening_agents_by_origin">#REF!</definedName>
    <definedName name="Western_European_imports_of_ethyl_ether_by_country_of_origin">#REF!</definedName>
    <definedName name="Western_european_imports_of_isopropyl_alcohol">#REF!</definedName>
    <definedName name="Western_European_imports_of_lignosulfonates">#REF!</definedName>
    <definedName name="Western_European_imports_of_MAP">#REF!</definedName>
    <definedName name="Western_European_imports_of_melamine">#REF!</definedName>
    <definedName name="Western_European_imports_of_nitric_acid">#REF!</definedName>
    <definedName name="Western_European_imports_of_NPK_compound_fertilizers">#REF!</definedName>
    <definedName name="Western_European_imports_of_NPK_compound_fertilizers_by_product_class">#REF!</definedName>
    <definedName name="Western_European_imports_of_other_fluoropolymers_by_country_of_origin">#REF!</definedName>
    <definedName name="Western_European_imports_of_prepared_rubber_accelerators">#REF!</definedName>
    <definedName name="Western_European_imports_of_prepared_rubber_antidegradants">#REF!</definedName>
    <definedName name="Western_European_imports_of_PTFE_by_country_of_origin">#REF!</definedName>
    <definedName name="Western_European_imports_of_rare_earth_products">#REF!</definedName>
    <definedName name="Western_European_imports_of_raw_materials_for_titanium_dioxide_production">#REF!</definedName>
    <definedName name="Western_European_imports_of_sodium_carbonate_by_country">#REF!</definedName>
    <definedName name="Western_European_imports_of_sodium_phosphatesa">#REF!</definedName>
    <definedName name="Western_European_imports_of_sulfuric_acid_by_country_of_destination">#REF!</definedName>
    <definedName name="Western_European_imports_of_sulfuric_acid_by_country_of_origin">#REF!</definedName>
    <definedName name="Western_European_industrial_protective_coatings_market_2014">#REF!</definedName>
    <definedName name="Western_European_list_prices_for_vitamins_2013">#REF!</definedName>
    <definedName name="Western_European_manufacturers_of_cyanoacrylate_adhesives_2012">#REF!</definedName>
    <definedName name="Western_European_manufacturers_of_modified_acrylic_adhesives_2012">#REF!</definedName>
    <definedName name="Western_European_manufacturing_cost_structures_for_typical_flame_retardants_2013">#REF!</definedName>
    <definedName name="Western_European_market_for_double_glazing_by_sealant_type_2011">#REF!</definedName>
    <definedName name="Western_European_market_for_nutraceutical_ingredients_2013">#REF!</definedName>
    <definedName name="Western_european_market_shares_2012">#REF!</definedName>
    <definedName name="Western_European_market_shares_for_powder_coatings_2013">#REF!</definedName>
    <definedName name="Western_European_nontire_rubber_processors_2012">#REF!</definedName>
    <definedName name="Western_European_prices_for_activated_carbon">#REF!</definedName>
    <definedName name="Western_European_prices_for_antioxidants_2013">#REF!</definedName>
    <definedName name="Western_European_Prices_for_Antioxidants—2011">#REF!</definedName>
    <definedName name="Western_European_prices_for_antistatic_agents_2013">#REF!</definedName>
    <definedName name="Western_European_Prices_for_Antistatic_Agents—2011">#REF!</definedName>
    <definedName name="Western_European_prices_for_chemical_blowing_agents_2013">#REF!</definedName>
    <definedName name="Western_European_Prices_for_Chemical_Blowing_Agents—2011">#REF!</definedName>
    <definedName name="Western_European_prices_for_dimer_acid–based_polyamide_resins_part_1">#REF!</definedName>
    <definedName name="Western_European_prices_for_dimer_acid–based_polyamide_resins_part_2">#REF!</definedName>
    <definedName name="Western_European_prices_for_ethyl_ether">#REF!</definedName>
    <definedName name="Western_European_prices_for_flame_retardants_2013">#REF!</definedName>
    <definedName name="Western_European_Prices_for_Flame_Retardants—2011">#REF!</definedName>
    <definedName name="Western_european_prices_for_fluorspar">#REF!</definedName>
    <definedName name="Western_European_prices_for_food_grade_carotenoids_2013">#REF!</definedName>
    <definedName name="Western_European_prices_for_heat_stabilizers_2013">#REF!</definedName>
    <definedName name="Western_European_Prices_for_Heat_Stabilizers—2011">#REF!</definedName>
    <definedName name="Western_European_prices_for_I_I_cleaners">#REF!</definedName>
    <definedName name="Western_European_prices_for_impact_modifiers_2013">#REF!</definedName>
    <definedName name="Western_European_Prices_for_Impact_Modifiers—2013">#REF!</definedName>
    <definedName name="Western_European_prices_for_isoprene">#REF!</definedName>
    <definedName name="Western_european_prices_for_isopropyl_alcohol">#REF!</definedName>
    <definedName name="Western_European_prices_for_light_stabilizers_2013">#REF!</definedName>
    <definedName name="Western_European_prices_for_lubricants_and_slip_additives_2013">#REF!</definedName>
    <definedName name="Western_European_prices_for_lubricants_and_slip_additives_2013_2">#REF!</definedName>
    <definedName name="Western_European_prices_for_NPK_19_10_13">#REF!</definedName>
    <definedName name="Western_European_prices_for_other_food_grade_nutraceutical_compounds_2013">#REF!</definedName>
    <definedName name="Western_European_prices_for_polyamide_epichlorohydrin_resins">#REF!</definedName>
    <definedName name="Western_European_prices_for_polyisoprene">#REF!</definedName>
    <definedName name="Western_European_prices_for_polyurethane_elastomers">#REF!</definedName>
    <definedName name="Western_European_prices_for_selected_amino_acids_peptides_and_proteins_2013">#REF!</definedName>
    <definedName name="Western_European_prices_for_selected_fatty_acids_and_esters_2013">#REF!</definedName>
    <definedName name="Western_European_prices_for_selected_rubber_processing_chemicals">#REF!</definedName>
    <definedName name="Western_European_prices_for_selected_specialty_carbohydrates_and_fibers_2013">#REF!</definedName>
    <definedName name="Western_European_prices_for_sodium_cyanide">#REF!</definedName>
    <definedName name="Western_European_producers_of_acrylamide">#REF!</definedName>
    <definedName name="Western_European_producers_of_ammonia">#REF!</definedName>
    <definedName name="Western_European_producers_of_ammonium_nitrates">#REF!</definedName>
    <definedName name="Western_European_producers_of_ammonium_phosphate">#REF!</definedName>
    <definedName name="Western_European_producers_of_chemical_blowing_agents_2014">#REF!</definedName>
    <definedName name="Western_European_Producers_of_Chemical_Blowing_Agents—2012">#REF!</definedName>
    <definedName name="Western_European_producers_of_dimer_acid">#REF!</definedName>
    <definedName name="Western_European_producers_of_dry_sodium_sulfites">#REF!</definedName>
    <definedName name="Western_European_producers_of_ethyl_ether">#REF!</definedName>
    <definedName name="Western_European_Producers_of_Flame_Retardants—2012">#REF!</definedName>
    <definedName name="Western_European_producers_of_fluid_cracking_catalysts_FCC_containing_rare_earths_2012">#REF!</definedName>
    <definedName name="Western_European_producers_of_fluoropolymers">#REF!</definedName>
    <definedName name="Western_European_producers_of_hydrogen_cyanide">#REF!</definedName>
    <definedName name="Western_European_producers_of_impact_modifiers_2014">#REF!</definedName>
    <definedName name="Western_European_Producers_of_Impact_Modifiers—2014">#REF!</definedName>
    <definedName name="Western_European_producers_of_industrial_ammonium_phosphates">#REF!</definedName>
    <definedName name="Western_European_producers_of_industrial_grade_calcium_phosphates">#REF!</definedName>
    <definedName name="Western_European_producers_of_industrial_phosphoric_acid">#REF!</definedName>
    <definedName name="Western_European_producers_of_industrial_potassium_phosphates">#REF!</definedName>
    <definedName name="Western_European_producers_of_industrial_sodium_phosphates">#REF!</definedName>
    <definedName name="Western_European_producers_of_isoprene">#REF!</definedName>
    <definedName name="Western_European_producers_of_LDPE">#REF!</definedName>
    <definedName name="Western_European_producers_of_lignosulfonates">#REF!</definedName>
    <definedName name="Western_European_producers_of_lithium_chemistries_2013">#REF!</definedName>
    <definedName name="Western_European_producers_of_lithium_compounds">#REF!</definedName>
    <definedName name="Western_European_producers_of_melamine">#REF!</definedName>
    <definedName name="Western_European_producers_of_methanol">#REF!</definedName>
    <definedName name="Western_European_producers_of_nitric_acid">#REF!</definedName>
    <definedName name="Western_European_producers_of_nitrogen_stabilizers—2021">#REF!</definedName>
    <definedName name="Western_European_producers_of_organoaluminums_for_the_merchant_market">#REF!</definedName>
    <definedName name="Western_European_producers_of_organolithium_compounds_2012">#REF!</definedName>
    <definedName name="Western_European_producers_of_organomagnesium_compounds_2012">#REF!</definedName>
    <definedName name="Western_European_producers_of_Polycarbonate__PC__Resins">#REF!</definedName>
    <definedName name="Western_European_producers_of_prganozincs_2012">#REF!</definedName>
    <definedName name="Western_European_producers_of_probiotic_cultures_2013">#REF!</definedName>
    <definedName name="Western_European_producers_of_Product">#REF!</definedName>
    <definedName name="Western_european_producers_of_quaternaries_for_fabric_softeners_2013">#REF!</definedName>
    <definedName name="Western_European_producers_of_rare_earth_end_use_products_2012">#REF!</definedName>
    <definedName name="Western_European_producers_of_rare_earth_products_2012">#REF!</definedName>
    <definedName name="Western_European_producers_of_rare_earth_products_by_type_2012">#REF!</definedName>
    <definedName name="Western_European_producers_of_sodium_cyanide">#REF!</definedName>
    <definedName name="Western_European_producers_of_sodium_formaldehyde_sulfoxylate_as_of_March_2013">#REF!</definedName>
    <definedName name="Western_European_producers_of_sodium_hydrosulfide">#REF!</definedName>
    <definedName name="Western_European_producers_of_sodium_hydrosulfite">#REF!</definedName>
    <definedName name="Western_European_producers_of_sodium_sulfide">#REF!</definedName>
    <definedName name="Western_European_producers_of_sodium_thiosulfate_as_of_March_2013">#REF!</definedName>
    <definedName name="Western_European_producers_of_specialty_carbohydrates_and_fibers_2014">#REF!</definedName>
    <definedName name="Western_European_producers_of_specialty_fatty_acids_and_esters_2013">#REF!</definedName>
    <definedName name="Western_European_producers_of_sulfur_chemicals">#REF!</definedName>
    <definedName name="Western_European_producers_of_sulfur_dioxide">#REF!</definedName>
    <definedName name="Western_European_producers_of_synthetic_dyes_and_fluorescent_brighteners">#REF!</definedName>
    <definedName name="Western_european_producers_of_titanium_dioxide">#REF!</definedName>
    <definedName name="Western_European_producers_of_uv_eb_curable_adhesives_2012">#REF!</definedName>
    <definedName name="Western_European_producers_of_virgin_activated_carbon">#REF!</definedName>
    <definedName name="Western_European_producers_of_vitamins_2013">#REF!</definedName>
    <definedName name="Western_European_production_and_exports_of_leather">#REF!</definedName>
    <definedName name="Western_European_production_capacity_for_ammonia_by_country">#REF!</definedName>
    <definedName name="Western_European_production_capacity_for_sodium_carbonate_by_company">#REF!</definedName>
    <definedName name="Western_European_production_capacity_of_NPK_compound_fertilizers">#REF!</definedName>
    <definedName name="Western_European_production_of_ammonia">#REF!</definedName>
    <definedName name="Western_European_production_of_ammonium_nitrate">#REF!</definedName>
    <definedName name="Western_European_production_of_ammonium_nitrate_2">#REF!</definedName>
    <definedName name="Western_European_Production_of_ammonium_nitrates_by_product_2012">#REF!</definedName>
    <definedName name="Western_European_production_of_ammonium_phosphates">#REF!</definedName>
    <definedName name="Western_European_production_of_ammonium_phosphates_2">#REF!</definedName>
    <definedName name="Western_European_production_of_calcium_ammonium_nitrate">#REF!</definedName>
    <definedName name="Western_European_production_of_cars_and_light_trucks">#REF!</definedName>
    <definedName name="Western_European_production_of_chlorobenzenes">#REF!</definedName>
    <definedName name="Western_European_production_of_dimer_acid_based_polyamide_resins">#REF!</definedName>
    <definedName name="Western_European_production_of_dyes_and_fluorescent_whitening_agents">#REF!</definedName>
    <definedName name="Western_European_production_of_epoxy_surface_coatings_2013">#REF!</definedName>
    <definedName name="Western_European_production_of_hydrogen_cyanide">#REF!</definedName>
    <definedName name="Western_European_production_of_isoprene">#REF!</definedName>
    <definedName name="Western_European_production_of_leather_products_by_end_use_2013">#REF!</definedName>
    <definedName name="Western_European_production_of_lignosulfonates">#REF!</definedName>
    <definedName name="Western_European_production_of_melamine">#REF!</definedName>
    <definedName name="Western_European_production_of_motor_vehicles">#REF!</definedName>
    <definedName name="Western_European_production_of_nonwoven_fabrics">#REF!</definedName>
    <definedName name="Western_European_production_of_NPK_compound_fertilizers">#REF!</definedName>
    <definedName name="Western_European_production_of_NPK_compound_fertilizers_by_product_class">#REF!</definedName>
    <definedName name="Western_european_production_of_paints_and_coatings">#REF!</definedName>
    <definedName name="Western_European_production_of_polyamide_epichlorohydrin_resins">#REF!</definedName>
    <definedName name="Western_European_production_of_polyisoprene">#REF!</definedName>
    <definedName name="Western_European_production_of_polyurethane_elastomers">#REF!</definedName>
    <definedName name="Western_European_production_of_refinery_products">#REF!</definedName>
    <definedName name="Western_European_production_of_selected_catalytic_based_refinery_products">#REF!</definedName>
    <definedName name="Western_European_production_of_sodium_carbonate_by_country">#REF!</definedName>
    <definedName name="Western_European_production_of_sodium_chloride_by_country_part_1">#REF!</definedName>
    <definedName name="Western_European_production_of_sodium_chloride_by_country_part_2">#REF!</definedName>
    <definedName name="Western_European_production_of_sodium_chloride_by_country_part_3">#REF!</definedName>
    <definedName name="Western_European_production_of_sodium_chloride_by_type_thousands_of_metric_tons">#REF!</definedName>
    <definedName name="Western_European_production_of_solid_ammonium_phosphates_by_type">#REF!</definedName>
    <definedName name="Western_European_production_of_sulfuric_acid">#REF!</definedName>
    <definedName name="Western_European_production_of_sulfuric_acid_2">#REF!</definedName>
    <definedName name="Western_European_production_of_sulfuric_acid_by_raw_material">#REF!</definedName>
    <definedName name="Western_European_production_of_thermosetting_powder_coatings">#REF!</definedName>
    <definedName name="Western_European_projects_Acrylamide">#REF!</definedName>
    <definedName name="Western_European_projects_for__acrylamide_production">#REF!</definedName>
    <definedName name="Western_european_R_D_focus_in_surfactants_and_cleaners">#REF!</definedName>
    <definedName name="Western_European_reactivation_capacity_for_activated_carbon">#REF!</definedName>
    <definedName name="Western_European_resellers_of_activated_carbon_2013">#REF!</definedName>
    <definedName name="Western_European_sales_and_shares_of_I_I_cleaner_producers">#REF!</definedName>
    <definedName name="Western_European_sales_channels_for_I_I_cleaners">#REF!</definedName>
    <definedName name="Western_European_sodium_carbonate_production_capacity_by_company_and_year">#REF!</definedName>
    <definedName name="Western_European_sulfuric_acid_production_capacity_by_country">#REF!</definedName>
    <definedName name="Western_European_sulfuric_acid_production_capacity_by_country_2">#REF!</definedName>
    <definedName name="Western_European_suppliers_and_producers_of_stanols_sterols_and_esters_2014">#REF!</definedName>
    <definedName name="Western_European_supply_demand_for_activated_carbon_2012">#REF!</definedName>
    <definedName name="Western_European_supply_demand_for_all_sodium_sulfites">#REF!</definedName>
    <definedName name="Western_European_supply_demand_for_all_solid_ammonium_phosphates">#REF!</definedName>
    <definedName name="Western_European_supply_demand_for_ammonia">#REF!</definedName>
    <definedName name="Western_European_supply_demand_for_ammonium_nitrate">#REF!</definedName>
    <definedName name="Western_European_supply_demand_for_ammonium_nitrates">#REF!</definedName>
    <definedName name="Western_European_supply_demand_for_C1_C4_alkyl_acetates—2020">#REF!</definedName>
    <definedName name="Western_European_supply_demand_for_calcium_ammonium_nitrate">#REF!</definedName>
    <definedName name="Western_European_supply_demand_for_DAP">#REF!</definedName>
    <definedName name="Western_European_supply_demand_for_dyes_and_fluorescent_whitening_agents">#REF!</definedName>
    <definedName name="Western_European_supply_demand_for_ethyl_ether">#REF!</definedName>
    <definedName name="Western_european_supply_demand_for_fluorspar">#REF!</definedName>
    <definedName name="Western_european_supply_demand_for_isopropyl_alcohol">#REF!</definedName>
    <definedName name="Western_European_supply_demand_for_LDPE">#REF!</definedName>
    <definedName name="Western_European_supply_demand_for_lignosulfonates">#REF!</definedName>
    <definedName name="Western_European_supply_demand_for_lithium_carbonate">#REF!</definedName>
    <definedName name="Western_European_supply_demand_for_lithium_carbonate_2">#REF!</definedName>
    <definedName name="Western_European_supply_demand_for_lithium_chloride">#REF!</definedName>
    <definedName name="Western_European_supply_demand_for_lithium_chloride_2">#REF!</definedName>
    <definedName name="Western_European_supply_demand_for_lithium_hydroxide">#REF!</definedName>
    <definedName name="Western_European_supply_demand_for_MAP">#REF!</definedName>
    <definedName name="Western_European_supply_demand_for_melamine">#REF!</definedName>
    <definedName name="Western_European_supply_demand_for_merchant_sodium_hydrosulfite">#REF!</definedName>
    <definedName name="Western_European_supply_demand_for_nitric_acid">#REF!</definedName>
    <definedName name="Western_European_supply_demand_for_NPK_compound_fertilizers">#REF!</definedName>
    <definedName name="Western_European_supply_demand_for_organoaluminums">#REF!</definedName>
    <definedName name="Western_European_supply_demand_for_organolithiums">#REF!</definedName>
    <definedName name="Western_European_supply_demand_for_organomagnesium">#REF!</definedName>
    <definedName name="Western_European_supply_demand_for_organotins">#REF!</definedName>
    <definedName name="Western_European_supply_demand_for_organozincs">#REF!</definedName>
    <definedName name="Western_European_supply_demand_for_Polycarbonate__PC__Resins">#REF!</definedName>
    <definedName name="Western_European_supply_demand_for_Product">#REF!</definedName>
    <definedName name="Western_European_supply_demand_for_propylene_glycols_by_type">#REF!</definedName>
    <definedName name="Western_European_supply_demand_for_PTFE">#REF!</definedName>
    <definedName name="Western_European_supply_demand_for_rare_earth_products">#REF!</definedName>
    <definedName name="Western_European_supply_demand_for_rubber">#REF!</definedName>
    <definedName name="Western_European_supply_demand_for_slow__and_controlled_release_fertilizers">#REF!</definedName>
    <definedName name="Western_European_supply_demand_for_sodium_bisulfite">#REF!</definedName>
    <definedName name="Western_European_supply_demand_for_sodium_chloride">#REF!</definedName>
    <definedName name="Western_European_supply_demand_for_sodium_cyanide_2012">#REF!</definedName>
    <definedName name="Western_European_supply_demand_for_sodium_formaldehyde_sulfoxylate">#REF!</definedName>
    <definedName name="Western_European_supply_demand_for_sodium_hydrosulfide">#REF!</definedName>
    <definedName name="Western_European_supply_demand_for_sodium_metabisulfite">#REF!</definedName>
    <definedName name="Western_European_supply_demand_for_sodium_sulfide">#REF!</definedName>
    <definedName name="Western_European_supply_demand_for_sodium_sulfite">#REF!</definedName>
    <definedName name="Western_European_supply_demand_for_sodium_thiosulfate">#REF!</definedName>
    <definedName name="Western_European_supply_demand_for_sodium_tripolyphosphate">#REF!</definedName>
    <definedName name="Western_European_supply_demand_for_sulfur_dioxide">#REF!</definedName>
    <definedName name="Western_European_supply_demand_for_sulfuric_acid">#REF!</definedName>
    <definedName name="Western_european_supply_demand_for_surfactants">#REF!</definedName>
    <definedName name="Western_european_supply_demand_for_titanium_dioxide">#REF!</definedName>
    <definedName name="Western_European_tire_market">#REF!</definedName>
    <definedName name="Western_European_tire_sales">#REF!</definedName>
    <definedName name="Western_European_trade_and_unit_trade_values_for_dry_sodium_hydrosulfide">#REF!</definedName>
    <definedName name="Western_European_trade_and_unit_trade_values_for_dry_sodium_sulfides">#REF!</definedName>
    <definedName name="Western_European_trade_and_unit_trade_values_for_sodium_thiosulfate">#REF!</definedName>
    <definedName name="Western_European_trade_in_isoprene">#REF!</definedName>
    <definedName name="Western_European_trade_in_melamine">#REF!</definedName>
    <definedName name="Western_European_trade_in_PTFE_and_other_fluoropolymers">#REF!</definedName>
    <definedName name="Western_European_trade_in_sodium_chloride">#REF!</definedName>
    <definedName name="Western_European_unit_import_values_for_NPK_compound_fertilizers">#REF!</definedName>
    <definedName name="Western_European_unit_import_values_for_sulfuric_acid_by_country__continued">'[10]Prices EMEA'!#REF!</definedName>
    <definedName name="Western_European_unit_trade_values_for_lithium_chemistries">#REF!</definedName>
    <definedName name="Western_European_unit_trade_values_for_lithium_chemistries_2">#REF!</definedName>
    <definedName name="Western_european_unit_trade_values_for_surfactants">#REF!</definedName>
    <definedName name="Western_European_upstream_integration_of_fluoropolymer_producers_2012">#REF!</definedName>
    <definedName name="Western_Europeanc_consumption_of_organophosphorus_flame_retardants">#REF!</definedName>
    <definedName name="Westren_European_production_chart">#REF!</definedName>
    <definedName name="Wet_chemicals_used_in_the_production_of_display_panels">#REF!</definedName>
    <definedName name="whstats">#REF!</definedName>
    <definedName name="Wld_caps_regions_aagr">#REF!</definedName>
    <definedName name="Wld_cons_enduse_aagr">#REF!</definedName>
    <definedName name="Wld_cons_regions_aagr">#REF!</definedName>
    <definedName name="Wld_cons_regions_baseyear">#REF!</definedName>
    <definedName name="Wld_cons_regions_fcstyear">#REF!</definedName>
    <definedName name="Wld_consumption">#REF!</definedName>
    <definedName name="WLD_consumption_of_SOD_2025">#REF!</definedName>
    <definedName name="Wld_salient_statistics">#REF!</definedName>
    <definedName name="Wld_supdem_regions">#REF!</definedName>
    <definedName name="Wld_top_producers">#REF!</definedName>
    <definedName name="WLDMarket">'[14]19. Construction'!#REF!</definedName>
    <definedName name="wo_cons_2013">#REF!</definedName>
    <definedName name="Wo_cons_chart">#REF!</definedName>
    <definedName name="wo_cons_charts">#REF!</definedName>
    <definedName name="wo_supply_graph">#REF!</definedName>
    <definedName name="wor_con_min_syn_2023">#REF!</definedName>
    <definedName name="Wordl_sup_dem_for_sodium_hydrosulfite">#REF!</definedName>
    <definedName name="worksheet_EuroAlip">#REF!</definedName>
    <definedName name="World">OFFSET([69]World!$A$1,0,0,COUNTA([69]World!$A:$AV),1)</definedName>
    <definedName name="World_ammonia_consumption_2013">#REF!</definedName>
    <definedName name="World_annual_capacity_for_nitric_acid">'[6]global Rankings'!#REF!</definedName>
    <definedName name="World_annual_capacity_for_nitric_acid_as_of_May_2014">#REF!</definedName>
    <definedName name="World_annual_capacity_for_nitric_acid_by_company_as_of_May_2014">#REF!</definedName>
    <definedName name="World_annual_nameplate_capacity_for_HDPE_by_region">#REF!</definedName>
    <definedName name="World_apparent_consumption_of_ammonia">#REF!</definedName>
    <definedName name="World_apparent_consumption_of_DAP">#REF!</definedName>
    <definedName name="World_apparent_consumption_of_MAP">#REF!</definedName>
    <definedName name="World_apparent_consumption_of_sulfuric_acid">'[10]wld annual capacity'!#REF!</definedName>
    <definedName name="World_average_annual_capacity_for_Product_by_region">#REF!</definedName>
    <definedName name="World_average_annual_capacity_of_Sodium_Carbonate">#REF!</definedName>
    <definedName name="World_average_annual_growth_in_sales_of_flavor_and_fragrance_products">#REF!</definedName>
    <definedName name="World_Average_Annual_Growth_in_Sales_of_Flavor_and_Fragrance_Products—2013_2018">#REF!</definedName>
    <definedName name="World_bauxite_production">#REF!</definedName>
    <definedName name="World_butyl_elastomer_exports_by_region">#REF!</definedName>
    <definedName name="World_butyl_elastomer_imports_by_region">#REF!</definedName>
    <definedName name="World_capacity_and_demand_for_lithium">#REF!</definedName>
    <definedName name="World_capacity_by_top_producers">#REF!</definedName>
    <definedName name="World_capacity_changes_for_isopropyl_alcohol—2020–23">#REF!</definedName>
    <definedName name="World_capacity_for_ammonia">#REF!</definedName>
    <definedName name="World_capacity_for_lithium_by_company_2013">#REF!</definedName>
    <definedName name="World_capacity_for_lithium_by_company—2017">#REF!</definedName>
    <definedName name="World_capacity_for_nitric_acid_by_region">'[6]global op rate'!#REF!</definedName>
    <definedName name="World_capacity_for_rare_earth_minerals">#REF!</definedName>
    <definedName name="World_capacity_for_Sodium_Carbonate_by_region">#REF!</definedName>
    <definedName name="World_capacity_for_sodium_chloride—2023">#REF!</definedName>
    <definedName name="World_capacity_for_titanium_dioxide_2012">#REF!</definedName>
    <definedName name="World_capacity_for_titanium_dioxide_2012_2">#REF!</definedName>
    <definedName name="World_capacity_for_titanium_dioxide_2014">#REF!</definedName>
    <definedName name="World_capacity_ranking_for_sulfuric_acid_by_company_2014">#REF!</definedName>
    <definedName name="World_Capsprocess">#REF!+#REF!</definedName>
    <definedName name="World_cons__by_region">#REF!</definedName>
    <definedName name="World_cons_by_end_use">#REF!</definedName>
    <definedName name="World_cons_by_product">#REF!</definedName>
    <definedName name="World_cons_F_and_F_2026_Volume">#REF!</definedName>
    <definedName name="World_Cons_of_IC_process_chemicals_by_product">'[70]wrld con ic'!#REF!</definedName>
    <definedName name="World_cons_process_chem">#REF!</definedName>
    <definedName name="World_cons_spec_textile_chem_2024">#REF!</definedName>
    <definedName name="World_cons_spec_textile_chem_by_region">#REF!</definedName>
    <definedName name="World_consum_F_and_F_2020_percent_of_sales">#REF!</definedName>
    <definedName name="World_consum_F_and_F_2020_volume">#REF!</definedName>
    <definedName name="World_consum_F_and_F_2021_percent_of_sales">#REF!</definedName>
    <definedName name="World_consum_F_and_F_2021_volume">#REF!</definedName>
    <definedName name="World_consumption_chart">[29]Index!#REF!</definedName>
    <definedName name="World_consumption_for_Sodium_Carbonate_by_end_use">#REF!</definedName>
    <definedName name="World_consumption_for_Sodium_Carbonate_by_region">#REF!</definedName>
    <definedName name="World_consumption_lithium_chemistries">#REF!</definedName>
    <definedName name="World_consumption_of_ABS_resins_2024">#REF!</definedName>
    <definedName name="World_consumption_of_acetonitrile_by_application">#REF!</definedName>
    <definedName name="World_consumption_of_activated_carbon_by_application">#REF!</definedName>
    <definedName name="World_consumption_of_activated_carbon_by_region">#REF!</definedName>
    <definedName name="World_consumption_of_activated_carbon_by_region_and_end_use___2028">'[23]wo cons region 2023'!#REF!</definedName>
    <definedName name="World_consumption_of_aroma_chemicals_by_type_2013">#REF!</definedName>
    <definedName name="World_consumption_of_aromatic_ketone_polymers_by_major_market">#REF!</definedName>
    <definedName name="World_consumption_of_batteries_by_major_application">#REF!</definedName>
    <definedName name="World_consumption_of_batteries_for_cars_and_two_wheeled_vehicles">#REF!</definedName>
    <definedName name="World_consumption_of_caprolactam_by_region">#REF!</definedName>
    <definedName name="World_consumption_of_catalysts_for_mobile_and_stationary_sources">#REF!</definedName>
    <definedName name="World_consumption_of_catalysts_for_mobile_sources">#REF!</definedName>
    <definedName name="World_consumption_of_catalysts_for_mobile_sources_by_region">#REF!</definedName>
    <definedName name="World_consumption_of_catalysts_for_mobile_sources_by_type">#REF!</definedName>
    <definedName name="World_consumption_of_catalysts_for_stationary_sources">#REF!</definedName>
    <definedName name="World_consumption_of_collectors">#REF!</definedName>
    <definedName name="World_consumption_of_epoxy_coatings_by_technology">#REF!</definedName>
    <definedName name="World_consumption_of_epoxy_surface_coatings">#REF!</definedName>
    <definedName name="World_consumption_of_ethanolamines">#REF!</definedName>
    <definedName name="World_consumption_of_ethanolamines_by_end_use">#REF!</definedName>
    <definedName name="World_consumption_of_ethanolamines—2022">#REF!</definedName>
    <definedName name="World_consumption_of_F_and_F_products_2026">#REF!</definedName>
    <definedName name="World_consumption_of_feed_additives—2023">#REF!</definedName>
    <definedName name="World_consumption_of_flame_retardants">#REF!</definedName>
    <definedName name="World_consumption_of_flame_retardants_by_type_2013">#REF!</definedName>
    <definedName name="World_consumption_of_flavor_and_fragrance_products">#REF!</definedName>
    <definedName name="World_consumption_of_flavor_and_fragrance_products_by_product_category">#REF!</definedName>
    <definedName name="World_consumption_of_flavor_and_fragrance_products_by_region">#REF!</definedName>
    <definedName name="World_consumption_of_flavor_and_fragrance_products_by_region__volume">#REF!</definedName>
    <definedName name="World_consumption_of_flavor_and_fragrance_products_by_type">#REF!</definedName>
    <definedName name="World_consumption_of_flavor_and_fragrance_products_by_volume_—_2024">#REF!</definedName>
    <definedName name="World_consumption_of_flavor_and_fragrance_products—2020">#REF!</definedName>
    <definedName name="World_consumption_of_flavor_and_fragrance_products—2020_21_dollars">#REF!</definedName>
    <definedName name="World_consumption_of_flavor_and_fragrance_products—2021">#REF!</definedName>
    <definedName name="World_consumption_of_flavor_and_fragrance_products—2026">#REF!</definedName>
    <definedName name="World_consumption_of_flavor_and_fragrances_products_2021">#REF!</definedName>
    <definedName name="World_consumption_of_flavors_and_fragrances_2021">#REF!</definedName>
    <definedName name="World_consumption_of_flocculants">#REF!</definedName>
    <definedName name="World_consumption_of_flocculants_by_value_2013">#REF!</definedName>
    <definedName name="World_consumption_of_fluoropolymers_2012">#REF!</definedName>
    <definedName name="World_consumption_of_fluosilicic_acid_2011">#REF!</definedName>
    <definedName name="World_consumption_of_FPD_materials">#REF!</definedName>
    <definedName name="World_consumption_of_FPD_photoresists">#REF!</definedName>
    <definedName name="World_consumption_of_FPD_substrates">#REF!</definedName>
    <definedName name="World_consumption_of_frothers">#REF!</definedName>
    <definedName name="World_consumption_of_frothers_by_value_2013">#REF!</definedName>
    <definedName name="World_consumption_of_frothers_by_value—2016">#REF!</definedName>
    <definedName name="World_consumption_of_grinding_aids">#REF!</definedName>
    <definedName name="World_consumption_of_grinding_aids_by_value_2013">#REF!</definedName>
    <definedName name="World_consumption_of_HDPE—2020">#REF!</definedName>
    <definedName name="World_consumption_of_high_performance_anticorrosion_coatings_by_major_application_2014">#REF!</definedName>
    <definedName name="World_consumption_of_hydrogen_cyanide">#REF!</definedName>
    <definedName name="World_consumption_of_hydrogen_cyanide_by_end_use_2012">#REF!</definedName>
    <definedName name="World_consumption_of_I_I_cleaners_products_by_major_region—2023">'[14]con I&amp;I Cleaner 2023'!#REF!</definedName>
    <definedName name="World_consumption_of_industrial_maintenance_coatings">#REF!</definedName>
    <definedName name="World_consumption_of_industrial_maintenance_coatings_2014a">#REF!</definedName>
    <definedName name="World_consumption_of_LCD_substrates">#REF!</definedName>
    <definedName name="World_consumption_of_LDPE">#REF!</definedName>
    <definedName name="World_consumption_of_LDPE_2014">#REF!</definedName>
    <definedName name="World_consumption_of_LDPE_by_end_use">#REF!</definedName>
    <definedName name="World_consumption_of_lignosulfonates_by_major_region_and_applications_2011">#REF!</definedName>
    <definedName name="World_consumption_of_liquid_crystal_materials_by_region">#REF!</definedName>
    <definedName name="World_consumption_of_lithium">#REF!</definedName>
    <definedName name="World_consumption_of_lithium_2">#REF!</definedName>
    <definedName name="World_consumption_of_lithium_2013">#REF!</definedName>
    <definedName name="World_consumption_of_lithium_by_end_use">#REF!</definedName>
    <definedName name="World_consumption_of_lithium_carbonate_for_mobile_devices_transport_and_grid_storage">#REF!</definedName>
    <definedName name="World_consumption_of_lithium_for_battery_use">#REF!</definedName>
    <definedName name="World_consumption_of_lithium_for_mobile_devices">#REF!</definedName>
    <definedName name="World_consumption_of_lithium_for_portable_electronics">#REF!</definedName>
    <definedName name="World_consumption_of_major_high_performance_thermoplastics">#REF!</definedName>
    <definedName name="World_consumption_of_marine_coatings_2014a">#REF!</definedName>
    <definedName name="World_consumption_of_melamine_2013">#REF!</definedName>
    <definedName name="World_consumption_of_melamine_2013a_1">#REF!</definedName>
    <definedName name="World_consumption_of_melamine_by_region_2">#REF!</definedName>
    <definedName name="World_consumption_of_mining_chemicals">#REF!</definedName>
    <definedName name="World_consumption_of_mining_chemicals_by_value">#REF!</definedName>
    <definedName name="World_consumption_of_neat_epoxy_resin_for_adhesives_and_market_value_of_epoxy_adhesives">#REF!</definedName>
    <definedName name="World_consumption_of_nitric_acid">'[6]global Rankings'!#REF!</definedName>
    <definedName name="World_consumption_of_nitric_acid_2013">#REF!</definedName>
    <definedName name="World_consumption_of_nitric_acid_by_end_use_2013">#REF!</definedName>
    <definedName name="World_consumption_of_nitric_acid_by_product">#REF!</definedName>
    <definedName name="World_consumption_of_nitric_acid_by_region">'[6]global op rate'!#REF!</definedName>
    <definedName name="World_consumption_of_nitrous_oxide">#REF!</definedName>
    <definedName name="World_consumption_of_nonwoven_fabrics_by_fiber_type_2012">#REF!</definedName>
    <definedName name="World_consumption_of_nutraceutical_ingredients_by_volume—2022">#REF!</definedName>
    <definedName name="World_consumption_of_oil_production_chemicals_2014">#REF!</definedName>
    <definedName name="World_consumption_of_OLED_materials">#REF!</definedName>
    <definedName name="World_consumption_of_OLED_substrates">#REF!</definedName>
    <definedName name="World_consumption_of_optical_and_functional_films">#REF!</definedName>
    <definedName name="World_consumption_of_other_collectors">#REF!</definedName>
    <definedName name="World_consumption_of_other_collectors_by_value_2013">#REF!</definedName>
    <definedName name="World_consumption_of_plastics_additives_2013">#REF!</definedName>
    <definedName name="World_consumption_of_plastics_additives_2018">#REF!</definedName>
    <definedName name="World_consumption_of_Polycarbonate__PC__Resins">#REF!</definedName>
    <definedName name="World_consumption_of_Polycarbonate__PC__Resins—2023">#REF!</definedName>
    <definedName name="World_consumption_of_Polycarbonate__PC__Resins—2028">#REF!</definedName>
    <definedName name="World_consumption_of_polysulfide_sealants">#REF!</definedName>
    <definedName name="World_consumption_of_polyurethane_adhesives">#REF!</definedName>
    <definedName name="World_consumption_of_polyurethane_elastomers_2012">#REF!</definedName>
    <definedName name="World_consumption_of_polyurethane_elastomers_in_the_footwear_industry">#REF!</definedName>
    <definedName name="World_consumption_of_polyurethane_sealants">#REF!</definedName>
    <definedName name="World_consumption_of_powder_coatings_for_appliances_2013">#REF!</definedName>
    <definedName name="World_consumption_of_powder_coatings_for_architectural_aluminum_2013">#REF!</definedName>
    <definedName name="World_consumption_of_powder_coatings_in_the_automotive_market_2013">#REF!</definedName>
    <definedName name="World_consumption_of_powder_coatings_in_the_functional_market_2013">#REF!</definedName>
    <definedName name="World_consumption_of_process_catalysts">#REF!</definedName>
    <definedName name="World_consumption_of_process_catalysts_by_function">#REF!</definedName>
    <definedName name="World_consumption_of_process_catalysts_by_type_2012">#REF!</definedName>
    <definedName name="World_consumption_of_process_catalysts_by_type_and_volume_2012">#REF!</definedName>
    <definedName name="World_consumption_of_process_chemicals_in_the_FPD_industry">#REF!</definedName>
    <definedName name="World_consumption_of_Product">#REF!</definedName>
    <definedName name="World_consumption_of_Product_by_end_use">#REF!</definedName>
    <definedName name="World_consumption_of_Product—2017">#REF!</definedName>
    <definedName name="World_consumption_of_Product—2022">#REF!</definedName>
    <definedName name="World_consumption_of_protective_industrial_maintenance_and_marine_coatings">#REF!</definedName>
    <definedName name="World_consumption_of_PV_materials">#REF!</definedName>
    <definedName name="World_consumption_of_radiation_curable_adhesives">#REF!</definedName>
    <definedName name="World_consumption_of_rare_earth_products">#REF!</definedName>
    <definedName name="World_consumption_of_rare_earth_products_2">#REF!</definedName>
    <definedName name="World_consumption_of_rare_earth_products_by_major_region_and_end_use_2012">#REF!</definedName>
    <definedName name="World_consumption_of_rare_earth_products_by_type">#REF!</definedName>
    <definedName name="World_consumption_of_refined_and_synthetic_acetonitrile_2013">#REF!</definedName>
    <definedName name="World_consumption_of_selected_oil_field_chemicals_2014">#REF!</definedName>
    <definedName name="World_consumption_of_selected_semiconductor_process_chemicals_—_2024">#REF!</definedName>
    <definedName name="World_consumption_of_semicrystalline_high_performance_thermoplastics_by_end_use_—_2024">#REF!</definedName>
    <definedName name="World_consumption_of_silicone_sealants">#REF!</definedName>
    <definedName name="World_consumption_of_silyl_modified_polymer_sealants">#REF!</definedName>
    <definedName name="World_consumption_of_Sodium_Carbonate_by_application">#REF!</definedName>
    <definedName name="World_consumption_of_sodium_carbonate—2018">#REF!</definedName>
    <definedName name="World_consumption_of_sodium_chloride">#REF!</definedName>
    <definedName name="World_consumption_of_sodium_chloride_2012">#REF!</definedName>
    <definedName name="World_consumption_of_sodium_chloride_2012_2">#REF!</definedName>
    <definedName name="World_consumption_of_sodium_chloride_2017">#REF!</definedName>
    <definedName name="World_consumption_of_sodium_chloride_2017_2">#REF!</definedName>
    <definedName name="World_consumption_of_solvent_extractants">#REF!</definedName>
    <definedName name="World_consumption_of_solvent_extractants__metric_tons20162021">#REF!</definedName>
    <definedName name="World_consumption_of_solvent_extractants_by_value_2013">#REF!</definedName>
    <definedName name="World_consumption_of_specialty_adhesives_and_sealants_2011">#REF!</definedName>
    <definedName name="World_consumption_of_specialty_water_management_chemicals">[29]Index!#REF!</definedName>
    <definedName name="World_consumption_of_sulfide_collectors">#REF!</definedName>
    <definedName name="World_consumption_of_sulfide_collectors_by_value_2013">#REF!</definedName>
    <definedName name="World_consumption_of_sulfone_polymers_by_end_use_2015">#REF!</definedName>
    <definedName name="World_consumption_of_sulfuric_acid_by_end_use">'[10]Consumption Breakdown'!#REF!</definedName>
    <definedName name="World_consumption_of_sulfuric_acid_by_region">'[10]wld annual capacity reg'!#REF!</definedName>
    <definedName name="World_consumption_of_sulfuric_acid_by_region_and_end_use_2014">#REF!</definedName>
    <definedName name="World_consumption_of_terephthalic_acid_and_dimethyl_terephthalate">#REF!</definedName>
    <definedName name="World_consumption_of_the_major_high_performance_thermoplastics">#REF!</definedName>
    <definedName name="World_consumption_of_the_major_high_performance_thermoplasticsa">#REF!</definedName>
    <definedName name="World_consumption_of_titanium_dioxide">#REF!</definedName>
    <definedName name="World_consumption_of_titanium_dioxide_by_country_2014">#REF!</definedName>
    <definedName name="World_consumption_of_total_PE">#REF!</definedName>
    <definedName name="World_consumption_of_total_polyethylene">#REF!</definedName>
    <definedName name="World_consumption_of_wafer_substrates_—_2024">#REF!</definedName>
    <definedName name="World_consumption_of_wet_chemicals_in_LCD_manufacture">#REF!</definedName>
    <definedName name="World_consumption_of_wet_chemicals_in_OLED_display_manufacture">#REF!</definedName>
    <definedName name="World_consumption_of_wet_chemicals_in_the_FPD_industry">#REF!</definedName>
    <definedName name="World_consumption_value_of_surfactants_by_product_typea__b">#REF!</definedName>
    <definedName name="World_consumption_value_of_surfactants_by_regiona__b">#REF!</definedName>
    <definedName name="World_consumption_volume_of_surfactants_by_product_typea__b">#REF!</definedName>
    <definedName name="World_consumption_volume_of_surfactants_by_regiona__b">#REF!</definedName>
    <definedName name="World_consumption_volume_of_synthetic_base_stocks">'[22]by region'!#REF!</definedName>
    <definedName name="World_deepwater_floating_rig_demand">#REF!</definedName>
    <definedName name="World_demand_for_lithium">#REF!</definedName>
    <definedName name="World_demand_for_lithium_in_batteries">#REF!</definedName>
    <definedName name="World_demand_for_platinum_group_metals_for_autocatalysts">#REF!</definedName>
    <definedName name="World_demand_for_precious_metals_for_chemical_and_refining_catalysts">#REF!</definedName>
    <definedName name="World_drilling_fluid_Market_Share_by_Major_Suppliers_and_Region_2014">#REF!</definedName>
    <definedName name="World_drilling_fluid_market_value_by_region_and_mud_type_2014">#REF!</definedName>
    <definedName name="World_ethylene_prices">#REF!</definedName>
    <definedName name="World_Exports">#REF!</definedName>
    <definedName name="World_exports_of_ammonia">#REF!</definedName>
    <definedName name="World_exports_of_butyl_elastomers">#REF!</definedName>
    <definedName name="World_exports_of_DAP">#REF!</definedName>
    <definedName name="World_exports_of_MAP">#REF!</definedName>
    <definedName name="World_exports_of_nitric_acid_by_region">'[6]global op rate'!#REF!</definedName>
    <definedName name="World_exports_of_Sodium_Carbonate_by_region">#REF!</definedName>
    <definedName name="World_exports_of_sulfuric_acid">'[10]wld annual capacity'!#REF!</definedName>
    <definedName name="World_exports_of_sulfuric_acid_by_region">'[10]wld annual capacity reg'!#REF!</definedName>
    <definedName name="World_food_and_beverage_manufacturing_—_2023">#REF!</definedName>
    <definedName name="World_GDP_projections">#REF!</definedName>
    <definedName name="World_Imports">#REF!</definedName>
    <definedName name="World_imports_of_ammonia">#REF!</definedName>
    <definedName name="World_imports_of_butyl_elastomers">#REF!</definedName>
    <definedName name="World_imports_of_DAP">#REF!</definedName>
    <definedName name="World_imports_of_MAP">#REF!</definedName>
    <definedName name="World_imports_of_nitric_acid_by_region">'[6]global op rate'!#REF!</definedName>
    <definedName name="World_imports_of_Sodium_Carbonate_by_region">#REF!</definedName>
    <definedName name="World_imports_of_sulfuric_acid">'[10]wld annual capacity'!#REF!</definedName>
    <definedName name="World_imports_of_sulfuric_acid_by_region">'[10]wld annual capacity reg'!#REF!</definedName>
    <definedName name="World_increase_in_urea_capacity_during_2013_2018">#REF!</definedName>
    <definedName name="World_isopropylic_alcohol_capacity_production_by_process">#REF!</definedName>
    <definedName name="World_leading_sodium_carbonate_capacities_by_ownership">#REF!</definedName>
    <definedName name="World_lithium_resources_by_source_and_country_2013">#REF!</definedName>
    <definedName name="World_market_by_functional_type">#REF!</definedName>
    <definedName name="World_market_for_mining_chemicals_2013">#REF!</definedName>
    <definedName name="World_market_for_mining_chemicals—2016_ByRegion">#REF!</definedName>
    <definedName name="World_market_for_nutraceuticals_at_the_retail_level">#REF!</definedName>
    <definedName name="World_Market_Mining_Chem_ByFunction_Vol_Val_Growth">#REF!</definedName>
    <definedName name="World_market_share_for_cementing_and_stimulation_service_companies_2014">#REF!</definedName>
    <definedName name="World_market_share_for_drilling_fluid_service_companies_2014">#REF!</definedName>
    <definedName name="World_market_share_for_electric_vehicles">#REF!</definedName>
    <definedName name="World_market_share_for_oil_production_chemical_service_companies_2014">#REF!</definedName>
    <definedName name="World_Market_Size_2020">#REF!,#REF!</definedName>
    <definedName name="World_mine_reserves_and_production_for_titanium_mineral_concentrates_2014">#REF!</definedName>
    <definedName name="World_net_trade_for_nitric_acid_by_region">#REF!</definedName>
    <definedName name="World_net_trade_in_nitric_acid_by_region">'[6]global op rate'!#REF!</definedName>
    <definedName name="World_net_trade_in_sulfuric_acid">'[10]wld annual capacity'!#REF!</definedName>
    <definedName name="World_net_trade_in_sulfuric_acid_by_region">'[10]wld annual capacity reg'!#REF!</definedName>
    <definedName name="World_new_shipbuilding_statisticsa__continued">'[42]wo new ship'!#REF!</definedName>
    <definedName name="World_nontire_sales_of_Western_European_companies">#REF!</definedName>
    <definedName name="World_operating_rates_for_ammonia">#REF!</definedName>
    <definedName name="World_operating_rates_for_nitric_acid">#REF!</definedName>
    <definedName name="World_operating_rates_for_nitric_acid_by_region">'[6]global op rate'!#REF!</definedName>
    <definedName name="World_per_capita_consumption_and_total_consumption_growth_rates_for_titanium_dioxide_2014">#REF!</definedName>
    <definedName name="World_prices_for_LDPE">#REF!</definedName>
    <definedName name="World_prices_for_lithium_carbonate">#REF!</definedName>
    <definedName name="World_prices_for_natural_gas_feedstock">#REF!</definedName>
    <definedName name="World_producers_of_aroma_chemicals_2014">#REF!</definedName>
    <definedName name="World_producers_of_aromatic_polyketone_resins">#REF!</definedName>
    <definedName name="World_Producers_of_Lithium_Carbonate">#REF!</definedName>
    <definedName name="World_producers_of_lithium_hydroxide">#REF!</definedName>
    <definedName name="World_producers_of_lithium_raw_materials">#REF!</definedName>
    <definedName name="World_producers_of_lithium_raw_materials_2">#REF!</definedName>
    <definedName name="world_producers_of_lithium_raw_materials_3">#REF!</definedName>
    <definedName name="World_producers_of_menthol">#REF!</definedName>
    <definedName name="World_producers_of_polyisoprene_elastomers">#REF!</definedName>
    <definedName name="World_producers_of_silyl_modified_polymers">#REF!</definedName>
    <definedName name="World_producers_of_sulfone_polymers">#REF!</definedName>
    <definedName name="World_producers_of_synthetic_zeolites_for_catalysts_2012">#REF!</definedName>
    <definedName name="World_producers_of_synthetic_zeolites_for_catalysts_2013">#REF!</definedName>
    <definedName name="World_producers_of_vanillin_and_ethyl_vanillin">#REF!</definedName>
    <definedName name="World_production_capacity_for_lithium_by_source">#REF!</definedName>
    <definedName name="World_production_for_Sodium_Carbonate_by_region">#REF!</definedName>
    <definedName name="World_production_of_ammonia">#REF!</definedName>
    <definedName name="World_production_of_electric_vehicle_batteries_by_type">#REF!</definedName>
    <definedName name="World_production_of_engines_for_nonroad_equipment">'[71]motor prod'!#REF!</definedName>
    <definedName name="World_production_of_fluorspar_by_region">#REF!</definedName>
    <definedName name="World_production_of_fluorspar_by_type_2014">#REF!</definedName>
    <definedName name="World_production_of_heavy_duty_diesel_vehicles">#REF!</definedName>
    <definedName name="World_production_of_light_duty_vehicles">#REF!</definedName>
    <definedName name="World_production_of_light_duty_vehicles_with_internal_combustion_enginea">#REF!</definedName>
    <definedName name="World_production_of_lithium_carbonate">#REF!</definedName>
    <definedName name="World_production_of_lithium_hydroxide">#REF!</definedName>
    <definedName name="World_production_of_lithium_minerals_and_brine">#REF!</definedName>
    <definedName name="World_production_of_lithium_minerals_and_brine_continued">#REF!</definedName>
    <definedName name="World_production_of_major_essential_oils_2013">#REF!</definedName>
    <definedName name="World_production_of_major_essential_oils—2020">#REF!</definedName>
    <definedName name="World_production_of_MAP">#REF!</definedName>
    <definedName name="World_production_of_merchant_lithium_chloride">#REF!</definedName>
    <definedName name="World_production_of_motorcycles_and_mopeds">#REF!</definedName>
    <definedName name="World_production_of_nitric_acid">'[6]global Rankings'!#REF!</definedName>
    <definedName name="World_production_of_nitric_acid_as_of_2013">#REF!</definedName>
    <definedName name="World_production_of_nitric_acid_by_region">'[6]global op rate'!#REF!</definedName>
    <definedName name="World_production_of_pure_electric_light_duty_vehiclesa">#REF!</definedName>
    <definedName name="World_production_of_rare_earth_mineral_concentrates">#REF!</definedName>
    <definedName name="World_production_of_sodium_chloride_2012">#REF!</definedName>
    <definedName name="World_production_of_sodium_chloride_2023">#REF!</definedName>
    <definedName name="World_production_of_sulfuric_acid">'[10]wld annual capacity'!#REF!</definedName>
    <definedName name="World_production_of_sulfuric_acid_by_raw_material">#REF!</definedName>
    <definedName name="World_production_of_sulfuric_acid_by_region">'[10]wld annual capacity reg'!#REF!</definedName>
    <definedName name="World_production_of_sulfuric_acid_by_region_2014">#REF!</definedName>
    <definedName name="World_production_of_thermosetting_powder_coatings">#REF!</definedName>
    <definedName name="World_production_of_thermosetting_powder_coatings_1">#REF!</definedName>
    <definedName name="World_production_of_thermosetting_powder_coatings_by_type_of_binder">#REF!</definedName>
    <definedName name="World_production_of_thermosetting_powder_coatings_by_type_of_binder_continued">#REF!</definedName>
    <definedName name="World_production_of_uranium">#REF!</definedName>
    <definedName name="world_production_of_vehicle_batteries_by_type">#REF!</definedName>
    <definedName name="world_production_of_vehicle_batteries_by_type_2">#REF!</definedName>
    <definedName name="World_proved_reserves_of_crude_oil_and_natural_gas_2014">#REF!</definedName>
    <definedName name="World_real_GDP_per_capita_in_USD_growth_by_region">#REF!</definedName>
    <definedName name="World_refined_lead_and_zinc_consumption">#REF!</definedName>
    <definedName name="World_refined_lead_and_zinc_production">#REF!</definedName>
    <definedName name="World_regional_ranking_for_nitric_acid_2013">#REF!</definedName>
    <definedName name="World_reserves_of_lithium">#REF!</definedName>
    <definedName name="World_reserves_of_rare_earth_oxide_containing_minerals_2012">#REF!</definedName>
    <definedName name="World_sales_of_oil_field_chemicals_and_services_at_the_service_company_level_2014">#REF!</definedName>
    <definedName name="World_sales_of_oil_field_chemicals_at_the_manufacturer_company_level_2014">#REF!</definedName>
    <definedName name="World_sales_of_oil_field_chemicals_at_the_service_company_level_2014">#REF!</definedName>
    <definedName name="World_sales_of_oil_field_chemicals_at_the_service_company_level_2019">#REF!</definedName>
    <definedName name="world_sd">#REF!</definedName>
    <definedName name="World_shale_gas_and_shale_oil_resource_assessment">#REF!</definedName>
    <definedName name="World_sodium_carbonate_capacity_by_region">#REF!</definedName>
    <definedName name="World_sodium_carbonate_consumption_by_application">#REF!</definedName>
    <definedName name="World_sodium_carbonate_consumption_by_application_and_region___2018">#REF!</definedName>
    <definedName name="World_sodium_carbonate_consumption_by_region">#REF!</definedName>
    <definedName name="World_sodium_carbonate_exports_by_region">#REF!</definedName>
    <definedName name="World_sodium_carbonate_imports_by_region">#REF!</definedName>
    <definedName name="World_sodium_carbonate_production_by_region">#REF!</definedName>
    <definedName name="World_sodium_carbonate_supply_demand">#REF!</definedName>
    <definedName name="World_status_of_regulations_on_use_of_phosphorus_in_detergents">#REF!</definedName>
    <definedName name="World_sup_dem_for_all_sodium_sulfites">#REF!</definedName>
    <definedName name="World_sup_Dem_for_sodium_formaldehyde_sulfoxylate_SFS">#REF!</definedName>
    <definedName name="World_sup_dem_for_sodium_hydrosulfide">#REF!</definedName>
    <definedName name="World_sup_dem_for_sodium_metabisulfite_MBS">#REF!</definedName>
    <definedName name="World_sup_dem_for_sodium_sulfide">#REF!</definedName>
    <definedName name="World_sup_dem_for_sodium_thiosulfate">#REF!</definedName>
    <definedName name="World_Sup_Dem_Sod_Form_Sulfox">#REF!</definedName>
    <definedName name="World_sup_dem_sodium_sulfite_SS">#REF!</definedName>
    <definedName name="World_suppliers_of_powder_coating_raw_materials_2014">#REF!</definedName>
    <definedName name="World_supply_demand_and_utilization_rate_for_lithium">#REF!</definedName>
    <definedName name="World_supply_demand_for_activated_carbon_2012">#REF!</definedName>
    <definedName name="World_supply_demand_for_activated_carbon—2023">#REF!</definedName>
    <definedName name="World_supply_demand_for_all_sodium_sulfites">#REF!</definedName>
    <definedName name="World_supply_demand_for_all_sodium_sulfites_2012">#REF!</definedName>
    <definedName name="World_supply_demand_for_ammonia">#REF!</definedName>
    <definedName name="World_supply_demand_for_ammonia_2013">#REF!</definedName>
    <definedName name="World_supply_demand_for_C1_C4_alkyl_acetates—2020">#REF!</definedName>
    <definedName name="World_supply_demand_for_DAP_2013">#REF!</definedName>
    <definedName name="World_supply_demand_for_dimer_acid_based_polyamide_resins">#REF!</definedName>
    <definedName name="World_supply_demand_for_elemental_phosphorus_by_major_region">#REF!</definedName>
    <definedName name="World_supply_demand_for_Epoxy_Resins_2013">#REF!</definedName>
    <definedName name="World_supply_demand_for_fluoropolymers_2012">#REF!</definedName>
    <definedName name="World_supply_demand_for_fluorspar">#REF!</definedName>
    <definedName name="World_supply_demand_for_HDPE">#REF!</definedName>
    <definedName name="World_supply_demand_for_isopropyl_alcohol—2023">#REF!</definedName>
    <definedName name="World_supply_demand_for_LDPE_2014">#REF!</definedName>
    <definedName name="World_supply_demand_for_lignosulfonates">#REF!</definedName>
    <definedName name="World_Supply_Demand_for_Liquid_Crystal_Polymers_2011">#REF!</definedName>
    <definedName name="World_supply_demand_for_lithium_carbonate">#REF!</definedName>
    <definedName name="World_supply_demand_for_lithium_chloride">#REF!</definedName>
    <definedName name="World_supply_demand_for_lithium_hydroxide">#REF!</definedName>
    <definedName name="World_supply_demand_for_MAP_2013">#REF!</definedName>
    <definedName name="World_supply_demand_for_melamine_2013_1">'[72]wo S&amp;D bar'!#REF!</definedName>
    <definedName name="World_supply_demand_for_merchant_sodium_hydrosulfite_2012">#REF!</definedName>
    <definedName name="World_supply_demand_for_nitric_acid_2013">#REF!</definedName>
    <definedName name="World_supply_demand_for_PC_resins">#REF!</definedName>
    <definedName name="World_supply_demand_for_polyamide_epichlorohydrin_resins">#REF!</definedName>
    <definedName name="World_supply_demand_for_Polycarbonate__PC__Resins">#REF!</definedName>
    <definedName name="World_supply_demand_for_polyisoprene_elastomers_2013">#REF!</definedName>
    <definedName name="World_supply_demand_for_Product">#REF!</definedName>
    <definedName name="World_supply_demand_for_refined_and_synthetic_acetonitrile_2">#REF!</definedName>
    <definedName name="World_supply_demand_for_sodium_bisulfite_SBS">#REF!</definedName>
    <definedName name="World_supply_demand_for_sodium_bisulfite_SBS_2012">#REF!</definedName>
    <definedName name="World_Supply_Demand_for_Sodium_Carbonate">#REF!</definedName>
    <definedName name="World_Supply_Demand_for_Sodium_Carbonate____2025">#REF!</definedName>
    <definedName name="World_supply_demand_for_sodium_carbonate___2018">#REF!</definedName>
    <definedName name="World_supply_demand_for_sodium_carbonate_2016">#REF!</definedName>
    <definedName name="World_supply_demand_for_sodium_carbonate—2016">#REF!</definedName>
    <definedName name="World_supply_demand_for_sodium_formaldehyde_sulfoxylate__SFS">#REF!</definedName>
    <definedName name="World_supply_demand_for_sodium_formaldehyde_sulfoxylate_SFS_2012">#REF!</definedName>
    <definedName name="World_supply_demand_for_sodium_hydrosulfide">#REF!</definedName>
    <definedName name="World_supply_demand_for_sodium_hydrosulfide_2012">#REF!</definedName>
    <definedName name="World_supply_demand_for_sodium_hydrosulfide_2020">#REF!</definedName>
    <definedName name="World_supply_demand_for_sodium_hydrosulfite">#REF!</definedName>
    <definedName name="World_supply_demand_for_sodium_metabisulfite__MBS">#REF!</definedName>
    <definedName name="World_supply_demand_for_sodium_metabisulfite_MBS_2012">#REF!</definedName>
    <definedName name="World_supply_demand_for_sodium_sulfide">#REF!</definedName>
    <definedName name="World_supply_demand_for_sodium_sulfide_2012">#REF!</definedName>
    <definedName name="World_supply_demand_for_sodium_sulfite__SS">#REF!</definedName>
    <definedName name="World_supply_demand_for_sodium_sulfite_SS_2012">#REF!</definedName>
    <definedName name="World_supply_demand_for_sodium_thiosulfate">#REF!</definedName>
    <definedName name="World_supply_demand_for_sodium_thiosulfate_STS_2012">#REF!</definedName>
    <definedName name="World_supply_demand_for_sulfur_dioxide_2012">#REF!</definedName>
    <definedName name="World_supply_demand_for_sulfuric_acid">#REF!</definedName>
    <definedName name="World_supply_demand_for_sulfuric_acid_2014">#REF!</definedName>
    <definedName name="World_supply_demand_for_titanium_dioxide">#REF!</definedName>
    <definedName name="World_supply_demand_for_titanium_dioxide_2011">#REF!</definedName>
    <definedName name="World_Supply_demand_sodium_chloride_2023">#REF!</definedName>
    <definedName name="World_supply_graph">#REF!</definedName>
    <definedName name="World_Supply_of_palladium_platinum_and_rhodium">#REF!</definedName>
    <definedName name="World_supply_of_platinum_group_metals">#REF!</definedName>
    <definedName name="World_supply_of_precious_metals">#REF!</definedName>
    <definedName name="World_tire_sales_of_Western_European_companies">#REF!</definedName>
    <definedName name="world_Top">'[73]wld top producers1'!$P$32+'[73]wld top producers1'!$A$1:$D$23</definedName>
    <definedName name="World_Top_Producers_as_Shareholders_of_LDPE_2014">#REF!</definedName>
    <definedName name="World_top_producers_of_Polycarbonate__PC__Resins_—2023">#REF!</definedName>
    <definedName name="World_top_producers_of_Product_—2017">#REF!</definedName>
    <definedName name="World_trade_in_ABS_resins_by_region_—_2029">#REF!</definedName>
    <definedName name="World_trade_in_LDPE_2013">#REF!</definedName>
    <definedName name="World_trade_in_LDPE_2014">#REF!</definedName>
    <definedName name="World_trade_in_LDPE_2019">#REF!</definedName>
    <definedName name="World_trade_in_PC_resins_by_region">#REF!</definedName>
    <definedName name="World_trade_in_Polycarbonate__PC__Resins_by_region—">#REF!</definedName>
    <definedName name="World_trade_in_Product_by_region—2016">#REF!</definedName>
    <definedName name="World_trade_in_Product_by_region—2017">#REF!</definedName>
    <definedName name="World_trade_in_Product_by_region—2022">#REF!</definedName>
    <definedName name="World_trade_in_sodium_carbonate—2018">#REF!</definedName>
    <definedName name="World_trade_of_sodium_carbonate_in_2018">#REF!</definedName>
    <definedName name="world2">OFFSET([69]World!$A$1,0,0,COUNTA([69]World!$A:$AD),1)</definedName>
    <definedName name="worldannualcaps">#REF!</definedName>
    <definedName name="WorldMarket2016">'[14]19. Construction'!#REF!</definedName>
    <definedName name="WorldStart">#REF!</definedName>
    <definedName name="WorldTable">#REF!</definedName>
    <definedName name="worldtwo">#REF!</definedName>
    <definedName name="wrn.all" localSheetId="8" hidden="1">{"PAGE1",#N/A,FALSE,"YIELDS";"PAGE2",#N/A,FALSE,"YIELDS";"PAGE3",#N/A,FALSE,"YIELDS"}</definedName>
    <definedName name="wrn.all" hidden="1">{"PAGE1",#N/A,FALSE,"YIELDS";"PAGE2",#N/A,FALSE,"YIELDS";"PAGE3",#N/A,FALSE,"YIELDS"}</definedName>
    <definedName name="wrn.ALL." localSheetId="8" hidden="1">{"PAGE1",#N/A,FALSE,"YIELDS";"PAGE2",#N/A,FALSE,"YIELDS";"PAGE3",#N/A,FALSE,"YIELDS"}</definedName>
    <definedName name="wrn.ALL." hidden="1">{"PAGE1",#N/A,FALSE,"YIELDS";"PAGE2",#N/A,FALSE,"YIELDS";"PAGE3",#N/A,FALSE,"YIELDS"}</definedName>
    <definedName name="wrn.ALL._1" localSheetId="8" hidden="1">{"PAGE1",#N/A,FALSE,"YIELDS";"PAGE2",#N/A,FALSE,"YIELDS";"PAGE3",#N/A,FALSE,"YIELDS"}</definedName>
    <definedName name="wrn.ALL._1" hidden="1">{"PAGE1",#N/A,FALSE,"YIELDS";"PAGE2",#N/A,FALSE,"YIELDS";"PAGE3",#N/A,FALSE,"YIELDS"}</definedName>
    <definedName name="wrn.ALL._1_1" localSheetId="8" hidden="1">{"PAGE1",#N/A,FALSE,"YIELDS";"PAGE2",#N/A,FALSE,"YIELDS";"PAGE3",#N/A,FALSE,"YIELDS"}</definedName>
    <definedName name="wrn.ALL._1_1" hidden="1">{"PAGE1",#N/A,FALSE,"YIELDS";"PAGE2",#N/A,FALSE,"YIELDS";"PAGE3",#N/A,FALSE,"YIELDS"}</definedName>
    <definedName name="wrn.ALL._2" localSheetId="8" hidden="1">{"PAGE1",#N/A,FALSE,"YIELDS";"PAGE2",#N/A,FALSE,"YIELDS";"PAGE3",#N/A,FALSE,"YIELDS"}</definedName>
    <definedName name="wrn.ALL._2" hidden="1">{"PAGE1",#N/A,FALSE,"YIELDS";"PAGE2",#N/A,FALSE,"YIELDS";"PAGE3",#N/A,FALSE,"YIELDS"}</definedName>
    <definedName name="wrn.ALL._2_1" localSheetId="8" hidden="1">{"PAGE1",#N/A,FALSE,"YIELDS";"PAGE2",#N/A,FALSE,"YIELDS";"PAGE3",#N/A,FALSE,"YIELDS"}</definedName>
    <definedName name="wrn.ALL._2_1" hidden="1">{"PAGE1",#N/A,FALSE,"YIELDS";"PAGE2",#N/A,FALSE,"YIELDS";"PAGE3",#N/A,FALSE,"YIELDS"}</definedName>
    <definedName name="wrn.C4._.BDE._.Supplement._.Trade." localSheetId="8" hidden="1">{"ExpTonsWE9698",#N/A,FALSE,"U.S. BDE Exp (Tons)WE abv";"ExpTonsWE9598",#N/A,FALSE,"U.S. BDE Exp (Tons)WE abv";"ExpLbsWE9698",#N/A,FALSE,"U.S. BDE Exp (Pounds)WE abv";"ExpLbsWE9598",#N/A,FALSE,"U.S. BDE Exp (Pounds)WE abv";"ImpTonsWE9698",#N/A,FALSE,"U.S. BDE Imp (Tons)WE abv";"ImpTonsWE9598",#N/A,FALSE,"U.S. BDE Imp (Tons)WE abv";"ImpLbsWE9698",#N/A,FALSE,"U.S. BDE Imp (Tons)WE abv";"ImpLbsWE9598",#N/A,FALSE,"U.S. BDE Imp (Tons)WE abv"}</definedName>
    <definedName name="wrn.C4._.BDE._.Supplement._.Trade." hidden="1">{"ExpTonsWE9698",#N/A,FALSE,"U.S. BDE Exp (Tons)WE abv";"ExpTonsWE9598",#N/A,FALSE,"U.S. BDE Exp (Tons)WE abv";"ExpLbsWE9698",#N/A,FALSE,"U.S. BDE Exp (Pounds)WE abv";"ExpLbsWE9598",#N/A,FALSE,"U.S. BDE Exp (Pounds)WE abv";"ImpTonsWE9698",#N/A,FALSE,"U.S. BDE Imp (Tons)WE abv";"ImpTonsWE9598",#N/A,FALSE,"U.S. BDE Imp (Tons)WE abv";"ImpLbsWE9698",#N/A,FALSE,"U.S. BDE Imp (Tons)WE abv";"ImpLbsWE9598",#N/A,FALSE,"U.S. BDE Imp (Tons)WE abv"}</definedName>
    <definedName name="wrn.charts." localSheetId="8" hidden="1">{"newyork",#N/A,FALSE,"Plots-Annually";"florida",#N/A,FALSE,"Plots-Annually"}</definedName>
    <definedName name="wrn.charts." hidden="1">{"newyork",#N/A,FALSE,"Plots-Annually";"florida",#N/A,FALSE,"Plots-Annually"}</definedName>
    <definedName name="wrn.charts._1" localSheetId="8" hidden="1">{"newyork",#N/A,FALSE,"Plots-Annually";"florida",#N/A,FALSE,"Plots-Annually"}</definedName>
    <definedName name="wrn.charts._1" hidden="1">{"newyork",#N/A,FALSE,"Plots-Annually";"florida",#N/A,FALSE,"Plots-Annually"}</definedName>
    <definedName name="wrn.charts._1_1" localSheetId="8" hidden="1">{"newyork",#N/A,FALSE,"Plots-Annually";"florida",#N/A,FALSE,"Plots-Annually"}</definedName>
    <definedName name="wrn.charts._1_1" hidden="1">{"newyork",#N/A,FALSE,"Plots-Annually";"florida",#N/A,FALSE,"Plots-Annually"}</definedName>
    <definedName name="wrn.charts._2" localSheetId="8" hidden="1">{"newyork",#N/A,FALSE,"Plots-Annually";"florida",#N/A,FALSE,"Plots-Annually"}</definedName>
    <definedName name="wrn.charts._2" hidden="1">{"newyork",#N/A,FALSE,"Plots-Annually";"florida",#N/A,FALSE,"Plots-Annually"}</definedName>
    <definedName name="wrn.charts._2_1" localSheetId="8" hidden="1">{"newyork",#N/A,FALSE,"Plots-Annually";"florida",#N/A,FALSE,"Plots-Annually"}</definedName>
    <definedName name="wrn.charts._2_1" hidden="1">{"newyork",#N/A,FALSE,"Plots-Annually";"florida",#N/A,FALSE,"Plots-Annually"}</definedName>
    <definedName name="wrn.condensate." localSheetId="8" hidden="1">{"condensate",#N/A,FALSE,"CNTRYTYPE"}</definedName>
    <definedName name="wrn.condensate." hidden="1">{"condensate",#N/A,FALSE,"CNTRYTYPE"}</definedName>
    <definedName name="wrn.condensate._1" localSheetId="8" hidden="1">{"condensate",#N/A,FALSE,"CNTRYTYPE"}</definedName>
    <definedName name="wrn.condensate._1" hidden="1">{"condensate",#N/A,FALSE,"CNTRYTYPE"}</definedName>
    <definedName name="wrn.condensate._1_1" localSheetId="8" hidden="1">{"condensate",#N/A,FALSE,"CNTRYTYPE"}</definedName>
    <definedName name="wrn.condensate._1_1" hidden="1">{"condensate",#N/A,FALSE,"CNTRYTYPE"}</definedName>
    <definedName name="wrn.condensate._2" localSheetId="8" hidden="1">{"condensate",#N/A,FALSE,"CNTRYTYPE"}</definedName>
    <definedName name="wrn.condensate._2" hidden="1">{"condensate",#N/A,FALSE,"CNTRYTYPE"}</definedName>
    <definedName name="wrn.condensate._2_1" localSheetId="8" hidden="1">{"condensate",#N/A,FALSE,"CNTRYTYPE"}</definedName>
    <definedName name="wrn.condensate._2_1" hidden="1">{"condensate",#N/A,FALSE,"CNTRYTYPE"}</definedName>
    <definedName name="wrn.crude." localSheetId="8" hidden="1">{"current1",#N/A,FALSE,"CRUDE";"current2",#N/A,FALSE,"CRUDE";"CONSTANT",#N/A,FALSE,"CRUDE"}</definedName>
    <definedName name="wrn.crude." hidden="1">{"current1",#N/A,FALSE,"CRUDE";"current2",#N/A,FALSE,"CRUDE";"CONSTANT",#N/A,FALSE,"CRUDE"}</definedName>
    <definedName name="wrn.crude._1" localSheetId="8" hidden="1">{"Padd1crd",#N/A,FALSE,"REFINERY";"padd2crd",#N/A,FALSE,"REFINERY";"padd3crd",#N/A,FALSE,"REFINERY";"padd4crd",#N/A,FALSE,"REFINERY";"padd5crd",#N/A,FALSE,"REFINERY"}</definedName>
    <definedName name="wrn.crude._1" hidden="1">{"Padd1crd",#N/A,FALSE,"REFINERY";"padd2crd",#N/A,FALSE,"REFINERY";"padd3crd",#N/A,FALSE,"REFINERY";"padd4crd",#N/A,FALSE,"REFINERY";"padd5crd",#N/A,FALSE,"REFINERY"}</definedName>
    <definedName name="wrn.crude._1_1" localSheetId="8" hidden="1">{"Padd1crd",#N/A,FALSE,"REFINERY";"padd2crd",#N/A,FALSE,"REFINERY";"padd3crd",#N/A,FALSE,"REFINERY";"padd4crd",#N/A,FALSE,"REFINERY";"padd5crd",#N/A,FALSE,"REFINERY"}</definedName>
    <definedName name="wrn.crude._1_1" hidden="1">{"Padd1crd",#N/A,FALSE,"REFINERY";"padd2crd",#N/A,FALSE,"REFINERY";"padd3crd",#N/A,FALSE,"REFINERY";"padd4crd",#N/A,FALSE,"REFINERY";"padd5crd",#N/A,FALSE,"REFINERY"}</definedName>
    <definedName name="wrn.crude._2" localSheetId="8" hidden="1">{"Padd1crd",#N/A,FALSE,"REFINERY";"padd2crd",#N/A,FALSE,"REFINERY";"padd3crd",#N/A,FALSE,"REFINERY";"padd4crd",#N/A,FALSE,"REFINERY";"padd5crd",#N/A,FALSE,"REFINERY"}</definedName>
    <definedName name="wrn.crude._2" hidden="1">{"Padd1crd",#N/A,FALSE,"REFINERY";"padd2crd",#N/A,FALSE,"REFINERY";"padd3crd",#N/A,FALSE,"REFINERY";"padd4crd",#N/A,FALSE,"REFINERY";"padd5crd",#N/A,FALSE,"REFINERY"}</definedName>
    <definedName name="wrn.crude._2_1" localSheetId="8" hidden="1">{"Padd1crd",#N/A,FALSE,"REFINERY";"padd2crd",#N/A,FALSE,"REFINERY";"padd3crd",#N/A,FALSE,"REFINERY";"padd4crd",#N/A,FALSE,"REFINERY";"padd5crd",#N/A,FALSE,"REFINERY"}</definedName>
    <definedName name="wrn.crude._2_1" hidden="1">{"Padd1crd",#N/A,FALSE,"REFINERY";"padd2crd",#N/A,FALSE,"REFINERY";"padd3crd",#N/A,FALSE,"REFINERY";"padd4crd",#N/A,FALSE,"REFINERY";"padd5crd",#N/A,FALSE,"REFINERY"}</definedName>
    <definedName name="wrn.CRUDE1." localSheetId="8" hidden="1">{"int85",#N/A,FALSE,"CRUDE";"crude2000",#N/A,FALSE,"CRUDE";"int98",#N/A,FALSE,"CRUDE";"usng85",#N/A,FALSE,"u.s. Natural Gas";"usng2000",#N/A,FALSE,"u.s. Natural Gas";"sing85",#N/A,FALSE,"SING MARG";"Sing2000",#N/A,FALSE,"SING MARG";"sing10",#N/A,FALSE,"SING MARG";"west2000",#N/A,FALSE,"europe LPG";"WEST85",#N/A,FALSE,"europe LPG";"Japan2000",#N/A,FALSE,"JAPAN PRODUCTS";"japan85",#N/A,FALSE,"JAPAN PRODUCTS";"jlpg2000",#N/A,FALSE,"JAPAN LPG ";"Jlpg85",#N/A,FALSE,"JAPAN LPG ";"ME85",#N/A,FALSE,"MIDEAST LPG";"me2000",#N/A,FALSE,"MIDEAST LPG";"MD85",#N/A,FALSE,"MED MARGINS";"MD2000",#N/A,FALSE,"MED MARGINS";"md98",#N/A,FALSE,"MED MARGINS";"MD85",#N/A,FALSE,"ARAB GULF PRODUCTS";"MD2000",#N/A,FALSE,"ARAB GULF PRODUCTS";"ngl85",#N/A,FALSE,"u.s. NGL";"ngl2000",#N/A,FALSE,"u.s. NGL";"nw85",#N/A,FALSE,"NWE MARGINS";"nw2000",#N/A,FALSE,"NWE MARGINS";"NW98",#N/A,FALSE,"NWE MARGINS";"US85",#N/A,FALSE,"US PRODUCTS";"US98",#N/A,FALSE,"US PRODUCTS";"us2000",#N/A,FALSE,"US PRODUCTS"}</definedName>
    <definedName name="wrn.CRUDE1." hidden="1">{"int85",#N/A,FALSE,"CRUDE";"crude2000",#N/A,FALSE,"CRUDE";"int98",#N/A,FALSE,"CRUDE";"usng85",#N/A,FALSE,"u.s. Natural Gas";"usng2000",#N/A,FALSE,"u.s. Natural Gas";"sing85",#N/A,FALSE,"SING MARG";"Sing2000",#N/A,FALSE,"SING MARG";"sing10",#N/A,FALSE,"SING MARG";"west2000",#N/A,FALSE,"europe LPG";"WEST85",#N/A,FALSE,"europe LPG";"Japan2000",#N/A,FALSE,"JAPAN PRODUCTS";"japan85",#N/A,FALSE,"JAPAN PRODUCTS";"jlpg2000",#N/A,FALSE,"JAPAN LPG ";"Jlpg85",#N/A,FALSE,"JAPAN LPG ";"ME85",#N/A,FALSE,"MIDEAST LPG";"me2000",#N/A,FALSE,"MIDEAST LPG";"MD85",#N/A,FALSE,"MED MARGINS";"MD2000",#N/A,FALSE,"MED MARGINS";"md98",#N/A,FALSE,"MED MARGINS";"MD85",#N/A,FALSE,"ARAB GULF PRODUCTS";"MD2000",#N/A,FALSE,"ARAB GULF PRODUCTS";"ngl85",#N/A,FALSE,"u.s. NGL";"ngl2000",#N/A,FALSE,"u.s. NGL";"nw85",#N/A,FALSE,"NWE MARGINS";"nw2000",#N/A,FALSE,"NWE MARGINS";"NW98",#N/A,FALSE,"NWE MARGINS";"US85",#N/A,FALSE,"US PRODUCTS";"US98",#N/A,FALSE,"US PRODUCTS";"us2000",#N/A,FALSE,"US PRODUCTS"}</definedName>
    <definedName name="wrn.DELTA." localSheetId="8" hidden="1">{"delta II 1",#N/A,FALSE,"DELTA";"delta II 2",#N/A,FALSE,"DELTA";"delta II 3",#N/A,FALSE,"DELTA"}</definedName>
    <definedName name="wrn.DELTA." hidden="1">{"delta II 1",#N/A,FALSE,"DELTA";"delta II 2",#N/A,FALSE,"DELTA";"delta II 3",#N/A,FALSE,"DELTA"}</definedName>
    <definedName name="wrn.DELTA._1" localSheetId="8" hidden="1">{"table II 1",#N/A,FALSE,"DTables";"table II 2",#N/A,FALSE,"DTables";"table III 3",#N/A,FALSE,"DTables";"table III 4",#N/A,FALSE,"DTables"}</definedName>
    <definedName name="wrn.DELTA._1" hidden="1">{"table II 1",#N/A,FALSE,"DTables";"table II 2",#N/A,FALSE,"DTables";"table III 3",#N/A,FALSE,"DTables";"table III 4",#N/A,FALSE,"DTables"}</definedName>
    <definedName name="wrn.DELTA._1_1" localSheetId="8" hidden="1">{"table II 1",#N/A,FALSE,"DTables";"table II 2",#N/A,FALSE,"DTables";"table III 3",#N/A,FALSE,"DTables";"table III 4",#N/A,FALSE,"DTables"}</definedName>
    <definedName name="wrn.DELTA._1_1" hidden="1">{"table II 1",#N/A,FALSE,"DTables";"table II 2",#N/A,FALSE,"DTables";"table III 3",#N/A,FALSE,"DTables";"table III 4",#N/A,FALSE,"DTables"}</definedName>
    <definedName name="wrn.DELTA._2" localSheetId="8" hidden="1">{"table II 1",#N/A,FALSE,"DTables";"table II 2",#N/A,FALSE,"DTables";"table III 3",#N/A,FALSE,"DTables";"table III 4",#N/A,FALSE,"DTables"}</definedName>
    <definedName name="wrn.DELTA._2" hidden="1">{"table II 1",#N/A,FALSE,"DTables";"table II 2",#N/A,FALSE,"DTables";"table III 3",#N/A,FALSE,"DTables";"table III 4",#N/A,FALSE,"DTables"}</definedName>
    <definedName name="wrn.DELTA._2_1" localSheetId="8" hidden="1">{"table II 1",#N/A,FALSE,"DTables";"table II 2",#N/A,FALSE,"DTables";"table III 3",#N/A,FALSE,"DTables";"table III 4",#N/A,FALSE,"DTables"}</definedName>
    <definedName name="wrn.DELTA._2_1" hidden="1">{"table II 1",#N/A,FALSE,"DTables";"table II 2",#N/A,FALSE,"DTables";"table III 3",#N/A,FALSE,"DTables";"table III 4",#N/A,FALSE,"DTables"}</definedName>
    <definedName name="wrn.DELVTAB." localSheetId="8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" localSheetId="8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_1" localSheetId="8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_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" localSheetId="8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_1" localSheetId="8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_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mand._.MT." localSheetId="8" hidden="1">{"Demand by Product MT",#N/A,TRUE,"PRDEMPOR";"Demand by Sector MT",#N/A,TRUE,"PRDEMPOR"}</definedName>
    <definedName name="wrn.Demand._.MT." hidden="1">{"Demand by Product MT",#N/A,TRUE,"PRDEMPOR";"Demand by Sector MT",#N/A,TRUE,"PRDEMPOR"}</definedName>
    <definedName name="wrn.Demand._.MT._1" localSheetId="8" hidden="1">{"Demand by Product MT",#N/A,TRUE,"PRDEMPOR";"Demand by Sector MT",#N/A,TRUE,"PRDEMPOR"}</definedName>
    <definedName name="wrn.Demand._.MT._1" hidden="1">{"Demand by Product MT",#N/A,TRUE,"PRDEMPOR";"Demand by Sector MT",#N/A,TRUE,"PRDEMPOR"}</definedName>
    <definedName name="wrn.Demand._.MT._1_1" localSheetId="8" hidden="1">{"Demand by Product MT",#N/A,TRUE,"PRDEMPOR";"Demand by Sector MT",#N/A,TRUE,"PRDEMPOR"}</definedName>
    <definedName name="wrn.Demand._.MT._1_1" hidden="1">{"Demand by Product MT",#N/A,TRUE,"PRDEMPOR";"Demand by Sector MT",#N/A,TRUE,"PRDEMPOR"}</definedName>
    <definedName name="wrn.Demand._.MT._2" localSheetId="8" hidden="1">{"Demand by Product MT",#N/A,TRUE,"PRDEMPOR";"Demand by Sector MT",#N/A,TRUE,"PRDEMPOR"}</definedName>
    <definedName name="wrn.Demand._.MT._2" hidden="1">{"Demand by Product MT",#N/A,TRUE,"PRDEMPOR";"Demand by Sector MT",#N/A,TRUE,"PRDEMPOR"}</definedName>
    <definedName name="wrn.Demand._.MT._2_1" localSheetId="8" hidden="1">{"Demand by Product MT",#N/A,TRUE,"PRDEMPOR";"Demand by Sector MT",#N/A,TRUE,"PRDEMPOR"}</definedName>
    <definedName name="wrn.Demand._.MT._2_1" hidden="1">{"Demand by Product MT",#N/A,TRUE,"PRDEMPOR";"Demand by Sector MT",#N/A,TRUE,"PRDEMPOR"}</definedName>
    <definedName name="wrn.Demand._.MTOE." localSheetId="8" hidden="1">{"Demand by Product MTOE",#N/A,TRUE,"PRDEMPOR";"Demand by Sector MTOE",#N/A,TRUE,"PRDEMPOR"}</definedName>
    <definedName name="wrn.Demand._.MTOE." hidden="1">{"Demand by Product MTOE",#N/A,TRUE,"PRDEMPOR";"Demand by Sector MTOE",#N/A,TRUE,"PRDEMPOR"}</definedName>
    <definedName name="wrn.Demand._.MTOE._1" localSheetId="8" hidden="1">{"Demand by Product MTOE",#N/A,TRUE,"PRDEMPOR";"Demand by Sector MTOE",#N/A,TRUE,"PRDEMPOR"}</definedName>
    <definedName name="wrn.Demand._.MTOE._1" hidden="1">{"Demand by Product MTOE",#N/A,TRUE,"PRDEMPOR";"Demand by Sector MTOE",#N/A,TRUE,"PRDEMPOR"}</definedName>
    <definedName name="wrn.Demand._.MTOE._1_1" localSheetId="8" hidden="1">{"Demand by Product MTOE",#N/A,TRUE,"PRDEMPOR";"Demand by Sector MTOE",#N/A,TRUE,"PRDEMPOR"}</definedName>
    <definedName name="wrn.Demand._.MTOE._1_1" hidden="1">{"Demand by Product MTOE",#N/A,TRUE,"PRDEMPOR";"Demand by Sector MTOE",#N/A,TRUE,"PRDEMPOR"}</definedName>
    <definedName name="wrn.Demand._.MTOE._2" localSheetId="8" hidden="1">{"Demand by Product MTOE",#N/A,TRUE,"PRDEMPOR";"Demand by Sector MTOE",#N/A,TRUE,"PRDEMPOR"}</definedName>
    <definedName name="wrn.Demand._.MTOE._2" hidden="1">{"Demand by Product MTOE",#N/A,TRUE,"PRDEMPOR";"Demand by Sector MTOE",#N/A,TRUE,"PRDEMPOR"}</definedName>
    <definedName name="wrn.Demand._.MTOE._2_1" localSheetId="8" hidden="1">{"Demand by Product MTOE",#N/A,TRUE,"PRDEMPOR";"Demand by Sector MTOE",#N/A,TRUE,"PRDEMPOR"}</definedName>
    <definedName name="wrn.Demand._.MTOE._2_1" hidden="1">{"Demand by Product MTOE",#N/A,TRUE,"PRDEMPOR";"Demand by Sector MTOE",#N/A,TRUE,"PRDEMPOR"}</definedName>
    <definedName name="wrn.FOBCALC." localSheetId="8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" localSheetId="8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_1" localSheetId="8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_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" localSheetId="8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_1" localSheetId="8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_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lder._.00." localSheetId="8" hidden="1">{#N/A,#N/A,FALSE,"NBRIMX";#N/A,#N/A,FALSE,"PBRIMX";#N/A,#N/A,FALSE,"PCRIMX";#N/A,#N/A,FALSE,"SBRIMX";#N/A,#N/A,FALSE,"SBLIMX";"ExpTonsWe9800",#N/A,FALSE,"SBLIMX";"ExpLbsWe9800",#N/A,FALSE,"SBLIMX";"ImpTonsWe9800",#N/A,FALSE,"SBLIMX";"ImpLbsWe9800",#N/A,FALSE,"SBLIMX";"U.S. Bde Deriv Trd 9900",#N/A,FALSE,"SBLIMX"}</definedName>
    <definedName name="wrn.Folder._.00." hidden="1">{#N/A,#N/A,FALSE,"NBRIMX";#N/A,#N/A,FALSE,"PBRIMX";#N/A,#N/A,FALSE,"PCRIMX";#N/A,#N/A,FALSE,"SBRIMX";#N/A,#N/A,FALSE,"SBLIMX";"ExpTonsWe9800",#N/A,FALSE,"SBLIMX";"ExpLbsWe9800",#N/A,FALSE,"SBLIMX";"ImpTonsWe9800",#N/A,FALSE,"SBLIMX";"ImpLbsWe9800",#N/A,FALSE,"SBLIMX";"U.S. Bde Deriv Trd 9900",#N/A,FALSE,"SBLIMX"}</definedName>
    <definedName name="wrn.Folder._.01." localSheetId="8" hidden="1">{"SynRub9901Print",#N/A,FALSE,"SYNRUBPR";"PrintSBRNET87",#N/A,FALSE,"SYNRUBPR"}</definedName>
    <definedName name="wrn.Folder._.01." hidden="1">{"SynRub9901Print",#N/A,FALSE,"SYNRUBPR";"PrintSBRNET87",#N/A,FALSE,"SYNRUBPR"}</definedName>
    <definedName name="wrn.Folder._.99." localSheetId="8" hidden="1">{"SynRub9799Print",#N/A,FALSE,"SYNRUBPR";"PrintSBRNET87",#N/A,FALSE,"SYNRUBPR"}</definedName>
    <definedName name="wrn.Folder._.99." hidden="1">{"SynRub9799Print",#N/A,FALSE,"SYNRUBPR";"PrintSBRNET87",#N/A,FALSE,"SYNRUBPR"}</definedName>
    <definedName name="wrn.GASCOND." localSheetId="8" hidden="1">{"GASCOND",#N/A,FALSE,"CONDENSATE";"CRUDECOND",#N/A,FALSE,"CONDENSATE";"TOTALCOND",#N/A,FALSE,"CONDENSATE"}</definedName>
    <definedName name="wrn.GASCOND." hidden="1">{"GASCOND",#N/A,FALSE,"CONDENSATE";"CRUDECOND",#N/A,FALSE,"CONDENSATE";"TOTALCOND",#N/A,FALSE,"CONDENSATE"}</definedName>
    <definedName name="wrn.GASCOND._1" localSheetId="8" hidden="1">{"GASCOND",#N/A,FALSE,"CONDENSATE";"CRUDECOND",#N/A,FALSE,"CONDENSATE";"TOTALCOND",#N/A,FALSE,"CONDENSATE"}</definedName>
    <definedName name="wrn.GASCOND._1" hidden="1">{"GASCOND",#N/A,FALSE,"CONDENSATE";"CRUDECOND",#N/A,FALSE,"CONDENSATE";"TOTALCOND",#N/A,FALSE,"CONDENSATE"}</definedName>
    <definedName name="wrn.GASCOND._1_1" localSheetId="8" hidden="1">{"GASCOND",#N/A,FALSE,"CONDENSATE";"CRUDECOND",#N/A,FALSE,"CONDENSATE";"TOTALCOND",#N/A,FALSE,"CONDENSATE"}</definedName>
    <definedName name="wrn.GASCOND._1_1" hidden="1">{"GASCOND",#N/A,FALSE,"CONDENSATE";"CRUDECOND",#N/A,FALSE,"CONDENSATE";"TOTALCOND",#N/A,FALSE,"CONDENSATE"}</definedName>
    <definedName name="wrn.GASCOND._2" localSheetId="8" hidden="1">{"GASCOND",#N/A,FALSE,"CONDENSATE";"CRUDECOND",#N/A,FALSE,"CONDENSATE";"TOTALCOND",#N/A,FALSE,"CONDENSATE"}</definedName>
    <definedName name="wrn.GASCOND._2" hidden="1">{"GASCOND",#N/A,FALSE,"CONDENSATE";"CRUDECOND",#N/A,FALSE,"CONDENSATE";"TOTALCOND",#N/A,FALSE,"CONDENSATE"}</definedName>
    <definedName name="wrn.GASCOND._2_1" localSheetId="8" hidden="1">{"GASCOND",#N/A,FALSE,"CONDENSATE";"CRUDECOND",#N/A,FALSE,"CONDENSATE";"TOTALCOND",#N/A,FALSE,"CONDENSATE"}</definedName>
    <definedName name="wrn.GASCOND._2_1" hidden="1">{"GASCOND",#N/A,FALSE,"CONDENSATE";"CRUDECOND",#N/A,FALSE,"CONDENSATE";"TOTALCOND",#N/A,FALSE,"CONDENSATE"}</definedName>
    <definedName name="wrn.GASODEM." localSheetId="8" hidden="1">{"monthly",#N/A,FALSE,"GASODEM";"qtr to yr",#N/A,FALSE,"GASODEM"}</definedName>
    <definedName name="wrn.GASODEM." hidden="1">{"monthly",#N/A,FALSE,"GASODEM";"qtr to yr",#N/A,FALSE,"GASODEM"}</definedName>
    <definedName name="wrn.GASODEM._1" localSheetId="8" hidden="1">{"monthly",#N/A,FALSE,"GASODEM";"qtr to yr",#N/A,FALSE,"GASODEM"}</definedName>
    <definedName name="wrn.GASODEM._1" hidden="1">{"monthly",#N/A,FALSE,"GASODEM";"qtr to yr",#N/A,FALSE,"GASODEM"}</definedName>
    <definedName name="wrn.GASODEM._1_1" localSheetId="8" hidden="1">{"monthly",#N/A,FALSE,"GASODEM";"qtr to yr",#N/A,FALSE,"GASODEM"}</definedName>
    <definedName name="wrn.GASODEM._1_1" hidden="1">{"monthly",#N/A,FALSE,"GASODEM";"qtr to yr",#N/A,FALSE,"GASODEM"}</definedName>
    <definedName name="wrn.GASODEM._2" localSheetId="8" hidden="1">{"monthly",#N/A,FALSE,"GASODEM";"qtr to yr",#N/A,FALSE,"GASODEM"}</definedName>
    <definedName name="wrn.GASODEM._2" hidden="1">{"monthly",#N/A,FALSE,"GASODEM";"qtr to yr",#N/A,FALSE,"GASODEM"}</definedName>
    <definedName name="wrn.GASODEM._2_1" localSheetId="8" hidden="1">{"monthly",#N/A,FALSE,"GASODEM";"qtr to yr",#N/A,FALSE,"GASODEM"}</definedName>
    <definedName name="wrn.GASODEM._2_1" hidden="1">{"monthly",#N/A,FALSE,"GASODEM";"qtr to yr",#N/A,FALSE,"GASODEM"}</definedName>
    <definedName name="wrn.heavy." localSheetId="8" hidden="1">{"heavy",#N/A,FALSE,"CNTRYTYPE"}</definedName>
    <definedName name="wrn.heavy." hidden="1">{"heavy",#N/A,FALSE,"CNTRYTYPE"}</definedName>
    <definedName name="wrn.heavy._1" localSheetId="8" hidden="1">{"heavy",#N/A,FALSE,"CNTRYTYPE"}</definedName>
    <definedName name="wrn.heavy._1" hidden="1">{"heavy",#N/A,FALSE,"CNTRYTYPE"}</definedName>
    <definedName name="wrn.heavy._1_1" localSheetId="8" hidden="1">{"heavy",#N/A,FALSE,"CNTRYTYPE"}</definedName>
    <definedName name="wrn.heavy._1_1" hidden="1">{"heavy",#N/A,FALSE,"CNTRYTYPE"}</definedName>
    <definedName name="wrn.heavy._2" localSheetId="8" hidden="1">{"heavy",#N/A,FALSE,"CNTRYTYPE"}</definedName>
    <definedName name="wrn.heavy._2" hidden="1">{"heavy",#N/A,FALSE,"CNTRYTYPE"}</definedName>
    <definedName name="wrn.heavy._2_1" localSheetId="8" hidden="1">{"heavy",#N/A,FALSE,"CNTRYTYPE"}</definedName>
    <definedName name="wrn.heavy._2_1" hidden="1">{"heavy",#N/A,FALSE,"CNTRYTYPE"}</definedName>
    <definedName name="wrn.Input._.and._.Growths." localSheetId="8" hidden="1">{"Product Demands Input",#N/A,TRUE,"PRDEMPOR";"Annual Growth Rates",#N/A,TRUE,"PRDEMPOR"}</definedName>
    <definedName name="wrn.Input._.and._.Growths." hidden="1">{"Product Demands Input",#N/A,TRUE,"PRDEMPOR";"Annual Growth Rates",#N/A,TRUE,"PRDEMPOR"}</definedName>
    <definedName name="wrn.Input._.and._.Growths._1" localSheetId="8" hidden="1">{"Product Demands Input",#N/A,TRUE,"PRDEMPOR";"Annual Growth Rates",#N/A,TRUE,"PRDEMPOR"}</definedName>
    <definedName name="wrn.Input._.and._.Growths._1" hidden="1">{"Product Demands Input",#N/A,TRUE,"PRDEMPOR";"Annual Growth Rates",#N/A,TRUE,"PRDEMPOR"}</definedName>
    <definedName name="wrn.Input._.and._.Growths._1_1" localSheetId="8" hidden="1">{"Product Demands Input",#N/A,TRUE,"PRDEMPOR";"Annual Growth Rates",#N/A,TRUE,"PRDEMPOR"}</definedName>
    <definedName name="wrn.Input._.and._.Growths._1_1" hidden="1">{"Product Demands Input",#N/A,TRUE,"PRDEMPOR";"Annual Growth Rates",#N/A,TRUE,"PRDEMPOR"}</definedName>
    <definedName name="wrn.Input._.and._.Growths._2" localSheetId="8" hidden="1">{"Product Demands Input",#N/A,TRUE,"PRDEMPOR";"Annual Growth Rates",#N/A,TRUE,"PRDEMPOR"}</definedName>
    <definedName name="wrn.Input._.and._.Growths._2" hidden="1">{"Product Demands Input",#N/A,TRUE,"PRDEMPOR";"Annual Growth Rates",#N/A,TRUE,"PRDEMPOR"}</definedName>
    <definedName name="wrn.Input._.and._.Growths._2_1" localSheetId="8" hidden="1">{"Product Demands Input",#N/A,TRUE,"PRDEMPOR";"Annual Growth Rates",#N/A,TRUE,"PRDEMPOR"}</definedName>
    <definedName name="wrn.Input._.and._.Growths._2_1" hidden="1">{"Product Demands Input",#N/A,TRUE,"PRDEMPOR";"Annual Growth Rates",#N/A,TRUE,"PRDEMPOR"}</definedName>
    <definedName name="wrn.light._.sour." localSheetId="8" hidden="1">{"light sour",#N/A,FALSE,"CNTRYTYPE"}</definedName>
    <definedName name="wrn.light._.sour." hidden="1">{"light sour",#N/A,FALSE,"CNTRYTYPE"}</definedName>
    <definedName name="wrn.light._.sour._1" localSheetId="8" hidden="1">{"light sour",#N/A,FALSE,"CNTRYTYPE"}</definedName>
    <definedName name="wrn.light._.sour._1" hidden="1">{"light sour",#N/A,FALSE,"CNTRYTYPE"}</definedName>
    <definedName name="wrn.light._.sour._1_1" localSheetId="8" hidden="1">{"light sour",#N/A,FALSE,"CNTRYTYPE"}</definedName>
    <definedName name="wrn.light._.sour._1_1" hidden="1">{"light sour",#N/A,FALSE,"CNTRYTYPE"}</definedName>
    <definedName name="wrn.light._.sour._2" localSheetId="8" hidden="1">{"light sour",#N/A,FALSE,"CNTRYTYPE"}</definedName>
    <definedName name="wrn.light._.sour._2" hidden="1">{"light sour",#N/A,FALSE,"CNTRYTYPE"}</definedName>
    <definedName name="wrn.light._.sour._2_1" localSheetId="8" hidden="1">{"light sour",#N/A,FALSE,"CNTRYTYPE"}</definedName>
    <definedName name="wrn.light._.sour._2_1" hidden="1">{"light sour",#N/A,FALSE,"CNTRYTYPE"}</definedName>
    <definedName name="wrn.natgastab." localSheetId="8" hidden="1">{"natgas1",#N/A,FALSE,"u.s. Natural Gas";"natgas2",#N/A,FALSE,"u.s. Natural Gas"}</definedName>
    <definedName name="wrn.natgastab." hidden="1">{"natgas1",#N/A,FALSE,"u.s. Natural Gas";"natgas2",#N/A,FALSE,"u.s. Natural Gas"}</definedName>
    <definedName name="wrn.New._.York." localSheetId="8" hidden="1">{"NY PRICES",#N/A,FALSE,"CURRENT";"NY PRICES B",#N/A,FALSE,"CURRENT";"NY PRICES",#N/A,FALSE,"CONSTANT";"NY PRICES B",#N/A,FALSE,"CONSTANT"}</definedName>
    <definedName name="wrn.New._.York." hidden="1">{"NY PRICES",#N/A,FALSE,"CURRENT";"NY PRICES B",#N/A,FALSE,"CURRENT";"NY PRICES",#N/A,FALSE,"CONSTANT";"NY PRICES B",#N/A,FALSE,"CONSTANT"}</definedName>
    <definedName name="wrn.New._.York._1" localSheetId="8" hidden="1">{"NY PRICES",#N/A,FALSE,"CURRENT";"NY PRICES B",#N/A,FALSE,"CURRENT";"NY PRICES",#N/A,FALSE,"CONSTANT";"NY PRICES B",#N/A,FALSE,"CONSTANT"}</definedName>
    <definedName name="wrn.New._.York._1" hidden="1">{"NY PRICES",#N/A,FALSE,"CURRENT";"NY PRICES B",#N/A,FALSE,"CURRENT";"NY PRICES",#N/A,FALSE,"CONSTANT";"NY PRICES B",#N/A,FALSE,"CONSTANT"}</definedName>
    <definedName name="wrn.New._.York._1_1" localSheetId="8" hidden="1">{"NY PRICES",#N/A,FALSE,"CURRENT";"NY PRICES B",#N/A,FALSE,"CURRENT";"NY PRICES",#N/A,FALSE,"CONSTANT";"NY PRICES B",#N/A,FALSE,"CONSTANT"}</definedName>
    <definedName name="wrn.New._.York._1_1" hidden="1">{"NY PRICES",#N/A,FALSE,"CURRENT";"NY PRICES B",#N/A,FALSE,"CURRENT";"NY PRICES",#N/A,FALSE,"CONSTANT";"NY PRICES B",#N/A,FALSE,"CONSTANT"}</definedName>
    <definedName name="wrn.New._.York._2" localSheetId="8" hidden="1">{"NY PRICES",#N/A,FALSE,"CURRENT";"NY PRICES B",#N/A,FALSE,"CURRENT";"NY PRICES",#N/A,FALSE,"CONSTANT";"NY PRICES B",#N/A,FALSE,"CONSTANT"}</definedName>
    <definedName name="wrn.New._.York._2" hidden="1">{"NY PRICES",#N/A,FALSE,"CURRENT";"NY PRICES B",#N/A,FALSE,"CURRENT";"NY PRICES",#N/A,FALSE,"CONSTANT";"NY PRICES B",#N/A,FALSE,"CONSTANT"}</definedName>
    <definedName name="wrn.New._.York._2_1" localSheetId="8" hidden="1">{"NY PRICES",#N/A,FALSE,"CURRENT";"NY PRICES B",#N/A,FALSE,"CURRENT";"NY PRICES",#N/A,FALSE,"CONSTANT";"NY PRICES B",#N/A,FALSE,"CONSTANT"}</definedName>
    <definedName name="wrn.New._.York._2_1" hidden="1">{"NY PRICES",#N/A,FALSE,"CURRENT";"NY PRICES B",#N/A,FALSE,"CURRENT";"NY PRICES",#N/A,FALSE,"CONSTANT";"NY PRICES B",#N/A,FALSE,"CONSTANT"}</definedName>
    <definedName name="wrn.NWE._.1995." localSheetId="8" hidden="1">{"input",#N/A,TRUE,"1995 Quality";"basedata",#N/A,TRUE,"1995 Quality";"diff",#N/A,TRUE,"1995 Quality"}</definedName>
    <definedName name="wrn.NWE._.1995." hidden="1">{"input",#N/A,TRUE,"1995 Quality";"basedata",#N/A,TRUE,"1995 Quality";"diff",#N/A,TRUE,"1995 Quality"}</definedName>
    <definedName name="wrn.NWE._.2000." localSheetId="8" hidden="1">{"input",#N/A,FALSE,"Year 2000";"basedata",#N/A,FALSE,"Year 2000";"diff",#N/A,FALSE,"Year 2000"}</definedName>
    <definedName name="wrn.NWE._.2000." hidden="1">{"input",#N/A,FALSE,"Year 2000";"basedata",#N/A,FALSE,"Year 2000";"diff",#N/A,FALSE,"Year 2000"}</definedName>
    <definedName name="wrn.print." localSheetId="8" hidden="1">{"yields",#N/A,TRUE,"Yields";"diff",#N/A,TRUE,"Differentials"}</definedName>
    <definedName name="wrn.print." hidden="1">{"yields",#N/A,TRUE,"Yields";"diff",#N/A,TRUE,"Differentials"}</definedName>
    <definedName name="wrn.Print._.NWE._.Condensates." localSheetId="8" hidden="1">{"NWE Condensate 01",#N/A,FALSE,"Plots Condensates (NWE)";"NWE Condensate 02",#N/A,FALSE,"Plots Condensates (NWE)";"NWE Condensate 03",#N/A,FALSE,"Plots Condensates (NWE)"}</definedName>
    <definedName name="wrn.Print._.NWE._.Condensates." hidden="1">{"NWE Condensate 01",#N/A,FALSE,"Plots Condensates (NWE)";"NWE Condensate 02",#N/A,FALSE,"Plots Condensates (NWE)";"NWE Condensate 03",#N/A,FALSE,"Plots Condensates (NWE)"}</definedName>
    <definedName name="wrn.Print._.NWE._.Condensates._1" localSheetId="8" hidden="1">{"NWE Condensate 01",#N/A,FALSE,"Plots Condensates (NWE)";"NWE Condensate 02",#N/A,FALSE,"Plots Condensates (NWE)";"NWE Condensate 03",#N/A,FALSE,"Plots Condensates (NWE)"}</definedName>
    <definedName name="wrn.Print._.NWE._.Condensates._1" hidden="1">{"NWE Condensate 01",#N/A,FALSE,"Plots Condensates (NWE)";"NWE Condensate 02",#N/A,FALSE,"Plots Condensates (NWE)";"NWE Condensate 03",#N/A,FALSE,"Plots Condensates (NWE)"}</definedName>
    <definedName name="wrn.Print._.NWE._.Condensates._1_1" localSheetId="8" hidden="1">{"NWE Condensate 01",#N/A,FALSE,"Plots Condensates (NWE)";"NWE Condensate 02",#N/A,FALSE,"Plots Condensates (NWE)";"NWE Condensate 03",#N/A,FALSE,"Plots Condensates (NWE)"}</definedName>
    <definedName name="wrn.Print._.NWE._.Condensates._1_1" hidden="1">{"NWE Condensate 01",#N/A,FALSE,"Plots Condensates (NWE)";"NWE Condensate 02",#N/A,FALSE,"Plots Condensates (NWE)";"NWE Condensate 03",#N/A,FALSE,"Plots Condensates (NWE)"}</definedName>
    <definedName name="wrn.Print._.NWE._.Condensates._2" localSheetId="8" hidden="1">{"NWE Condensate 01",#N/A,FALSE,"Plots Condensates (NWE)";"NWE Condensate 02",#N/A,FALSE,"Plots Condensates (NWE)";"NWE Condensate 03",#N/A,FALSE,"Plots Condensates (NWE)"}</definedName>
    <definedName name="wrn.Print._.NWE._.Condensates._2" hidden="1">{"NWE Condensate 01",#N/A,FALSE,"Plots Condensates (NWE)";"NWE Condensate 02",#N/A,FALSE,"Plots Condensates (NWE)";"NWE Condensate 03",#N/A,FALSE,"Plots Condensates (NWE)"}</definedName>
    <definedName name="wrn.Print._.NWE._.Condensates._2_1" localSheetId="8" hidden="1">{"NWE Condensate 01",#N/A,FALSE,"Plots Condensates (NWE)";"NWE Condensate 02",#N/A,FALSE,"Plots Condensates (NWE)";"NWE Condensate 03",#N/A,FALSE,"Plots Condensates (NWE)"}</definedName>
    <definedName name="wrn.Print._.NWE._.Condensates._2_1" hidden="1">{"NWE Condensate 01",#N/A,FALSE,"Plots Condensates (NWE)";"NWE Condensate 02",#N/A,FALSE,"Plots Condensates (NWE)";"NWE Condensate 03",#N/A,FALSE,"Plots Condensates (NWE)"}</definedName>
    <definedName name="wrn.Print._.Plots." localSheetId="8" hidden="1">{"Plot1",#N/A,FALSE,"Plots";"plot2",#N/A,FALSE,"Plots";"plot3",#N/A,FALSE,"Plots";"plot4",#N/A,FALSE,"Plots";"plot5",#N/A,FALSE,"Plots";"plot6",#N/A,FALSE,"Plots"}</definedName>
    <definedName name="wrn.Print._.Plots." hidden="1">{"Plot1",#N/A,FALSE,"Plots";"plot2",#N/A,FALSE,"Plots";"plot3",#N/A,FALSE,"Plots";"plot4",#N/A,FALSE,"Plots";"plot5",#N/A,FALSE,"Plots";"plot6",#N/A,FALSE,"Plots"}</definedName>
    <definedName name="wrn.Print._.Plots._.Summary." localSheetId="8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" localSheetId="8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_1" localSheetId="8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_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" localSheetId="8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_1" localSheetId="8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_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1" localSheetId="8" hidden="1">{"Plot1",#N/A,FALSE,"Plots";"plot2",#N/A,FALSE,"Plots";"plot3",#N/A,FALSE,"Plots";"plot4",#N/A,FALSE,"Plots";"plot5",#N/A,FALSE,"Plots";"plot6",#N/A,FALSE,"Plots"}</definedName>
    <definedName name="wrn.Print._.Plots._1" hidden="1">{"Plot1",#N/A,FALSE,"Plots";"plot2",#N/A,FALSE,"Plots";"plot3",#N/A,FALSE,"Plots";"plot4",#N/A,FALSE,"Plots";"plot5",#N/A,FALSE,"Plots";"plot6",#N/A,FALSE,"Plots"}</definedName>
    <definedName name="wrn.Print._.Plots._1_1" localSheetId="8" hidden="1">{"Plot1",#N/A,FALSE,"Plots";"plot2",#N/A,FALSE,"Plots";"plot3",#N/A,FALSE,"Plots";"plot4",#N/A,FALSE,"Plots";"plot5",#N/A,FALSE,"Plots";"plot6",#N/A,FALSE,"Plots"}</definedName>
    <definedName name="wrn.Print._.Plots._1_1" hidden="1">{"Plot1",#N/A,FALSE,"Plots";"plot2",#N/A,FALSE,"Plots";"plot3",#N/A,FALSE,"Plots";"plot4",#N/A,FALSE,"Plots";"plot5",#N/A,FALSE,"Plots";"plot6",#N/A,FALSE,"Plots"}</definedName>
    <definedName name="wrn.Print._.Plots._2" localSheetId="8" hidden="1">{"Plot1",#N/A,FALSE,"Plots";"plot2",#N/A,FALSE,"Plots";"plot3",#N/A,FALSE,"Plots";"plot4",#N/A,FALSE,"Plots";"plot5",#N/A,FALSE,"Plots";"plot6",#N/A,FALSE,"Plots"}</definedName>
    <definedName name="wrn.Print._.Plots._2" hidden="1">{"Plot1",#N/A,FALSE,"Plots";"plot2",#N/A,FALSE,"Plots";"plot3",#N/A,FALSE,"Plots";"plot4",#N/A,FALSE,"Plots";"plot5",#N/A,FALSE,"Plots";"plot6",#N/A,FALSE,"Plots"}</definedName>
    <definedName name="wrn.Print._.Plots._2_1" localSheetId="8" hidden="1">{"Plot1",#N/A,FALSE,"Plots";"plot2",#N/A,FALSE,"Plots";"plot3",#N/A,FALSE,"Plots";"plot4",#N/A,FALSE,"Plots";"plot5",#N/A,FALSE,"Plots";"plot6",#N/A,FALSE,"Plots"}</definedName>
    <definedName name="wrn.Print._.Plots._2_1" hidden="1">{"Plot1",#N/A,FALSE,"Plots";"plot2",#N/A,FALSE,"Plots";"plot3",#N/A,FALSE,"Plots";"plot4",#N/A,FALSE,"Plots";"plot5",#N/A,FALSE,"Plots";"plot6",#N/A,FALSE,"Plots"}</definedName>
    <definedName name="wrn.Print._.Sing._.Condensates." localSheetId="8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" localSheetId="8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_1" localSheetId="8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_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" localSheetId="8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_1" localSheetId="8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_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USGC._.Condensates." localSheetId="8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" localSheetId="8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_1" localSheetId="8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_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" localSheetId="8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_1" localSheetId="8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_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ODTABLES.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_1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_1" localSheetId="8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REFINERY." localSheetId="8" hidden="1">{"Padd I to III",#N/A,FALSE,"REFINERY";"Padd IV to US",#N/A,FALSE,"REFINERY";"Crude Balance I",#N/A,FALSE,"REFINERY";"Crude Balance II",#N/A,FALSE,"REFINERY"}</definedName>
    <definedName name="wrn.REFINERY." hidden="1">{"Padd I to III",#N/A,FALSE,"REFINERY";"Padd IV to US",#N/A,FALSE,"REFINERY";"Crude Balance I",#N/A,FALSE,"REFINERY";"Crude Balance II",#N/A,FALSE,"REFINERY"}</definedName>
    <definedName name="wrn.REFINERY._1" localSheetId="8" hidden="1">{"Padd I to III",#N/A,FALSE,"REFINERY";"Padd IV to US",#N/A,FALSE,"REFINERY";"Crude Balance I",#N/A,FALSE,"REFINERY";"Crude Balance II",#N/A,FALSE,"REFINERY"}</definedName>
    <definedName name="wrn.REFINERY._1" hidden="1">{"Padd I to III",#N/A,FALSE,"REFINERY";"Padd IV to US",#N/A,FALSE,"REFINERY";"Crude Balance I",#N/A,FALSE,"REFINERY";"Crude Balance II",#N/A,FALSE,"REFINERY"}</definedName>
    <definedName name="wrn.REFINERY._1_1" localSheetId="8" hidden="1">{"Padd I to III",#N/A,FALSE,"REFINERY";"Padd IV to US",#N/A,FALSE,"REFINERY";"Crude Balance I",#N/A,FALSE,"REFINERY";"Crude Balance II",#N/A,FALSE,"REFINERY"}</definedName>
    <definedName name="wrn.REFINERY._1_1" hidden="1">{"Padd I to III",#N/A,FALSE,"REFINERY";"Padd IV to US",#N/A,FALSE,"REFINERY";"Crude Balance I",#N/A,FALSE,"REFINERY";"Crude Balance II",#N/A,FALSE,"REFINERY"}</definedName>
    <definedName name="wrn.REFINERY._2" localSheetId="8" hidden="1">{"Padd I to III",#N/A,FALSE,"REFINERY";"Padd IV to US",#N/A,FALSE,"REFINERY";"Crude Balance I",#N/A,FALSE,"REFINERY";"Crude Balance II",#N/A,FALSE,"REFINERY"}</definedName>
    <definedName name="wrn.REFINERY._2" hidden="1">{"Padd I to III",#N/A,FALSE,"REFINERY";"Padd IV to US",#N/A,FALSE,"REFINERY";"Crude Balance I",#N/A,FALSE,"REFINERY";"Crude Balance II",#N/A,FALSE,"REFINERY"}</definedName>
    <definedName name="wrn.REFINERY._2_1" localSheetId="8" hidden="1">{"Padd I to III",#N/A,FALSE,"REFINERY";"Padd IV to US",#N/A,FALSE,"REFINERY";"Crude Balance I",#N/A,FALSE,"REFINERY";"Crude Balance II",#N/A,FALSE,"REFINERY"}</definedName>
    <definedName name="wrn.REFINERY._2_1" hidden="1">{"Padd I to III",#N/A,FALSE,"REFINERY";"Padd IV to US",#N/A,FALSE,"REFINERY";"Crude Balance I",#N/A,FALSE,"REFINERY";"Crude Balance II",#N/A,FALSE,"REFINERY"}</definedName>
    <definedName name="wrn.region." localSheetId="8" hidden="1">{"Region",#N/A,FALSE,"CNTRYTYPE"}</definedName>
    <definedName name="wrn.region." hidden="1">{"Region",#N/A,FALSE,"CNTRYTYPE"}</definedName>
    <definedName name="wrn.region._1" localSheetId="8" hidden="1">{"Region",#N/A,FALSE,"CNTRYTYPE"}</definedName>
    <definedName name="wrn.region._1" hidden="1">{"Region",#N/A,FALSE,"CNTRYTYPE"}</definedName>
    <definedName name="wrn.region._1_1" localSheetId="8" hidden="1">{"Region",#N/A,FALSE,"CNTRYTYPE"}</definedName>
    <definedName name="wrn.region._1_1" hidden="1">{"Region",#N/A,FALSE,"CNTRYTYPE"}</definedName>
    <definedName name="wrn.region._2" localSheetId="8" hidden="1">{"Region",#N/A,FALSE,"CNTRYTYPE"}</definedName>
    <definedName name="wrn.region._2" hidden="1">{"Region",#N/A,FALSE,"CNTRYTYPE"}</definedName>
    <definedName name="wrn.region._2_1" localSheetId="8" hidden="1">{"Region",#N/A,FALSE,"CNTRYTYPE"}</definedName>
    <definedName name="wrn.region._2_1" hidden="1">{"Region",#N/A,FALSE,"CNTRYTYPE"}</definedName>
    <definedName name="wrn.report." localSheetId="8" hidden="1">{#N/A,#N/A,FALSE,"Summary_netback";#N/A,#N/A,FALSE,"Summary_value"}</definedName>
    <definedName name="wrn.report." hidden="1">{#N/A,#N/A,FALSE,"Summary_netback";#N/A,#N/A,FALSE,"Summary_value"}</definedName>
    <definedName name="wrn.report._1" localSheetId="8" hidden="1">{#N/A,#N/A,FALSE,"Summary_netback";#N/A,#N/A,FALSE,"Summary_value"}</definedName>
    <definedName name="wrn.report._1" hidden="1">{#N/A,#N/A,FALSE,"Summary_netback";#N/A,#N/A,FALSE,"Summary_value"}</definedName>
    <definedName name="wrn.report._1_1" localSheetId="8" hidden="1">{#N/A,#N/A,FALSE,"Summary_netback";#N/A,#N/A,FALSE,"Summary_value"}</definedName>
    <definedName name="wrn.report._1_1" hidden="1">{#N/A,#N/A,FALSE,"Summary_netback";#N/A,#N/A,FALSE,"Summary_value"}</definedName>
    <definedName name="wrn.report._2" localSheetId="8" hidden="1">{#N/A,#N/A,FALSE,"Summary_netback";#N/A,#N/A,FALSE,"Summary_value"}</definedName>
    <definedName name="wrn.report._2" hidden="1">{#N/A,#N/A,FALSE,"Summary_netback";#N/A,#N/A,FALSE,"Summary_value"}</definedName>
    <definedName name="wrn.report._2_1" localSheetId="8" hidden="1">{#N/A,#N/A,FALSE,"Summary_netback";#N/A,#N/A,FALSE,"Summary_value"}</definedName>
    <definedName name="wrn.report._2_1" hidden="1">{#N/A,#N/A,FALSE,"Summary_netback";#N/A,#N/A,FALSE,"Summary_value"}</definedName>
    <definedName name="wrn.REVENUES." localSheetId="8" hidden="1">{"revenue",#N/A,FALSE,"lls hydro";"revenue",#N/A,FALSE,"lls crack";"revenue",#N/A,FALSE,"lls coke"}</definedName>
    <definedName name="wrn.REVENUES." hidden="1">{"revenue",#N/A,FALSE,"lls hydro";"revenue",#N/A,FALSE,"lls crack";"revenue",#N/A,FALSE,"lls coke"}</definedName>
    <definedName name="wrn.RUBIMXYYYY." localSheetId="8" hidden="1">{"NBRIMX_PRINT",#N/A,FALSE,"NBRIMX";"PBRIMX_PRINT",#N/A,FALSE,"PBRIMX";"PCRIMX_PRINT",#N/A,FALSE,"PCRIMX";"SBRIMX_PRINT",#N/A,FALSE,"SBRIMX";"SBLIMX_PRINT",#N/A,FALSE,"SBLIMX"}</definedName>
    <definedName name="wrn.RUBIMXYYYY." hidden="1">{"NBRIMX_PRINT",#N/A,FALSE,"NBRIMX";"PBRIMX_PRINT",#N/A,FALSE,"PBRIMX";"PCRIMX_PRINT",#N/A,FALSE,"PCRIMX";"SBRIMX_PRINT",#N/A,FALSE,"SBRIMX";"SBLIMX_PRINT",#N/A,FALSE,"SBLIMX"}</definedName>
    <definedName name="wrn.SAMPLE." localSheetId="8" hidden="1">{#N/A,#N/A,TRUE,"Crude";#N/A,#N/A,TRUE,"Products"}</definedName>
    <definedName name="wrn.SAMPLE." hidden="1">{#N/A,#N/A,TRUE,"Crude";#N/A,#N/A,TRUE,"Products"}</definedName>
    <definedName name="wrn.SAMPLE._1" localSheetId="8" hidden="1">{#N/A,#N/A,TRUE,"Crude";#N/A,#N/A,TRUE,"Products"}</definedName>
    <definedName name="wrn.SAMPLE._1" hidden="1">{#N/A,#N/A,TRUE,"Crude";#N/A,#N/A,TRUE,"Products"}</definedName>
    <definedName name="wrn.SAMPLE._1_1" localSheetId="8" hidden="1">{#N/A,#N/A,TRUE,"Crude";#N/A,#N/A,TRUE,"Products"}</definedName>
    <definedName name="wrn.SAMPLE._1_1" hidden="1">{#N/A,#N/A,TRUE,"Crude";#N/A,#N/A,TRUE,"Products"}</definedName>
    <definedName name="wrn.SAMPLE._2" localSheetId="8" hidden="1">{#N/A,#N/A,TRUE,"Crude";#N/A,#N/A,TRUE,"Products"}</definedName>
    <definedName name="wrn.SAMPLE._2" hidden="1">{#N/A,#N/A,TRUE,"Crude";#N/A,#N/A,TRUE,"Products"}</definedName>
    <definedName name="wrn.SAMPLE._2_1" localSheetId="8" hidden="1">{#N/A,#N/A,TRUE,"Crude";#N/A,#N/A,TRUE,"Products"}</definedName>
    <definedName name="wrn.SAMPLE._2_1" hidden="1">{#N/A,#N/A,TRUE,"Crude";#N/A,#N/A,TRUE,"Products"}</definedName>
    <definedName name="wrn.SINGPROD." localSheetId="8" hidden="1">{"singcurrent1",#N/A,FALSE,"SING MARG";"SINGCURRENT2",#N/A,FALSE,"SING MARG";"SINGCONSTANT",#N/A,FALSE,"SING MARG"}</definedName>
    <definedName name="wrn.SINGPROD." hidden="1">{"singcurrent1",#N/A,FALSE,"SING MARG";"SINGCURRENT2",#N/A,FALSE,"SING MARG";"SINGCONSTANT",#N/A,FALSE,"SING MARG"}</definedName>
    <definedName name="wrn.SUBREGION." localSheetId="8" hidden="1">{"SUBREGION",#N/A,FALSE,"CNTRYTYPE"}</definedName>
    <definedName name="wrn.SUBREGION." hidden="1">{"SUBREGION",#N/A,FALSE,"CNTRYTYPE"}</definedName>
    <definedName name="wrn.SUBREGION._1" localSheetId="8" hidden="1">{"SUBREGION",#N/A,FALSE,"CNTRYTYPE"}</definedName>
    <definedName name="wrn.SUBREGION._1" hidden="1">{"SUBREGION",#N/A,FALSE,"CNTRYTYPE"}</definedName>
    <definedName name="wrn.SUBREGION._1_1" localSheetId="8" hidden="1">{"SUBREGION",#N/A,FALSE,"CNTRYTYPE"}</definedName>
    <definedName name="wrn.SUBREGION._1_1" hidden="1">{"SUBREGION",#N/A,FALSE,"CNTRYTYPE"}</definedName>
    <definedName name="wrn.SUBREGION._2" localSheetId="8" hidden="1">{"SUBREGION",#N/A,FALSE,"CNTRYTYPE"}</definedName>
    <definedName name="wrn.SUBREGION._2" hidden="1">{"SUBREGION",#N/A,FALSE,"CNTRYTYPE"}</definedName>
    <definedName name="wrn.SUBREGION._2_1" localSheetId="8" hidden="1">{"SUBREGION",#N/A,FALSE,"CNTRYTYPE"}</definedName>
    <definedName name="wrn.SUBREGION._2_1" hidden="1">{"SUBREGION",#N/A,FALSE,"CNTRYTYPE"}</definedName>
    <definedName name="wrn.Summary." localSheetId="8" hidden="1">{"Growth Supply Demand",#N/A,TRUE,"Summary";"Primary Energy Balance",#N/A,TRUE,"Summary"}</definedName>
    <definedName name="wrn.Summary." hidden="1">{"Growth Supply Demand",#N/A,TRUE,"Summary";"Primary Energy Balance",#N/A,TRUE,"Summary"}</definedName>
    <definedName name="wrn.Summary._1" localSheetId="8" hidden="1">{"Growth Supply Demand",#N/A,TRUE,"Summary";"Primary Energy Balance",#N/A,TRUE,"Summary"}</definedName>
    <definedName name="wrn.Summary._1" hidden="1">{"Growth Supply Demand",#N/A,TRUE,"Summary";"Primary Energy Balance",#N/A,TRUE,"Summary"}</definedName>
    <definedName name="wrn.Summary._1_1" localSheetId="8" hidden="1">{"Growth Supply Demand",#N/A,TRUE,"Summary";"Primary Energy Balance",#N/A,TRUE,"Summary"}</definedName>
    <definedName name="wrn.Summary._1_1" hidden="1">{"Growth Supply Demand",#N/A,TRUE,"Summary";"Primary Energy Balance",#N/A,TRUE,"Summary"}</definedName>
    <definedName name="wrn.Summary._2" localSheetId="8" hidden="1">{"Growth Supply Demand",#N/A,TRUE,"Summary";"Primary Energy Balance",#N/A,TRUE,"Summary"}</definedName>
    <definedName name="wrn.Summary._2" hidden="1">{"Growth Supply Demand",#N/A,TRUE,"Summary";"Primary Energy Balance",#N/A,TRUE,"Summary"}</definedName>
    <definedName name="wrn.Summary._2_1" localSheetId="8" hidden="1">{"Growth Supply Demand",#N/A,TRUE,"Summary";"Primary Energy Balance",#N/A,TRUE,"Summary"}</definedName>
    <definedName name="wrn.Summary._2_1" hidden="1">{"Growth Supply Demand",#N/A,TRUE,"Summary";"Primary Energy Balance",#N/A,TRUE,"Summary"}</definedName>
    <definedName name="wrn.Sup._.Folder._.98." localSheetId="8" hidden="1">{"U.S. Bde Deriv Trd",#N/A,FALSE,"US Trade Growth";"ImpTonsWE9698",#N/A,FALSE,"US Trade Growth";"ExpTonsWe9698",#N/A,FALSE,"US Trade Growth";"ImpLbsWE9698",#N/A,FALSE,"US Trade Growth";"ExpLbsWE9698",#N/A,FALSE,"US Trade Growth"}</definedName>
    <definedName name="wrn.Sup._.Folder._.98." hidden="1">{"U.S. Bde Deriv Trd",#N/A,FALSE,"US Trade Growth";"ImpTonsWE9698",#N/A,FALSE,"US Trade Growth";"ExpTonsWe9698",#N/A,FALSE,"US Trade Growth";"ImpLbsWE9698",#N/A,FALSE,"US Trade Growth";"ExpLbsWE9698",#N/A,FALSE,"US Trade Growth"}</definedName>
    <definedName name="wrn.Sup._.Folder._.99." localSheetId="8" hidden="1">{"U.S. Bde Deriv Trd 9899",#N/A,FALSE,"U.S. BDE Exp (Tons)WE abv";"ImpLbsWE9799",#N/A,FALSE,"U.S. BDE Exp (Tons)WE abv";"ImpTonsWE9799",#N/A,FALSE,"U.S. BDE Exp (Tons)WE abv";"ExpLbsWE9799",#N/A,FALSE,"U.S. BDE Exp (Tons)WE abv";"ExpTonsWE9799",#N/A,FALSE,"U.S. BDE Exp (Tons)WE abv"}</definedName>
    <definedName name="wrn.Sup._.Folder._.99." hidden="1">{"U.S. Bde Deriv Trd 9899",#N/A,FALSE,"U.S. BDE Exp (Tons)WE abv";"ImpLbsWE9799",#N/A,FALSE,"U.S. BDE Exp (Tons)WE abv";"ImpTonsWE9799",#N/A,FALSE,"U.S. BDE Exp (Tons)WE abv";"ExpLbsWE9799",#N/A,FALSE,"U.S. BDE Exp (Tons)WE abv";"ExpTonsWE9799",#N/A,FALSE,"U.S. BDE Exp (Tons)WE abv"}</definedName>
    <definedName name="wrn.sweet." localSheetId="8" hidden="1">{"sweet",#N/A,FALSE,"CNTRYTYPE"}</definedName>
    <definedName name="wrn.sweet." hidden="1">{"sweet",#N/A,FALSE,"CNTRYTYPE"}</definedName>
    <definedName name="wrn.sweet._1" localSheetId="8" hidden="1">{"sweet",#N/A,FALSE,"CNTRYTYPE"}</definedName>
    <definedName name="wrn.sweet._1" hidden="1">{"sweet",#N/A,FALSE,"CNTRYTYPE"}</definedName>
    <definedName name="wrn.sweet._1_1" localSheetId="8" hidden="1">{"sweet",#N/A,FALSE,"CNTRYTYPE"}</definedName>
    <definedName name="wrn.sweet._1_1" hidden="1">{"sweet",#N/A,FALSE,"CNTRYTYPE"}</definedName>
    <definedName name="wrn.sweet._2" localSheetId="8" hidden="1">{"sweet",#N/A,FALSE,"CNTRYTYPE"}</definedName>
    <definedName name="wrn.sweet._2" hidden="1">{"sweet",#N/A,FALSE,"CNTRYTYPE"}</definedName>
    <definedName name="wrn.sweet._2_1" localSheetId="8" hidden="1">{"sweet",#N/A,FALSE,"CNTRYTYPE"}</definedName>
    <definedName name="wrn.sweet._2_1" hidden="1">{"sweet",#N/A,FALSE,"CNTRYTYPE"}</definedName>
    <definedName name="wrn.tableeurlpg." localSheetId="8" hidden="1">{"eurlpg1",#N/A,FALSE,"europe LPG";"eurlpg2",#N/A,FALSE,"europe LPG"}</definedName>
    <definedName name="wrn.tableeurlpg." hidden="1">{"eurlpg1",#N/A,FALSE,"europe LPG";"eurlpg2",#N/A,FALSE,"europe LPG"}</definedName>
    <definedName name="wrn.tablejap." localSheetId="8" hidden="1">{"japcurrent1",#N/A,FALSE,"JAPAN PRODUCTS";"japcurrent2",#N/A,FALSE,"JAPAN PRODUCTS"}</definedName>
    <definedName name="wrn.tablejap." hidden="1">{"japcurrent1",#N/A,FALSE,"JAPAN PRODUCTS";"japcurrent2",#N/A,FALSE,"JAPAN PRODUCTS"}</definedName>
    <definedName name="wrn.tablejaplpg." localSheetId="8" hidden="1">{"japlpg1",#N/A,FALSE,"JAPAN LPG ";"japllpg2",#N/A,FALSE,"JAPAN LPG "}</definedName>
    <definedName name="wrn.tablejaplpg." hidden="1">{"japlpg1",#N/A,FALSE,"JAPAN LPG ";"japllpg2",#N/A,FALSE,"JAPAN LPG "}</definedName>
    <definedName name="wrn.tablemeastlpg." localSheetId="8" hidden="1">{"midlpg1",#N/A,FALSE,"MIDEAST LPG";"midlpg2",#N/A,FALSE,"MIDEAST LPG"}</definedName>
    <definedName name="wrn.tablemeastlpg." hidden="1">{"midlpg1",#N/A,FALSE,"MIDEAST LPG";"midlpg2",#N/A,FALSE,"MIDEAST LPG"}</definedName>
    <definedName name="wrn.TABLEMED." localSheetId="8" hidden="1">{"medcurrent1",#N/A,FALSE,"MED MARGINS";"medcurrent2",#N/A,FALSE,"MED MARGINS";"medconstant",#N/A,FALSE,"MED MARGINS"}</definedName>
    <definedName name="wrn.TABLEMED." hidden="1">{"medcurrent1",#N/A,FALSE,"MED MARGINS";"medcurrent2",#N/A,FALSE,"MED MARGINS";"medconstant",#N/A,FALSE,"MED MARGINS"}</definedName>
    <definedName name="wrn.tablemideast." localSheetId="8" hidden="1">{"midcurrent1",#N/A,FALSE,"ARAB GULF PRODUCTS";"midcurrent2",#N/A,FALSE,"ARAB GULF PRODUCTS"}</definedName>
    <definedName name="wrn.tablemideast." hidden="1">{"midcurrent1",#N/A,FALSE,"ARAB GULF PRODUCTS";"midcurrent2",#N/A,FALSE,"ARAB GULF PRODUCTS"}</definedName>
    <definedName name="wrn.tablengl." localSheetId="8" hidden="1">{"ngl1",#N/A,FALSE,"u.s. NGL";"ngl2",#N/A,FALSE,"u.s. NGL"}</definedName>
    <definedName name="wrn.tablengl." hidden="1">{"ngl1",#N/A,FALSE,"u.s. NGL";"ngl2",#N/A,FALSE,"u.s. NGL"}</definedName>
    <definedName name="wrn.TABLENWE." localSheetId="8" hidden="1">{"nwecurrent1",#N/A,FALSE,"NWE MARGINS";"nwecurrent2",#N/A,FALSE,"NWE MARGINS";"nweconstant",#N/A,FALSE,"NWE MARGINS"}</definedName>
    <definedName name="wrn.TABLENWE." hidden="1">{"nwecurrent1",#N/A,FALSE,"NWE MARGINS";"nwecurrent2",#N/A,FALSE,"NWE MARGINS";"nweconstant",#N/A,FALSE,"NWE MARGINS"}</definedName>
    <definedName name="wrn.tableprod." localSheetId="8" hidden="1">{"current1",#N/A,FALSE,"US PRODUCTS";"current2",#N/A,FALSE,"US PRODUCTS";"constant",#N/A,FALSE,"US PRODUCTS"}</definedName>
    <definedName name="wrn.tableprod." hidden="1">{"current1",#N/A,FALSE,"US PRODUCTS";"current2",#N/A,FALSE,"US PRODUCTS";"constant",#N/A,FALSE,"US PRODUCTS"}</definedName>
    <definedName name="wrn.Tables." localSheetId="8" hidden="1">{"Current",#N/A,FALSE,"Currentcal";"Current B",#N/A,FALSE,"Currentcal";"Constant",#N/A,FALSE,"Constantcal";"Constant B",#N/A,FALSE,"Constantcal"}</definedName>
    <definedName name="wrn.Tables." hidden="1">{"Current",#N/A,FALSE,"Currentcal";"Current B",#N/A,FALSE,"Currentcal";"Constant",#N/A,FALSE,"Constantcal";"Constant B",#N/A,FALSE,"Constantcal"}</definedName>
    <definedName name="wrn.Tables._1" localSheetId="8" hidden="1">{"Current",#N/A,FALSE,"Currentcal";"Current B",#N/A,FALSE,"Currentcal";"Constant",#N/A,FALSE,"Constantcal";"Constant B",#N/A,FALSE,"Constantcal"}</definedName>
    <definedName name="wrn.Tables._1" hidden="1">{"Current",#N/A,FALSE,"Currentcal";"Current B",#N/A,FALSE,"Currentcal";"Constant",#N/A,FALSE,"Constantcal";"Constant B",#N/A,FALSE,"Constantcal"}</definedName>
    <definedName name="wrn.Tables._1_1" localSheetId="8" hidden="1">{"Current",#N/A,FALSE,"Currentcal";"Current B",#N/A,FALSE,"Currentcal";"Constant",#N/A,FALSE,"Constantcal";"Constant B",#N/A,FALSE,"Constantcal"}</definedName>
    <definedName name="wrn.Tables._1_1" hidden="1">{"Current",#N/A,FALSE,"Currentcal";"Current B",#N/A,FALSE,"Currentcal";"Constant",#N/A,FALSE,"Constantcal";"Constant B",#N/A,FALSE,"Constantcal"}</definedName>
    <definedName name="wrn.Tables._2" localSheetId="8" hidden="1">{"Current",#N/A,FALSE,"Currentcal";"Current B",#N/A,FALSE,"Currentcal";"Constant",#N/A,FALSE,"Constantcal";"Constant B",#N/A,FALSE,"Constantcal"}</definedName>
    <definedName name="wrn.Tables._2" hidden="1">{"Current",#N/A,FALSE,"Currentcal";"Current B",#N/A,FALSE,"Currentcal";"Constant",#N/A,FALSE,"Constantcal";"Constant B",#N/A,FALSE,"Constantcal"}</definedName>
    <definedName name="wrn.Tables._2_1" localSheetId="8" hidden="1">{"Current",#N/A,FALSE,"Currentcal";"Current B",#N/A,FALSE,"Currentcal";"Constant",#N/A,FALSE,"Constantcal";"Constant B",#N/A,FALSE,"Constantcal"}</definedName>
    <definedName name="wrn.Tables._2_1" hidden="1">{"Current",#N/A,FALSE,"Currentcal";"Current B",#N/A,FALSE,"Currentcal";"Constant",#N/A,FALSE,"Constantcal";"Constant B",#N/A,FALSE,"Constantcal"}</definedName>
    <definedName name="wrn.total." localSheetId="8" hidden="1">{"total",#N/A,FALSE,"CNTRYTYPE"}</definedName>
    <definedName name="wrn.total." hidden="1">{"total",#N/A,FALSE,"CNTRYTYPE"}</definedName>
    <definedName name="wrn.total._1" localSheetId="8" hidden="1">{"total",#N/A,FALSE,"CNTRYTYPE"}</definedName>
    <definedName name="wrn.total._1" hidden="1">{"total",#N/A,FALSE,"CNTRYTYPE"}</definedName>
    <definedName name="wrn.total._1_1" localSheetId="8" hidden="1">{"total",#N/A,FALSE,"CNTRYTYPE"}</definedName>
    <definedName name="wrn.total._1_1" hidden="1">{"total",#N/A,FALSE,"CNTRYTYPE"}</definedName>
    <definedName name="wrn.total._2" localSheetId="8" hidden="1">{"total",#N/A,FALSE,"CNTRYTYPE"}</definedName>
    <definedName name="wrn.total._2" hidden="1">{"total",#N/A,FALSE,"CNTRYTYPE"}</definedName>
    <definedName name="wrn.total._2_1" localSheetId="8" hidden="1">{"total",#N/A,FALSE,"CNTRYTYPE"}</definedName>
    <definedName name="wrn.total._2_1" hidden="1">{"total",#N/A,FALSE,"CNTRYTYPE"}</definedName>
    <definedName name="wrn2.all" localSheetId="8" hidden="1">{"PAGE1",#N/A,FALSE,"YIELDS";"PAGE2",#N/A,FALSE,"YIELDS";"PAGE3",#N/A,FALSE,"YIELDS"}</definedName>
    <definedName name="wrn2.all" hidden="1">{"PAGE1",#N/A,FALSE,"YIELDS";"PAGE2",#N/A,FALSE,"YIELDS";"PAGE3",#N/A,FALSE,"YIELDS"}</definedName>
    <definedName name="wrn2.all." localSheetId="8" hidden="1">{"PAGE1",#N/A,FALSE,"YIELDS";"PAGE2",#N/A,FALSE,"YIELDS";"PAGE3",#N/A,FALSE,"YIELDS"}</definedName>
    <definedName name="wrn2.all." hidden="1">{"PAGE1",#N/A,FALSE,"YIELDS";"PAGE2",#N/A,FALSE,"YIELDS";"PAGE3",#N/A,FALSE,"YIELDS"}</definedName>
    <definedName name="wrn2.all._1" localSheetId="8" hidden="1">{"PAGE1",#N/A,FALSE,"YIELDS";"PAGE2",#N/A,FALSE,"YIELDS";"PAGE3",#N/A,FALSE,"YIELDS"}</definedName>
    <definedName name="wrn2.all._1" hidden="1">{"PAGE1",#N/A,FALSE,"YIELDS";"PAGE2",#N/A,FALSE,"YIELDS";"PAGE3",#N/A,FALSE,"YIELDS"}</definedName>
    <definedName name="wrn2.all._1_1" localSheetId="8" hidden="1">{"PAGE1",#N/A,FALSE,"YIELDS";"PAGE2",#N/A,FALSE,"YIELDS";"PAGE3",#N/A,FALSE,"YIELDS"}</definedName>
    <definedName name="wrn2.all._1_1" hidden="1">{"PAGE1",#N/A,FALSE,"YIELDS";"PAGE2",#N/A,FALSE,"YIELDS";"PAGE3",#N/A,FALSE,"YIELDS"}</definedName>
    <definedName name="wrn2.all._2" localSheetId="8" hidden="1">{"PAGE1",#N/A,FALSE,"YIELDS";"PAGE2",#N/A,FALSE,"YIELDS";"PAGE3",#N/A,FALSE,"YIELDS"}</definedName>
    <definedName name="wrn2.all._2" hidden="1">{"PAGE1",#N/A,FALSE,"YIELDS";"PAGE2",#N/A,FALSE,"YIELDS";"PAGE3",#N/A,FALSE,"YIELDS"}</definedName>
    <definedName name="wrn2.all._2_1" localSheetId="8" hidden="1">{"PAGE1",#N/A,FALSE,"YIELDS";"PAGE2",#N/A,FALSE,"YIELDS";"PAGE3",#N/A,FALSE,"YIELDS"}</definedName>
    <definedName name="wrn2.all._2_1" hidden="1">{"PAGE1",#N/A,FALSE,"YIELDS";"PAGE2",#N/A,FALSE,"YIELDS";"PAGE3",#N/A,FALSE,"YIELDS"}</definedName>
    <definedName name="wrn2.all_1" localSheetId="8" hidden="1">{"PAGE1",#N/A,FALSE,"YIELDS";"PAGE2",#N/A,FALSE,"YIELDS";"PAGE3",#N/A,FALSE,"YIELDS"}</definedName>
    <definedName name="wrn2.all_1" hidden="1">{"PAGE1",#N/A,FALSE,"YIELDS";"PAGE2",#N/A,FALSE,"YIELDS";"PAGE3",#N/A,FALSE,"YIELDS"}</definedName>
    <definedName name="wrn2.all_1_1" localSheetId="8" hidden="1">{"PAGE1",#N/A,FALSE,"YIELDS";"PAGE2",#N/A,FALSE,"YIELDS";"PAGE3",#N/A,FALSE,"YIELDS"}</definedName>
    <definedName name="wrn2.all_1_1" hidden="1">{"PAGE1",#N/A,FALSE,"YIELDS";"PAGE2",#N/A,FALSE,"YIELDS";"PAGE3",#N/A,FALSE,"YIELDS"}</definedName>
    <definedName name="wrn2.all_2" localSheetId="8" hidden="1">{"PAGE1",#N/A,FALSE,"YIELDS";"PAGE2",#N/A,FALSE,"YIELDS";"PAGE3",#N/A,FALSE,"YIELDS"}</definedName>
    <definedName name="wrn2.all_2" hidden="1">{"PAGE1",#N/A,FALSE,"YIELDS";"PAGE2",#N/A,FALSE,"YIELDS";"PAGE3",#N/A,FALSE,"YIELDS"}</definedName>
    <definedName name="wrn2.all_2_1" localSheetId="8" hidden="1">{"PAGE1",#N/A,FALSE,"YIELDS";"PAGE2",#N/A,FALSE,"YIELDS";"PAGE3",#N/A,FALSE,"YIELDS"}</definedName>
    <definedName name="wrn2.all_2_1" hidden="1">{"PAGE1",#N/A,FALSE,"YIELDS";"PAGE2",#N/A,FALSE,"YIELDS";"PAGE3",#N/A,FALSE,"YIELDS"}</definedName>
    <definedName name="wrn2.gasodem." localSheetId="8" hidden="1">{"monthly",#N/A,FALSE,"GASODEM";"qtr to yr",#N/A,FALSE,"GASODEM"}</definedName>
    <definedName name="wrn2.gasodem." hidden="1">{"monthly",#N/A,FALSE,"GASODEM";"qtr to yr",#N/A,FALSE,"GASODEM"}</definedName>
    <definedName name="wrn2.gasodem._1" localSheetId="8" hidden="1">{"monthly",#N/A,FALSE,"GASODEM";"qtr to yr",#N/A,FALSE,"GASODEM"}</definedName>
    <definedName name="wrn2.gasodem._1" hidden="1">{"monthly",#N/A,FALSE,"GASODEM";"qtr to yr",#N/A,FALSE,"GASODEM"}</definedName>
    <definedName name="wrn2.gasodem._1_1" localSheetId="8" hidden="1">{"monthly",#N/A,FALSE,"GASODEM";"qtr to yr",#N/A,FALSE,"GASODEM"}</definedName>
    <definedName name="wrn2.gasodem._1_1" hidden="1">{"monthly",#N/A,FALSE,"GASODEM";"qtr to yr",#N/A,FALSE,"GASODEM"}</definedName>
    <definedName name="wrn2.gasodem._2" localSheetId="8" hidden="1">{"monthly",#N/A,FALSE,"GASODEM";"qtr to yr",#N/A,FALSE,"GASODEM"}</definedName>
    <definedName name="wrn2.gasodem._2" hidden="1">{"monthly",#N/A,FALSE,"GASODEM";"qtr to yr",#N/A,FALSE,"GASODEM"}</definedName>
    <definedName name="wrn2.gasodem._2_1" localSheetId="8" hidden="1">{"monthly",#N/A,FALSE,"GASODEM";"qtr to yr",#N/A,FALSE,"GASODEM"}</definedName>
    <definedName name="wrn2.gasodem._2_1" hidden="1">{"monthly",#N/A,FALSE,"GASODEM";"qtr to yr",#N/A,FALSE,"GASODEM"}</definedName>
    <definedName name="Wuxi__Jiangsu">'[11]chi producers antioxi'!#REF!</definedName>
    <definedName name="x" localSheetId="8" hidden="1">{"Capacities",#N/A,FALSE,"HOUSTON"}</definedName>
    <definedName name="x" hidden="1">{"Capacities",#N/A,FALSE,"HOUSTON"}</definedName>
    <definedName name="x_1" localSheetId="8" hidden="1">{"Capacities",#N/A,FALSE,"HOUSTON"}</definedName>
    <definedName name="x_1" hidden="1">{"Capacities",#N/A,FALSE,"HOUSTON"}</definedName>
    <definedName name="x_1_1" localSheetId="8" hidden="1">{"Capacities",#N/A,FALSE,"HOUSTON"}</definedName>
    <definedName name="x_1_1" hidden="1">{"Capacities",#N/A,FALSE,"HOUSTON"}</definedName>
    <definedName name="x_2" localSheetId="8" hidden="1">{"Capacities",#N/A,FALSE,"HOUSTON"}</definedName>
    <definedName name="x_2" hidden="1">{"Capacities",#N/A,FALSE,"HOUSTON"}</definedName>
    <definedName name="x_2_1" localSheetId="8" hidden="1">{"Capacities",#N/A,FALSE,"HOUSTON"}</definedName>
    <definedName name="x_2_1" hidden="1">{"Capacities",#N/A,FALSE,"HOUSTON"}</definedName>
    <definedName name="X_AXIS">#REF!,#REF!,#REF!</definedName>
    <definedName name="XCT_CH">#REF!</definedName>
    <definedName name="XCTCM_CH">#REF!</definedName>
    <definedName name="XCTCMO_CH">#REF!</definedName>
    <definedName name="XCTCMS_CH">#REF!</definedName>
    <definedName name="XCTLN_CH">#REF!</definedName>
    <definedName name="XCTLNK_CH">#REF!</definedName>
    <definedName name="XCTLNO_CH">#REF!</definedName>
    <definedName name="xlsDataIn_NotDaily">#REF!</definedName>
    <definedName name="xlsDataOut_NotDaily">#REF!</definedName>
    <definedName name="XMS_CH">#REF!</definedName>
    <definedName name="XMS_HK">#REF!</definedName>
    <definedName name="XNW_IO">#REF!</definedName>
    <definedName name="XNW2_CH">#REF!</definedName>
    <definedName name="xx">#REF!</definedName>
    <definedName name="xxxxx" localSheetId="8" hidden="1">{"monthly",#N/A,FALSE,"GASODEM";"qtr to yr",#N/A,FALSE,"GASODEM"}</definedName>
    <definedName name="xxxxx" hidden="1">{"monthly",#N/A,FALSE,"GASODEM";"qtr to yr",#N/A,FALSE,"GASODEM"}</definedName>
    <definedName name="xxxxx_1" localSheetId="8" hidden="1">{"monthly",#N/A,FALSE,"GASODEM";"qtr to yr",#N/A,FALSE,"GASODEM"}</definedName>
    <definedName name="xxxxx_1" hidden="1">{"monthly",#N/A,FALSE,"GASODEM";"qtr to yr",#N/A,FALSE,"GASODEM"}</definedName>
    <definedName name="xxxxx_1_1" localSheetId="8" hidden="1">{"monthly",#N/A,FALSE,"GASODEM";"qtr to yr",#N/A,FALSE,"GASODEM"}</definedName>
    <definedName name="xxxxx_1_1" hidden="1">{"monthly",#N/A,FALSE,"GASODEM";"qtr to yr",#N/A,FALSE,"GASODEM"}</definedName>
    <definedName name="xxxxx_2" localSheetId="8" hidden="1">{"monthly",#N/A,FALSE,"GASODEM";"qtr to yr",#N/A,FALSE,"GASODEM"}</definedName>
    <definedName name="xxxxx_2" hidden="1">{"monthly",#N/A,FALSE,"GASODEM";"qtr to yr",#N/A,FALSE,"GASODEM"}</definedName>
    <definedName name="xxxxx_2_1" localSheetId="8" hidden="1">{"monthly",#N/A,FALSE,"GASODEM";"qtr to yr",#N/A,FALSE,"GASODEM"}</definedName>
    <definedName name="xxxxx_2_1" hidden="1">{"monthly",#N/A,FALSE,"GASODEM";"qtr to yr",#N/A,FALSE,"GASODEM"}</definedName>
    <definedName name="xxxxxxxxcccvvv">#REF!</definedName>
    <definedName name="xyz" localSheetId="8" hidden="1">{"midlpg1",#N/A,FALSE,"MIDEAST LPG";"midlpg2",#N/A,FALSE,"MIDEAST LPG"}</definedName>
    <definedName name="xyz" hidden="1">{"midlpg1",#N/A,FALSE,"MIDEAST LPG";"midlpg2",#N/A,FALSE,"MIDEAST LPG"}</definedName>
    <definedName name="y" localSheetId="8" hidden="1">{"Diesel",#N/A,FALSE,"HOUSTON"}</definedName>
    <definedName name="y" hidden="1">{"Diesel",#N/A,FALSE,"HOUSTON"}</definedName>
    <definedName name="y_1" localSheetId="8" hidden="1">{"Diesel",#N/A,FALSE,"HOUSTON"}</definedName>
    <definedName name="y_1" hidden="1">{"Diesel",#N/A,FALSE,"HOUSTON"}</definedName>
    <definedName name="y_1_1" localSheetId="8" hidden="1">{"Diesel",#N/A,FALSE,"HOUSTON"}</definedName>
    <definedName name="y_1_1" hidden="1">{"Diesel",#N/A,FALSE,"HOUSTON"}</definedName>
    <definedName name="y_2" localSheetId="8" hidden="1">{"Diesel",#N/A,FALSE,"HOUSTON"}</definedName>
    <definedName name="y_2" hidden="1">{"Diesel",#N/A,FALSE,"HOUSTON"}</definedName>
    <definedName name="y_2_1" localSheetId="8" hidden="1">{"Diesel",#N/A,FALSE,"HOUSTON"}</definedName>
    <definedName name="y_2_1" hidden="1">{"Diesel",#N/A,FALSE,"HOUSTON"}</definedName>
    <definedName name="Year">#REF!</definedName>
    <definedName name="year1">[3]Control!$BZ$19</definedName>
    <definedName name="year2">[3]Control!$BZ$20</definedName>
    <definedName name="year3">[3]Control!$BZ$21</definedName>
    <definedName name="year4">[3]Control!$BZ$22</definedName>
    <definedName name="year5">[3]Control!$BZ$23</definedName>
    <definedName name="YearData">#REF!</definedName>
    <definedName name="Years">OFFSET([30]Workspace!$C$2,0,0,COUNTA([30]Workspace!$C$2:$C$3),1)</definedName>
    <definedName name="YearSelected">#REF!</definedName>
    <definedName name="YearSubTitle">#REF!</definedName>
    <definedName name="YENpUSD">#REF!</definedName>
    <definedName name="yieldAIRb">#REF!</definedName>
    <definedName name="yieldAIRs">#REF!</definedName>
    <definedName name="yieldBASESIZE">[17]TFI!$Z$15:$Z$572</definedName>
    <definedName name="yieldBASESIZEb">#REF!</definedName>
    <definedName name="yieldBASESIZEd">[17]TFI!$AW$15:$AW$572</definedName>
    <definedName name="yieldBASESIZEdmon">[17]TFI!$AW$201:$AW$572</definedName>
    <definedName name="yieldBASESIZEmon">[17]TFI!$Z$201:$Z$572</definedName>
    <definedName name="yieldBASESIZEs">#REF!</definedName>
    <definedName name="yieldBZE">[17]TFI!$M$15:$M$572</definedName>
    <definedName name="yieldBZEd">[17]TFI!$AJ$15:$AJ$572</definedName>
    <definedName name="yieldC1C2">[17]TFI!$P$15:$P$572</definedName>
    <definedName name="yieldC1C2d">[17]TFI!$AM$15:$AM$572</definedName>
    <definedName name="yieldCATCHEM">[17]TFI!$V$15:$V$572</definedName>
    <definedName name="yieldCATCHEMadjb">#REF!</definedName>
    <definedName name="yieldCATCHEMadjs">#REF!</definedName>
    <definedName name="yieldCATCHEMb">#REF!</definedName>
    <definedName name="yieldCATCHEMd">[17]TFI!$AS$15:$AS$572</definedName>
    <definedName name="yieldCATCHEMIND">[17]TFI!$W$15:$W$572</definedName>
    <definedName name="yieldCATCHEMINDd">[17]TFI!$AT$15:$AT$572</definedName>
    <definedName name="yieldCATCHEMs">#REF!</definedName>
    <definedName name="yieldCHXtoBZE">[19]BASIS!$I$73</definedName>
    <definedName name="yieldCTW">[17]TFI!$U$15:$U$572</definedName>
    <definedName name="yieldCTWb">#REF!</definedName>
    <definedName name="yieldCTWd">[17]TFI!$AR$15:$AR$572</definedName>
    <definedName name="yieldCTWs">#REF!</definedName>
    <definedName name="yieldCUMtoBZE">[19]BASIS!$I$83</definedName>
    <definedName name="yieldETH">[17]TFI!$N$15:$N$572</definedName>
    <definedName name="yieldETHb">#REF!</definedName>
    <definedName name="yieldETHd">[17]TFI!$AK$15:$AK$572</definedName>
    <definedName name="yieldFUEL">[17]TFI!$S$15:$S$572</definedName>
    <definedName name="yieldFUELd">[17]TFI!$AP$15:$AP$572</definedName>
    <definedName name="yieldGSA">[17]TFI!$AG$15:$AG$572</definedName>
    <definedName name="yieldGSAb">#REF!</definedName>
    <definedName name="yieldGSAd">[17]TFI!$BD$15:$BD$572</definedName>
    <definedName name="yieldGSAdmon">[17]TFI!$BD$201:$BD$572</definedName>
    <definedName name="yieldGSAmon">[17]TFI!$AG$201:$AG$572</definedName>
    <definedName name="yieldGSAs">#REF!</definedName>
    <definedName name="yieldHPSTM">[17]TFI!$T$15:$T$572</definedName>
    <definedName name="yieldHPSTMb">#REF!</definedName>
    <definedName name="yieldHPSTMd">[17]TFI!$AQ$15:$AQ$572</definedName>
    <definedName name="yieldHPSTMs">#REF!</definedName>
    <definedName name="yieldINC">[17]TFI!$AB$15:$AB$572</definedName>
    <definedName name="yieldINCb">#REF!</definedName>
    <definedName name="yieldINCd">[17]TFI!$AY$15:$AY$572</definedName>
    <definedName name="yieldINCdmon">[17]TFI!$AY$201:$AY$572</definedName>
    <definedName name="yieldINCmon">[17]TFI!$AB$201:$AB$572</definedName>
    <definedName name="yieldINCs">#REF!</definedName>
    <definedName name="yieldINS">[17]TFI!$AE$15:$AE$572</definedName>
    <definedName name="yieldINSb">#REF!</definedName>
    <definedName name="yieldINSd">[17]TFI!$BB$15:$BB$572</definedName>
    <definedName name="yieldINSdmon">[17]TFI!$BB$201:$BB$572</definedName>
    <definedName name="yieldINSmon">[17]TFI!$AE$201:$AE$572</definedName>
    <definedName name="yieldINSs">#REF!</definedName>
    <definedName name="yieldLABOR">[17]TFI!$Y$15:$Y$572</definedName>
    <definedName name="yieldLABORadjb">#REF!</definedName>
    <definedName name="yieldLABORadjs">#REF!</definedName>
    <definedName name="yieldLABORb">#REF!</definedName>
    <definedName name="yieldLABORd">[17]TFI!$AV$15:$AV$572</definedName>
    <definedName name="yieldLABORdmon">[17]TFI!$AV$201:$AV$572</definedName>
    <definedName name="yieldLABORIND">[17]TFI!$X$15:$X$572</definedName>
    <definedName name="yieldLABORINDd">[17]TFI!$AU$15:$AU$572</definedName>
    <definedName name="yieldLABORINDdmon">[17]TFI!$AU$201:$AU$572</definedName>
    <definedName name="yieldLABORINDmon">[17]TFI!$X$201:$X$572</definedName>
    <definedName name="yieldLABORmon">[17]TFI!$Y$201:$Y$572</definedName>
    <definedName name="yieldLABORs">#REF!</definedName>
    <definedName name="yieldMAIN">[17]TFI!$AD$15:$AD$572</definedName>
    <definedName name="yieldMAINb">#REF!</definedName>
    <definedName name="yieldMAINd">[17]TFI!$BA$15:$BA$572</definedName>
    <definedName name="yieldMAINdmon">[17]TFI!$BA$201:$BA$572</definedName>
    <definedName name="yieldMAINmon">[17]TFI!$AD$201:$AD$572</definedName>
    <definedName name="yieldMAINs">#REF!</definedName>
    <definedName name="yieldMODELSIZE">[17]TFI!$AA$15:$AA$572</definedName>
    <definedName name="yieldMODELSIZEd">[17]TFI!$AX$15:$AX$572</definedName>
    <definedName name="yieldMODELSIZEdmon">[17]TFI!$AX$201:$AX$572</definedName>
    <definedName name="yieldMODELSIZEmon">[17]TFI!$AA$201:$AA$572</definedName>
    <definedName name="yieldOVRHD">[17]TFI!$AF$15:$AF$572</definedName>
    <definedName name="yieldOVRHDb">#REF!</definedName>
    <definedName name="yieldOVRHDd">[17]TFI!$BC$15:$BC$572</definedName>
    <definedName name="yieldOVRHDdmon">[17]TFI!$BC$201:$BC$572</definedName>
    <definedName name="yieldOVRHDmon">[17]TFI!$AF$201:$AF$572</definedName>
    <definedName name="yieldOVRHDs">#REF!</definedName>
    <definedName name="yieldPACKb">#REF!</definedName>
    <definedName name="yieldPACKs">#REF!</definedName>
    <definedName name="yieldPHLtoCUM">[19]BASIS!$I$84</definedName>
    <definedName name="yieldPOWER">[17]TFI!$R$15:$R$572</definedName>
    <definedName name="yieldPOWERb">#REF!</definedName>
    <definedName name="yieldPOWERd">[17]TFI!$AO$15:$AO$572</definedName>
    <definedName name="yieldPOWERs">#REF!</definedName>
    <definedName name="yieldPROb">#REF!</definedName>
    <definedName name="yieldPROs">#REF!</definedName>
    <definedName name="yieldPStoSTR">[19]BASIS!$I$86</definedName>
    <definedName name="yieldROYALTYb">#REF!</definedName>
    <definedName name="yieldROYALTYs">#REF!</definedName>
    <definedName name="yields">#REF!</definedName>
    <definedName name="yieldSIZEb">#REF!</definedName>
    <definedName name="yieldSIZEs">#REF!</definedName>
    <definedName name="yieldSTR">[17]TFI!$Q$15:$Q$572</definedName>
    <definedName name="yieldSTRd">[17]TFI!$AN$15:$AN$572</definedName>
    <definedName name="yieldSTRtoBZE">[19]BASIS!$I$85</definedName>
    <definedName name="yieldTOL">[17]TFI!$O$15:$O$572</definedName>
    <definedName name="yieldTOLd">[17]TFI!$AL$15:$AL$572</definedName>
    <definedName name="yieldYEAR">[17]TFI!$AC$15:$AC$572</definedName>
    <definedName name="yieldYEARb">#REF!</definedName>
    <definedName name="yieldYEARd">[17]TFI!$AZ$15:$AZ$572</definedName>
    <definedName name="yieldYEARdmon">[17]TFI!$AZ$201:$AZ$572</definedName>
    <definedName name="yieldYEARmon">[17]TFI!$AC$201:$AC$572</definedName>
    <definedName name="yieldYEARs">#REF!</definedName>
    <definedName name="yr00">#REF!</definedName>
    <definedName name="z" localSheetId="8" hidden="1">{"Fuel Oil",#N/A,FALSE,"HOUSTON";"Fuel Oil BPD",#N/A,FALSE,"BPD"}</definedName>
    <definedName name="z" hidden="1">{"Fuel Oil",#N/A,FALSE,"HOUSTON";"Fuel Oil BPD",#N/A,FALSE,"BPD"}</definedName>
    <definedName name="z_1" localSheetId="8" hidden="1">{"Fuel Oil",#N/A,FALSE,"HOUSTON";"Fuel Oil BPD",#N/A,FALSE,"BPD"}</definedName>
    <definedName name="z_1" hidden="1">{"Fuel Oil",#N/A,FALSE,"HOUSTON";"Fuel Oil BPD",#N/A,FALSE,"BPD"}</definedName>
    <definedName name="z_1_1" localSheetId="8" hidden="1">{"Fuel Oil",#N/A,FALSE,"HOUSTON";"Fuel Oil BPD",#N/A,FALSE,"BPD"}</definedName>
    <definedName name="z_1_1" hidden="1">{"Fuel Oil",#N/A,FALSE,"HOUSTON";"Fuel Oil BPD",#N/A,FALSE,"BPD"}</definedName>
    <definedName name="z_2" localSheetId="8" hidden="1">{"Fuel Oil",#N/A,FALSE,"HOUSTON";"Fuel Oil BPD",#N/A,FALSE,"BPD"}</definedName>
    <definedName name="z_2" hidden="1">{"Fuel Oil",#N/A,FALSE,"HOUSTON";"Fuel Oil BPD",#N/A,FALSE,"BPD"}</definedName>
    <definedName name="z_2_1" localSheetId="8" hidden="1">{"Fuel Oil",#N/A,FALSE,"HOUSTON";"Fuel Oil BPD",#N/A,FALSE,"BPD"}</definedName>
    <definedName name="z_2_1" hidden="1">{"Fuel Oil",#N/A,FALSE,"HOUSTON";"Fuel Oil BPD",#N/A,FALSE,"BPD"}</definedName>
    <definedName name="zero">#REF!,#REF!,#REF!</definedName>
    <definedName name="zxcvbnm">#REF!</definedName>
    <definedName name="ZXZX">'[33]breakdown PU adhesives'!#REF!</definedName>
    <definedName name="zxzxzx">'[1]csa construc 2'!#REF!</definedName>
  </definedNames>
  <calcPr calcId="191029"/>
  <pivotCaches>
    <pivotCache cacheId="0" r:id="rId94"/>
    <pivotCache cacheId="1" r:id="rId95"/>
    <pivotCache cacheId="2" r:id="rId9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3" i="8" l="1"/>
  <c r="C274" i="8"/>
  <c r="C272" i="8"/>
  <c r="C271" i="8" l="1"/>
  <c r="C270" i="8"/>
  <c r="C166" i="8"/>
  <c r="C162" i="8"/>
  <c r="C163" i="8"/>
  <c r="C164" i="8"/>
  <c r="C165" i="8"/>
  <c r="C161" i="8"/>
  <c r="C135" i="8" l="1"/>
  <c r="A380" i="15" l="1"/>
  <c r="A381" i="15"/>
  <c r="A382" i="15"/>
  <c r="A383" i="15"/>
  <c r="A384" i="15"/>
  <c r="A385" i="15"/>
  <c r="A386" i="15"/>
  <c r="A387" i="15"/>
  <c r="A388" i="15"/>
  <c r="A389" i="15"/>
  <c r="B380" i="15"/>
  <c r="B381" i="15"/>
  <c r="B382" i="15"/>
  <c r="B383" i="15"/>
  <c r="B384" i="15"/>
  <c r="B385" i="15"/>
  <c r="B386" i="15"/>
  <c r="B387" i="15"/>
  <c r="B388" i="15"/>
  <c r="B389" i="15"/>
  <c r="C380" i="15"/>
  <c r="C381" i="15"/>
  <c r="C382" i="15"/>
  <c r="C383" i="15"/>
  <c r="C384" i="15"/>
  <c r="C385" i="15"/>
  <c r="C386" i="15"/>
  <c r="C387" i="15"/>
  <c r="C388" i="15"/>
  <c r="C389" i="15"/>
  <c r="D380" i="15"/>
  <c r="D381" i="15"/>
  <c r="D382" i="15"/>
  <c r="D383" i="15"/>
  <c r="D384" i="15"/>
  <c r="D385" i="15"/>
  <c r="D386" i="15"/>
  <c r="D387" i="15"/>
  <c r="D388" i="15"/>
  <c r="D389" i="15"/>
  <c r="C269" i="8"/>
  <c r="M115" i="1" l="1"/>
  <c r="L115" i="1"/>
  <c r="K115" i="1"/>
  <c r="J115" i="1"/>
  <c r="E88" i="21"/>
  <c r="F88" i="21"/>
  <c r="G88" i="21"/>
  <c r="H88" i="21"/>
  <c r="I88" i="21"/>
  <c r="J88" i="21"/>
  <c r="K88" i="21"/>
  <c r="E89" i="21"/>
  <c r="F89" i="21"/>
  <c r="G89" i="21"/>
  <c r="H89" i="21"/>
  <c r="I89" i="21"/>
  <c r="J89" i="21"/>
  <c r="K89" i="21"/>
  <c r="L89" i="21"/>
  <c r="E90" i="21"/>
  <c r="F90" i="21"/>
  <c r="G90" i="21"/>
  <c r="H90" i="21"/>
  <c r="J90" i="21"/>
  <c r="K90" i="21"/>
  <c r="L90" i="21"/>
  <c r="F91" i="21"/>
  <c r="H91" i="21"/>
  <c r="J91" i="21"/>
  <c r="K91" i="21"/>
  <c r="E92" i="21"/>
  <c r="F92" i="21"/>
  <c r="H92" i="21"/>
  <c r="I92" i="21"/>
  <c r="J92" i="21"/>
  <c r="E93" i="21"/>
  <c r="G93" i="21"/>
  <c r="H93" i="21"/>
  <c r="K93" i="21"/>
  <c r="L93" i="21"/>
  <c r="E94" i="21"/>
  <c r="F94" i="21"/>
  <c r="G94" i="21"/>
  <c r="H94" i="21"/>
  <c r="I94" i="21"/>
  <c r="J94" i="21"/>
  <c r="F95" i="21"/>
  <c r="G95" i="21"/>
  <c r="H95" i="21"/>
  <c r="I95" i="21"/>
  <c r="J95" i="21"/>
  <c r="L95" i="21"/>
  <c r="F96" i="21"/>
  <c r="G96" i="21"/>
  <c r="I96" i="21"/>
  <c r="J96" i="21"/>
  <c r="L96" i="21"/>
  <c r="E97" i="21"/>
  <c r="F97" i="21"/>
  <c r="G97" i="21"/>
  <c r="I97" i="21"/>
  <c r="J97" i="21"/>
  <c r="K97" i="21"/>
  <c r="L97" i="21"/>
  <c r="F98" i="21"/>
  <c r="G98" i="21"/>
  <c r="H98" i="21"/>
  <c r="I98" i="21"/>
  <c r="K98" i="21"/>
  <c r="L98" i="21"/>
  <c r="E99" i="21"/>
  <c r="G99" i="21"/>
  <c r="H99" i="21"/>
  <c r="I99" i="21"/>
  <c r="J99" i="21"/>
  <c r="K99" i="21"/>
  <c r="L99" i="21"/>
  <c r="E100" i="21"/>
  <c r="F100" i="21"/>
  <c r="G100" i="21"/>
  <c r="H100" i="21"/>
  <c r="I100" i="21"/>
  <c r="J100" i="21"/>
  <c r="L100" i="21"/>
  <c r="F101" i="21"/>
  <c r="G101" i="21"/>
  <c r="H101" i="21"/>
  <c r="I101" i="21"/>
  <c r="K101" i="21"/>
  <c r="H102" i="21"/>
  <c r="I102" i="21"/>
  <c r="J102" i="21"/>
  <c r="K102" i="21"/>
  <c r="E103" i="21"/>
  <c r="F103" i="21"/>
  <c r="G103" i="21"/>
  <c r="H103" i="21"/>
  <c r="I103" i="21"/>
  <c r="J103" i="21"/>
  <c r="L103" i="21"/>
  <c r="E104" i="21"/>
  <c r="G104" i="21"/>
  <c r="H104" i="21"/>
  <c r="I104" i="21"/>
  <c r="J104" i="21"/>
  <c r="L104" i="21"/>
  <c r="E105" i="21"/>
  <c r="G105" i="21"/>
  <c r="H105" i="21"/>
  <c r="I105" i="21"/>
  <c r="J105" i="21"/>
  <c r="L105" i="21"/>
  <c r="E106" i="21"/>
  <c r="G106" i="21"/>
  <c r="H106" i="21"/>
  <c r="I106" i="21"/>
  <c r="J106" i="21"/>
  <c r="K106" i="21"/>
  <c r="L106" i="21"/>
  <c r="E107" i="21"/>
  <c r="G107" i="21"/>
  <c r="H107" i="21"/>
  <c r="K107" i="21"/>
  <c r="L107" i="21"/>
  <c r="E108" i="21"/>
  <c r="F108" i="21"/>
  <c r="G108" i="21"/>
  <c r="H108" i="21"/>
  <c r="I108" i="21"/>
  <c r="K108" i="21"/>
  <c r="L108" i="21"/>
  <c r="E109" i="21"/>
  <c r="F109" i="21"/>
  <c r="I109" i="21"/>
  <c r="J109" i="21"/>
  <c r="L109" i="21"/>
  <c r="E110" i="21"/>
  <c r="G110" i="21"/>
  <c r="H110" i="21"/>
  <c r="I110" i="21"/>
  <c r="J110" i="21"/>
  <c r="L110" i="21"/>
  <c r="F111" i="21"/>
  <c r="G111" i="21"/>
  <c r="H111" i="21"/>
  <c r="I111" i="21"/>
  <c r="J111" i="21"/>
  <c r="K111" i="21"/>
  <c r="L111" i="21"/>
  <c r="E112" i="21"/>
  <c r="F112" i="21"/>
  <c r="G112" i="21"/>
  <c r="I112" i="21"/>
  <c r="J112" i="21"/>
  <c r="L112" i="21"/>
  <c r="E113" i="21"/>
  <c r="F113" i="21"/>
  <c r="G113" i="21"/>
  <c r="I113" i="21"/>
  <c r="J113" i="21"/>
  <c r="L113" i="21"/>
  <c r="E114" i="21"/>
  <c r="F114" i="21"/>
  <c r="G114" i="21"/>
  <c r="I114" i="21"/>
  <c r="J114" i="21"/>
  <c r="K114" i="21"/>
  <c r="L114" i="21"/>
  <c r="E115" i="21"/>
  <c r="F115" i="21"/>
  <c r="G115" i="21"/>
  <c r="I115" i="21"/>
  <c r="J115" i="21"/>
  <c r="L115" i="21"/>
  <c r="E116" i="21"/>
  <c r="F116" i="21"/>
  <c r="I116" i="21"/>
  <c r="J116" i="21"/>
  <c r="K116" i="21"/>
  <c r="L116" i="21"/>
  <c r="F87" i="21"/>
  <c r="G87" i="21"/>
  <c r="H87" i="21"/>
  <c r="I87" i="21"/>
  <c r="J87" i="21"/>
  <c r="K87" i="21"/>
  <c r="L87" i="21"/>
  <c r="E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87" i="21"/>
  <c r="D2" i="21"/>
  <c r="E111" i="21" s="1"/>
  <c r="D3" i="21"/>
  <c r="E96" i="21" s="1"/>
  <c r="D4" i="21"/>
  <c r="E95" i="21" s="1"/>
  <c r="D5" i="21"/>
  <c r="E102" i="21" s="1"/>
  <c r="D6" i="21"/>
  <c r="E98" i="21" s="1"/>
  <c r="D7" i="21"/>
  <c r="E101" i="21" s="1"/>
  <c r="D8" i="21"/>
  <c r="E91" i="21" s="1"/>
  <c r="D9" i="21"/>
  <c r="F93" i="21" s="1"/>
  <c r="D10" i="21"/>
  <c r="D11" i="21"/>
  <c r="F99" i="21" s="1"/>
  <c r="D12" i="21"/>
  <c r="F105" i="21" s="1"/>
  <c r="D13" i="21"/>
  <c r="F106" i="21" s="1"/>
  <c r="D14" i="21"/>
  <c r="F107" i="21" s="1"/>
  <c r="D15" i="21"/>
  <c r="F102" i="21" s="1"/>
  <c r="D16" i="21"/>
  <c r="F110" i="21" s="1"/>
  <c r="D17" i="21"/>
  <c r="F104" i="21" s="1"/>
  <c r="D18" i="21"/>
  <c r="D19" i="21"/>
  <c r="D20" i="21"/>
  <c r="G91" i="21" s="1"/>
  <c r="D21" i="21"/>
  <c r="G92" i="21" s="1"/>
  <c r="D22" i="21"/>
  <c r="D23" i="21"/>
  <c r="G109" i="21" s="1"/>
  <c r="D24" i="21"/>
  <c r="D25" i="21"/>
  <c r="G116" i="21" s="1"/>
  <c r="D26" i="21"/>
  <c r="G102" i="21" s="1"/>
  <c r="D27" i="21"/>
  <c r="D28" i="21"/>
  <c r="D29" i="21"/>
  <c r="H97" i="21" s="1"/>
  <c r="D30" i="21"/>
  <c r="H114" i="21" s="1"/>
  <c r="D31" i="21"/>
  <c r="H115" i="21" s="1"/>
  <c r="D32" i="21"/>
  <c r="H116" i="21" s="1"/>
  <c r="D33" i="21"/>
  <c r="D34" i="21"/>
  <c r="H96" i="21" s="1"/>
  <c r="D35" i="21"/>
  <c r="H109" i="21" s="1"/>
  <c r="D36" i="21"/>
  <c r="H113" i="21" s="1"/>
  <c r="D37" i="21"/>
  <c r="H112" i="21" s="1"/>
  <c r="D38" i="21"/>
  <c r="I90" i="21" s="1"/>
  <c r="D39" i="21"/>
  <c r="I107" i="21" s="1"/>
  <c r="D40" i="21"/>
  <c r="I93" i="21" s="1"/>
  <c r="D41" i="21"/>
  <c r="I91" i="21" s="1"/>
  <c r="D42" i="21"/>
  <c r="D43" i="21"/>
  <c r="D44" i="21"/>
  <c r="J108" i="21" s="1"/>
  <c r="D45" i="21"/>
  <c r="J93" i="21" s="1"/>
  <c r="D46" i="21"/>
  <c r="J101" i="21" s="1"/>
  <c r="D47" i="21"/>
  <c r="J98" i="21" s="1"/>
  <c r="D48" i="21"/>
  <c r="J107" i="21" s="1"/>
  <c r="D49" i="21"/>
  <c r="K94" i="21" s="1"/>
  <c r="D50" i="21"/>
  <c r="K95" i="21" s="1"/>
  <c r="D51" i="21"/>
  <c r="K96" i="21" s="1"/>
  <c r="D52" i="21"/>
  <c r="K100" i="21" s="1"/>
  <c r="D53" i="21"/>
  <c r="K109" i="21" s="1"/>
  <c r="D54" i="21"/>
  <c r="K113" i="21" s="1"/>
  <c r="D55" i="21"/>
  <c r="K112" i="21" s="1"/>
  <c r="D56" i="21"/>
  <c r="K115" i="21" s="1"/>
  <c r="D57" i="21"/>
  <c r="K92" i="21" s="1"/>
  <c r="D58" i="21"/>
  <c r="K103" i="21" s="1"/>
  <c r="D59" i="21"/>
  <c r="K104" i="21" s="1"/>
  <c r="D60" i="21"/>
  <c r="K105" i="21" s="1"/>
  <c r="D61" i="21"/>
  <c r="K110" i="21" s="1"/>
  <c r="D62" i="21"/>
  <c r="D63" i="21"/>
  <c r="D64" i="21"/>
  <c r="D65" i="21"/>
  <c r="D66" i="21"/>
  <c r="L88" i="21" s="1"/>
  <c r="D67" i="21"/>
  <c r="D68" i="21"/>
  <c r="D69" i="21"/>
  <c r="L91" i="21" s="1"/>
  <c r="D70" i="21"/>
  <c r="L92" i="21" s="1"/>
  <c r="D71" i="21"/>
  <c r="L101" i="21" s="1"/>
  <c r="D72" i="21"/>
  <c r="L102" i="21" s="1"/>
  <c r="D73" i="21"/>
  <c r="L94" i="21" s="1"/>
  <c r="B76" i="21" a="1"/>
  <c r="B76" i="21" s="1"/>
  <c r="D65" i="18"/>
  <c r="D66" i="18"/>
  <c r="D67" i="18"/>
  <c r="D82" i="18"/>
  <c r="D83" i="18"/>
  <c r="D84" i="18"/>
  <c r="D23" i="18"/>
  <c r="D24" i="18"/>
  <c r="D25" i="18"/>
  <c r="D85" i="18"/>
  <c r="D86" i="18"/>
  <c r="D87" i="18"/>
  <c r="D88" i="18"/>
  <c r="D21" i="18"/>
  <c r="D22" i="18"/>
  <c r="D29" i="18"/>
  <c r="D30" i="18"/>
  <c r="D31" i="18"/>
  <c r="D32" i="18"/>
  <c r="D33" i="18"/>
  <c r="D93" i="18"/>
  <c r="D95" i="18"/>
  <c r="D94" i="18"/>
  <c r="D44" i="18"/>
  <c r="D45" i="18"/>
  <c r="D3" i="18"/>
  <c r="D2" i="18"/>
  <c r="D74" i="18"/>
  <c r="D8" i="18"/>
  <c r="D9" i="18"/>
  <c r="D10" i="18"/>
  <c r="D11" i="18"/>
  <c r="D71" i="18"/>
  <c r="D72" i="18"/>
  <c r="D73" i="18"/>
  <c r="D4" i="18"/>
  <c r="D5" i="18"/>
  <c r="D6" i="18"/>
  <c r="D7" i="18"/>
  <c r="D55" i="18"/>
  <c r="D60" i="18"/>
  <c r="D58" i="18"/>
  <c r="D59" i="18"/>
  <c r="D56" i="18"/>
  <c r="D57" i="18"/>
  <c r="D54" i="18"/>
  <c r="D36" i="18"/>
  <c r="D37" i="18"/>
  <c r="D28" i="18"/>
  <c r="D26" i="18"/>
  <c r="D27" i="18"/>
  <c r="D63" i="18"/>
  <c r="D64" i="18"/>
  <c r="D52" i="18"/>
  <c r="D51" i="18"/>
  <c r="D50" i="18"/>
  <c r="D53" i="18"/>
  <c r="D14" i="18"/>
  <c r="D15" i="18"/>
  <c r="D16" i="18"/>
  <c r="D38" i="18"/>
  <c r="D39" i="18"/>
  <c r="D34" i="18"/>
  <c r="D35" i="18"/>
  <c r="D46" i="18"/>
  <c r="D47" i="18"/>
  <c r="D40" i="18"/>
  <c r="D41" i="18"/>
  <c r="D42" i="18"/>
  <c r="D19" i="18"/>
  <c r="D20" i="18"/>
  <c r="D92" i="18"/>
  <c r="D90" i="18"/>
  <c r="D91" i="18"/>
  <c r="D89" i="18"/>
  <c r="D17" i="18"/>
  <c r="D18" i="18"/>
  <c r="D75" i="18"/>
  <c r="D76" i="18"/>
  <c r="D77" i="18"/>
  <c r="D78" i="18"/>
  <c r="D80" i="18"/>
  <c r="D81" i="18"/>
  <c r="D79" i="18"/>
  <c r="D12" i="18"/>
  <c r="D13" i="18"/>
  <c r="D43" i="18"/>
  <c r="D48" i="18"/>
  <c r="D49" i="18"/>
  <c r="D62" i="18"/>
  <c r="D61" i="18"/>
  <c r="D68" i="18"/>
  <c r="D69" i="18"/>
  <c r="D70" i="18"/>
  <c r="C83" i="21" l="1"/>
  <c r="C79" i="21"/>
  <c r="C77" i="21"/>
  <c r="C76" i="21"/>
  <c r="C82" i="21"/>
  <c r="C81" i="21"/>
  <c r="C78" i="21"/>
  <c r="C80" i="21"/>
  <c r="M6" i="24" l="1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5" i="24"/>
  <c r="M2" i="14"/>
  <c r="M3" i="14"/>
  <c r="M4" i="14"/>
  <c r="M5" i="14"/>
  <c r="M6" i="14"/>
  <c r="M7" i="14"/>
  <c r="M8" i="14"/>
  <c r="M9" i="14"/>
  <c r="D3" i="14"/>
  <c r="D4" i="14"/>
  <c r="D5" i="14"/>
  <c r="D6" i="14"/>
  <c r="D7" i="14"/>
  <c r="D8" i="14"/>
  <c r="D9" i="14"/>
  <c r="D2" i="14"/>
  <c r="A348" i="15"/>
  <c r="A349" i="15"/>
  <c r="A350" i="15"/>
  <c r="A351" i="15"/>
  <c r="A352" i="15"/>
  <c r="A353" i="15"/>
  <c r="A354" i="15"/>
  <c r="A355" i="15"/>
  <c r="B348" i="15"/>
  <c r="B349" i="15"/>
  <c r="B350" i="15"/>
  <c r="B351" i="15"/>
  <c r="B352" i="15"/>
  <c r="B353" i="15"/>
  <c r="B354" i="15"/>
  <c r="B355" i="15"/>
  <c r="C348" i="15"/>
  <c r="C349" i="15"/>
  <c r="C350" i="15"/>
  <c r="C351" i="15"/>
  <c r="C352" i="15"/>
  <c r="C353" i="15"/>
  <c r="C354" i="15"/>
  <c r="C355" i="15"/>
  <c r="D348" i="15"/>
  <c r="D349" i="15"/>
  <c r="D350" i="15"/>
  <c r="D351" i="15"/>
  <c r="D352" i="15"/>
  <c r="D353" i="15"/>
  <c r="D354" i="15"/>
  <c r="D355" i="15"/>
  <c r="F2" i="14" l="1"/>
  <c r="E9" i="14"/>
  <c r="E2" i="14"/>
  <c r="F5" i="14"/>
  <c r="F8" i="14"/>
  <c r="F4" i="14"/>
  <c r="F7" i="14"/>
  <c r="F6" i="14"/>
  <c r="F9" i="14"/>
  <c r="E8" i="14"/>
  <c r="E7" i="14"/>
  <c r="E4" i="14"/>
  <c r="E5" i="14"/>
  <c r="E6" i="14"/>
  <c r="D80" i="21"/>
  <c r="D77" i="21"/>
  <c r="E3" i="14"/>
  <c r="D79" i="21"/>
  <c r="D82" i="21"/>
  <c r="D76" i="21"/>
  <c r="F3" i="14"/>
  <c r="D81" i="21"/>
  <c r="D83" i="21"/>
  <c r="D78" i="21"/>
  <c r="G2" i="14"/>
  <c r="G6" i="14"/>
  <c r="G3" i="14"/>
  <c r="G8" i="14"/>
  <c r="G4" i="14"/>
  <c r="G9" i="14"/>
  <c r="G7" i="14"/>
  <c r="G5" i="14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B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A2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C263" i="8"/>
  <c r="C262" i="8"/>
  <c r="H2" i="14" l="1"/>
  <c r="I5" i="14"/>
  <c r="H6" i="14"/>
  <c r="I4" i="14"/>
  <c r="I6" i="14"/>
  <c r="H7" i="14"/>
  <c r="I9" i="14"/>
  <c r="I7" i="14"/>
  <c r="H8" i="14"/>
  <c r="H5" i="14"/>
  <c r="H9" i="14"/>
  <c r="H3" i="14"/>
  <c r="I2" i="14"/>
  <c r="I3" i="14"/>
  <c r="H4" i="14"/>
  <c r="J5" i="14"/>
  <c r="O5" i="14" s="1"/>
  <c r="G1" i="24" s="1"/>
  <c r="I8" i="14"/>
  <c r="J8" i="14" s="1"/>
  <c r="O8" i="14" s="1"/>
  <c r="I1" i="24" s="1"/>
  <c r="J9" i="14"/>
  <c r="O9" i="14" s="1"/>
  <c r="F1" i="24" s="1"/>
  <c r="J4" i="14"/>
  <c r="O4" i="14" s="1"/>
  <c r="C1" i="24" s="1"/>
  <c r="J7" i="14"/>
  <c r="O7" i="14" s="1"/>
  <c r="B1" i="24" s="1"/>
  <c r="C265" i="8"/>
  <c r="C264" i="8"/>
  <c r="J2" i="14" l="1"/>
  <c r="O2" i="14" s="1"/>
  <c r="D1" i="24" s="1"/>
  <c r="B2" i="24" s="1"/>
  <c r="J3" i="14"/>
  <c r="O3" i="14" s="1"/>
  <c r="E1" i="24" s="1"/>
  <c r="J6" i="14"/>
  <c r="O6" i="14" s="1"/>
  <c r="H1" i="24" s="1"/>
  <c r="H2" i="24" s="1"/>
  <c r="C180" i="8"/>
  <c r="C181" i="8"/>
  <c r="C179" i="8"/>
  <c r="C177" i="8"/>
  <c r="C178" i="8"/>
  <c r="J114" i="1"/>
  <c r="K114" i="1"/>
  <c r="L114" i="1"/>
  <c r="M114" i="1"/>
  <c r="J113" i="1"/>
  <c r="K113" i="1"/>
  <c r="L113" i="1"/>
  <c r="M113" i="1"/>
  <c r="J112" i="1"/>
  <c r="K112" i="1"/>
  <c r="L112" i="1"/>
  <c r="M112" i="1"/>
  <c r="J111" i="1"/>
  <c r="K111" i="1"/>
  <c r="L111" i="1"/>
  <c r="M111" i="1"/>
  <c r="J110" i="1"/>
  <c r="K110" i="1"/>
  <c r="L110" i="1"/>
  <c r="M110" i="1"/>
  <c r="J109" i="1"/>
  <c r="K109" i="1"/>
  <c r="L109" i="1"/>
  <c r="M109" i="1"/>
  <c r="G2" i="24" l="1"/>
  <c r="F2" i="24"/>
  <c r="E2" i="24"/>
  <c r="N19" i="24" s="1"/>
  <c r="J8" i="18" s="1"/>
  <c r="C2" i="24"/>
  <c r="D2" i="24"/>
  <c r="N65" i="24" s="1"/>
  <c r="J44" i="18" s="1"/>
  <c r="I2" i="24"/>
  <c r="N13" i="24" s="1"/>
  <c r="J23" i="18" s="1"/>
  <c r="N33" i="24"/>
  <c r="J55" i="18" s="1"/>
  <c r="N22" i="24"/>
  <c r="J11" i="18" s="1"/>
  <c r="N79" i="24"/>
  <c r="J86" i="18" s="1"/>
  <c r="N16" i="24"/>
  <c r="J33" i="18" s="1"/>
  <c r="N52" i="24"/>
  <c r="J68" i="18" s="1"/>
  <c r="N49" i="24"/>
  <c r="J75" i="18" s="1"/>
  <c r="N88" i="24"/>
  <c r="J41" i="18" s="1"/>
  <c r="N32" i="24"/>
  <c r="J54" i="18" s="1"/>
  <c r="N48" i="24"/>
  <c r="J3" i="18" s="1"/>
  <c r="N57" i="24"/>
  <c r="J27" i="18" s="1"/>
  <c r="N69" i="24"/>
  <c r="J21" i="18" s="1"/>
  <c r="N60" i="24"/>
  <c r="J43" i="18" s="1"/>
  <c r="N85" i="24"/>
  <c r="J40" i="18" s="1"/>
  <c r="N39" i="24"/>
  <c r="J37" i="18" s="1"/>
  <c r="N43" i="24"/>
  <c r="N63" i="24"/>
  <c r="N18" i="24"/>
  <c r="J93" i="18" s="1"/>
  <c r="N8" i="24"/>
  <c r="J82" i="18" s="1"/>
  <c r="N53" i="24"/>
  <c r="J69" i="18" s="1"/>
  <c r="N78" i="24"/>
  <c r="J49" i="18" s="1"/>
  <c r="N31" i="24"/>
  <c r="J5" i="18" s="1"/>
  <c r="N20" i="24"/>
  <c r="J9" i="18" s="1"/>
  <c r="N83" i="24"/>
  <c r="N81" i="24"/>
  <c r="N45" i="24"/>
  <c r="J2" i="18" s="1"/>
  <c r="N73" i="24"/>
  <c r="N15" i="24"/>
  <c r="J32" i="18" s="1"/>
  <c r="N67" i="24"/>
  <c r="J46" i="18" s="1"/>
  <c r="N29" i="24"/>
  <c r="N10" i="24"/>
  <c r="J84" i="18" s="1"/>
  <c r="N30" i="24"/>
  <c r="J7" i="18" s="1"/>
  <c r="N64" i="24"/>
  <c r="J52" i="18" s="1"/>
  <c r="N38" i="24"/>
  <c r="J36" i="18" s="1"/>
  <c r="N62" i="24"/>
  <c r="J90" i="18" s="1"/>
  <c r="N47" i="24"/>
  <c r="J17" i="18" s="1"/>
  <c r="N26" i="24"/>
  <c r="J73" i="18" s="1"/>
  <c r="N11" i="24"/>
  <c r="J29" i="18" s="1"/>
  <c r="N87" i="24"/>
  <c r="J19" i="18" s="1"/>
  <c r="N80" i="24"/>
  <c r="J87" i="18" s="1"/>
  <c r="N72" i="24"/>
  <c r="J95" i="18" s="1"/>
  <c r="N74" i="24"/>
  <c r="J81" i="18" s="1"/>
  <c r="N37" i="24"/>
  <c r="J59" i="18" s="1"/>
  <c r="N46" i="24"/>
  <c r="J35" i="18" s="1"/>
  <c r="N55" i="24"/>
  <c r="N82" i="24"/>
  <c r="J18" i="18" s="1"/>
  <c r="N71" i="24"/>
  <c r="J94" i="18" s="1"/>
  <c r="N68" i="24"/>
  <c r="J47" i="18" s="1"/>
  <c r="N34" i="24"/>
  <c r="J56" i="18" s="1"/>
  <c r="N51" i="24"/>
  <c r="J77" i="18" s="1"/>
  <c r="N90" i="24"/>
  <c r="J60" i="18" s="1"/>
  <c r="N75" i="24"/>
  <c r="J62" i="18" s="1"/>
  <c r="N66" i="24"/>
  <c r="J45" i="18" s="1"/>
  <c r="N25" i="24"/>
  <c r="N35" i="24"/>
  <c r="J57" i="18" s="1"/>
  <c r="N5" i="24"/>
  <c r="J65" i="18" s="1"/>
  <c r="N77" i="24"/>
  <c r="J85" i="18" s="1"/>
  <c r="N27" i="24"/>
  <c r="J78" i="18" s="1"/>
  <c r="N56" i="24"/>
  <c r="J64" i="18" s="1"/>
  <c r="N36" i="24"/>
  <c r="J58" i="18" s="1"/>
  <c r="N9" i="24"/>
  <c r="J83" i="18" s="1"/>
  <c r="N40" i="24"/>
  <c r="J14" i="18" s="1"/>
  <c r="N23" i="24"/>
  <c r="J74" i="18" s="1"/>
  <c r="N12" i="24"/>
  <c r="J30" i="18" s="1"/>
  <c r="C257" i="8"/>
  <c r="C250" i="8"/>
  <c r="C249" i="8"/>
  <c r="C251" i="8"/>
  <c r="C252" i="8"/>
  <c r="C248" i="8"/>
  <c r="C247" i="8"/>
  <c r="C246" i="8"/>
  <c r="N42" i="24" l="1"/>
  <c r="J16" i="18" s="1"/>
  <c r="N24" i="24"/>
  <c r="J71" i="18" s="1"/>
  <c r="N70" i="24"/>
  <c r="J22" i="18" s="1"/>
  <c r="N44" i="24"/>
  <c r="J39" i="18" s="1"/>
  <c r="N76" i="24"/>
  <c r="J48" i="18" s="1"/>
  <c r="N84" i="24"/>
  <c r="J53" i="18" s="1"/>
  <c r="N61" i="24"/>
  <c r="J51" i="18" s="1"/>
  <c r="N6" i="24"/>
  <c r="J66" i="18" s="1"/>
  <c r="N17" i="24"/>
  <c r="J24" i="18" s="1"/>
  <c r="N50" i="24"/>
  <c r="J76" i="18" s="1"/>
  <c r="N59" i="24"/>
  <c r="J12" i="18" s="1"/>
  <c r="N91" i="24"/>
  <c r="J20" i="18" s="1"/>
  <c r="N21" i="24"/>
  <c r="J10" i="18" s="1"/>
  <c r="N41" i="24"/>
  <c r="J15" i="18" s="1"/>
  <c r="N89" i="24"/>
  <c r="J42" i="18" s="1"/>
  <c r="N14" i="24"/>
  <c r="J31" i="18" s="1"/>
  <c r="N7" i="24"/>
  <c r="J67" i="18" s="1"/>
  <c r="N54" i="24"/>
  <c r="J70" i="18" s="1"/>
  <c r="N28" i="24"/>
  <c r="J79" i="18" s="1"/>
  <c r="N58" i="24"/>
  <c r="J50" i="18" s="1"/>
  <c r="N86" i="24"/>
  <c r="J91" i="18"/>
  <c r="J61" i="18"/>
  <c r="J38" i="18"/>
  <c r="J34" i="18"/>
  <c r="J80" i="18"/>
  <c r="J13" i="18"/>
  <c r="J72" i="18"/>
  <c r="J89" i="18"/>
  <c r="J88" i="18"/>
  <c r="J25" i="18"/>
  <c r="J6" i="18"/>
  <c r="J4" i="18"/>
  <c r="J63" i="18"/>
  <c r="J26" i="18"/>
  <c r="J28" i="18"/>
  <c r="C109" i="8"/>
  <c r="C110" i="8"/>
  <c r="C111" i="8"/>
  <c r="C266" i="8"/>
  <c r="C267" i="8"/>
  <c r="C268" i="8"/>
  <c r="J108" i="1"/>
  <c r="K108" i="1"/>
  <c r="L108" i="1"/>
  <c r="M108" i="1"/>
  <c r="C107" i="8"/>
  <c r="C83" i="8"/>
  <c r="C84" i="8"/>
  <c r="C82" i="8"/>
  <c r="C54" i="8"/>
  <c r="C53" i="8"/>
  <c r="C51" i="8"/>
  <c r="C52" i="8"/>
  <c r="C50" i="8"/>
  <c r="J92" i="18" l="1"/>
  <c r="J107" i="1"/>
  <c r="K107" i="1"/>
  <c r="L107" i="1"/>
  <c r="M107" i="1"/>
  <c r="J106" i="1"/>
  <c r="K106" i="1"/>
  <c r="L106" i="1"/>
  <c r="M106" i="1"/>
  <c r="J104" i="1"/>
  <c r="J105" i="1"/>
  <c r="K104" i="1"/>
  <c r="K105" i="1"/>
  <c r="L104" i="1"/>
  <c r="L105" i="1"/>
  <c r="M104" i="1"/>
  <c r="M105" i="1"/>
  <c r="J103" i="1"/>
  <c r="K103" i="1"/>
  <c r="L103" i="1"/>
  <c r="M103" i="1"/>
  <c r="C239" i="8"/>
  <c r="C238" i="8"/>
  <c r="C9" i="8"/>
  <c r="C12" i="8"/>
  <c r="C11" i="8"/>
  <c r="C69" i="8"/>
  <c r="C64" i="8"/>
  <c r="C68" i="8"/>
  <c r="C67" i="8"/>
  <c r="C74" i="8"/>
  <c r="C75" i="8"/>
  <c r="C71" i="8"/>
  <c r="C128" i="8"/>
  <c r="C126" i="8"/>
  <c r="C125" i="8"/>
  <c r="C158" i="8"/>
  <c r="C149" i="8"/>
  <c r="C160" i="8"/>
  <c r="C150" i="8"/>
  <c r="C147" i="8"/>
  <c r="C213" i="8"/>
  <c r="C205" i="8"/>
  <c r="C206" i="8"/>
  <c r="C223" i="8"/>
  <c r="C216" i="8"/>
  <c r="C217" i="8"/>
  <c r="C27" i="8"/>
  <c r="C33" i="8"/>
  <c r="C34" i="8"/>
  <c r="C13" i="8"/>
  <c r="C19" i="8"/>
  <c r="C39" i="8"/>
  <c r="C48" i="8"/>
  <c r="C91" i="8"/>
  <c r="C95" i="8"/>
  <c r="C94" i="8"/>
  <c r="C96" i="8"/>
  <c r="C89" i="8"/>
  <c r="C76" i="8"/>
  <c r="C77" i="8"/>
  <c r="C100" i="8"/>
  <c r="C99" i="8"/>
  <c r="C116" i="8"/>
  <c r="C169" i="8"/>
  <c r="C199" i="8"/>
  <c r="C198" i="8"/>
  <c r="C200" i="8"/>
  <c r="C203" i="8"/>
  <c r="C204" i="8"/>
  <c r="C59" i="8"/>
  <c r="C42" i="8"/>
  <c r="C46" i="8"/>
  <c r="C58" i="8"/>
  <c r="C49" i="8"/>
  <c r="C101" i="8"/>
  <c r="C104" i="8"/>
  <c r="C102" i="8"/>
  <c r="C103" i="8"/>
  <c r="C105" i="8"/>
  <c r="C85" i="8"/>
  <c r="C131" i="8"/>
  <c r="C201" i="8"/>
  <c r="C202" i="8"/>
  <c r="C137" i="8"/>
  <c r="C141" i="8"/>
  <c r="C171" i="8"/>
  <c r="C173" i="8"/>
  <c r="C172" i="8"/>
  <c r="C176" i="8"/>
  <c r="C80" i="8"/>
  <c r="C81" i="8"/>
  <c r="C231" i="8"/>
  <c r="C228" i="8"/>
  <c r="C226" i="8"/>
  <c r="C225" i="8"/>
  <c r="C224" i="8"/>
  <c r="C227" i="8"/>
  <c r="C229" i="8"/>
  <c r="C136" i="8"/>
  <c r="C7" i="8"/>
  <c r="C4" i="8"/>
  <c r="C3" i="8"/>
  <c r="C2" i="8"/>
  <c r="C60" i="8"/>
  <c r="C61" i="8"/>
  <c r="C63" i="8"/>
  <c r="C66" i="8"/>
  <c r="C157" i="8"/>
  <c r="C152" i="8"/>
  <c r="C148" i="8"/>
  <c r="C146" i="8"/>
  <c r="C210" i="8"/>
  <c r="C207" i="8"/>
  <c r="C211" i="8"/>
  <c r="C208" i="8"/>
  <c r="C220" i="8"/>
  <c r="C219" i="8"/>
  <c r="C221" i="8"/>
  <c r="C218" i="8"/>
  <c r="C256" i="8"/>
  <c r="C25" i="8"/>
  <c r="C22" i="8"/>
  <c r="C29" i="8"/>
  <c r="C28" i="8"/>
  <c r="C36" i="8"/>
  <c r="C31" i="8"/>
  <c r="C14" i="8"/>
  <c r="C17" i="8"/>
  <c r="C18" i="8"/>
  <c r="C20" i="8"/>
  <c r="C38" i="8"/>
  <c r="C37" i="8"/>
  <c r="C260" i="8"/>
  <c r="C261" i="8"/>
  <c r="C90" i="8"/>
  <c r="C98" i="8"/>
  <c r="C88" i="8"/>
  <c r="C113" i="8"/>
  <c r="C112" i="8"/>
  <c r="C114" i="8"/>
  <c r="C115" i="8"/>
  <c r="C106" i="8"/>
  <c r="C117" i="8"/>
  <c r="C124" i="8"/>
  <c r="C118" i="8"/>
  <c r="C127" i="8"/>
  <c r="C122" i="8"/>
  <c r="C170" i="8"/>
  <c r="C182" i="8"/>
  <c r="C184" i="8"/>
  <c r="C185" i="8"/>
  <c r="C187" i="8"/>
  <c r="C40" i="8"/>
  <c r="C41" i="8"/>
  <c r="C45" i="8"/>
  <c r="C44" i="8"/>
  <c r="C56" i="8"/>
  <c r="C129" i="8"/>
  <c r="C132" i="8"/>
  <c r="C133" i="8"/>
  <c r="C144" i="8"/>
  <c r="C142" i="8"/>
  <c r="C138" i="8"/>
  <c r="C143" i="8"/>
  <c r="C233" i="8"/>
  <c r="C232" i="8"/>
  <c r="C235" i="8"/>
  <c r="C237" i="8"/>
  <c r="C236" i="8"/>
  <c r="C175" i="8"/>
  <c r="C79" i="8"/>
  <c r="C78" i="8"/>
  <c r="C188" i="8"/>
  <c r="C189" i="8"/>
  <c r="C196" i="8"/>
  <c r="C192" i="8"/>
  <c r="C193" i="8"/>
  <c r="C242" i="8"/>
  <c r="C241" i="8"/>
  <c r="C240" i="8"/>
  <c r="C243" i="8"/>
  <c r="C244" i="8"/>
  <c r="C258" i="8"/>
  <c r="C8" i="8"/>
  <c r="C6" i="8"/>
  <c r="C5" i="8"/>
  <c r="C10" i="8"/>
  <c r="C70" i="8"/>
  <c r="C62" i="8"/>
  <c r="C65" i="8"/>
  <c r="C73" i="8"/>
  <c r="C72" i="8"/>
  <c r="C156" i="8"/>
  <c r="C153" i="8"/>
  <c r="C155" i="8"/>
  <c r="C154" i="8"/>
  <c r="C145" i="8"/>
  <c r="C209" i="8"/>
  <c r="C212" i="8"/>
  <c r="C222" i="8"/>
  <c r="C215" i="8"/>
  <c r="C26" i="8"/>
  <c r="C21" i="8"/>
  <c r="C24" i="8"/>
  <c r="C23" i="8"/>
  <c r="C32" i="8"/>
  <c r="C35" i="8"/>
  <c r="C30" i="8"/>
  <c r="C15" i="8"/>
  <c r="C16" i="8"/>
  <c r="C43" i="8"/>
  <c r="C93" i="8"/>
  <c r="C87" i="8"/>
  <c r="C97" i="8"/>
  <c r="C92" i="8"/>
  <c r="C120" i="8"/>
  <c r="C123" i="8"/>
  <c r="C119" i="8"/>
  <c r="C121" i="8"/>
  <c r="C168" i="8"/>
  <c r="C167" i="8"/>
  <c r="C183" i="8"/>
  <c r="C186" i="8"/>
  <c r="C253" i="8"/>
  <c r="C255" i="8"/>
  <c r="C47" i="8"/>
  <c r="C55" i="8"/>
  <c r="C57" i="8"/>
  <c r="C130" i="8"/>
  <c r="C134" i="8"/>
  <c r="C86" i="8"/>
  <c r="C234" i="8"/>
  <c r="C139" i="8"/>
  <c r="C140" i="8"/>
  <c r="C191" i="8"/>
  <c r="C259" i="8"/>
  <c r="C159" i="8"/>
  <c r="C214" i="8"/>
  <c r="C197" i="8"/>
  <c r="C174" i="8"/>
  <c r="C245" i="8"/>
  <c r="C190" i="8"/>
  <c r="C195" i="8"/>
  <c r="C151" i="8"/>
  <c r="C254" i="8"/>
  <c r="C230" i="8"/>
  <c r="C194" i="8"/>
  <c r="C108" i="8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D173" i="8"/>
  <c r="D17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tc={F66435ED-0C9E-43FE-890A-A90FBEE07CAB}</author>
    <author>tc={583DACAD-58E4-4A7B-BBE0-F54E7FD002A2}</author>
    <author>tc={527C89FA-3535-45ED-AB16-7B5845EE7CC2}</author>
  </authors>
  <commentList>
    <comment ref="K36" authorId="0" shapeId="0" xr:uid="{F66435ED-0C9E-43FE-890A-A90FBEE07C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Oxo chemical의 일부</t>
      </text>
    </comment>
    <comment ref="G73" authorId="1" shapeId="0" xr:uid="{583DACAD-58E4-4A7B-BBE0-F54E7FD002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Mixed 인지 불명확</t>
      </text>
    </comment>
    <comment ref="G77" authorId="2" shapeId="0" xr:uid="{527C89FA-3535-45ED-AB16-7B5845EE7C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tc={E2D63A4D-75CA-4AB4-BFE5-3E605F209520}</author>
  </authors>
  <commentList>
    <comment ref="A63" authorId="0" shapeId="0" xr:uid="{E2D63A4D-75CA-4AB4-BFE5-3E605F20952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C3: Propionaldehyde
C4: n-Butyraldehyde, isobutyraldehyde
C5: Valeraldehyde, isovaleraldehyde
C7: Heptanoic Acid
C9: Pelargonic Acid
C8~C13 Branched acids: isooctanoic, isononanoic, isodecanoic, isotridecanoic
C9~C28 Neo acids: neopentanoic, neoheptanoic, neooctanoic, neononanoic, neodecanoic
Oxo plasticizer and detergent alcohols (branched C6-C13 and linear oxo C7-C15)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<sst xmlns="http://schemas.openxmlformats.org/spreadsheetml/2006/main" count="10959" uniqueCount="3939">
  <si>
    <t>remarks</t>
    <phoneticPr fontId="3" type="noConversion"/>
  </si>
  <si>
    <t>material_id</t>
    <phoneticPr fontId="3" type="noConversion"/>
  </si>
  <si>
    <t>material_name</t>
    <phoneticPr fontId="3" type="noConversion"/>
  </si>
  <si>
    <t>material_group</t>
    <phoneticPr fontId="3" type="noConversion"/>
  </si>
  <si>
    <t>M001</t>
  </si>
  <si>
    <t>Ethylene</t>
  </si>
  <si>
    <t>Base chemical</t>
  </si>
  <si>
    <t>Propylene</t>
  </si>
  <si>
    <t>M003</t>
  </si>
  <si>
    <t>Benzene</t>
  </si>
  <si>
    <t>M004</t>
  </si>
  <si>
    <t>M005</t>
  </si>
  <si>
    <t>M006</t>
  </si>
  <si>
    <t>C4</t>
  </si>
  <si>
    <t>M007</t>
  </si>
  <si>
    <t>1-Butene</t>
  </si>
  <si>
    <t>Intermediate</t>
  </si>
  <si>
    <t>M008</t>
  </si>
  <si>
    <t>M009</t>
  </si>
  <si>
    <t>Ethylbenzene</t>
  </si>
  <si>
    <t>M010</t>
  </si>
  <si>
    <t>Styrene</t>
  </si>
  <si>
    <t>M011</t>
  </si>
  <si>
    <t>Polystyrene</t>
  </si>
  <si>
    <t>Polymer</t>
  </si>
  <si>
    <t>Butadiene</t>
  </si>
  <si>
    <t>Isobutylene</t>
  </si>
  <si>
    <t>2-Butene</t>
  </si>
  <si>
    <t>Cumene</t>
  </si>
  <si>
    <t>HDPE</t>
  </si>
  <si>
    <t>Monomer</t>
  </si>
  <si>
    <t>LDPE</t>
  </si>
  <si>
    <t>LLDPE</t>
  </si>
  <si>
    <t>Vinyl chloride monomer</t>
  </si>
  <si>
    <t>PVC</t>
  </si>
  <si>
    <t>Vinyl acetate monomer</t>
  </si>
  <si>
    <t>Ethanol</t>
  </si>
  <si>
    <t>Ethylamine</t>
  </si>
  <si>
    <t>Ethylene oxide</t>
  </si>
  <si>
    <t>Ethanolamines</t>
  </si>
  <si>
    <t>MEA</t>
  </si>
  <si>
    <t>DEA</t>
  </si>
  <si>
    <t>TEA</t>
  </si>
  <si>
    <t>VCM</t>
    <phoneticPr fontId="3" type="noConversion"/>
  </si>
  <si>
    <t>VAM</t>
    <phoneticPr fontId="3" type="noConversion"/>
  </si>
  <si>
    <t>M002</t>
    <phoneticPr fontId="3" type="noConversion"/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</si>
  <si>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</si>
  <si>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</si>
  <si>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</si>
  <si>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</si>
  <si>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</si>
  <si>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</si>
  <si>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</si>
  <si>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</si>
  <si>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</si>
  <si>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</si>
  <si>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</si>
  <si>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</si>
  <si>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</si>
  <si>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</si>
  <si>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</si>
  <si>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</si>
  <si>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</si>
  <si>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</si>
  <si>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</si>
  <si>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</si>
  <si>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</si>
  <si>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</si>
  <si>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</si>
  <si>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</si>
  <si>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</si>
  <si>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</si>
  <si>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</si>
  <si>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</si>
  <si>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</si>
  <si>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</si>
  <si>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</si>
  <si>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</si>
  <si>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</si>
  <si>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</si>
  <si>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</si>
  <si>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</si>
  <si>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</si>
  <si>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</si>
  <si>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</si>
  <si>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</si>
  <si>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</si>
  <si>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</si>
  <si>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</si>
  <si>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NBR</t>
  </si>
  <si>
    <t>Polypropylene</t>
  </si>
  <si>
    <t>Propylene oxide</t>
  </si>
  <si>
    <t>Propylene glycol</t>
  </si>
  <si>
    <t>Polypropylene glycol</t>
  </si>
  <si>
    <t>Polyols</t>
  </si>
  <si>
    <t>Phenol</t>
  </si>
  <si>
    <t>Acetone</t>
  </si>
  <si>
    <t>AA</t>
    <phoneticPr fontId="3" type="noConversion"/>
  </si>
  <si>
    <t>Polyacrylate</t>
  </si>
  <si>
    <t>SAP</t>
    <phoneticPr fontId="3" type="noConversion"/>
  </si>
  <si>
    <t>Acrylonitrile</t>
  </si>
  <si>
    <t>ABS</t>
  </si>
  <si>
    <t>SAN</t>
  </si>
  <si>
    <t>Super Absorbent Polymer</t>
  </si>
  <si>
    <t>n-Butyl acetate</t>
  </si>
  <si>
    <t>Isobutyl acetate</t>
  </si>
  <si>
    <t>Isopropyl acetate</t>
  </si>
  <si>
    <t>BR</t>
  </si>
  <si>
    <t>SBR</t>
  </si>
  <si>
    <t>Polyisobutylene</t>
  </si>
  <si>
    <t>PIB</t>
    <phoneticPr fontId="3" type="noConversion"/>
  </si>
  <si>
    <t>MTBE</t>
  </si>
  <si>
    <t>n-Butenes</t>
  </si>
  <si>
    <t>Butyl rubber</t>
  </si>
  <si>
    <t>Polybutene-1</t>
    <phoneticPr fontId="3" type="noConversion"/>
  </si>
  <si>
    <t>PB-1</t>
    <phoneticPr fontId="3" type="noConversion"/>
  </si>
  <si>
    <t>M055</t>
  </si>
  <si>
    <t>M056</t>
  </si>
  <si>
    <t>Aniline</t>
  </si>
  <si>
    <t>Cyclohexane</t>
  </si>
  <si>
    <t>Bisphenol A</t>
  </si>
  <si>
    <t>Polycarbonate</t>
  </si>
  <si>
    <t>Epoxy resin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</si>
  <si>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</si>
  <si>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</si>
  <si>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</si>
  <si>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</si>
  <si>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</si>
  <si>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</si>
  <si>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</si>
  <si>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</si>
  <si>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</si>
  <si>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</si>
  <si>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route_id</t>
  </si>
  <si>
    <t>route_name</t>
  </si>
  <si>
    <t>route_category</t>
  </si>
  <si>
    <t>route_depth</t>
  </si>
  <si>
    <t>remarks</t>
  </si>
  <si>
    <t>R001</t>
  </si>
  <si>
    <t>Ethylene to HDPE</t>
  </si>
  <si>
    <t>Polymerization</t>
  </si>
  <si>
    <t>R002</t>
  </si>
  <si>
    <t>Ethylene to LDPE</t>
  </si>
  <si>
    <t>R003</t>
  </si>
  <si>
    <t>Ethylene to LLDPE</t>
  </si>
  <si>
    <t>comonomer required in practice</t>
  </si>
  <si>
    <t>R004</t>
  </si>
  <si>
    <t>Chlorination</t>
  </si>
  <si>
    <t>R005</t>
  </si>
  <si>
    <t>Cracking</t>
  </si>
  <si>
    <t>R006</t>
  </si>
  <si>
    <t>R007</t>
  </si>
  <si>
    <t>Oxidation</t>
  </si>
  <si>
    <t>R008</t>
  </si>
  <si>
    <t>Hydration</t>
  </si>
  <si>
    <t>R009</t>
  </si>
  <si>
    <t>Amination</t>
  </si>
  <si>
    <t>family-level output</t>
  </si>
  <si>
    <t>R010</t>
  </si>
  <si>
    <t>Ethanolamines to MEA</t>
  </si>
  <si>
    <t>Separation/Refining</t>
  </si>
  <si>
    <t>family-level split</t>
  </si>
  <si>
    <t>R011</t>
  </si>
  <si>
    <t>Ethanolamines to DEA</t>
  </si>
  <si>
    <t>R012</t>
  </si>
  <si>
    <t>Ethanolamines to TEA</t>
  </si>
  <si>
    <t>R013</t>
  </si>
  <si>
    <t>Ethylene to Ethanol</t>
  </si>
  <si>
    <t>R014</t>
  </si>
  <si>
    <t>Ethylene to Acetaldehyde</t>
  </si>
  <si>
    <t>R015</t>
  </si>
  <si>
    <t>Ethylene to Ethylamine</t>
  </si>
  <si>
    <t>simplified</t>
  </si>
  <si>
    <t>R016</t>
  </si>
  <si>
    <t>Acetoxylation</t>
  </si>
  <si>
    <t>R017</t>
  </si>
  <si>
    <t>Ethanol to Ethyl acetate</t>
  </si>
  <si>
    <t>Esterification</t>
  </si>
  <si>
    <t>R018</t>
  </si>
  <si>
    <t>cross-group route</t>
  </si>
  <si>
    <t>R019</t>
  </si>
  <si>
    <t>R020</t>
  </si>
  <si>
    <t>R021</t>
  </si>
  <si>
    <t>R022</t>
  </si>
  <si>
    <t>Polyether formation</t>
  </si>
  <si>
    <t>R023</t>
  </si>
  <si>
    <t>R024</t>
  </si>
  <si>
    <t>R025</t>
  </si>
  <si>
    <t>Ammoxidation</t>
  </si>
  <si>
    <t>R026</t>
  </si>
  <si>
    <t>R027</t>
  </si>
  <si>
    <t>R028</t>
  </si>
  <si>
    <t>R029</t>
  </si>
  <si>
    <t>Propylene to Acrylic acid</t>
  </si>
  <si>
    <t>R030</t>
  </si>
  <si>
    <t>R031</t>
  </si>
  <si>
    <t>R032</t>
  </si>
  <si>
    <t>R033</t>
  </si>
  <si>
    <t>Hydroformylation</t>
  </si>
  <si>
    <t>R034</t>
  </si>
  <si>
    <t>Butyraldehyde to n-Butanol</t>
  </si>
  <si>
    <t>Hydrogenation</t>
  </si>
  <si>
    <t>R035</t>
  </si>
  <si>
    <t>R036</t>
  </si>
  <si>
    <t>Butyraldehyde to 2-Ethylhexanol</t>
  </si>
  <si>
    <t>R037</t>
  </si>
  <si>
    <t>n-Butanol to n-Butyl acetate</t>
  </si>
  <si>
    <t>R038</t>
  </si>
  <si>
    <t>Isobutanol to Isobutyl acetate</t>
  </si>
  <si>
    <t>R039</t>
  </si>
  <si>
    <t>R040</t>
  </si>
  <si>
    <t>R041</t>
  </si>
  <si>
    <t>Butadiene to BR</t>
  </si>
  <si>
    <t>R042</t>
  </si>
  <si>
    <t>Butadiene plus Styrene to SBR</t>
  </si>
  <si>
    <t>R043</t>
  </si>
  <si>
    <t>R044</t>
  </si>
  <si>
    <t>Isobutylene to Butyl rubber</t>
  </si>
  <si>
    <t>R045</t>
  </si>
  <si>
    <t>n-Butenes to 1-Butene</t>
  </si>
  <si>
    <t>Separation</t>
  </si>
  <si>
    <t>R046</t>
  </si>
  <si>
    <t>n-Butenes to 2-Butene</t>
  </si>
  <si>
    <t>R047</t>
  </si>
  <si>
    <t>R048</t>
  </si>
  <si>
    <t>Oligomerization</t>
  </si>
  <si>
    <t>R049</t>
  </si>
  <si>
    <t>Benzene plus Ethylene to Ethylbenzene</t>
  </si>
  <si>
    <t>Alkylation</t>
  </si>
  <si>
    <t>R050</t>
  </si>
  <si>
    <t>Ethylbenzene to Styrene</t>
  </si>
  <si>
    <t>Dehydrogenation</t>
  </si>
  <si>
    <t>R051</t>
  </si>
  <si>
    <t>R052</t>
  </si>
  <si>
    <t>Benzene plus Propylene to Cumene</t>
  </si>
  <si>
    <t>R053</t>
  </si>
  <si>
    <t>Cumene to Phenol plus Acetone</t>
  </si>
  <si>
    <t>Oxidative cleavage</t>
  </si>
  <si>
    <t>coproduct route</t>
  </si>
  <si>
    <t>R054</t>
  </si>
  <si>
    <t>Condensation</t>
  </si>
  <si>
    <t>R055</t>
  </si>
  <si>
    <t>R056</t>
  </si>
  <si>
    <t>Bisphenol A to Epoxy resin</t>
  </si>
  <si>
    <t>Resin synthesis</t>
  </si>
  <si>
    <t>R057</t>
  </si>
  <si>
    <t>Benzene to Cyclohexane</t>
  </si>
  <si>
    <t>R058</t>
  </si>
  <si>
    <t>Benzene to Aniline</t>
  </si>
  <si>
    <t>simplified; nitrobenzene intermediate omitted</t>
  </si>
  <si>
    <t>R059</t>
  </si>
  <si>
    <t>route_id</t>
    <phoneticPr fontId="3" type="noConversion"/>
  </si>
  <si>
    <t>material_id</t>
  </si>
  <si>
    <t>input_role</t>
  </si>
  <si>
    <t>seq_no</t>
  </si>
  <si>
    <t>main</t>
  </si>
  <si>
    <t>family split</t>
  </si>
  <si>
    <t>co-feed</t>
  </si>
  <si>
    <t>cross-group</t>
  </si>
  <si>
    <t>family-level</t>
  </si>
  <si>
    <t>output_role</t>
  </si>
  <si>
    <t>M002</t>
  </si>
  <si>
    <t>main product</t>
  </si>
  <si>
    <t>co-product</t>
  </si>
  <si>
    <t>PG</t>
    <phoneticPr fontId="3" type="noConversion"/>
  </si>
  <si>
    <t>PPG</t>
    <phoneticPr fontId="3" type="noConversion"/>
  </si>
  <si>
    <t>PO</t>
    <phoneticPr fontId="3" type="noConversion"/>
  </si>
  <si>
    <t>PP</t>
    <phoneticPr fontId="3" type="noConversion"/>
  </si>
  <si>
    <t>PU</t>
    <phoneticPr fontId="3" type="noConversion"/>
  </si>
  <si>
    <t>Y</t>
    <phoneticPr fontId="3" type="noConversion"/>
  </si>
  <si>
    <t>visual_exclude</t>
    <phoneticPr fontId="3" type="noConversion"/>
  </si>
  <si>
    <t>licensor_id</t>
    <phoneticPr fontId="3" type="noConversion"/>
  </si>
  <si>
    <t>licensor_name</t>
    <phoneticPr fontId="3" type="noConversion"/>
  </si>
  <si>
    <t>L001</t>
    <phoneticPr fontId="3" type="noConversion"/>
  </si>
  <si>
    <t>Axens</t>
    <phoneticPr fontId="3" type="noConversion"/>
  </si>
  <si>
    <t>L002</t>
    <phoneticPr fontId="3" type="noConversion"/>
  </si>
  <si>
    <t>UOP</t>
    <phoneticPr fontId="3" type="noConversion"/>
  </si>
  <si>
    <t>Lummus</t>
    <phoneticPr fontId="3" type="noConversion"/>
  </si>
  <si>
    <t>Dow Chemical</t>
    <phoneticPr fontId="3" type="noConversion"/>
  </si>
  <si>
    <t>SinopecTech</t>
    <phoneticPr fontId="3" type="noConversion"/>
  </si>
  <si>
    <t>INEOS</t>
    <phoneticPr fontId="3" type="noConversion"/>
  </si>
  <si>
    <t>Nippon Shokubai</t>
    <phoneticPr fontId="3" type="noConversion"/>
  </si>
  <si>
    <t>Mitsubishi Chemical</t>
    <phoneticPr fontId="3" type="noConversion"/>
  </si>
  <si>
    <t>Enichem</t>
    <phoneticPr fontId="3" type="noConversion"/>
  </si>
  <si>
    <t>Styron</t>
    <phoneticPr fontId="3" type="noConversion"/>
  </si>
  <si>
    <t>JSR</t>
    <phoneticPr fontId="3" type="noConversion"/>
  </si>
  <si>
    <t>Goodyear</t>
    <phoneticPr fontId="3" type="noConversion"/>
  </si>
  <si>
    <t>Badger</t>
    <phoneticPr fontId="3" type="noConversion"/>
  </si>
  <si>
    <t>Sumitomo</t>
    <phoneticPr fontId="3" type="noConversion"/>
  </si>
  <si>
    <t>Lucite</t>
    <phoneticPr fontId="3" type="noConversion"/>
  </si>
  <si>
    <t>Unigel</t>
    <phoneticPr fontId="3" type="noConversion"/>
  </si>
  <si>
    <t>Sulzer</t>
    <phoneticPr fontId="3" type="noConversion"/>
  </si>
  <si>
    <t>Shell</t>
    <phoneticPr fontId="3" type="noConversion"/>
  </si>
  <si>
    <t>KBR</t>
    <phoneticPr fontId="3" type="noConversion"/>
  </si>
  <si>
    <t>Union</t>
    <phoneticPr fontId="3" type="noConversion"/>
  </si>
  <si>
    <t>Linde</t>
    <phoneticPr fontId="3" type="noConversion"/>
  </si>
  <si>
    <t>Davy</t>
    <phoneticPr fontId="3" type="noConversion"/>
  </si>
  <si>
    <t>Sasol</t>
    <phoneticPr fontId="3" type="noConversion"/>
  </si>
  <si>
    <t>Eastman</t>
    <phoneticPr fontId="3" type="noConversion"/>
  </si>
  <si>
    <t>Maxigas</t>
    <phoneticPr fontId="3" type="noConversion"/>
  </si>
  <si>
    <t>Kuraray</t>
    <phoneticPr fontId="3" type="noConversion"/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</si>
  <si>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</si>
  <si>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</si>
  <si>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</si>
  <si>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</si>
  <si>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</si>
  <si>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</si>
  <si>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</si>
  <si>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</si>
  <si>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</si>
  <si>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</si>
  <si>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</si>
  <si>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</si>
  <si>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</si>
  <si>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</si>
  <si>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</si>
  <si>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</si>
  <si>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</si>
  <si>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</si>
  <si>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</si>
  <si>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</si>
  <si>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</si>
  <si>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</si>
  <si>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</si>
  <si>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</si>
  <si>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R001</t>
    <phoneticPr fontId="3" type="noConversion"/>
  </si>
  <si>
    <t>L003</t>
    <phoneticPr fontId="3" type="noConversion"/>
  </si>
  <si>
    <t>Hyperlene</t>
    <phoneticPr fontId="3" type="noConversion"/>
  </si>
  <si>
    <t>R002</t>
    <phoneticPr fontId="3" type="noConversion"/>
  </si>
  <si>
    <t>Excene</t>
    <phoneticPr fontId="3" type="noConversion"/>
  </si>
  <si>
    <t>L020</t>
    <phoneticPr fontId="3" type="noConversion"/>
  </si>
  <si>
    <t>Shaheen</t>
    <phoneticPr fontId="3" type="noConversion"/>
  </si>
  <si>
    <t>L006</t>
    <phoneticPr fontId="3" type="noConversion"/>
  </si>
  <si>
    <t>R018</t>
    <phoneticPr fontId="3" type="noConversion"/>
  </si>
  <si>
    <t>L008</t>
    <phoneticPr fontId="3" type="noConversion"/>
  </si>
  <si>
    <t>L007</t>
    <phoneticPr fontId="3" type="noConversion"/>
  </si>
  <si>
    <t>L014</t>
    <phoneticPr fontId="3" type="noConversion"/>
  </si>
  <si>
    <t>ODC</t>
    <phoneticPr fontId="3" type="noConversion"/>
  </si>
  <si>
    <t>R019</t>
    <phoneticPr fontId="3" type="noConversion"/>
  </si>
  <si>
    <t>R020</t>
    <phoneticPr fontId="3" type="noConversion"/>
  </si>
  <si>
    <t>R021</t>
    <phoneticPr fontId="3" type="noConversion"/>
  </si>
  <si>
    <t>L027</t>
    <phoneticPr fontId="3" type="noConversion"/>
  </si>
  <si>
    <t>Senergy Chemical</t>
    <phoneticPr fontId="3" type="noConversion"/>
  </si>
  <si>
    <t>L022</t>
    <phoneticPr fontId="3" type="noConversion"/>
  </si>
  <si>
    <t>R031</t>
    <phoneticPr fontId="3" type="noConversion"/>
  </si>
  <si>
    <t>M033</t>
    <phoneticPr fontId="3" type="noConversion"/>
  </si>
  <si>
    <t>R032</t>
    <phoneticPr fontId="3" type="noConversion"/>
  </si>
  <si>
    <t>Saplene</t>
    <phoneticPr fontId="3" type="noConversion"/>
  </si>
  <si>
    <t>R033</t>
    <phoneticPr fontId="3" type="noConversion"/>
  </si>
  <si>
    <t>L004</t>
    <phoneticPr fontId="3" type="noConversion"/>
  </si>
  <si>
    <t>R034</t>
    <phoneticPr fontId="3" type="noConversion"/>
  </si>
  <si>
    <t>L023</t>
    <phoneticPr fontId="3" type="noConversion"/>
  </si>
  <si>
    <t>R036</t>
    <phoneticPr fontId="3" type="noConversion"/>
  </si>
  <si>
    <t>L024</t>
    <phoneticPr fontId="3" type="noConversion"/>
  </si>
  <si>
    <t>L018</t>
    <phoneticPr fontId="3" type="noConversion"/>
  </si>
  <si>
    <t>R042</t>
    <phoneticPr fontId="3" type="noConversion"/>
  </si>
  <si>
    <t>L009</t>
    <phoneticPr fontId="3" type="noConversion"/>
  </si>
  <si>
    <t>L005</t>
    <phoneticPr fontId="3" type="noConversion"/>
  </si>
  <si>
    <t>L010</t>
    <phoneticPr fontId="3" type="noConversion"/>
  </si>
  <si>
    <t>L011</t>
    <phoneticPr fontId="3" type="noConversion"/>
  </si>
  <si>
    <t>L012</t>
    <phoneticPr fontId="3" type="noConversion"/>
  </si>
  <si>
    <t>R048</t>
    <phoneticPr fontId="3" type="noConversion"/>
  </si>
  <si>
    <t>AlphaButol</t>
    <phoneticPr fontId="3" type="noConversion"/>
  </si>
  <si>
    <t>R049</t>
    <phoneticPr fontId="3" type="noConversion"/>
  </si>
  <si>
    <t>R050</t>
    <phoneticPr fontId="3" type="noConversion"/>
  </si>
  <si>
    <t>R051</t>
    <phoneticPr fontId="3" type="noConversion"/>
  </si>
  <si>
    <t>L028</t>
    <phoneticPr fontId="3" type="noConversion"/>
  </si>
  <si>
    <t>Toyo</t>
    <phoneticPr fontId="3" type="noConversion"/>
  </si>
  <si>
    <t>R052</t>
    <phoneticPr fontId="3" type="noConversion"/>
  </si>
  <si>
    <t>Q-Max</t>
    <phoneticPr fontId="3" type="noConversion"/>
  </si>
  <si>
    <t>R053</t>
    <phoneticPr fontId="3" type="noConversion"/>
  </si>
  <si>
    <t>R054</t>
    <phoneticPr fontId="3" type="noConversion"/>
  </si>
  <si>
    <t>Cyclohexanone</t>
    <phoneticPr fontId="3" type="noConversion"/>
  </si>
  <si>
    <t>R060</t>
    <phoneticPr fontId="3" type="noConversion"/>
  </si>
  <si>
    <t>Phenol to Cyclohexanone</t>
    <phoneticPr fontId="3" type="noConversion"/>
  </si>
  <si>
    <t>Hydration</t>
    <phoneticPr fontId="3" type="noConversion"/>
  </si>
  <si>
    <t>R057</t>
    <phoneticPr fontId="3" type="noConversion"/>
  </si>
  <si>
    <t>R058</t>
    <phoneticPr fontId="3" type="noConversion"/>
  </si>
  <si>
    <t>Kellogg Brown &amp; Root</t>
    <phoneticPr fontId="3" type="noConversion"/>
  </si>
  <si>
    <t>L019</t>
    <phoneticPr fontId="3" type="noConversion"/>
  </si>
  <si>
    <t>R059</t>
    <phoneticPr fontId="3" type="noConversion"/>
  </si>
  <si>
    <t>LAB</t>
    <phoneticPr fontId="3" type="noConversion"/>
  </si>
  <si>
    <t>Benzene to LAB</t>
    <phoneticPr fontId="3" type="noConversion"/>
  </si>
  <si>
    <t>Linear Alkylbenzene</t>
    <phoneticPr fontId="3" type="noConversion"/>
  </si>
  <si>
    <t>M067</t>
    <phoneticPr fontId="3" type="noConversion"/>
  </si>
  <si>
    <t>M059</t>
    <phoneticPr fontId="3" type="noConversion"/>
  </si>
  <si>
    <t>Base chemical</t>
    <phoneticPr fontId="3" type="noConversion"/>
  </si>
  <si>
    <t>supplier_id</t>
    <phoneticPr fontId="3" type="noConversion"/>
  </si>
  <si>
    <t>supplier_name</t>
    <phoneticPr fontId="3" type="noConversion"/>
  </si>
  <si>
    <t>remark</t>
    <phoneticPr fontId="3" type="noConversion"/>
  </si>
  <si>
    <t>S001</t>
  </si>
  <si>
    <t>S001</t>
    <phoneticPr fontId="3" type="noConversion"/>
  </si>
  <si>
    <t>S002</t>
  </si>
  <si>
    <t>S002</t>
    <phoneticPr fontId="3" type="noConversion"/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</si>
  <si>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</si>
  <si>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</si>
  <si>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</si>
  <si>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</si>
  <si>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</si>
  <si>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</si>
  <si>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</si>
  <si>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</si>
  <si>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</si>
  <si>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금호석유화학</t>
    <phoneticPr fontId="3" type="noConversion"/>
  </si>
  <si>
    <t>대한유화</t>
    <phoneticPr fontId="3" type="noConversion"/>
  </si>
  <si>
    <t>동서석유화학</t>
    <phoneticPr fontId="3" type="noConversion"/>
  </si>
  <si>
    <t>롯데케미칼</t>
    <phoneticPr fontId="3" type="noConversion"/>
  </si>
  <si>
    <t>애경케미칼</t>
    <phoneticPr fontId="3" type="noConversion"/>
  </si>
  <si>
    <t>SSNC</t>
    <phoneticPr fontId="3" type="noConversion"/>
  </si>
  <si>
    <t>S-OIL</t>
    <phoneticPr fontId="3" type="noConversion"/>
  </si>
  <si>
    <t>SK어드밴스드</t>
    <phoneticPr fontId="3" type="noConversion"/>
  </si>
  <si>
    <t>SK에너지</t>
    <phoneticPr fontId="3" type="noConversion"/>
  </si>
  <si>
    <t>SK지오센트릭</t>
    <phoneticPr fontId="3" type="noConversion"/>
  </si>
  <si>
    <t>SK케미칼</t>
    <phoneticPr fontId="3" type="noConversion"/>
  </si>
  <si>
    <t>피유코어</t>
    <phoneticPr fontId="3" type="noConversion"/>
  </si>
  <si>
    <t>SK picglobal</t>
    <phoneticPr fontId="3" type="noConversion"/>
  </si>
  <si>
    <t>HDC현대EP</t>
    <phoneticPr fontId="3" type="noConversion"/>
  </si>
  <si>
    <t>용산케미칼</t>
    <phoneticPr fontId="3" type="noConversion"/>
  </si>
  <si>
    <t>울산아로마틱스</t>
    <phoneticPr fontId="3" type="noConversion"/>
  </si>
  <si>
    <t>울산피피</t>
    <phoneticPr fontId="3" type="noConversion"/>
  </si>
  <si>
    <t>이수화학</t>
    <phoneticPr fontId="3" type="noConversion"/>
  </si>
  <si>
    <t>카프로</t>
    <phoneticPr fontId="3" type="noConversion"/>
  </si>
  <si>
    <t>KPX케미칼</t>
    <phoneticPr fontId="3" type="noConversion"/>
  </si>
  <si>
    <t>코리아피티지</t>
    <phoneticPr fontId="3" type="noConversion"/>
  </si>
  <si>
    <t>코오롱인더스트리</t>
    <phoneticPr fontId="3" type="noConversion"/>
  </si>
  <si>
    <t>태광산업</t>
    <phoneticPr fontId="3" type="noConversion"/>
  </si>
  <si>
    <t>한국바스프</t>
    <phoneticPr fontId="3" type="noConversion"/>
  </si>
  <si>
    <t>한국알콜산업</t>
    <phoneticPr fontId="3" type="noConversion"/>
  </si>
  <si>
    <t>한국이네오스스티롤루션</t>
    <phoneticPr fontId="3" type="noConversion"/>
  </si>
  <si>
    <t>한국트린지오</t>
    <phoneticPr fontId="3" type="noConversion"/>
  </si>
  <si>
    <t>한화솔루션</t>
    <phoneticPr fontId="3" type="noConversion"/>
  </si>
  <si>
    <t>한화임팩트</t>
    <phoneticPr fontId="3" type="noConversion"/>
  </si>
  <si>
    <t>효성화학</t>
    <phoneticPr fontId="3" type="noConversion"/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</si>
  <si>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</si>
  <si>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</si>
  <si>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</si>
  <si>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</si>
  <si>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</si>
  <si>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</si>
  <si>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</si>
  <si>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</si>
  <si>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</si>
  <si>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</si>
  <si>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</si>
  <si>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</si>
  <si>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</si>
  <si>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</si>
  <si>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</si>
  <si>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</si>
  <si>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</si>
  <si>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</si>
  <si>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</si>
  <si>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</si>
  <si>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estimated_capacity</t>
    <phoneticPr fontId="3" type="noConversion"/>
  </si>
  <si>
    <t>source_type</t>
    <phoneticPr fontId="3" type="noConversion"/>
  </si>
  <si>
    <t>Benzene</t>
    <phoneticPr fontId="3" type="noConversion"/>
  </si>
  <si>
    <t>MA</t>
    <phoneticPr fontId="3" type="noConversion"/>
  </si>
  <si>
    <t>Methanol</t>
    <phoneticPr fontId="3" type="noConversion"/>
  </si>
  <si>
    <t>EDC</t>
    <phoneticPr fontId="3" type="noConversion"/>
  </si>
  <si>
    <t>AN</t>
    <phoneticPr fontId="3" type="noConversion"/>
  </si>
  <si>
    <t>IPA</t>
    <phoneticPr fontId="3" type="noConversion"/>
  </si>
  <si>
    <t>Acetic acid</t>
    <phoneticPr fontId="3" type="noConversion"/>
  </si>
  <si>
    <t>M068</t>
  </si>
  <si>
    <t>M068</t>
    <phoneticPr fontId="3" type="noConversion"/>
  </si>
  <si>
    <t>Maleic anhydride</t>
    <phoneticPr fontId="3" type="noConversion"/>
  </si>
  <si>
    <t>EB</t>
    <phoneticPr fontId="3" type="noConversion"/>
  </si>
  <si>
    <t>PS</t>
    <phoneticPr fontId="3" type="noConversion"/>
  </si>
  <si>
    <t>BPA</t>
    <phoneticPr fontId="3" type="noConversion"/>
  </si>
  <si>
    <t>PC</t>
    <phoneticPr fontId="3" type="noConversion"/>
  </si>
  <si>
    <t>C3=</t>
    <phoneticPr fontId="3" type="noConversion"/>
  </si>
  <si>
    <t>EO</t>
    <phoneticPr fontId="3" type="noConversion"/>
  </si>
  <si>
    <t>C2=</t>
    <phoneticPr fontId="3" type="noConversion"/>
  </si>
  <si>
    <t>BD</t>
    <phoneticPr fontId="3" type="noConversion"/>
  </si>
  <si>
    <t>Poly vinyl chloride</t>
    <phoneticPr fontId="3" type="noConversion"/>
  </si>
  <si>
    <t>Monoethanolamine</t>
    <phoneticPr fontId="3" type="noConversion"/>
  </si>
  <si>
    <t>Diethanolamine</t>
    <phoneticPr fontId="3" type="noConversion"/>
  </si>
  <si>
    <t>Triethanolamine</t>
    <phoneticPr fontId="3" type="noConversion"/>
  </si>
  <si>
    <t>Monoethyleneglycol</t>
    <phoneticPr fontId="3" type="noConversion"/>
  </si>
  <si>
    <t>MEG</t>
    <phoneticPr fontId="3" type="noConversion"/>
  </si>
  <si>
    <t>Acrylonitrile Butadiene Stryrene</t>
    <phoneticPr fontId="3" type="noConversion"/>
  </si>
  <si>
    <t>Styrene Acrylonitrile</t>
    <phoneticPr fontId="3" type="noConversion"/>
  </si>
  <si>
    <t>Nitrile Butadiene Rubber</t>
    <phoneticPr fontId="3" type="noConversion"/>
  </si>
  <si>
    <t>M069</t>
    <phoneticPr fontId="3" type="noConversion"/>
  </si>
  <si>
    <t>M070</t>
  </si>
  <si>
    <t>M070</t>
    <phoneticPr fontId="3" type="noConversion"/>
  </si>
  <si>
    <t>M071</t>
    <phoneticPr fontId="3" type="noConversion"/>
  </si>
  <si>
    <t>Toluene</t>
    <phoneticPr fontId="3" type="noConversion"/>
  </si>
  <si>
    <t>M072</t>
    <phoneticPr fontId="3" type="noConversion"/>
  </si>
  <si>
    <t>Xylene</t>
    <phoneticPr fontId="3" type="noConversion"/>
  </si>
  <si>
    <t>M073</t>
    <phoneticPr fontId="3" type="noConversion"/>
  </si>
  <si>
    <t>PA</t>
    <phoneticPr fontId="3" type="noConversion"/>
  </si>
  <si>
    <t>Pthalic Anhydride</t>
    <phoneticPr fontId="3" type="noConversion"/>
  </si>
  <si>
    <t>Intermediate</t>
    <phoneticPr fontId="3" type="noConversion"/>
  </si>
  <si>
    <t>PIA</t>
    <phoneticPr fontId="3" type="noConversion"/>
  </si>
  <si>
    <t>TPA</t>
    <phoneticPr fontId="3" type="noConversion"/>
  </si>
  <si>
    <t>DMT</t>
    <phoneticPr fontId="3" type="noConversion"/>
  </si>
  <si>
    <t>Purified Isophtalic Acid</t>
    <phoneticPr fontId="3" type="noConversion"/>
  </si>
  <si>
    <t>Terephtalic Acid</t>
    <phoneticPr fontId="3" type="noConversion"/>
  </si>
  <si>
    <t>Dimethyl Terephtalate</t>
    <phoneticPr fontId="3" type="noConversion"/>
  </si>
  <si>
    <t>M074</t>
    <phoneticPr fontId="3" type="noConversion"/>
  </si>
  <si>
    <t>Beckmann</t>
    <phoneticPr fontId="3" type="noConversion"/>
  </si>
  <si>
    <t>Cyclohexanone to Carprolactam</t>
    <phoneticPr fontId="3" type="noConversion"/>
  </si>
  <si>
    <t>R061</t>
    <phoneticPr fontId="3" type="noConversion"/>
  </si>
  <si>
    <t>Ethylene to EDC</t>
    <phoneticPr fontId="3" type="noConversion"/>
  </si>
  <si>
    <t>EDC to VCM</t>
    <phoneticPr fontId="3" type="noConversion"/>
  </si>
  <si>
    <t>VCM to PVC</t>
    <phoneticPr fontId="3" type="noConversion"/>
  </si>
  <si>
    <t>Ethylene to EO</t>
    <phoneticPr fontId="3" type="noConversion"/>
  </si>
  <si>
    <t>EO to MEG</t>
    <phoneticPr fontId="3" type="noConversion"/>
  </si>
  <si>
    <t>EO to Ethanolamines</t>
    <phoneticPr fontId="3" type="noConversion"/>
  </si>
  <si>
    <t>Ethylene to VAM</t>
    <phoneticPr fontId="3" type="noConversion"/>
  </si>
  <si>
    <t>AA plus Ethanol to Ethyl acrylate</t>
    <phoneticPr fontId="3" type="noConversion"/>
  </si>
  <si>
    <t>Propylene to PP</t>
    <phoneticPr fontId="3" type="noConversion"/>
  </si>
  <si>
    <t>Propylene to PO</t>
    <phoneticPr fontId="3" type="noConversion"/>
  </si>
  <si>
    <t>PO to PG</t>
    <phoneticPr fontId="3" type="noConversion"/>
  </si>
  <si>
    <t>PO to PPG</t>
    <phoneticPr fontId="3" type="noConversion"/>
  </si>
  <si>
    <t>PO to Polyols</t>
    <phoneticPr fontId="3" type="noConversion"/>
  </si>
  <si>
    <t>Polyols to PU</t>
    <phoneticPr fontId="3" type="noConversion"/>
  </si>
  <si>
    <t>Propylene to AN</t>
    <phoneticPr fontId="3" type="noConversion"/>
  </si>
  <si>
    <t>AN plus Styrene plus Butadiene to ABS</t>
    <phoneticPr fontId="3" type="noConversion"/>
  </si>
  <si>
    <t>AN plus Styrene to SAN</t>
    <phoneticPr fontId="3" type="noConversion"/>
  </si>
  <si>
    <t>AN plus Butadiene to NBR</t>
    <phoneticPr fontId="3" type="noConversion"/>
  </si>
  <si>
    <t>Propylene to IPA</t>
    <phoneticPr fontId="3" type="noConversion"/>
  </si>
  <si>
    <t>M020</t>
    <phoneticPr fontId="3" type="noConversion"/>
  </si>
  <si>
    <t>R030</t>
    <phoneticPr fontId="3" type="noConversion"/>
  </si>
  <si>
    <t>Acrylic acid to SAP</t>
    <phoneticPr fontId="3" type="noConversion"/>
  </si>
  <si>
    <t>Isobutylene to PIB</t>
    <phoneticPr fontId="3" type="noConversion"/>
  </si>
  <si>
    <t>1-Butene to PB-1</t>
    <phoneticPr fontId="3" type="noConversion"/>
  </si>
  <si>
    <t>Styrene to PS</t>
    <phoneticPr fontId="3" type="noConversion"/>
  </si>
  <si>
    <t>Bisphenol A to PC</t>
    <phoneticPr fontId="3" type="noConversion"/>
  </si>
  <si>
    <t>롯데이네오스화학</t>
    <phoneticPr fontId="3" type="noConversion"/>
  </si>
  <si>
    <t>EPS(85)</t>
    <phoneticPr fontId="3" type="noConversion"/>
  </si>
  <si>
    <t>EPS(80)</t>
    <phoneticPr fontId="3" type="noConversion"/>
  </si>
  <si>
    <t>capacity_unit</t>
    <phoneticPr fontId="3" type="noConversion"/>
  </si>
  <si>
    <t>KTA</t>
    <phoneticPr fontId="3" type="noConversion"/>
  </si>
  <si>
    <t>location</t>
    <phoneticPr fontId="3" type="noConversion"/>
  </si>
  <si>
    <t>울산</t>
    <phoneticPr fontId="3" type="noConversion"/>
  </si>
  <si>
    <t>source_year</t>
    <phoneticPr fontId="3" type="noConversion"/>
  </si>
  <si>
    <t>화학편람</t>
    <phoneticPr fontId="3" type="noConversion"/>
  </si>
  <si>
    <t>S032</t>
    <phoneticPr fontId="3" type="noConversion"/>
  </si>
  <si>
    <t>TKG일렘</t>
    <phoneticPr fontId="3" type="noConversion"/>
  </si>
  <si>
    <t>홈페이지</t>
    <phoneticPr fontId="3" type="noConversion"/>
  </si>
  <si>
    <t>vertical_order</t>
    <phoneticPr fontId="3" type="noConversion"/>
  </si>
  <si>
    <t>Isopropanol to Isopropyl acetate</t>
    <phoneticPr fontId="3" type="noConversion"/>
  </si>
  <si>
    <t>M041</t>
    <phoneticPr fontId="3" type="noConversion"/>
  </si>
  <si>
    <t>Caprolactam</t>
    <phoneticPr fontId="3" type="noConversion"/>
  </si>
  <si>
    <t>M075</t>
    <phoneticPr fontId="3" type="noConversion"/>
  </si>
  <si>
    <t>M076</t>
    <phoneticPr fontId="3" type="noConversion"/>
  </si>
  <si>
    <t>M077</t>
    <phoneticPr fontId="3" type="noConversion"/>
  </si>
  <si>
    <t>LAO</t>
    <phoneticPr fontId="3" type="noConversion"/>
  </si>
  <si>
    <t>1-Hexene</t>
    <phoneticPr fontId="3" type="noConversion"/>
  </si>
  <si>
    <t>Ethylene</t>
    <phoneticPr fontId="3" type="noConversion"/>
  </si>
  <si>
    <t>Ethylene to 1-Butene (On-purpose)</t>
    <phoneticPr fontId="3" type="noConversion"/>
  </si>
  <si>
    <t>R062</t>
    <phoneticPr fontId="3" type="noConversion"/>
  </si>
  <si>
    <t>R063</t>
    <phoneticPr fontId="3" type="noConversion"/>
  </si>
  <si>
    <t>R064</t>
    <phoneticPr fontId="3" type="noConversion"/>
  </si>
  <si>
    <t>1-Butene plus Ethylene to 1-Hexene</t>
    <phoneticPr fontId="3" type="noConversion"/>
  </si>
  <si>
    <t>Ethylene to LAO</t>
    <phoneticPr fontId="3" type="noConversion"/>
  </si>
  <si>
    <t>R065</t>
    <phoneticPr fontId="3" type="noConversion"/>
  </si>
  <si>
    <t>Oligomerization</t>
    <phoneticPr fontId="3" type="noConversion"/>
  </si>
  <si>
    <t>range LAO production</t>
    <phoneticPr fontId="3" type="noConversion"/>
  </si>
  <si>
    <t>M052</t>
    <phoneticPr fontId="3" type="noConversion"/>
  </si>
  <si>
    <t>M001</t>
    <phoneticPr fontId="3" type="noConversion"/>
  </si>
  <si>
    <t>co-feed</t>
    <phoneticPr fontId="3" type="noConversion"/>
  </si>
  <si>
    <t>Phenol plus Acetone to BPA</t>
    <phoneticPr fontId="3" type="noConversion"/>
  </si>
  <si>
    <t>Simplified route; ethylene co-feed omitted for visualization</t>
    <phoneticPr fontId="3" type="noConversion"/>
  </si>
  <si>
    <t>LAO to PAO</t>
    <phoneticPr fontId="3" type="noConversion"/>
  </si>
  <si>
    <t>Polymerization</t>
    <phoneticPr fontId="3" type="noConversion"/>
  </si>
  <si>
    <t>PAO</t>
    <phoneticPr fontId="3" type="noConversion"/>
  </si>
  <si>
    <t>Linear alpha olefins mixture (typically C4–C12+ range)</t>
    <phoneticPr fontId="3" type="noConversion"/>
  </si>
  <si>
    <t>Methanol to Acetic Acid</t>
    <phoneticPr fontId="3" type="noConversion"/>
  </si>
  <si>
    <t>Carbonylation</t>
    <phoneticPr fontId="3" type="noConversion"/>
  </si>
  <si>
    <t>R067</t>
    <phoneticPr fontId="3" type="noConversion"/>
  </si>
  <si>
    <t>Isobutylene to MTBE</t>
    <phoneticPr fontId="3" type="noConversion"/>
  </si>
  <si>
    <t>Esterification</t>
    <phoneticPr fontId="3" type="noConversion"/>
  </si>
  <si>
    <t>Simplified; methanol co-feed</t>
    <phoneticPr fontId="3" type="noConversion"/>
  </si>
  <si>
    <t>R066</t>
    <phoneticPr fontId="3" type="noConversion"/>
  </si>
  <si>
    <t>M046</t>
    <phoneticPr fontId="3" type="noConversion"/>
  </si>
  <si>
    <t>M049</t>
    <phoneticPr fontId="3" type="noConversion"/>
  </si>
  <si>
    <t>M078</t>
    <phoneticPr fontId="3" type="noConversion"/>
  </si>
  <si>
    <t>M079</t>
    <phoneticPr fontId="3" type="noConversion"/>
  </si>
  <si>
    <t>MMA</t>
    <phoneticPr fontId="3" type="noConversion"/>
  </si>
  <si>
    <t>PMMA</t>
    <phoneticPr fontId="3" type="noConversion"/>
  </si>
  <si>
    <t>Polymethyl methacrylate</t>
    <phoneticPr fontId="3" type="noConversion"/>
  </si>
  <si>
    <t>Methyl methacrylate monomer</t>
    <phoneticPr fontId="3" type="noConversion"/>
  </si>
  <si>
    <t>R068</t>
    <phoneticPr fontId="3" type="noConversion"/>
  </si>
  <si>
    <t>R069</t>
    <phoneticPr fontId="3" type="noConversion"/>
  </si>
  <si>
    <t>Methanol to MMA</t>
    <phoneticPr fontId="3" type="noConversion"/>
  </si>
  <si>
    <t>MMA to PMMA</t>
    <phoneticPr fontId="3" type="noConversion"/>
  </si>
  <si>
    <t>Methanol-based route</t>
    <phoneticPr fontId="3" type="noConversion"/>
  </si>
  <si>
    <t>main</t>
    <phoneticPr fontId="3" type="noConversion"/>
  </si>
  <si>
    <t>R047</t>
    <phoneticPr fontId="3" type="noConversion"/>
  </si>
  <si>
    <t>Adol condensation</t>
    <phoneticPr fontId="3" type="noConversion"/>
  </si>
  <si>
    <t>M080</t>
    <phoneticPr fontId="3" type="noConversion"/>
  </si>
  <si>
    <t>Formaldehyde</t>
    <phoneticPr fontId="3" type="noConversion"/>
  </si>
  <si>
    <t>Methanol to Formaldehyde</t>
    <phoneticPr fontId="3" type="noConversion"/>
  </si>
  <si>
    <t>Oxidation</t>
    <phoneticPr fontId="3" type="noConversion"/>
  </si>
  <si>
    <t>M081</t>
    <phoneticPr fontId="3" type="noConversion"/>
  </si>
  <si>
    <t>M082</t>
    <phoneticPr fontId="3" type="noConversion"/>
  </si>
  <si>
    <t>EC</t>
    <phoneticPr fontId="3" type="noConversion"/>
  </si>
  <si>
    <t>Ethylene Carbonate</t>
    <phoneticPr fontId="3" type="noConversion"/>
  </si>
  <si>
    <t>DMC</t>
    <phoneticPr fontId="3" type="noConversion"/>
  </si>
  <si>
    <t>Diemethyl Carbonate</t>
    <phoneticPr fontId="3" type="noConversion"/>
  </si>
  <si>
    <t>R070</t>
    <phoneticPr fontId="3" type="noConversion"/>
  </si>
  <si>
    <t>EO to EC</t>
    <phoneticPr fontId="3" type="noConversion"/>
  </si>
  <si>
    <t>Carbonation</t>
    <phoneticPr fontId="3" type="noConversion"/>
  </si>
  <si>
    <t>R071</t>
    <phoneticPr fontId="3" type="noConversion"/>
  </si>
  <si>
    <t>EC to DMC</t>
    <phoneticPr fontId="3" type="noConversion"/>
  </si>
  <si>
    <t>Carbonate conversion</t>
    <phoneticPr fontId="3" type="noConversion"/>
  </si>
  <si>
    <t>methanol-related</t>
    <phoneticPr fontId="3" type="noConversion"/>
  </si>
  <si>
    <t>M012</t>
    <phoneticPr fontId="3" type="noConversion"/>
  </si>
  <si>
    <t>M083</t>
    <phoneticPr fontId="3" type="noConversion"/>
  </si>
  <si>
    <t>M084</t>
    <phoneticPr fontId="3" type="noConversion"/>
  </si>
  <si>
    <t>EVA</t>
    <phoneticPr fontId="3" type="noConversion"/>
  </si>
  <si>
    <t>Polyvinyl alcohol</t>
    <phoneticPr fontId="3" type="noConversion"/>
  </si>
  <si>
    <t>Ethylene-vinyl acetate copolymer</t>
    <phoneticPr fontId="3" type="noConversion"/>
  </si>
  <si>
    <t>R072</t>
    <phoneticPr fontId="3" type="noConversion"/>
  </si>
  <si>
    <t>R073</t>
    <phoneticPr fontId="3" type="noConversion"/>
  </si>
  <si>
    <t>Polymerization/Hydrolysis</t>
    <phoneticPr fontId="3" type="noConversion"/>
  </si>
  <si>
    <t>ethylene co-feed omitted</t>
    <phoneticPr fontId="3" type="noConversion"/>
  </si>
  <si>
    <t>Copolymerization</t>
    <phoneticPr fontId="3" type="noConversion"/>
  </si>
  <si>
    <t>VAM to EVA</t>
    <phoneticPr fontId="3" type="noConversion"/>
  </si>
  <si>
    <t>R074</t>
    <phoneticPr fontId="3" type="noConversion"/>
  </si>
  <si>
    <t>Isobutylene to MMA</t>
    <phoneticPr fontId="3" type="noConversion"/>
  </si>
  <si>
    <t>C4-based route</t>
    <phoneticPr fontId="3" type="noConversion"/>
  </si>
  <si>
    <t>via MAA(Methacrylci acid)</t>
    <phoneticPr fontId="3" type="noConversion"/>
  </si>
  <si>
    <t>M085</t>
    <phoneticPr fontId="3" type="noConversion"/>
  </si>
  <si>
    <t>M086</t>
    <phoneticPr fontId="3" type="noConversion"/>
  </si>
  <si>
    <t>MDI</t>
    <phoneticPr fontId="3" type="noConversion"/>
  </si>
  <si>
    <t>TDI</t>
    <phoneticPr fontId="3" type="noConversion"/>
  </si>
  <si>
    <t>Methylene Diphenyl Disocyanate</t>
    <phoneticPr fontId="3" type="noConversion"/>
  </si>
  <si>
    <t>Toluene Diisocyanate</t>
    <phoneticPr fontId="3" type="noConversion"/>
  </si>
  <si>
    <t>R075</t>
    <phoneticPr fontId="3" type="noConversion"/>
  </si>
  <si>
    <t>Aniline to MDI</t>
    <phoneticPr fontId="3" type="noConversion"/>
  </si>
  <si>
    <t>R076</t>
    <phoneticPr fontId="3" type="noConversion"/>
  </si>
  <si>
    <t>R077</t>
    <phoneticPr fontId="3" type="noConversion"/>
  </si>
  <si>
    <t>R078</t>
    <phoneticPr fontId="3" type="noConversion"/>
  </si>
  <si>
    <t>Toluene to TDI</t>
    <phoneticPr fontId="3" type="noConversion"/>
  </si>
  <si>
    <t>Isocyanate formation</t>
    <phoneticPr fontId="3" type="noConversion"/>
  </si>
  <si>
    <t>via MDA</t>
    <phoneticPr fontId="3" type="noConversion"/>
  </si>
  <si>
    <t>via DNT</t>
    <phoneticPr fontId="3" type="noConversion"/>
  </si>
  <si>
    <t>M065</t>
    <phoneticPr fontId="3" type="noConversion"/>
  </si>
  <si>
    <t>M030</t>
    <phoneticPr fontId="3" type="noConversion"/>
  </si>
  <si>
    <t>M087</t>
    <phoneticPr fontId="3" type="noConversion"/>
  </si>
  <si>
    <t>M088</t>
    <phoneticPr fontId="3" type="noConversion"/>
  </si>
  <si>
    <t>M089</t>
    <phoneticPr fontId="3" type="noConversion"/>
  </si>
  <si>
    <t>o-Xylene</t>
    <phoneticPr fontId="3" type="noConversion"/>
  </si>
  <si>
    <t>m-Xylene</t>
    <phoneticPr fontId="3" type="noConversion"/>
  </si>
  <si>
    <t>p-Xylene</t>
    <phoneticPr fontId="3" type="noConversion"/>
  </si>
  <si>
    <t>R079</t>
    <phoneticPr fontId="3" type="noConversion"/>
  </si>
  <si>
    <t>R080</t>
    <phoneticPr fontId="3" type="noConversion"/>
  </si>
  <si>
    <t>Xylene to o-Xylene</t>
    <phoneticPr fontId="3" type="noConversion"/>
  </si>
  <si>
    <t>Xylene to m-Xylene</t>
    <phoneticPr fontId="3" type="noConversion"/>
  </si>
  <si>
    <t>Xylene to p-Xylene</t>
    <phoneticPr fontId="3" type="noConversion"/>
  </si>
  <si>
    <t>Seperation</t>
    <phoneticPr fontId="3" type="noConversion"/>
  </si>
  <si>
    <t>R081</t>
    <phoneticPr fontId="3" type="noConversion"/>
  </si>
  <si>
    <t>R082</t>
  </si>
  <si>
    <t>R083</t>
  </si>
  <si>
    <t>R084</t>
  </si>
  <si>
    <t>R085</t>
  </si>
  <si>
    <t>o-Xylene to PA</t>
    <phoneticPr fontId="3" type="noConversion"/>
  </si>
  <si>
    <t>m-Xylene to PIA</t>
    <phoneticPr fontId="3" type="noConversion"/>
  </si>
  <si>
    <t>p-Xylene to TPA</t>
    <phoneticPr fontId="3" type="noConversion"/>
  </si>
  <si>
    <t>p-Xylene to DMT</t>
    <phoneticPr fontId="3" type="noConversion"/>
  </si>
  <si>
    <t>M090</t>
  </si>
  <si>
    <t>M091</t>
  </si>
  <si>
    <t>M092</t>
  </si>
  <si>
    <t>M093</t>
    <phoneticPr fontId="3" type="noConversion"/>
  </si>
  <si>
    <t>PET</t>
    <phoneticPr fontId="3" type="noConversion"/>
  </si>
  <si>
    <t>Polyethylene terephthalate</t>
    <phoneticPr fontId="3" type="noConversion"/>
  </si>
  <si>
    <t>TPA plus MEG to PET</t>
    <phoneticPr fontId="3" type="noConversion"/>
  </si>
  <si>
    <t>cross-group route</t>
    <phoneticPr fontId="3" type="noConversion"/>
  </si>
  <si>
    <t>R086</t>
    <phoneticPr fontId="3" type="noConversion"/>
  </si>
  <si>
    <t>Polycondensation</t>
  </si>
  <si>
    <t>TDI to PU(Flexible)</t>
    <phoneticPr fontId="3" type="noConversion"/>
  </si>
  <si>
    <t>MDI to PU(Rigid)</t>
    <phoneticPr fontId="3" type="noConversion"/>
  </si>
  <si>
    <t>Polyurethane(Rigid)</t>
    <phoneticPr fontId="3" type="noConversion"/>
  </si>
  <si>
    <t>Polyurethane(Flexible)</t>
    <phoneticPr fontId="3" type="noConversion"/>
  </si>
  <si>
    <t>M094</t>
    <phoneticPr fontId="3" type="noConversion"/>
  </si>
  <si>
    <t>금호미쓰이화학</t>
    <phoneticPr fontId="3" type="noConversion"/>
  </si>
  <si>
    <t>금호폴리켐</t>
    <phoneticPr fontId="3" type="noConversion"/>
  </si>
  <si>
    <t>금호피앤비화학</t>
    <phoneticPr fontId="3" type="noConversion"/>
  </si>
  <si>
    <t>DL케미칼</t>
    <phoneticPr fontId="3" type="noConversion"/>
  </si>
  <si>
    <t>롯데베르살리스엘라스토머스</t>
    <phoneticPr fontId="3" type="noConversion"/>
  </si>
  <si>
    <t>롯데엠시시</t>
    <phoneticPr fontId="3" type="noConversion"/>
  </si>
  <si>
    <t>삼남석유화학</t>
    <phoneticPr fontId="3" type="noConversion"/>
  </si>
  <si>
    <t>LX MMA</t>
    <phoneticPr fontId="3" type="noConversion"/>
  </si>
  <si>
    <t>LG화학</t>
    <phoneticPr fontId="3" type="noConversion"/>
  </si>
  <si>
    <t>여천NCC</t>
    <phoneticPr fontId="3" type="noConversion"/>
  </si>
  <si>
    <t>GS칼텍스</t>
    <phoneticPr fontId="3" type="noConversion"/>
  </si>
  <si>
    <t>폴리미래</t>
    <phoneticPr fontId="3" type="noConversion"/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</si>
  <si>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</si>
  <si>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</si>
  <si>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</si>
  <si>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</si>
  <si>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</si>
  <si>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</si>
  <si>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</si>
  <si>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</si>
  <si>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</si>
  <si>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</si>
  <si>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</si>
  <si>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</si>
  <si>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</si>
  <si>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</si>
  <si>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여수</t>
    <phoneticPr fontId="3" type="noConversion"/>
  </si>
  <si>
    <t>R087</t>
    <phoneticPr fontId="3" type="noConversion"/>
  </si>
  <si>
    <t>Ethylene to 1-Hexene</t>
    <phoneticPr fontId="3" type="noConversion"/>
  </si>
  <si>
    <t>R088</t>
    <phoneticPr fontId="3" type="noConversion"/>
  </si>
  <si>
    <t>1-Butene to 1-Octene</t>
    <phoneticPr fontId="3" type="noConversion"/>
  </si>
  <si>
    <t>1-Octene</t>
    <phoneticPr fontId="3" type="noConversion"/>
  </si>
  <si>
    <t>M095</t>
    <phoneticPr fontId="3" type="noConversion"/>
  </si>
  <si>
    <t>M089</t>
  </si>
  <si>
    <t>M071</t>
  </si>
  <si>
    <t>M072</t>
  </si>
  <si>
    <t>M078</t>
  </si>
  <si>
    <t>M079</t>
  </si>
  <si>
    <t>M085</t>
  </si>
  <si>
    <t>M086</t>
  </si>
  <si>
    <t>hsk10</t>
    <phoneticPr fontId="3" type="noConversion"/>
  </si>
  <si>
    <t xml:space="preserve"> </t>
    <phoneticPr fontId="3" type="noConversion"/>
  </si>
  <si>
    <t>EPDM</t>
    <phoneticPr fontId="3" type="noConversion"/>
  </si>
  <si>
    <t>롯데GS화학</t>
    <phoneticPr fontId="3" type="noConversion"/>
  </si>
  <si>
    <t>구다우케미칼</t>
    <phoneticPr fontId="3" type="noConversion"/>
  </si>
  <si>
    <t>S047</t>
  </si>
  <si>
    <t>S048</t>
  </si>
  <si>
    <t>M096</t>
    <phoneticPr fontId="3" type="noConversion"/>
  </si>
  <si>
    <t>n-Butanol</t>
    <phoneticPr fontId="3" type="noConversion"/>
  </si>
  <si>
    <t>SSBR(123)</t>
  </si>
  <si>
    <t>SSBR(100)</t>
  </si>
  <si>
    <t>EPS(50)</t>
  </si>
  <si>
    <t>한화토탈에너지스</t>
    <phoneticPr fontId="3" type="noConversion"/>
  </si>
  <si>
    <t>HD현대케미칼</t>
    <phoneticPr fontId="3" type="noConversion"/>
  </si>
  <si>
    <t>HD현대오일뱅크</t>
    <phoneticPr fontId="3" type="noConversion"/>
  </si>
  <si>
    <t>SSBR(80)</t>
    <phoneticPr fontId="3" type="noConversion"/>
  </si>
  <si>
    <t>S049</t>
  </si>
  <si>
    <t>대산</t>
    <phoneticPr fontId="3" type="noConversion"/>
  </si>
  <si>
    <t>OCI</t>
    <phoneticPr fontId="3" type="noConversion"/>
  </si>
  <si>
    <t>광양</t>
    <phoneticPr fontId="3" type="noConversion"/>
  </si>
  <si>
    <t>김천</t>
    <phoneticPr fontId="3" type="noConversion"/>
  </si>
  <si>
    <t>군산</t>
    <phoneticPr fontId="3" type="noConversion"/>
  </si>
  <si>
    <t>SH에너지화학</t>
    <phoneticPr fontId="3" type="noConversion"/>
  </si>
  <si>
    <t>삼양이노켐</t>
    <phoneticPr fontId="3" type="noConversion"/>
  </si>
  <si>
    <t>부산</t>
    <phoneticPr fontId="3" type="noConversion"/>
  </si>
  <si>
    <t>국도화학</t>
    <phoneticPr fontId="3" type="noConversion"/>
  </si>
  <si>
    <t>인천</t>
    <phoneticPr fontId="3" type="noConversion"/>
  </si>
  <si>
    <t>SK인천석유화학</t>
    <phoneticPr fontId="3" type="noConversion"/>
  </si>
  <si>
    <t>포항</t>
    <phoneticPr fontId="3" type="noConversion"/>
  </si>
  <si>
    <t>삼양화성</t>
    <phoneticPr fontId="3" type="noConversion"/>
  </si>
  <si>
    <t>S050</t>
  </si>
  <si>
    <t>S051</t>
  </si>
  <si>
    <t>S052</t>
  </si>
  <si>
    <t>S053</t>
  </si>
  <si>
    <t>S054</t>
  </si>
  <si>
    <t>S055</t>
  </si>
  <si>
    <t>EPS(100)</t>
    <phoneticPr fontId="3" type="noConversion"/>
  </si>
  <si>
    <t>M073</t>
  </si>
  <si>
    <t>C4</t>
    <phoneticPr fontId="3" type="noConversion"/>
  </si>
  <si>
    <t>(Ethylene base)</t>
    <phoneticPr fontId="3" type="noConversion"/>
  </si>
  <si>
    <t>(1-butene base)</t>
    <phoneticPr fontId="3" type="noConversion"/>
  </si>
  <si>
    <t>M097</t>
    <phoneticPr fontId="3" type="noConversion"/>
  </si>
  <si>
    <t>R089</t>
    <phoneticPr fontId="3" type="noConversion"/>
  </si>
  <si>
    <t>Ethylene plus proplyene to EPDM</t>
    <phoneticPr fontId="3" type="noConversion"/>
  </si>
  <si>
    <t>(ethylene base)</t>
    <phoneticPr fontId="3" type="noConversion"/>
  </si>
  <si>
    <t>R090</t>
    <phoneticPr fontId="3" type="noConversion"/>
  </si>
  <si>
    <t>Propylene to ECH</t>
    <phoneticPr fontId="3" type="noConversion"/>
  </si>
  <si>
    <t>Chlorohydrination</t>
    <phoneticPr fontId="3" type="noConversion"/>
  </si>
  <si>
    <t>simplified</t>
    <phoneticPr fontId="3" type="noConversion"/>
  </si>
  <si>
    <t>M098</t>
    <phoneticPr fontId="3" type="noConversion"/>
  </si>
  <si>
    <t>ECH</t>
    <phoneticPr fontId="3" type="noConversion"/>
  </si>
  <si>
    <t>Propylene</t>
    <phoneticPr fontId="3" type="noConversion"/>
  </si>
  <si>
    <t>Epichlorohydrin</t>
    <phoneticPr fontId="3" type="noConversion"/>
  </si>
  <si>
    <t>M099</t>
    <phoneticPr fontId="3" type="noConversion"/>
  </si>
  <si>
    <t>Ethoxylate</t>
    <phoneticPr fontId="3" type="noConversion"/>
  </si>
  <si>
    <t>R091</t>
    <phoneticPr fontId="3" type="noConversion"/>
  </si>
  <si>
    <t>EO to Ethoxylate</t>
    <phoneticPr fontId="3" type="noConversion"/>
  </si>
  <si>
    <t>Etoxylation</t>
    <phoneticPr fontId="3" type="noConversion"/>
  </si>
  <si>
    <t>material_type</t>
  </si>
  <si>
    <t>material_subtype</t>
  </si>
  <si>
    <t>Olefin</t>
  </si>
  <si>
    <t>Polyolefin</t>
  </si>
  <si>
    <t>Chlorinated Intermediate</t>
  </si>
  <si>
    <t>Vinyl Monomer</t>
  </si>
  <si>
    <t>Vinyl Polymer</t>
  </si>
  <si>
    <t>Alcohol</t>
  </si>
  <si>
    <t>Amine</t>
  </si>
  <si>
    <t>Acetate Ester</t>
  </si>
  <si>
    <t>Acrylate Ester</t>
  </si>
  <si>
    <t>Epoxide</t>
  </si>
  <si>
    <t>Functional Material</t>
  </si>
  <si>
    <t>Amine Derivatives</t>
  </si>
  <si>
    <t>Ethanolamine</t>
  </si>
  <si>
    <t>Glycol</t>
  </si>
  <si>
    <t>Aldehyde</t>
  </si>
  <si>
    <t>Acetate Monomer</t>
  </si>
  <si>
    <t>Nitrile Monomer</t>
  </si>
  <si>
    <t>Styrenic Resin</t>
  </si>
  <si>
    <t>Synthetic Rubber</t>
  </si>
  <si>
    <t>Polyether Polyol</t>
  </si>
  <si>
    <t>Polyol</t>
  </si>
  <si>
    <t>Polyurethane System</t>
  </si>
  <si>
    <t>Organic Acid</t>
  </si>
  <si>
    <t>Acrylic Polymer</t>
  </si>
  <si>
    <t>Acrylate Derivative</t>
  </si>
  <si>
    <t>Superabsorbent Polymer</t>
  </si>
  <si>
    <t>Oxo Alcohol</t>
  </si>
  <si>
    <t>Diolefin</t>
  </si>
  <si>
    <t>Polyolefin Derivative</t>
  </si>
  <si>
    <t>Fuel Additive</t>
  </si>
  <si>
    <t>C4 Olefin</t>
  </si>
  <si>
    <t>Alpha Olefin</t>
  </si>
  <si>
    <t>Aromatic</t>
  </si>
  <si>
    <t>Alkyl Aromatic</t>
  </si>
  <si>
    <t>Styrenic Monomer</t>
  </si>
  <si>
    <t>Phenolic Intermediate</t>
  </si>
  <si>
    <t>Ketone</t>
  </si>
  <si>
    <t>Engineering Plastic</t>
  </si>
  <si>
    <t>Thermoset Resin</t>
  </si>
  <si>
    <t>Cycloaliphatic Intermediate</t>
  </si>
  <si>
    <t>Aromatic Amine</t>
  </si>
  <si>
    <t>Anhydride</t>
  </si>
  <si>
    <t>Lactam Monomer</t>
  </si>
  <si>
    <t>Alpha Olefin Mixture</t>
  </si>
  <si>
    <t>Synthetic Base Oil</t>
  </si>
  <si>
    <t>Acrylic Monomer</t>
  </si>
  <si>
    <t>Carbonate</t>
  </si>
  <si>
    <t>Functional Polymer</t>
  </si>
  <si>
    <t>Polyolefin Copolymer</t>
  </si>
  <si>
    <t>Isocyanate</t>
  </si>
  <si>
    <t>Aromatic Isomer</t>
  </si>
  <si>
    <t>Aromatic Acid Monomer</t>
  </si>
  <si>
    <t>Aromatic Ester Monomer</t>
  </si>
  <si>
    <t>Polyester</t>
  </si>
  <si>
    <t>Epoxide Intermediate</t>
  </si>
  <si>
    <t>Surfactant</t>
  </si>
  <si>
    <t>Adipic Acid</t>
    <phoneticPr fontId="3" type="noConversion"/>
  </si>
  <si>
    <t>M100</t>
    <phoneticPr fontId="3" type="noConversion"/>
  </si>
  <si>
    <t>Dicarboxylic Acid</t>
    <phoneticPr fontId="3" type="noConversion"/>
  </si>
  <si>
    <t>R092</t>
    <phoneticPr fontId="3" type="noConversion"/>
  </si>
  <si>
    <t>Cyclohexanone to Adipic Acid</t>
    <phoneticPr fontId="3" type="noConversion"/>
  </si>
  <si>
    <t>2-Ethylhexanol</t>
    <phoneticPr fontId="3" type="noConversion"/>
  </si>
  <si>
    <t>M101</t>
    <phoneticPr fontId="3" type="noConversion"/>
  </si>
  <si>
    <t>n-Butane</t>
    <phoneticPr fontId="3" type="noConversion"/>
  </si>
  <si>
    <t>Paraffin</t>
    <phoneticPr fontId="3" type="noConversion"/>
  </si>
  <si>
    <t>R093</t>
    <phoneticPr fontId="3" type="noConversion"/>
  </si>
  <si>
    <t>n-Butane to MA</t>
    <phoneticPr fontId="3" type="noConversion"/>
  </si>
  <si>
    <t>Quarterly</t>
  </si>
  <si>
    <t>04/23/2026 10:00:00 UTC</t>
  </si>
  <si>
    <t>04/01/2026 10:00:00 UTC</t>
  </si>
  <si>
    <t>ABS Resins</t>
  </si>
  <si>
    <t>03/10/2026 10:00:00 UTC</t>
  </si>
  <si>
    <t>Polyvinyl Chloride</t>
  </si>
  <si>
    <t>03/07/2026 00:15:55 UTC</t>
  </si>
  <si>
    <t>Methanol</t>
  </si>
  <si>
    <t>03/06/2026 22:30:25 UTC</t>
  </si>
  <si>
    <t>03/07/2026 00:15:45 UTC</t>
  </si>
  <si>
    <t>Mixed Xylenes</t>
  </si>
  <si>
    <t>03/06/2026 23:40:29 UTC</t>
  </si>
  <si>
    <t>Vinyl Chloride Monomer</t>
  </si>
  <si>
    <t>03/06/2026 10:00:00 UTC</t>
  </si>
  <si>
    <t>03/07/2026 00:10:51 UTC</t>
  </si>
  <si>
    <t>Polybutadiene Rubber</t>
  </si>
  <si>
    <t>Chlor-Alkali</t>
  </si>
  <si>
    <t>03/06/2026 22:10:16 UTC</t>
  </si>
  <si>
    <t>High Purity Ethylene Oxide</t>
  </si>
  <si>
    <t>03/06/2026 22:30:19 UTC</t>
  </si>
  <si>
    <t>Polyethylene</t>
  </si>
  <si>
    <t>03/07/2026 00:15:32 UTC</t>
  </si>
  <si>
    <t>Styrene Butadiene Rubber</t>
  </si>
  <si>
    <t>Terephthalic Acid</t>
  </si>
  <si>
    <t>03/06/2026 22:20:18 UTC</t>
  </si>
  <si>
    <t>Vinyl Acetate Monomer</t>
  </si>
  <si>
    <t>03/07/2026 01:15:21 UTC</t>
  </si>
  <si>
    <t>Expandable Polystyrene</t>
  </si>
  <si>
    <t>Propylene Oxide</t>
  </si>
  <si>
    <t>03/07/2026 00:16:06 UTC</t>
  </si>
  <si>
    <t>03/07/2026 00:15:50 UTC</t>
  </si>
  <si>
    <t>Ethylene Dichloride</t>
  </si>
  <si>
    <t>03/06/2026 22:20:25 UTC</t>
  </si>
  <si>
    <t>03/06/2026 22:15:35 UTC</t>
  </si>
  <si>
    <t>Monoethylene Glycol</t>
  </si>
  <si>
    <t>Methyl Methacrylate</t>
  </si>
  <si>
    <t>03/06/2026 22:35:19 UTC</t>
  </si>
  <si>
    <t>Acetic Acid</t>
  </si>
  <si>
    <t>Paraxylene</t>
  </si>
  <si>
    <t>Polyethylene Terephthalate</t>
  </si>
  <si>
    <t>03/07/2026 00:15:41 UTC</t>
  </si>
  <si>
    <t>Formaldehyde</t>
  </si>
  <si>
    <t>Toluene</t>
  </si>
  <si>
    <t>03/07/2026 01:10:15 UTC</t>
  </si>
  <si>
    <t>03/06/2026 22:15:30 UTC</t>
  </si>
  <si>
    <t>04/02/2025 10:00:00 UTC</t>
  </si>
  <si>
    <t>ccma_snp</t>
    <phoneticPr fontId="3" type="noConversion"/>
  </si>
  <si>
    <t>EDC</t>
  </si>
  <si>
    <t>VCM</t>
  </si>
  <si>
    <t>EO</t>
  </si>
  <si>
    <t>MEG</t>
  </si>
  <si>
    <t>VAM</t>
  </si>
  <si>
    <t>AN</t>
  </si>
  <si>
    <t>PP</t>
  </si>
  <si>
    <t>PO</t>
  </si>
  <si>
    <t>PS</t>
  </si>
  <si>
    <t>BPA</t>
  </si>
  <si>
    <t>PC</t>
  </si>
  <si>
    <t>Acetic acid</t>
  </si>
  <si>
    <t>Xylene</t>
  </si>
  <si>
    <t>MMA</t>
  </si>
  <si>
    <t>p-Xylene</t>
  </si>
  <si>
    <t>TPA</t>
  </si>
  <si>
    <t>PET</t>
  </si>
  <si>
    <t>Polybutadiene Rubber</t>
    <phoneticPr fontId="3" type="noConversion"/>
  </si>
  <si>
    <t>Published Date</t>
    <phoneticPr fontId="3" type="noConversion"/>
  </si>
  <si>
    <t>Cover Date</t>
    <phoneticPr fontId="3" type="noConversion"/>
  </si>
  <si>
    <t>Frequency</t>
    <phoneticPr fontId="3" type="noConversion"/>
  </si>
  <si>
    <t>O</t>
    <phoneticPr fontId="6" type="noConversion"/>
  </si>
  <si>
    <t>Acrylonitrile-Butadiene-Styrene (ABS) Resins</t>
  </si>
  <si>
    <t>Adipic Acid</t>
  </si>
  <si>
    <t>Butyl Elastomers</t>
  </si>
  <si>
    <t>Caprolactam</t>
  </si>
  <si>
    <t>Carbon Fibers</t>
  </si>
  <si>
    <t>Cyclohexanol and Cyclohexanone</t>
  </si>
  <si>
    <t>Detergent Alcohols</t>
  </si>
  <si>
    <t>Dimethyl Terephthalate (DMT) and Terephthalic Acid (TPA)</t>
  </si>
  <si>
    <t>Elastomers, Synthetic Overview</t>
  </si>
  <si>
    <t>Energy</t>
  </si>
  <si>
    <t>Epichlorohydrin</t>
  </si>
  <si>
    <t>Epoxy Resins</t>
  </si>
  <si>
    <t>Epoxy Surface Coatings</t>
  </si>
  <si>
    <t>Ethyl Ether</t>
  </si>
  <si>
    <t>Ethylene Glycols</t>
  </si>
  <si>
    <t>Ethylene Oxide</t>
  </si>
  <si>
    <t>Ethylene-Vinyl Acetate (EVA)</t>
  </si>
  <si>
    <t>Expandable Polystyrene (EPS)</t>
  </si>
  <si>
    <t>Isophthalic Acid and meta-Xylene</t>
  </si>
  <si>
    <t>Isopropyl Alcohol (IPA)</t>
  </si>
  <si>
    <t>Maleic Anhydride</t>
  </si>
  <si>
    <t>Methyl tertiary-Butyl Ether (MTBE)</t>
  </si>
  <si>
    <t>Nitrobenzene and Aniline</t>
  </si>
  <si>
    <t>ortho-Xylene</t>
  </si>
  <si>
    <t>Oxo Chemicals</t>
  </si>
  <si>
    <t>para-Xylene</t>
  </si>
  <si>
    <t>Petrochemical Feedstocks</t>
  </si>
  <si>
    <t>Petrochemical Industry Overview</t>
  </si>
  <si>
    <t>Phenolic Resins</t>
  </si>
  <si>
    <t>Phthalic Anhydride</t>
  </si>
  <si>
    <t>Polybutadiene Elastomers</t>
  </si>
  <si>
    <t>Polycarbonate Resins</t>
  </si>
  <si>
    <t>Polyester Fibers</t>
  </si>
  <si>
    <t>Polyester Film</t>
  </si>
  <si>
    <t>Polyethylene Resins, High-Density (HDPE)</t>
  </si>
  <si>
    <t>Polyethylene Resins, Linear Low-Density (LLDPE)</t>
  </si>
  <si>
    <t>Polyethylene Resins, Low-Density (LDPE)</t>
  </si>
  <si>
    <t>Polyethylene Terephthalate (PET) Bottle-Grade Resins</t>
  </si>
  <si>
    <t>Polypropylene Resins (PP)</t>
  </si>
  <si>
    <t>Polystyrene (PS)</t>
  </si>
  <si>
    <t>Polytetramethylene Ether Glycol (PTMEG)</t>
  </si>
  <si>
    <t>Polyvinyl Chloride (PVC)</t>
  </si>
  <si>
    <t>Styrene-Butadiene Latexes (SBL)</t>
  </si>
  <si>
    <t>Styrenic Copolymers</t>
  </si>
  <si>
    <t>Thermoplastic Copolyester Elastomers (formerly Copolyester-Ether Elastomers)</t>
  </si>
  <si>
    <t>Vinyl Acetate</t>
  </si>
  <si>
    <t>Vinyl Chloride Monomer (VCM)</t>
  </si>
  <si>
    <t>Publication Year2</t>
  </si>
  <si>
    <r>
      <t>Alkyl Acetates (C</t>
    </r>
    <r>
      <rPr>
        <vertAlign val="subscript"/>
        <sz val="11"/>
        <color rgb="FF000000"/>
        <rFont val="맑은 고딕"/>
        <family val="3"/>
        <charset val="129"/>
        <scheme val="major"/>
      </rPr>
      <t>1</t>
    </r>
    <r>
      <rPr>
        <sz val="11"/>
        <color rgb="FF000000"/>
        <rFont val="맑은 고딕"/>
        <family val="3"/>
        <charset val="129"/>
        <scheme val="major"/>
      </rPr>
      <t>-C</t>
    </r>
    <r>
      <rPr>
        <vertAlign val="subscript"/>
        <sz val="11"/>
        <color rgb="FF000000"/>
        <rFont val="맑은 고딕"/>
        <family val="3"/>
        <charset val="129"/>
        <scheme val="major"/>
      </rPr>
      <t>4</t>
    </r>
    <r>
      <rPr>
        <sz val="11"/>
        <color rgb="FF000000"/>
        <rFont val="맑은 고딕"/>
        <family val="3"/>
        <charset val="129"/>
        <scheme val="major"/>
      </rPr>
      <t>)</t>
    </r>
  </si>
  <si>
    <r>
      <t>Alkylamines (C</t>
    </r>
    <r>
      <rPr>
        <vertAlign val="subscript"/>
        <sz val="11"/>
        <color rgb="FF000000"/>
        <rFont val="맑은 고딕"/>
        <family val="3"/>
        <charset val="129"/>
        <scheme val="major"/>
      </rPr>
      <t>1</t>
    </r>
    <r>
      <rPr>
        <sz val="11"/>
        <color rgb="FF000000"/>
        <rFont val="맑은 고딕"/>
        <family val="3"/>
        <charset val="129"/>
        <scheme val="major"/>
      </rPr>
      <t>-C</t>
    </r>
    <r>
      <rPr>
        <vertAlign val="subscript"/>
        <sz val="11"/>
        <color rgb="FF000000"/>
        <rFont val="맑은 고딕"/>
        <family val="3"/>
        <charset val="129"/>
        <scheme val="major"/>
      </rPr>
      <t>6</t>
    </r>
    <r>
      <rPr>
        <sz val="11"/>
        <color rgb="FF000000"/>
        <rFont val="맑은 고딕"/>
        <family val="3"/>
        <charset val="129"/>
        <scheme val="major"/>
      </rPr>
      <t>)</t>
    </r>
  </si>
  <si>
    <t>CEH Report name</t>
    <phoneticPr fontId="3" type="noConversion"/>
  </si>
  <si>
    <t>Downstream 대상</t>
    <phoneticPr fontId="6" type="noConversion"/>
  </si>
  <si>
    <t>LAB</t>
  </si>
  <si>
    <t>Cyclohexanone</t>
  </si>
  <si>
    <t>EVA</t>
  </si>
  <si>
    <t>m-Xylene</t>
  </si>
  <si>
    <t>IPA</t>
  </si>
  <si>
    <t>MA</t>
  </si>
  <si>
    <t>o-Xylene</t>
  </si>
  <si>
    <t>PU</t>
  </si>
  <si>
    <t>Δ</t>
  </si>
  <si>
    <t>ceh_ceh</t>
    <phoneticPr fontId="3" type="noConversion"/>
  </si>
  <si>
    <t>CCMA Report Name</t>
    <phoneticPr fontId="3" type="noConversion"/>
  </si>
  <si>
    <t>HDPE</t>
    <phoneticPr fontId="3" type="noConversion"/>
  </si>
  <si>
    <t>Superabsorbent Polymers</t>
    <phoneticPr fontId="3" type="noConversion"/>
  </si>
  <si>
    <t>O</t>
    <phoneticPr fontId="3" type="noConversion"/>
  </si>
  <si>
    <t>has_supplier</t>
    <phoneticPr fontId="3" type="noConversion"/>
  </si>
  <si>
    <t>is_ulsan</t>
    <phoneticPr fontId="3" type="noConversion"/>
  </si>
  <si>
    <t>Styrene-Butadiene Elastomers (SBR)</t>
    <phoneticPr fontId="3" type="noConversion"/>
  </si>
  <si>
    <t>Dimethyl Terephthalate (DMT) and Terephthalic Acid (TPA)</t>
    <phoneticPr fontId="3" type="noConversion"/>
  </si>
  <si>
    <t>Polyurethane Foams</t>
    <phoneticPr fontId="3" type="noConversion"/>
  </si>
  <si>
    <t>Alkylbenzenes, Linear and Branched</t>
    <phoneticPr fontId="3" type="noConversion"/>
  </si>
  <si>
    <t>Ethylene dichloride</t>
    <phoneticPr fontId="3" type="noConversion"/>
  </si>
  <si>
    <t>Alkylamines (C1-C6)</t>
  </si>
  <si>
    <t>C2 derivative로 보기어려움</t>
    <phoneticPr fontId="3" type="noConversion"/>
  </si>
  <si>
    <t>Ethyl acetate</t>
    <phoneticPr fontId="3" type="noConversion"/>
  </si>
  <si>
    <t>S029</t>
    <phoneticPr fontId="3" type="noConversion"/>
  </si>
  <si>
    <t>S&amp;P CEH</t>
    <phoneticPr fontId="3" type="noConversion"/>
  </si>
  <si>
    <t>Acetaldehyde</t>
    <phoneticPr fontId="3" type="noConversion"/>
  </si>
  <si>
    <t>Ethylene Propylene Diene Monomer, Ethylene Propylene Terpolymer(EPT)</t>
    <phoneticPr fontId="3" type="noConversion"/>
  </si>
  <si>
    <t>M102</t>
    <phoneticPr fontId="3" type="noConversion"/>
  </si>
  <si>
    <t>M103</t>
    <phoneticPr fontId="3" type="noConversion"/>
  </si>
  <si>
    <t>M104</t>
    <phoneticPr fontId="3" type="noConversion"/>
  </si>
  <si>
    <t>C5</t>
    <phoneticPr fontId="3" type="noConversion"/>
  </si>
  <si>
    <t>Hydrocarbon Resin</t>
  </si>
  <si>
    <t>Diene Monomer</t>
  </si>
  <si>
    <t>Cyclic Olefin Polymer</t>
  </si>
  <si>
    <t>Isoprene</t>
    <phoneticPr fontId="3" type="noConversion"/>
  </si>
  <si>
    <t>Piperylene</t>
    <phoneticPr fontId="3" type="noConversion"/>
  </si>
  <si>
    <t>Diolefin</t>
    <phoneticPr fontId="3" type="noConversion"/>
  </si>
  <si>
    <t>Cyclic Diolefin</t>
    <phoneticPr fontId="3" type="noConversion"/>
  </si>
  <si>
    <t>DCPD</t>
    <phoneticPr fontId="3" type="noConversion"/>
  </si>
  <si>
    <t>Dicyclopentadiene</t>
    <phoneticPr fontId="3" type="noConversion"/>
  </si>
  <si>
    <t>IR</t>
    <phoneticPr fontId="3" type="noConversion"/>
  </si>
  <si>
    <t>Polymer</t>
    <phoneticPr fontId="3" type="noConversion"/>
  </si>
  <si>
    <t>Synthetic Rubber</t>
    <phoneticPr fontId="3" type="noConversion"/>
  </si>
  <si>
    <t>SIS</t>
    <phoneticPr fontId="3" type="noConversion"/>
  </si>
  <si>
    <t>Isoprene Rubber</t>
    <phoneticPr fontId="3" type="noConversion"/>
  </si>
  <si>
    <t>Styrene-Isoprene-Styrene</t>
    <phoneticPr fontId="3" type="noConversion"/>
  </si>
  <si>
    <t>IIR(Isobutylene Isoprene Rubber)</t>
    <phoneticPr fontId="3" type="noConversion"/>
  </si>
  <si>
    <t>M105</t>
    <phoneticPr fontId="3" type="noConversion"/>
  </si>
  <si>
    <t>M106</t>
    <phoneticPr fontId="3" type="noConversion"/>
  </si>
  <si>
    <t>MTBE</t>
    <phoneticPr fontId="3" type="noConversion"/>
  </si>
  <si>
    <t>Ethylbenzene</t>
    <phoneticPr fontId="3" type="noConversion"/>
  </si>
  <si>
    <t>Styrene</t>
    <phoneticPr fontId="3" type="noConversion"/>
  </si>
  <si>
    <t>Phenol</t>
    <phoneticPr fontId="3" type="noConversion"/>
  </si>
  <si>
    <t>Acetone</t>
    <phoneticPr fontId="3" type="noConversion"/>
  </si>
  <si>
    <t>Epoxy resin</t>
    <phoneticPr fontId="3" type="noConversion"/>
  </si>
  <si>
    <t>Cyclohexane</t>
    <phoneticPr fontId="3" type="noConversion"/>
  </si>
  <si>
    <t>S041</t>
    <phoneticPr fontId="3" type="noConversion"/>
  </si>
  <si>
    <t>S047</t>
    <phoneticPr fontId="3" type="noConversion"/>
  </si>
  <si>
    <t>S005</t>
    <phoneticPr fontId="3" type="noConversion"/>
  </si>
  <si>
    <t>서산</t>
    <phoneticPr fontId="3" type="noConversion"/>
  </si>
  <si>
    <t>M023</t>
    <phoneticPr fontId="3" type="noConversion"/>
  </si>
  <si>
    <t>Acrylate, SAP과 영역 겹침</t>
    <phoneticPr fontId="3" type="noConversion"/>
  </si>
  <si>
    <t>Acrylate ester</t>
    <phoneticPr fontId="3" type="noConversion"/>
  </si>
  <si>
    <t>Acrylic acid and esters</t>
    <phoneticPr fontId="3" type="noConversion"/>
  </si>
  <si>
    <t>Acrylic Acid</t>
    <phoneticPr fontId="3" type="noConversion"/>
  </si>
  <si>
    <t>Acrylic acid</t>
    <phoneticPr fontId="3" type="noConversion"/>
  </si>
  <si>
    <t>Acrylate Ester</t>
    <phoneticPr fontId="3" type="noConversion"/>
  </si>
  <si>
    <t>Oxo chemical</t>
    <phoneticPr fontId="3" type="noConversion"/>
  </si>
  <si>
    <t>n-Butyraldehyde</t>
    <phoneticPr fontId="3" type="noConversion"/>
  </si>
  <si>
    <t>M107</t>
    <phoneticPr fontId="3" type="noConversion"/>
  </si>
  <si>
    <t>i-Butyraldehyde</t>
    <phoneticPr fontId="3" type="noConversion"/>
  </si>
  <si>
    <t>R094</t>
    <phoneticPr fontId="3" type="noConversion"/>
  </si>
  <si>
    <t>i-Butyraldehyde to Isobutanol</t>
    <phoneticPr fontId="3" type="noConversion"/>
  </si>
  <si>
    <t>Propylene to n-Butyraldehyde</t>
    <phoneticPr fontId="3" type="noConversion"/>
  </si>
  <si>
    <t>Hydroformylation</t>
    <phoneticPr fontId="3" type="noConversion"/>
  </si>
  <si>
    <t>Propylene to i-Butyraldehyde</t>
    <phoneticPr fontId="3" type="noConversion"/>
  </si>
  <si>
    <t>R095</t>
    <phoneticPr fontId="3" type="noConversion"/>
  </si>
  <si>
    <t>M035</t>
    <phoneticPr fontId="3" type="noConversion"/>
  </si>
  <si>
    <t>2-EH(Octanol)</t>
    <phoneticPr fontId="3" type="noConversion"/>
  </si>
  <si>
    <t>나주</t>
    <phoneticPr fontId="3" type="noConversion"/>
  </si>
  <si>
    <t>Isopropanol (propan-2-ol)</t>
    <phoneticPr fontId="3" type="noConversion"/>
  </si>
  <si>
    <t>S011</t>
    <phoneticPr fontId="3" type="noConversion"/>
  </si>
  <si>
    <t>S008</t>
    <phoneticPr fontId="3" type="noConversion"/>
  </si>
  <si>
    <t>S017</t>
    <phoneticPr fontId="3" type="noConversion"/>
  </si>
  <si>
    <t>M090</t>
    <phoneticPr fontId="3" type="noConversion"/>
  </si>
  <si>
    <t>Isoprene to IR</t>
    <phoneticPr fontId="3" type="noConversion"/>
  </si>
  <si>
    <t>R096</t>
    <phoneticPr fontId="3" type="noConversion"/>
  </si>
  <si>
    <t>Isoprene to SIS</t>
    <phoneticPr fontId="3" type="noConversion"/>
  </si>
  <si>
    <t>DCPD Resin</t>
    <phoneticPr fontId="3" type="noConversion"/>
  </si>
  <si>
    <t>UPR</t>
    <phoneticPr fontId="3" type="noConversion"/>
  </si>
  <si>
    <t>ENB</t>
    <phoneticPr fontId="3" type="noConversion"/>
  </si>
  <si>
    <t>PolyDCPD</t>
    <phoneticPr fontId="3" type="noConversion"/>
  </si>
  <si>
    <t>COP</t>
    <phoneticPr fontId="3" type="noConversion"/>
  </si>
  <si>
    <t>Cyclo Olefin Polymer (Nobornene)</t>
    <phoneticPr fontId="3" type="noConversion"/>
  </si>
  <si>
    <t>M108</t>
  </si>
  <si>
    <t>M109</t>
  </si>
  <si>
    <t>M110</t>
  </si>
  <si>
    <t>M111</t>
  </si>
  <si>
    <t>M112</t>
  </si>
  <si>
    <t>Unsaturated Polyester Resin</t>
    <phoneticPr fontId="3" type="noConversion"/>
  </si>
  <si>
    <t>Ethylidene Norbornene</t>
    <phoneticPr fontId="3" type="noConversion"/>
  </si>
  <si>
    <t>M113</t>
    <phoneticPr fontId="3" type="noConversion"/>
  </si>
  <si>
    <t>R097</t>
    <phoneticPr fontId="3" type="noConversion"/>
  </si>
  <si>
    <t>R098</t>
    <phoneticPr fontId="3" type="noConversion"/>
  </si>
  <si>
    <t>R099</t>
    <phoneticPr fontId="3" type="noConversion"/>
  </si>
  <si>
    <t>R100</t>
    <phoneticPr fontId="3" type="noConversion"/>
  </si>
  <si>
    <t>R101</t>
    <phoneticPr fontId="3" type="noConversion"/>
  </si>
  <si>
    <t>DCPD to DCPD resin</t>
    <phoneticPr fontId="3" type="noConversion"/>
  </si>
  <si>
    <t>DCPD to UPR</t>
    <phoneticPr fontId="3" type="noConversion"/>
  </si>
  <si>
    <t>Polycondensation</t>
    <phoneticPr fontId="3" type="noConversion"/>
  </si>
  <si>
    <t>DCPD+MA+glycol</t>
    <phoneticPr fontId="3" type="noConversion"/>
  </si>
  <si>
    <t>DCPD to ENB</t>
    <phoneticPr fontId="3" type="noConversion"/>
  </si>
  <si>
    <t>Synthesis (Diels-Alder)</t>
    <phoneticPr fontId="3" type="noConversion"/>
  </si>
  <si>
    <t>DCPD to PolyDCPD</t>
    <phoneticPr fontId="3" type="noConversion"/>
  </si>
  <si>
    <t>typically via RIM</t>
    <phoneticPr fontId="3" type="noConversion"/>
  </si>
  <si>
    <t>DCPD to COP</t>
    <phoneticPr fontId="3" type="noConversion"/>
  </si>
  <si>
    <t>M110</t>
    <phoneticPr fontId="3" type="noConversion"/>
  </si>
  <si>
    <t>C5 Resin</t>
    <phoneticPr fontId="3" type="noConversion"/>
  </si>
  <si>
    <t>Functional Material</t>
    <phoneticPr fontId="3" type="noConversion"/>
  </si>
  <si>
    <t>Hydrocarbon Resin</t>
    <phoneticPr fontId="3" type="noConversion"/>
  </si>
  <si>
    <t>R102</t>
    <phoneticPr fontId="3" type="noConversion"/>
  </si>
  <si>
    <t>Piperylene to C5 resin</t>
    <phoneticPr fontId="3" type="noConversion"/>
  </si>
  <si>
    <t>AA derivative이며 Acrylate ester 중 하나</t>
    <phoneticPr fontId="3" type="noConversion"/>
  </si>
  <si>
    <t>Ethyl acrylate</t>
    <phoneticPr fontId="3" type="noConversion"/>
  </si>
  <si>
    <t>Acrylic acid to Acrylate ester</t>
    <phoneticPr fontId="3" type="noConversion"/>
  </si>
  <si>
    <t>simplified, (BA/EA/2-EHA/MA 등)</t>
    <phoneticPr fontId="3" type="noConversion"/>
  </si>
  <si>
    <t>M058</t>
    <phoneticPr fontId="3" type="noConversion"/>
  </si>
  <si>
    <t>Cumene</t>
    <phoneticPr fontId="3" type="noConversion"/>
  </si>
  <si>
    <t>n-Butyraldehyde</t>
  </si>
  <si>
    <t>2-Ethylhexanol</t>
  </si>
  <si>
    <t>n-Butyl acetate</t>
    <phoneticPr fontId="3" type="noConversion"/>
  </si>
  <si>
    <t>Isobutanol</t>
    <phoneticPr fontId="3" type="noConversion"/>
  </si>
  <si>
    <t>Isobutyl acetate</t>
    <phoneticPr fontId="3" type="noConversion"/>
  </si>
  <si>
    <t>Butylenes</t>
    <phoneticPr fontId="3" type="noConversion"/>
  </si>
  <si>
    <t>Isobutylene</t>
    <phoneticPr fontId="3" type="noConversion"/>
  </si>
  <si>
    <t>Butyl rubber</t>
    <phoneticPr fontId="3" type="noConversion"/>
  </si>
  <si>
    <t>n-Butenes</t>
    <phoneticPr fontId="3" type="noConversion"/>
  </si>
  <si>
    <t>1-Butene</t>
    <phoneticPr fontId="3" type="noConversion"/>
  </si>
  <si>
    <t>2-Butene</t>
    <phoneticPr fontId="3" type="noConversion"/>
  </si>
  <si>
    <t>1-Butene 영역과 겹침</t>
    <phoneticPr fontId="3" type="noConversion"/>
  </si>
  <si>
    <t>S042</t>
    <phoneticPr fontId="3" type="noConversion"/>
  </si>
  <si>
    <t>MEA</t>
    <phoneticPr fontId="3" type="noConversion"/>
  </si>
  <si>
    <t>DEA</t>
    <phoneticPr fontId="3" type="noConversion"/>
  </si>
  <si>
    <t>TEA</t>
    <phoneticPr fontId="3" type="noConversion"/>
  </si>
  <si>
    <t>PVOH</t>
    <phoneticPr fontId="3" type="noConversion"/>
  </si>
  <si>
    <t>VAM to PVOH</t>
    <phoneticPr fontId="3" type="noConversion"/>
  </si>
  <si>
    <t>Polyvinyl Alcohol</t>
    <phoneticPr fontId="3" type="noConversion"/>
  </si>
  <si>
    <t>SAN</t>
    <phoneticPr fontId="3" type="noConversion"/>
  </si>
  <si>
    <t>Styrene-Acrylonitrile</t>
  </si>
  <si>
    <t>NBR</t>
    <phoneticPr fontId="3" type="noConversion"/>
  </si>
  <si>
    <t>Nitrile Elastomers</t>
    <phoneticPr fontId="3" type="noConversion"/>
  </si>
  <si>
    <t>Propylene Glycols</t>
    <phoneticPr fontId="3" type="noConversion"/>
  </si>
  <si>
    <t>Polyester Polyols</t>
    <phoneticPr fontId="3" type="noConversion"/>
  </si>
  <si>
    <t>Polyols</t>
    <phoneticPr fontId="3" type="noConversion"/>
  </si>
  <si>
    <t>Polyether Polyols</t>
    <phoneticPr fontId="3" type="noConversion"/>
  </si>
  <si>
    <t>S056</t>
    <phoneticPr fontId="3" type="noConversion"/>
  </si>
  <si>
    <t>롯데정밀화학</t>
    <phoneticPr fontId="3" type="noConversion"/>
  </si>
  <si>
    <t>Diisocyanates and Polyisocyanates</t>
    <phoneticPr fontId="3" type="noConversion"/>
  </si>
  <si>
    <t>Polyester Resins, Unsaturated</t>
    <phoneticPr fontId="3" type="noConversion"/>
  </si>
  <si>
    <t>Cyclopentadiene, Dicyclopentadiene</t>
    <phoneticPr fontId="3" type="noConversion"/>
  </si>
  <si>
    <t>Ethylene-Propylene_Elastomers</t>
  </si>
  <si>
    <t>Fuel or fuel additive</t>
  </si>
  <si>
    <t>Fuel / fuel additive</t>
    <phoneticPr fontId="3" type="noConversion"/>
  </si>
  <si>
    <t>A43</t>
  </si>
  <si>
    <t>Composite and performance resins</t>
  </si>
  <si>
    <t>Composite &amp; performance resins</t>
    <phoneticPr fontId="3" type="noConversion"/>
  </si>
  <si>
    <t>A42</t>
  </si>
  <si>
    <t>Optical and display materials</t>
  </si>
  <si>
    <t>Display &amp; optical materials</t>
    <phoneticPr fontId="3" type="noConversion"/>
  </si>
  <si>
    <t>A41</t>
  </si>
  <si>
    <t>Semiconductor and electronic materials</t>
  </si>
  <si>
    <t>Electronic chemicals &amp; materials</t>
    <phoneticPr fontId="3" type="noConversion"/>
  </si>
  <si>
    <t>A40</t>
  </si>
  <si>
    <t>Flame retardancy</t>
  </si>
  <si>
    <t>Flame retardancy &amp; fire protection</t>
    <phoneticPr fontId="3" type="noConversion"/>
  </si>
  <si>
    <t>A39</t>
  </si>
  <si>
    <t>Polymer modifiers and additives</t>
  </si>
  <si>
    <t>Polymer modification &amp; additives</t>
    <phoneticPr fontId="3" type="noConversion"/>
  </si>
  <si>
    <t>A38</t>
  </si>
  <si>
    <t>Cement and concrete chemistry</t>
  </si>
  <si>
    <t>Cement &amp; concrete additives</t>
    <phoneticPr fontId="3" type="noConversion"/>
  </si>
  <si>
    <t>A37</t>
  </si>
  <si>
    <t>Food additive and preservation</t>
  </si>
  <si>
    <t>Food additives &amp; preservation</t>
    <phoneticPr fontId="3" type="noConversion"/>
  </si>
  <si>
    <t>A36</t>
  </si>
  <si>
    <t>Agrochemical chain</t>
  </si>
  <si>
    <t>Crop protection &amp; agrochemical intermediates</t>
    <phoneticPr fontId="3" type="noConversion"/>
  </si>
  <si>
    <t>A35</t>
  </si>
  <si>
    <t>Agricultural productivity applications</t>
  </si>
  <si>
    <t>Agricultural productivity materials</t>
    <phoneticPr fontId="3" type="noConversion"/>
  </si>
  <si>
    <t>A34</t>
  </si>
  <si>
    <t>Medical applications</t>
  </si>
  <si>
    <t>Medical &amp; healthcare materials</t>
    <phoneticPr fontId="3" type="noConversion"/>
  </si>
  <si>
    <t>A33</t>
  </si>
  <si>
    <t>Hygiene and absorbent materials</t>
  </si>
  <si>
    <t>Hygiene &amp; absorbency</t>
    <phoneticPr fontId="3" type="noConversion"/>
  </si>
  <si>
    <t>A32</t>
  </si>
  <si>
    <t>Cosmetic and personal care formulation</t>
  </si>
  <si>
    <t>Personal care formulation</t>
    <phoneticPr fontId="3" type="noConversion"/>
  </si>
  <si>
    <t>A31</t>
  </si>
  <si>
    <t>Surface activity and emulsification</t>
  </si>
  <si>
    <t>Surfactant &amp; emulsification</t>
    <phoneticPr fontId="3" type="noConversion"/>
  </si>
  <si>
    <t>A30</t>
  </si>
  <si>
    <t>Corrosion and metalworking</t>
  </si>
  <si>
    <t>Corrosion inhibition &amp; metalworking</t>
    <phoneticPr fontId="3" type="noConversion"/>
  </si>
  <si>
    <t>A29</t>
  </si>
  <si>
    <t>Lubricants and additives</t>
  </si>
  <si>
    <t>Lubrication &amp; friction control</t>
    <phoneticPr fontId="3" type="noConversion"/>
  </si>
  <si>
    <t>A28</t>
  </si>
  <si>
    <t>Water treatment and dispersants</t>
  </si>
  <si>
    <t>Water treatment &amp; dispersants</t>
    <phoneticPr fontId="3" type="noConversion"/>
  </si>
  <si>
    <t>A27</t>
  </si>
  <si>
    <t>Gas purification and treating</t>
  </si>
  <si>
    <t>Gas treatment &amp; purification</t>
    <phoneticPr fontId="3" type="noConversion"/>
  </si>
  <si>
    <t>A26</t>
  </si>
  <si>
    <t>Industrial cleaning and degreasing</t>
  </si>
  <si>
    <t>Industrial cleaning &amp; degreasing</t>
    <phoneticPr fontId="3" type="noConversion"/>
  </si>
  <si>
    <t>A25</t>
  </si>
  <si>
    <t>Solvents and extraction</t>
  </si>
  <si>
    <t>Solvent &amp; extraction</t>
    <phoneticPr fontId="3" type="noConversion"/>
  </si>
  <si>
    <t>A24</t>
  </si>
  <si>
    <t>Printing and graphic materials</t>
  </si>
  <si>
    <t>Printing inks &amp; graphic materials</t>
    <phoneticPr fontId="3" type="noConversion"/>
  </si>
  <si>
    <t>A23</t>
  </si>
  <si>
    <t>Paints and coatings</t>
  </si>
  <si>
    <t>Surface coating</t>
    <phoneticPr fontId="3" type="noConversion"/>
  </si>
  <si>
    <t>A22</t>
  </si>
  <si>
    <t>Sealing and joint protection</t>
  </si>
  <si>
    <t>Sealants &amp; joint protection</t>
    <phoneticPr fontId="3" type="noConversion"/>
  </si>
  <si>
    <t>A21</t>
  </si>
  <si>
    <t>Adhesives and bonding</t>
  </si>
  <si>
    <t>Adhesive bonding</t>
    <phoneticPr fontId="3" type="noConversion"/>
  </si>
  <si>
    <t>A20</t>
  </si>
  <si>
    <t>Tire and rubber goods</t>
  </si>
  <si>
    <t>Tire &amp; rubber applications</t>
    <phoneticPr fontId="3" type="noConversion"/>
  </si>
  <si>
    <t>A19</t>
  </si>
  <si>
    <t>Rubber and elastomer performance</t>
  </si>
  <si>
    <t>Elastomeric performance materials</t>
    <phoneticPr fontId="3" type="noConversion"/>
  </si>
  <si>
    <t>A18</t>
  </si>
  <si>
    <t>Foam and comfort applications</t>
  </si>
  <si>
    <t>Cushioning &amp; comfort materials</t>
    <phoneticPr fontId="3" type="noConversion"/>
  </si>
  <si>
    <t>A17</t>
  </si>
  <si>
    <t>Automotive structural or lightweight materials</t>
  </si>
  <si>
    <t>Automotive components &amp; lightweighting</t>
    <phoneticPr fontId="3" type="noConversion"/>
  </si>
  <si>
    <t>A16</t>
  </si>
  <si>
    <t>Battery and thermal management</t>
  </si>
  <si>
    <t>Battery &amp; thermal-management materials</t>
    <phoneticPr fontId="3" type="noConversion"/>
  </si>
  <si>
    <t>A15</t>
  </si>
  <si>
    <t>Solar, wind, renewable energy materials</t>
  </si>
  <si>
    <t>Renewable energy materials</t>
    <phoneticPr fontId="3" type="noConversion"/>
  </si>
  <si>
    <t>A14</t>
  </si>
  <si>
    <t>Electrical insulation and cable materials</t>
  </si>
  <si>
    <t>Electrical insulation</t>
    <phoneticPr fontId="3" type="noConversion"/>
  </si>
  <si>
    <t>A13</t>
  </si>
  <si>
    <t>Heat insulation materials</t>
  </si>
  <si>
    <t>Thermal insulation</t>
    <phoneticPr fontId="3" type="noConversion"/>
  </si>
  <si>
    <t>A12</t>
  </si>
  <si>
    <t>Flooring and interior surfaces</t>
  </si>
  <si>
    <t>Flooring &amp; interior materials</t>
    <phoneticPr fontId="3" type="noConversion"/>
  </si>
  <si>
    <t>A11</t>
  </si>
  <si>
    <t>Building profiles and construction materials</t>
  </si>
  <si>
    <t>Building materials &amp; profiles</t>
    <phoneticPr fontId="3" type="noConversion"/>
  </si>
  <si>
    <t>A10</t>
  </si>
  <si>
    <t>Pipe, tubing, fluid transfer</t>
  </si>
  <si>
    <t>Pipe &amp; fluid conveyance</t>
    <phoneticPr fontId="3" type="noConversion"/>
  </si>
  <si>
    <t>A09</t>
  </si>
  <si>
    <t>Cushioning and protective packaging</t>
  </si>
  <si>
    <t>Protective packaging</t>
    <phoneticPr fontId="3" type="noConversion"/>
  </si>
  <si>
    <t>A08</t>
  </si>
  <si>
    <t>Moisture/oxygen/aroma barrier</t>
  </si>
  <si>
    <t>Barrier packaging</t>
    <phoneticPr fontId="3" type="noConversion"/>
  </si>
  <si>
    <t>A07</t>
  </si>
  <si>
    <t>Bottle, container, rigid packaging</t>
  </si>
  <si>
    <t>Rigid packaging</t>
    <phoneticPr fontId="3" type="noConversion"/>
  </si>
  <si>
    <t>A06</t>
  </si>
  <si>
    <t>Flexible film or pouch packaging</t>
  </si>
  <si>
    <t>Flexible packaging</t>
    <phoneticPr fontId="3" type="noConversion"/>
  </si>
  <si>
    <t>A05</t>
  </si>
  <si>
    <t>Resin used for molding or shaping</t>
  </si>
  <si>
    <t>Polymer resin / molding material</t>
    <phoneticPr fontId="3" type="noConversion"/>
  </si>
  <si>
    <t>A04</t>
  </si>
  <si>
    <t>Reactive polymer or resin feedstock</t>
  </si>
  <si>
    <t>Reactive monomer / comonomer</t>
    <phoneticPr fontId="3" type="noConversion"/>
  </si>
  <si>
    <t>A03</t>
  </si>
  <si>
    <t>Intermediate feeding multiple specialty chains</t>
  </si>
  <si>
    <t>Specialty chemical intermediate</t>
    <phoneticPr fontId="3" type="noConversion"/>
  </si>
  <si>
    <t>A02</t>
    <phoneticPr fontId="3" type="noConversion"/>
  </si>
  <si>
    <t>Dominant intermediate to major downstream chain</t>
  </si>
  <si>
    <t>Major chemical intermediate</t>
    <phoneticPr fontId="3" type="noConversion"/>
  </si>
  <si>
    <t>A01</t>
    <phoneticPr fontId="3" type="noConversion"/>
  </si>
  <si>
    <t>Definition</t>
    <phoneticPr fontId="3" type="noConversion"/>
  </si>
  <si>
    <t>application_taxonomy</t>
    <phoneticPr fontId="3" type="noConversion"/>
  </si>
  <si>
    <t>app_id</t>
    <phoneticPr fontId="3" type="noConversion"/>
  </si>
  <si>
    <t>Semiconductor chemicals, electronic materials, display films</t>
  </si>
  <si>
    <t>Electronics, Semiconductors &amp; Digital Infrastructure</t>
  </si>
  <si>
    <t>E08</t>
  </si>
  <si>
    <t>Coatings, solvents, lubricants, industrial chemicals</t>
  </si>
  <si>
    <t>Industrial Goods &amp; Advanced Manufacturing</t>
  </si>
  <si>
    <t>E07</t>
  </si>
  <si>
    <t>Agricultural film, irrigation, crop protection</t>
  </si>
  <si>
    <t>Agriculture</t>
  </si>
  <si>
    <t>E06</t>
  </si>
  <si>
    <t>Medical tubing, blood bags, healthcare materials</t>
  </si>
  <si>
    <t>Healthcare &amp; Life Sciences</t>
  </si>
  <si>
    <t>E05</t>
  </si>
  <si>
    <t>Wire &amp; cable, electrical insulation, solar, refinery, gas treatment</t>
  </si>
  <si>
    <t>Energy, Power &amp; Utilities</t>
  </si>
  <si>
    <t>E04</t>
  </si>
  <si>
    <t>Automotive plastics, elastomers, lightweighting, thermal materials</t>
  </si>
  <si>
    <t>Automotive &amp; Future Mobility</t>
  </si>
  <si>
    <t>E03</t>
  </si>
  <si>
    <t>Packaging, hygiene, personal care, household products</t>
  </si>
  <si>
    <t>Consumer Products &amp; Packaging</t>
  </si>
  <si>
    <t>E02</t>
    <phoneticPr fontId="3" type="noConversion"/>
  </si>
  <si>
    <t>PVC pipe, flooring, insulation, coatings, construction chemicals</t>
  </si>
  <si>
    <t>Construction &amp; Infrastructure</t>
  </si>
  <si>
    <t>E01</t>
    <phoneticPr fontId="3" type="noConversion"/>
  </si>
  <si>
    <t>Chemical Related Demand</t>
  </si>
  <si>
    <t>end_use_id</t>
    <phoneticPr fontId="3" type="noConversion"/>
  </si>
  <si>
    <t>Existing</t>
  </si>
  <si>
    <t>비보강 UPR의 건축·인테리어 재료 application.</t>
  </si>
  <si>
    <t>Secondary</t>
  </si>
  <si>
    <t>Building materials &amp; profiles</t>
  </si>
  <si>
    <t>Cultured marble / solid-surface countertops / polymer concrete</t>
  </si>
  <si>
    <t>UPR</t>
  </si>
  <si>
    <t>gel coat, wood coating, top coat 등 coating 계열 수요.</t>
  </si>
  <si>
    <t>Surface coating</t>
  </si>
  <si>
    <t>Gel coats, coatings and top coats</t>
  </si>
  <si>
    <t>금속 대체 경량 부품, SMC/BMC 자동차·트럭 부품에 사용.</t>
  </si>
  <si>
    <t>Automotive components &amp; lightweighting</t>
  </si>
  <si>
    <t>Land transportation components</t>
  </si>
  <si>
    <t>UPR의 대표 용도이며 건설, 욕실부품, 패널, 탱크·파이프에 대량 사용.</t>
  </si>
  <si>
    <t>Primary</t>
  </si>
  <si>
    <t>Composite &amp; performance resins</t>
  </si>
  <si>
    <t>Fiberglass-reinforced plastics / FRP</t>
  </si>
  <si>
    <t>2024년 미국 소비의 약 1%로 소량 specialty solvent 경로</t>
  </si>
  <si>
    <t>Niche / Emerging</t>
  </si>
  <si>
    <t>Solvent &amp; extraction</t>
  </si>
  <si>
    <t>Methyl isoamyl ketone</t>
  </si>
  <si>
    <t>i-butyraldehyde</t>
    <phoneticPr fontId="3" type="noConversion"/>
  </si>
  <si>
    <t>직접 생산 기준 2024년 미국 소비의 6%이며 coatings solvent 체인에 연결</t>
  </si>
  <si>
    <t>2024년 미국 소비의 12%로 TMCD, TXIB 등 specialty derivative로 사용</t>
  </si>
  <si>
    <t>Specialty chemical intermediate</t>
  </si>
  <si>
    <t>Isobutyric acid</t>
  </si>
  <si>
    <t>NPG 전환이 2024년 미국 소비의 20%로 coatings resin 및 UPR 체인에 연결</t>
  </si>
  <si>
    <t>Neopentyl glycol</t>
  </si>
  <si>
    <t>isobutanol 전환이 2024년 미국 소비의 21%로 주요 경로</t>
  </si>
  <si>
    <t>Major chemical intermediate</t>
  </si>
  <si>
    <t>Isobutanol</t>
  </si>
  <si>
    <t>2024년 미국 isobutyraldehyde 소비의 39%로 최대 경로이며 TMPD, Texanol, TXIB, IBIB 등을 포함</t>
  </si>
  <si>
    <t>Condensation/esterification products</t>
  </si>
  <si>
    <t>GPT</t>
    <phoneticPr fontId="3" type="noConversion"/>
  </si>
  <si>
    <t>플라스틱 개질용으로 사용되나 adhesive 수요 대비 부차적임.</t>
  </si>
  <si>
    <t>Polymer resin / molding material</t>
  </si>
  <si>
    <t>Plastic modification</t>
  </si>
  <si>
    <t>elastic film용 styrenic block copolymer로 사용됨.</t>
  </si>
  <si>
    <t>Flexible packaging</t>
  </si>
  <si>
    <t>Elastic films</t>
  </si>
  <si>
    <t>roofing application이 명시되어 있으나 hygiene/tape/label adhesive 대비 보조적 용도.</t>
  </si>
  <si>
    <t>Sealants &amp; joint protection</t>
  </si>
  <si>
    <t>Roofing</t>
  </si>
  <si>
    <t>SIS의 우수한 adhesion, cohesion, sprayability를 활용하는 대표 adhesive application.</t>
  </si>
  <si>
    <t>Adhesive bonding</t>
  </si>
  <si>
    <t>Tape and label adhesives</t>
  </si>
  <si>
    <t>baby diaper, adult incontinence, feminine hygiene 제품용 adhesive가 성장 시장으로 제시됨.</t>
  </si>
  <si>
    <t>Hygiene adhesives</t>
  </si>
  <si>
    <t>의료·위생 인증이 필요한 specialty application이나 타이어 대비 규모는 제한적임.</t>
  </si>
  <si>
    <t>Medical &amp; healthcare materials</t>
  </si>
  <si>
    <t>Condoms</t>
  </si>
  <si>
    <t>Cariflex IR 용도로 adhesives와 tackifiers가 명시됨.</t>
  </si>
  <si>
    <t>Adhesives and tackifiers</t>
  </si>
  <si>
    <t>고순도·비알레르기 특성으로 의료용 장갑 및 medical products에 사용됨.</t>
  </si>
  <si>
    <t>Gloves and medical products</t>
  </si>
  <si>
    <t>IR 최대 용도이며, 미국 기준 2023년 polyisoprene rubber 소비의 59%가 타이어·타이어 제품용으로 언급됨.</t>
  </si>
  <si>
    <t>Tire &amp; rubber applications</t>
  </si>
  <si>
    <t>Tires and tire products</t>
  </si>
  <si>
    <t>고순도 DCPD 기반 specialty polymer route로 제한적이지만 고기능 소재.</t>
  </si>
  <si>
    <t>Display &amp; optical materials</t>
  </si>
  <si>
    <t>COC/COP</t>
  </si>
  <si>
    <t>DCPD</t>
  </si>
  <si>
    <t>특수 molding resin 수요로 전체 DCPD 대비 소규모.</t>
  </si>
  <si>
    <t>Polydicyclopentadiene</t>
  </si>
  <si>
    <t>ENB 및 EPDM termonomer 경로로 자동차 weather stripping, hose 등에 연결.</t>
  </si>
  <si>
    <t>EPDM elastomers / ENB</t>
  </si>
  <si>
    <t>UPR 제조용 주요 반응성 feedstock; marine, bathroom, electrical 시장으로 연결.</t>
  </si>
  <si>
    <t>Unsaturated polyester resins</t>
  </si>
  <si>
    <t>DCPD 최대 수요처이며 hot-melt adhesive, PSA label, diaper adhesive와 연결.</t>
  </si>
  <si>
    <t>Hydrocarbon resins</t>
  </si>
  <si>
    <t>epoxy hardener 원료로 언급되지만 기타 소량 application에 해당.</t>
  </si>
  <si>
    <t>Epoxy hardeners</t>
  </si>
  <si>
    <t>Isoprene</t>
  </si>
  <si>
    <t>geraniol, vitamin A/E, medicinal chemicals 등 specialty intermediate 용도이나 규모는 제한적.</t>
  </si>
  <si>
    <t>Flavors and fragrances / vitamins / medicinal chemicals / agrochemicals</t>
  </si>
  <si>
    <t>윤활유 VI improver 원료로 사용되나 주요 elastomer route 대비 소량.</t>
  </si>
  <si>
    <t>Lubrication &amp; friction control</t>
  </si>
  <si>
    <t>Viscosity index improvers</t>
  </si>
  <si>
    <t>butyl rubber 생산용 comonomer로 사용되며 2023년 글로벌 소비의 약 5% 수준.</t>
  </si>
  <si>
    <t>Butyl elastomers / butyl rubber</t>
  </si>
  <si>
    <t>2023년 소비의 30%로 두 번째 핵심 용도이며, hygiene adhesive, tape, label adhesive 등에 사용됨.</t>
  </si>
  <si>
    <t>Styrene-isoprene-styrene block copolymers / SIS</t>
  </si>
  <si>
    <t>2023년 isoprene 소비의 56%로 최대 용도이며, 타이어·고무제품과 직접 연결됨.</t>
  </si>
  <si>
    <t>Polyisoprene rubber</t>
  </si>
  <si>
    <t>다양한 specialty downstream이나 규모는 제한적</t>
  </si>
  <si>
    <t>Pharmaceuticals, cosmetics, detergent tablets</t>
  </si>
  <si>
    <t>기타 resin chain의 소량 중간체</t>
  </si>
  <si>
    <t>Unsaturated polyester resins / PAE resins</t>
    <phoneticPr fontId="3" type="noConversion"/>
  </si>
  <si>
    <t>산미 및 gelatin set 조절용 소량 식품첨가 용도</t>
  </si>
  <si>
    <t>Consumer Products &amp; Packaging</t>
    <phoneticPr fontId="3" type="noConversion"/>
  </si>
  <si>
    <t>Food additives</t>
  </si>
  <si>
    <t>PVC plasticizer용 ester 원료</t>
  </si>
  <si>
    <t>Plasticizers for PVC</t>
  </si>
  <si>
    <t>PU foam, coatings, adhesives로 연결되는 비-PA 용도</t>
  </si>
  <si>
    <t>Polyols for polyurethanes</t>
  </si>
  <si>
    <t>2024년 adipic acid 수요의 42%, PA66 체인의 핵심 중간체</t>
  </si>
  <si>
    <t>Reactive monomer / comonomer</t>
  </si>
  <si>
    <t>Polyamide 66 production</t>
  </si>
  <si>
    <t>reactive diluent, UV-curable coatings, adhesives, inks용 specialty monomer 경로</t>
  </si>
  <si>
    <t>Glycidyl ethers / glycidyl methacrylate / glycidyl acrylate</t>
  </si>
  <si>
    <t>ECH</t>
  </si>
  <si>
    <t>천연 glycerin 공급 증가로 현재는 제한적·특수 고순도 시장 중심</t>
  </si>
  <si>
    <t>Synthetic glycerin</t>
  </si>
  <si>
    <t>자동차 fuel hose, gasket, seal 등 특수 elastomer 소재로 사용되나 규모는 제한적</t>
  </si>
  <si>
    <t>Elastomeric performance materials</t>
  </si>
  <si>
    <t>Epichlorohydrin elastomers</t>
  </si>
  <si>
    <t>dimethylamine과 반응해 수처리용 coagulant/flocculant polyamine 제조에 사용</t>
  </si>
  <si>
    <t>Water treatment &amp; dispersants</t>
  </si>
  <si>
    <t>Water treatment chemicals / polyamines</t>
  </si>
  <si>
    <t>PAE resin은 종이 wet-strength resin용으로 사용되는 주요 부가 경로</t>
  </si>
  <si>
    <t>Polyamide-epichlorohydrin resins</t>
  </si>
  <si>
    <t>ECH 글로벌 수요의 약 90%를 차지하는 압도적 주력 application</t>
  </si>
  <si>
    <t>Epoxy resins</t>
  </si>
  <si>
    <t>스포츠 트랙·인조잔디 충진 및 cushioning 용도로 사용되나 자동차·건설 대비 비중은 제한적임.</t>
  </si>
  <si>
    <t>Cushioning &amp; comfort materials</t>
  </si>
  <si>
    <t>Sports fields, artificial turf and playgrounds</t>
  </si>
  <si>
    <t>EPDM</t>
  </si>
  <si>
    <t>물·증기·압축공기 hose에 사용되며 내열성과 내후성이 핵심 성능임. 자동차 hose는 automotive route에 포함됨.</t>
  </si>
  <si>
    <t>Pipe &amp; fluid conveyance</t>
  </si>
  <si>
    <t>Water/steam hoses and industrial hoses</t>
  </si>
  <si>
    <t>세탁기·식기세척기 등 가전 sealing 부품에 사용되며 내열·내수성이 요구되는 application임.</t>
  </si>
  <si>
    <t>Appliance gaskets and seals</t>
  </si>
  <si>
    <t>윤활유 점도지수 향상(VI improver)용 OCP 계열로 엔진오일 및 윤활유 formulation에 사용됨.</t>
  </si>
  <si>
    <t>Oil additives (viscosity index improvers)</t>
  </si>
  <si>
    <t>우수한 전기특성, ozone/corona resistance 및 장기 내구성으로 wire &amp; cable insulation 및 jacketing에 사용됨.</t>
  </si>
  <si>
    <t>Electrical insulation</t>
  </si>
  <si>
    <t>Wire and cable insulation / sheathing</t>
  </si>
  <si>
    <t>EPDM roofing membrane는 단일층 지붕 및 waterproofing의 대표 소재로 내후성·내오존성이 핵심 가치임.</t>
  </si>
  <si>
    <t>Single-ply roofing and waterproofing construction</t>
  </si>
  <si>
    <t>TPO/TPV 및 polyolefin modification용 주요 elastomer modifier로 사용됨. PP 및 기타 thermoplastic의 충격강도·내후성 개선에 기여.</t>
  </si>
  <si>
    <t>Polymer modification and blending (TPO/TPV, thermoplastic modification)</t>
  </si>
  <si>
    <t>자동차용 weatherstripping, hose, seal, gasket, tire sidewall 등이 EPDM 최대 수요처이며 글로벌 수요의 60% 이상이 자동차 관련으로 연결됨.</t>
  </si>
  <si>
    <t>Automotive parts (weather strips, seals, hoses, gaskets, sidewalls, antivibration parts)</t>
  </si>
  <si>
    <t>PET value chain의 대형 섬유·의류 용도</t>
  </si>
  <si>
    <t>Fiber/filament</t>
  </si>
  <si>
    <t>포장용 필름 및 산업용 필름 chain으로 연결</t>
  </si>
  <si>
    <t>Barrier packaging</t>
  </si>
  <si>
    <t>Film</t>
  </si>
  <si>
    <t>2025년 수요의 15%로 주요 포장재 용도</t>
  </si>
  <si>
    <t>Rigid packaging</t>
  </si>
  <si>
    <t>Thermoform sheets/trays</t>
  </si>
  <si>
    <t>2025년 bottle-grade PET 수요의 78%</t>
  </si>
  <si>
    <t>Preforms/bottles</t>
  </si>
  <si>
    <t>DMT의 비-PET 주요 잔여 용도 중 하나</t>
  </si>
  <si>
    <t>Niche / Emerging</t>
    <phoneticPr fontId="3" type="noConversion"/>
  </si>
  <si>
    <t>Polybutylene terephthalate (PBT)</t>
  </si>
  <si>
    <t>DMT</t>
  </si>
  <si>
    <t>DMT 수요의 약 85%가 PET/polyester 생산용이나 TPA로 대체되어 감소 중</t>
  </si>
  <si>
    <t>Polyethylene terephthalate (PET) polymer</t>
    <phoneticPr fontId="3" type="noConversion"/>
  </si>
  <si>
    <t>비-PET 용도의 plasticizer route로 언급됨</t>
  </si>
  <si>
    <t>Polymer modification &amp; additives</t>
  </si>
  <si>
    <t>Dioctyl terephthalate (DOTP)</t>
  </si>
  <si>
    <t>TPA의 잔여 비-PET 용도 중 하나로 engineering resin에 사용</t>
  </si>
  <si>
    <t>2024년 TPA 소비의 약 97%가 PET/polyester melt 생산용</t>
  </si>
  <si>
    <t>hot-melt polyester adhesive 등 소량 용도</t>
  </si>
  <si>
    <t>Adhesives</t>
  </si>
  <si>
    <t>PIA</t>
  </si>
  <si>
    <t>hygiene·furniture·automotive interiors 등에 쓰이는 LMF 원료로 언급</t>
  </si>
  <si>
    <t>Low-melt polyester fiber</t>
  </si>
  <si>
    <t>IPC 및 meta-aramid fiber 원료로 사용되는 specialty route</t>
  </si>
  <si>
    <t>Isophthaloyl chloride (IPC) / meta-aramid fiber</t>
  </si>
  <si>
    <t>2025년 PIA 수요의 약 16%로 coating resin의 내수성·내후성 개선</t>
  </si>
  <si>
    <t>Polyester/alkyd surface coating resins</t>
  </si>
  <si>
    <t>2025년 PIA 수요의 약 22%로 FRP용 premium polyester resin에 사용</t>
  </si>
  <si>
    <t>2025년 PIA 수요의 약 46%로 PET bottle resin의 clarity·생산성 개선용</t>
  </si>
  <si>
    <t>Copolyester resins for PET bottles and fibers</t>
  </si>
  <si>
    <t>DMT route도 존재하나 PTA 대비 지속 감소 중</t>
  </si>
  <si>
    <t>Dimethyl terephthalate (DMT)</t>
  </si>
  <si>
    <t>PX 수요의 약 99%가 PTA 생산용으로 사용되는 지배적 route</t>
  </si>
  <si>
    <t>Purified terephthalic acid (PTA)</t>
  </si>
  <si>
    <t>소량 specialty resin 중간체 용도</t>
  </si>
  <si>
    <t>Xylene-formaldehyde resin</t>
  </si>
  <si>
    <t>PIA 외 주요 성장 용도로 MXDA가 언급됨</t>
  </si>
  <si>
    <t>meta-Xylenediamine (MXDA)</t>
  </si>
  <si>
    <t>m-Xylene의 거의 전량이 PIA 생산용으로 소비되는 핵심 route</t>
  </si>
  <si>
    <t>Purified isophthalic acid (PIA)</t>
  </si>
  <si>
    <t>PA 외 약 4%의 소량 용도로 agrochemical 중간체가 언급됨</t>
  </si>
  <si>
    <t>Other chemical intermediates, including bactericides and herbicides</t>
  </si>
  <si>
    <t>OX 소비의 약 96%가 PA 생산용으로 사용되는 지배적 route</t>
  </si>
  <si>
    <t>Phthalic anhydride (PA)</t>
  </si>
  <si>
    <t>2024년 TDI 소비의 약 4%로 제한적이나 상업적 용도 존재</t>
  </si>
  <si>
    <t>Polyurethane elastomers</t>
  </si>
  <si>
    <t>TDI</t>
  </si>
  <si>
    <t>2024년 TDI 소비의 약 6%를 차지하는 기능성 PU 용도</t>
  </si>
  <si>
    <t>Adhesives and sealants</t>
  </si>
  <si>
    <t>2024년 TDI 소비의 약 9%로 비-foam 주요 용도</t>
  </si>
  <si>
    <t>Surface coatings</t>
  </si>
  <si>
    <t>TDI flexible foam의 대표 downstream으로 cushioning 제품에 사용</t>
  </si>
  <si>
    <t>Mattresses, furniture and automotive seats</t>
  </si>
  <si>
    <t>2024년 TDI 소비의 79%를 차지하는 압도적 핵심 용도</t>
  </si>
  <si>
    <t>Flexible polyurethane foams</t>
  </si>
  <si>
    <t>MDI 기반 PU coating 용도이나 foam·elastomer 대비 비중은 작음</t>
  </si>
  <si>
    <t>MDI</t>
  </si>
  <si>
    <t>PU adhesive·sealant 용도로 사용되며 2024년 약 7% 비중</t>
  </si>
  <si>
    <t>MDI 소비의 약 14%를 차지하는 주요 비-foam 용도</t>
  </si>
  <si>
    <t>MDI 소비의 약 8%로 bedding·seating 등 cushioning에 사용</t>
  </si>
  <si>
    <t>2024년 MDI 소비의 53%를 차지하는 최대 용도이며 건축 insulation 수요가 핵심</t>
  </si>
  <si>
    <t>Rigid polyurethane foams</t>
  </si>
  <si>
    <t>VAM이 열봉합성·clarity·cling을 개선해 필름에 사용</t>
  </si>
  <si>
    <t>Packaging films / heat-seal films</t>
  </si>
  <si>
    <t>고 VAM grade의 대표 접착 application</t>
  </si>
  <si>
    <t>Hot-melt adhesives</t>
  </si>
  <si>
    <t>2025년 EVA 수요의 13%로 의미 있는 절연 용도</t>
  </si>
  <si>
    <t>Wire and cable</t>
  </si>
  <si>
    <t>footwear·fitness foam 등 소비재 용도</t>
  </si>
  <si>
    <t>Consumer goods / foams</t>
  </si>
  <si>
    <t>2025년 EVA 수요의 41%로 최대·고성장 용도</t>
  </si>
  <si>
    <t>Renewable energy materials</t>
  </si>
  <si>
    <t>Solar photovoltaic modules / encapsulation sheets</t>
  </si>
  <si>
    <t>수용성·특수 필름 용도이나 전체 비중은 작음</t>
  </si>
  <si>
    <t>PVOH films</t>
  </si>
  <si>
    <t>PVOH</t>
  </si>
  <si>
    <t>종이 sizing 및 coating binder 용도</t>
  </si>
  <si>
    <t>Paper sizings and coatings</t>
  </si>
  <si>
    <t>섬유 sizing은 표면 처리·coating 성격의 용도</t>
  </si>
  <si>
    <t>Textile warp sizing</t>
  </si>
  <si>
    <t>2023년 주요 용도 12.8%</t>
  </si>
  <si>
    <t>PVB는 안전유리 interlayer로 연결되는 주요 PVOH downstream</t>
  </si>
  <si>
    <t>Polyvinyl butyral (PVB)</t>
  </si>
  <si>
    <t>2023년 글로벌 PVOH 최대 용도 27.1%</t>
  </si>
  <si>
    <t>Polymerization aids</t>
  </si>
  <si>
    <t>친환경 solvent 및 process solvent로 사용</t>
  </si>
  <si>
    <t>Solvents</t>
  </si>
  <si>
    <t>EV battery electrolyte solvent로 빠르게 성장하는 application</t>
  </si>
  <si>
    <t>Battery &amp; thermal-management materials</t>
  </si>
  <si>
    <t>Battery electrolyte</t>
  </si>
  <si>
    <t>DMC의 대표 대량 수요처이며 non-phosgene PC route와 연결</t>
  </si>
  <si>
    <t>Polycarbonate synthesis</t>
  </si>
  <si>
    <t>polymer electrolyte 및 수지 formulation에서 plasticizer 역할</t>
  </si>
  <si>
    <t>Plasticizer</t>
  </si>
  <si>
    <t>고극성 solvent로 polymer/resin 공정에 사용</t>
  </si>
  <si>
    <t>Polar solvent for polymers/resins</t>
  </si>
  <si>
    <t>EV/ESS용 Li-ion battery electrolyte의 핵심 carbonate solvent</t>
  </si>
  <si>
    <t>Lithium-ion battery electrolyte solvent</t>
  </si>
  <si>
    <t>semiconductor research/process용 resist로 제한적 사용</t>
  </si>
  <si>
    <t>Electronic chemicals &amp; materials</t>
  </si>
  <si>
    <t>Electron-beam lithography resist</t>
  </si>
  <si>
    <t>PMMA</t>
  </si>
  <si>
    <t>광고판, display panel, 투명 장식재로 사용</t>
  </si>
  <si>
    <t>Signage and displays</t>
  </si>
  <si>
    <t>bone cement, dental/medical component 등 의료용 사용</t>
  </si>
  <si>
    <t>Medical and dental applications</t>
  </si>
  <si>
    <t>display 및 light-guide용 투명 소재</t>
  </si>
  <si>
    <t>LCD screens / light guide panels</t>
  </si>
  <si>
    <t>rear light, lamp lens 등 투명 optical component</t>
  </si>
  <si>
    <t>Automotive lighting lenses</t>
  </si>
  <si>
    <t>투명성·내후성 기반 sheet, window, signage에 사용</t>
  </si>
  <si>
    <t>Acrylic sheets / glass substitute</t>
  </si>
  <si>
    <t>artificial marble 등 composite binder chain으로 사용</t>
  </si>
  <si>
    <t>Mineral surface composites</t>
  </si>
  <si>
    <t>reactive adhesive formulation에 사용</t>
  </si>
  <si>
    <t>MMA의 대표 대량 수요처는 PMMA 생산용 monomer</t>
  </si>
  <si>
    <t>PMMA molding and extruded resins / sheet</t>
  </si>
  <si>
    <t>gear, bearing, compressor, hydraulic oil 등에 광범위 사용</t>
  </si>
  <si>
    <t>Industrial gear oils</t>
  </si>
  <si>
    <t>PAO</t>
  </si>
  <si>
    <t>PAO의 대표 application은 고성능 synthetic lubricant base oil</t>
  </si>
  <si>
    <t>Synthetic motor oils</t>
  </si>
  <si>
    <t>plasticizer alcohol 및 additive chain으로 연결</t>
  </si>
  <si>
    <t>Plasticizers</t>
  </si>
  <si>
    <t>세제 및 계면활성제 chain으로 사용</t>
  </si>
  <si>
    <t>Surfactant &amp; emulsification</t>
  </si>
  <si>
    <t>Detergent alcohols / surfactants</t>
  </si>
  <si>
    <t>PAO 합성기유로 연결되는 주요 downstream route</t>
  </si>
  <si>
    <t>Polyalphaolefins for lubricants</t>
  </si>
  <si>
    <t>LLDPE/HDPE용 comonomer가 LAO의 핵심 대량 수요처</t>
  </si>
  <si>
    <t>Polyethylene comonomers</t>
  </si>
  <si>
    <t>고강도 polyamide yarn의 주요 산업용 수요</t>
  </si>
  <si>
    <t>Tire cord and industrial yarn</t>
  </si>
  <si>
    <t>PVC primary insulation 위 보호층으로 사용</t>
  </si>
  <si>
    <t>Wire and cable protective layer</t>
  </si>
  <si>
    <t>grease resistance와 낮은 gas transmission을 활용한 필름 용도</t>
  </si>
  <si>
    <t>Polyamide film for food and medical packaging</t>
  </si>
  <si>
    <t>PA6 engineering resin은 자동차·전기부품 등 핵심 수요</t>
  </si>
  <si>
    <t>Polyamide 6 plastics / resins</t>
  </si>
  <si>
    <t>caprolactam은 거의 전량 PA6 섬유·수지로 사용</t>
  </si>
  <si>
    <t>Polyamide 6 fibers</t>
  </si>
  <si>
    <t>소규모 기타 용도 중 하나로 언급됨</t>
  </si>
  <si>
    <t>Flame retardancy &amp; fire protection</t>
  </si>
  <si>
    <t>Flame retardants</t>
  </si>
  <si>
    <t>PA</t>
  </si>
  <si>
    <t>소량 용도이며 색재료 chain으로 연결</t>
  </si>
  <si>
    <t>Printing inks &amp; graphic materials</t>
  </si>
  <si>
    <t>Pigments and dyes</t>
  </si>
  <si>
    <t>UPR 및 fiberglass-reinforced plastics용으로 사용되는 주요 비-plasticizer 용도</t>
  </si>
  <si>
    <t>Unsaturated polyester resins (UPR) / FRP</t>
  </si>
  <si>
    <t>PA의 주요 시장 중 하나이나 환경규제로 성장 제약</t>
  </si>
  <si>
    <t>Alkyd resins for surface coatings</t>
  </si>
  <si>
    <t>phthalate plasticizer의 주요 downstream으로 PVC 건설재·전선·필름 등에 연결</t>
  </si>
  <si>
    <t>Flexible PVC</t>
  </si>
  <si>
    <t>PA 소비의 약 절반이 flexible PVC용 phthalate plasticizer 생산에 사용</t>
  </si>
  <si>
    <t>Phthalate plasticizers</t>
  </si>
  <si>
    <t>maleic hydrazide, captan 등 agrochemical chain에 제한적 사용</t>
  </si>
  <si>
    <t>Crop protection &amp; agrochemical intermediates</t>
  </si>
  <si>
    <t>Agricultural chemicals</t>
  </si>
  <si>
    <t>alkyd resin 및 coating resin 중간체로 사용</t>
  </si>
  <si>
    <t>Surface coatings / alkyd resins</t>
  </si>
  <si>
    <t>malic acid는 주로 food &amp; beverage의 산미료·flavor enhancer로 사용</t>
  </si>
  <si>
    <t>Food additives &amp; preservation</t>
  </si>
  <si>
    <t>Malic acid</t>
  </si>
  <si>
    <t>ASA는 paper sizing, detergents, dispersant 등에 사용</t>
  </si>
  <si>
    <t>Alkenyl succinic anhydrides</t>
  </si>
  <si>
    <t>SMA, PVM/MA, grafted polyolefin 등 compatibilizer·dispersant 용도</t>
  </si>
  <si>
    <t>Copolymers</t>
  </si>
  <si>
    <t>dispersant 및 corrosion inhibitor용 lube additive 중간체</t>
  </si>
  <si>
    <t>Lubricating oil additives</t>
  </si>
  <si>
    <t>2024년 9% 수요처이며 식품, UPR, paper sizing 등으로 연결</t>
  </si>
  <si>
    <t>Fumaric acid</t>
  </si>
  <si>
    <t>2024년 MAN 소비의 58%로 최대 수요처이며 건설·자동차·해양 FRP와 연계</t>
  </si>
  <si>
    <t>농약 중간체로 언급되나 규모는 작음</t>
  </si>
  <si>
    <t>Agriculture</t>
    <phoneticPr fontId="3" type="noConversion"/>
  </si>
  <si>
    <t>Herbicides and pesticides intermediate</t>
  </si>
  <si>
    <t>caprolactam 외 소량 용도</t>
  </si>
  <si>
    <t>Solvent in coatings, paints and adhesives</t>
  </si>
  <si>
    <t>2024년 cyclohexanone 수요의 95%가 caprolactam 생산</t>
  </si>
  <si>
    <t>Caprolactam production</t>
  </si>
  <si>
    <t>bottoms cut의 특수 윤활유 용도로 언급되나 본 LAB 시장에는 포함되지 않는 주변 용도</t>
  </si>
  <si>
    <t>Refrigerator oils</t>
  </si>
  <si>
    <t>LAS는 household detergent와 cleaning product의 주요 synthetic surfactant</t>
  </si>
  <si>
    <t>Household detergents</t>
  </si>
  <si>
    <t>LAB의 거의 전량이 sulfonation을 통해 LAS로 전환되는 핵심 downstream route</t>
  </si>
  <si>
    <t>Linear alkylbenzene sulfonate (LAS)</t>
  </si>
  <si>
    <t>작물보호제 중간체로 사용되나 비-MDI 내 세부 niche 용도</t>
  </si>
  <si>
    <t>Herbicides / insecticides / fungicides</t>
  </si>
  <si>
    <t>의약품 중간체로 언급되나 전체 수요 내 비중은 제한적</t>
  </si>
  <si>
    <t>Pharmaceuticals</t>
  </si>
  <si>
    <t>염료·안료용 aniline계 중간체로 사용되나 MDI 대비 소량</t>
  </si>
  <si>
    <t>Dyes and pigments</t>
  </si>
  <si>
    <t>비-MDI 주요 용도이며 rubber additives 원료로 사용</t>
  </si>
  <si>
    <t>Rubber-processing chemicals</t>
  </si>
  <si>
    <t>2023년 전세계 aniline 수요의 약 85%가 MDI용으로 소비된 핵심 route</t>
  </si>
  <si>
    <t>MDI production</t>
  </si>
  <si>
    <t>기타 용도가 11%로 존재하나 주력은 intermediate</t>
  </si>
  <si>
    <t>Solvent and other applications</t>
  </si>
  <si>
    <t>2024년 cyclohexane 수요의 23%로 핵심 downstream</t>
  </si>
  <si>
    <t>Adipic acid production</t>
  </si>
  <si>
    <t>2024년 cyclohexane 수요의 64%로 최대 downstream</t>
  </si>
  <si>
    <t>Cyclohexanone production</t>
  </si>
  <si>
    <t>2024년 7%, 자동차·항공의 이종재 접합 수요 성장</t>
  </si>
  <si>
    <t>2024년 11%, 풍력 블레이드·항공·자동차 경량화에 사용</t>
  </si>
  <si>
    <t>Composites</t>
  </si>
  <si>
    <t>2024년 14%, 건설·바닥재·토목용</t>
  </si>
  <si>
    <t>Flooring &amp; interior materials</t>
  </si>
  <si>
    <t>Civil engineering, flooring, paving and construction</t>
  </si>
  <si>
    <t>2024년 19%, PCB/laminate 등 주요 수요</t>
  </si>
  <si>
    <t>Electrical and electronics</t>
  </si>
  <si>
    <t>2024년 epoxy 수요의 44%로 최대 application</t>
  </si>
  <si>
    <t>Coatings</t>
  </si>
  <si>
    <t>의료기기·렌즈용 고성능 specialty application</t>
  </si>
  <si>
    <t>Medical devices / ophthalmic lenses</t>
  </si>
  <si>
    <t>내충격성 성형재로 가전·소비재에 사용</t>
  </si>
  <si>
    <t>Consumer goods and appliances</t>
  </si>
  <si>
    <t>투명성·내구성을 활용한 sheet/glazing 용도</t>
  </si>
  <si>
    <t>Windows, construction glazing, greenhouses</t>
  </si>
  <si>
    <t>자동차 조명, glazing, 경량화 용도로 중요</t>
  </si>
  <si>
    <t>Transportation and automotive glazing / lighting</t>
  </si>
  <si>
    <t>PC의 내충격성·내열성·전기저항 특성을 활용하는 핵심 수요</t>
  </si>
  <si>
    <t>Electronics/electrical components</t>
  </si>
  <si>
    <t>PC/epoxy 외 소량 specialty resin chain</t>
  </si>
  <si>
    <t>Flame retardants, unsaturated polyester resins, polysulfone, PEI, polyarylate resins</t>
  </si>
  <si>
    <t>2024년 BPA 수요의 약 32%로 두 번째 핵심 용도</t>
  </si>
  <si>
    <t>2024년 BPA 수요의 약 68%로 최대 용도</t>
  </si>
  <si>
    <t>Polycarbonate resin</t>
  </si>
  <si>
    <t>기타 소량 chemical intermediate 용도</t>
  </si>
  <si>
    <t>MIBK / aldol chemicals</t>
  </si>
  <si>
    <t>2024년 약 20%, PMMA chain으로 연결</t>
  </si>
  <si>
    <t>Methyl methacrylate (MMA)</t>
  </si>
  <si>
    <t>2024년 약 28%로 두 번째 대형 수요처</t>
  </si>
  <si>
    <t>Bisphenol A (BPA)</t>
  </si>
  <si>
    <t>2024년 약 43%로 acetone 최대 수요처</t>
  </si>
  <si>
    <t>Direct solvent applications</t>
  </si>
  <si>
    <t>기타 소량 specialty derivative</t>
  </si>
  <si>
    <t>Alkylphenols and other specialty chemicals</t>
  </si>
  <si>
    <t>polyamide chain으로 연결되는 의미 있는 중간체 용도</t>
  </si>
  <si>
    <t>Cyclohexanone / cyclohexanol / adipic acid</t>
  </si>
  <si>
    <t>2024년 26%로 두 번째 대형 수요처, 목재·건설용 resin chain</t>
  </si>
  <si>
    <t>Phenol-formaldehyde (PF) resins</t>
  </si>
  <si>
    <t>2024년 phenol 수요의 54%로 최대 downstream</t>
  </si>
  <si>
    <t>1% 내외의 소량 용도</t>
  </si>
  <si>
    <t>Thinners for paints, lacquers and enamels / solvents in coatings</t>
  </si>
  <si>
    <t>전 세계 cumene의 약 99%가 phenol/acetone 생산에 사용됨</t>
  </si>
  <si>
    <t>Phenol and acetone production</t>
  </si>
  <si>
    <t>건축 단열재로 사용되는 PS foam 용도</t>
  </si>
  <si>
    <t>Thermal insulation</t>
  </si>
  <si>
    <t>Foam board stock, insulation</t>
  </si>
  <si>
    <t>GPPS 성형품의 의료·진단용 labware 용도</t>
  </si>
  <si>
    <t>Medical and diagnostic labware</t>
  </si>
  <si>
    <t>XPS/건축재 등 건설 관련 수요</t>
  </si>
  <si>
    <t>Building/construction</t>
  </si>
  <si>
    <t>생활용품·가전 부품 등 성형재 용도</t>
  </si>
  <si>
    <t>Consumer goods</t>
  </si>
  <si>
    <t>2024년 PS 수요의 약 31%로 두 번째 대형 수요처</t>
  </si>
  <si>
    <t>Electrical/electronic</t>
  </si>
  <si>
    <t>2024년 PS 수요의 최대 application, 약 34%</t>
  </si>
  <si>
    <t>Packaging applications</t>
  </si>
  <si>
    <t>SBR은 타이어·고무 체인으로 연결되는 수요</t>
  </si>
  <si>
    <t>Styrene-butadiene rubber</t>
  </si>
  <si>
    <t>latex 및 coating/바인더 계열의 상업적 수요</t>
  </si>
  <si>
    <t>Styrene-butadiene latex</t>
  </si>
  <si>
    <t>UPR은 의미 있는 downstream resin 경로이나 PS/EPS/ABS보다 작음</t>
  </si>
  <si>
    <t>ABS는 주요 styrene derivative이며 성장 기여도가 큼</t>
  </si>
  <si>
    <t>Acrylonitrile-butadiene-styrene resins</t>
  </si>
  <si>
    <t>EPS는 styrene 주요 derivative이며 단열·보호포장 수요와 연결</t>
  </si>
  <si>
    <t>Expandable polystyrene</t>
  </si>
  <si>
    <t>PS가 2024년 styrene 최대 수요처</t>
  </si>
  <si>
    <t>styrene 외 용도는 1% 미만의 소량 용도</t>
  </si>
  <si>
    <t>Solvent</t>
  </si>
  <si>
    <t>EB의 99.7%가 styrene 생산에 사용되는 지배적 경로</t>
  </si>
  <si>
    <t>Styrene production</t>
  </si>
  <si>
    <t>고순도 butene-1은 PB-1 생산에 필요</t>
  </si>
  <si>
    <t>Polybutene-1</t>
  </si>
  <si>
    <t>butene-1의 주용도는 PE 생산용 comonomer</t>
  </si>
  <si>
    <t>Polyethylene comonomer</t>
  </si>
  <si>
    <t>내열·내노화·진동감쇠 특성을 활용한 자동차 고무부품.</t>
  </si>
  <si>
    <t>Automotive hoses, gaskets and engine mounts</t>
  </si>
  <si>
    <t>접착제, sealant tape, caulk 등에 사용됨.</t>
  </si>
  <si>
    <t>청정성, 내화학성, 낮은 기체·수분 투과성이 요구되는 의료용 application.</t>
  </si>
  <si>
    <t>Pharmaceutical stoppers and plunger seals</t>
  </si>
  <si>
    <t>타이어 inner liner와 inner tube가 핵심 수요처로 제시됨.</t>
  </si>
  <si>
    <t>Tubeless tire inner liners / tire inner tubes</t>
  </si>
  <si>
    <t>pharma/fine chemical solvent로 제한적 사용</t>
  </si>
  <si>
    <t>Reaction, extraction and crystallization solvent</t>
  </si>
  <si>
    <t>미국 등에서는 HPIB 생산용 intermediate로 사용</t>
  </si>
  <si>
    <t>Production of HPIB</t>
  </si>
  <si>
    <t>2024년 MTBE 소비의 약 94%가 gasoline application</t>
  </si>
  <si>
    <t>Fuel / fuel additive</t>
  </si>
  <si>
    <t>Gasoline applications</t>
  </si>
  <si>
    <t>packaging 및 hygiene용 HMA formulation에 사용</t>
  </si>
  <si>
    <t>Hot melt adhesives</t>
  </si>
  <si>
    <t>packaging film 및 easy-peel 구조에 사용</t>
  </si>
  <si>
    <t>Easy-open packaging / film modification</t>
  </si>
  <si>
    <t>PB-1의 대표 application은 온수·냉수 배관 및 fittings</t>
  </si>
  <si>
    <t>Hot and cold water piping systems</t>
  </si>
  <si>
    <t>케이블·전기 절연 소재로 사용 가능</t>
  </si>
  <si>
    <t>Electrical insulation materials</t>
  </si>
  <si>
    <t>tackiness와 방수성 기반 adhesive/sealant formulation에 사용</t>
  </si>
  <si>
    <t>PIB의 대표적 고부가 수요로 윤활유·연료 첨가제에 사용</t>
  </si>
  <si>
    <t>Lubricants and fuel additives</t>
  </si>
  <si>
    <t>gasoline blendstock 및 octane enhancer route</t>
  </si>
  <si>
    <t>ETBE / isooctane</t>
  </si>
  <si>
    <t>HPIB는 butyl rubber와 PIB 합성용 원료</t>
  </si>
  <si>
    <t>High-purity isobutylene for butyl rubber and polyisobutylene</t>
  </si>
  <si>
    <t>MTBE는 butylenes의 주요 outlet이며 isobutylene과 methanol 반응으로 생산</t>
  </si>
  <si>
    <t>hot E-SBR의 잔존 specialty application</t>
  </si>
  <si>
    <t>Adhesives, chewing gum base, coated fabrics, molded goods</t>
  </si>
  <si>
    <t>hoses, seals, mats 등 nontire automotive rubber parts</t>
  </si>
  <si>
    <t>Automotive parts</t>
  </si>
  <si>
    <t>nontire mechanical rubber goods용 상업 수요</t>
  </si>
  <si>
    <t>Belts, hoses, mechanical parts and gaskets</t>
  </si>
  <si>
    <t>SBR의 핵심 용도이며 최대 synthetic rubber application</t>
  </si>
  <si>
    <t>Tire production</t>
  </si>
  <si>
    <t>타이어 외 rubber goods용 의미 있는 수요</t>
  </si>
  <si>
    <t>V-belts, conveyor belt coverings and hoses</t>
  </si>
  <si>
    <t>BR</t>
    <phoneticPr fontId="3" type="noConversion"/>
  </si>
  <si>
    <t>HIPS/ABS toughness 개선용 impact modifier</t>
  </si>
  <si>
    <t>ABS/HIPS impact modification</t>
  </si>
  <si>
    <t>PBR 소비의 약 75%가 tires이며 최대 end use</t>
  </si>
  <si>
    <t>Tires</t>
  </si>
  <si>
    <t>nylon chain으로 연결되는 화학 중간체 수요</t>
  </si>
  <si>
    <t>Adiponitrile</t>
  </si>
  <si>
    <t>SBL 생산용 downstream route</t>
  </si>
  <si>
    <t>NBL/NBR 생산에 사용되는 specialty elastomer 원료</t>
  </si>
  <si>
    <t>Nitrile latex / Nitrile rubber</t>
  </si>
  <si>
    <t>ABS resin용 주요 butadiene 파생 수요</t>
  </si>
  <si>
    <t>ABS resins</t>
  </si>
  <si>
    <t>PBR과 SBR 합산이 2024년 butadiene 시장의 약 54%</t>
  </si>
  <si>
    <t>SBR, emulsion / SBR, solution</t>
  </si>
  <si>
    <t>2024년 butadiene 최대 수요처이며, PBR 생산용 직접 원료</t>
  </si>
  <si>
    <t>Polybutadiene rubber</t>
  </si>
  <si>
    <t>perfume 성분으로 사용되나 IPA derivative 내 비중은 제한적</t>
  </si>
  <si>
    <t>Personal care formulation</t>
  </si>
  <si>
    <t>Perfumes</t>
  </si>
  <si>
    <t>일부 printing inks의 구성 성분으로 사용됨</t>
  </si>
  <si>
    <t>Printing inks</t>
  </si>
  <si>
    <t>cellulose 및 plastics 제조용 solvent로 사용됨</t>
  </si>
  <si>
    <t>Solvent in cellulose and plastics manufacture</t>
  </si>
  <si>
    <t>pharma grade는 의약 제조용 solvent, medical wipes, 일부 formulation에 사용됨</t>
  </si>
  <si>
    <t>Processing solvent during drug manufacture / medical wipes</t>
  </si>
  <si>
    <t>cosmetic grade는 personal care, rubbing alcohol, hand sanitizer에 사용됨</t>
  </si>
  <si>
    <t>Cosmetic and personal care products / rubbing alcohol / hand sanitizer</t>
  </si>
  <si>
    <t>IPA 유도체 중 최대 품목이며 미국 기준 2023년 22천 톤 소비</t>
  </si>
  <si>
    <t>electronic-grade IPA는 PCB, FPD 등 전자부품 세정에 사용되며 주요 지역 소비의 8% 차지</t>
  </si>
  <si>
    <t>Cleaning printed circuit boards, flat-panel displays and electronic devices</t>
  </si>
  <si>
    <t>2023년 주요 지역 IPA 소비의 최대 용도이며 direct solvent가 약 55% 차지</t>
  </si>
  <si>
    <t>Direct solvent: surface coatings, inks, pesticide formulations, resins, household cleaners</t>
  </si>
  <si>
    <t>거의 전량이 surface coatings 용제로 사용되며 2024년 미국 기준 89%</t>
  </si>
  <si>
    <t>isobutyl acetate</t>
  </si>
  <si>
    <t>coatings 및 adhesives용 latent/direct solvent로 사용</t>
  </si>
  <si>
    <t>Direct solvent in surface coatings and adhesives</t>
  </si>
  <si>
    <t>isobutanol</t>
  </si>
  <si>
    <t>ZDDP계 윤활유 첨가제 제조에 사용되는 주요 application</t>
  </si>
  <si>
    <t>Lube oil additives / isobutyl ZDDP</t>
  </si>
  <si>
    <t>isobutanol의 최대 소비처이며 isobutyl acetate는 coatings 용제로 사용</t>
  </si>
  <si>
    <t>coating resin용 효과적 용제로 사용됨</t>
  </si>
  <si>
    <t>Surface coatings solvent</t>
  </si>
  <si>
    <t>n-butyl acetate</t>
  </si>
  <si>
    <t>직접 용제 및 acetate/glycol ether 유도체로 coatings 용제에 사용</t>
  </si>
  <si>
    <t>Surface coatings solvent / n-butyl acetate / glycol ethers</t>
  </si>
  <si>
    <t>n-butanol</t>
  </si>
  <si>
    <t>n-butanol의 최대 end use이며 coatings, sealants, adhesives용 acrylate 생산에 사용</t>
  </si>
  <si>
    <t>n-Butyl acrylate / methacrylate esters</t>
  </si>
  <si>
    <t>2-EH의 대형 수요처로 2-ethylhexyl acrylate 등 생산에 사용</t>
  </si>
  <si>
    <t>Acrylate/methacrylate esters</t>
  </si>
  <si>
    <t>2-ethylhexanol</t>
  </si>
  <si>
    <t>2-EH 소비의 절반 이상이 DOTP, DEHP 등 plasticizer 생산에 사용</t>
  </si>
  <si>
    <t>isobutanol, neopentyl glycol, isobutyric acid 등으로 전환되는 중간체</t>
  </si>
  <si>
    <t>TMPD, Texanol, TXIB, IBIB 등 용제·수지·가소제 계열로 전환되는 주요 경로</t>
  </si>
  <si>
    <t>PVB 등 특수 유도체로 전환되나 2-EH/n-butanol 대비 비중은 작음</t>
  </si>
  <si>
    <t>Polyvinyl butyral</t>
  </si>
  <si>
    <t>n-butanol과 2-EH가 n-butyraldehyde 소비의 대부분을 차지</t>
  </si>
  <si>
    <t>n-Butanol</t>
  </si>
  <si>
    <t>n-butyraldehyde의 최대 전환 경로 중 하나이며 plasticizer alcohol 체인의 핵심 중간체</t>
  </si>
  <si>
    <t>토양 수분 조절용 산업·농업 application이나 전체 SAP 내 비중은 작음</t>
  </si>
  <si>
    <t>Agricultural productivity materials</t>
  </si>
  <si>
    <t>Agriculture water release / soil moisture control</t>
  </si>
  <si>
    <t>SAP</t>
  </si>
  <si>
    <t>여성 위생용 흡수재로 사용되나 diapers 대비 규모는 작음</t>
  </si>
  <si>
    <t>Hygiene &amp; absorbency</t>
  </si>
  <si>
    <t>Feminine hygiene</t>
  </si>
  <si>
    <t>고령화로 성장성이 높은 위생·헬스케어 흡수재 application</t>
  </si>
  <si>
    <t>Adult incontinence</t>
  </si>
  <si>
    <t>SAP 소비의 최대 application으로, 글로벌 소비의 약 70% 이상을 차지</t>
  </si>
  <si>
    <t>Baby diapers / training pants</t>
  </si>
  <si>
    <t>플라스틱 개질 및 copolymer 용도로 상업적 수요가 존재함</t>
  </si>
  <si>
    <t>Plastic additives / copolymers</t>
  </si>
  <si>
    <t>Acrylate ester</t>
  </si>
  <si>
    <t>textile backing 및 처리용 latex/polymer application으로 사용됨</t>
  </si>
  <si>
    <t>Textiles</t>
  </si>
  <si>
    <t>coatings 다음의 대형 수요처로 adhesives 및 sealants용 polymer에 사용됨</t>
  </si>
  <si>
    <t>Commodity acrylate esters의 최대 용도이며 coatings용 polymer 생산에 사용됨</t>
  </si>
  <si>
    <t>PAA 및 공중합체가 수처리, 분산제, detergent cobuilder에 사용됨</t>
  </si>
  <si>
    <t>Detergent cobuilders / water treatment</t>
  </si>
  <si>
    <t>Acrylic acid</t>
  </si>
  <si>
    <t>GAA 기반 SAP가 위생재의 핵심 흡수 소재로 사용됨</t>
  </si>
  <si>
    <t>Superabsorbent polymers</t>
  </si>
  <si>
    <t>CAA의 약 50%가 acrylate esters로 전환되는 핵심 다운스트림 경로</t>
  </si>
  <si>
    <t>Acrylate esters</t>
  </si>
  <si>
    <t>TPU medical tubing 및 biomedical products 용도</t>
  </si>
  <si>
    <t>Medical hose/tubing, catheters, wound dressings</t>
  </si>
  <si>
    <t>TPU가 wire, cable, fiber optics 보호 피복에 사용</t>
  </si>
  <si>
    <t>Wire and cable / electrical covering</t>
  </si>
  <si>
    <t>내마모·고하중 산업부품용 cast elastomer</t>
  </si>
  <si>
    <t>Machinery: rollers, belts, pulleys, seals</t>
  </si>
  <si>
    <t>forklift solid tires, rollerblade wheels 등</t>
  </si>
  <si>
    <t>Wheels and tires</t>
  </si>
  <si>
    <t>자동차용 elastomer 부품 및 comfort 소재</t>
  </si>
  <si>
    <t>Automotive &amp; Future Mobility</t>
    <phoneticPr fontId="3" type="noConversion"/>
  </si>
  <si>
    <t>Transportation parts: gaskets, seals, O-rings, shock absorbers</t>
  </si>
  <si>
    <t>PU elastomer 최대 end-use, 약 38%</t>
  </si>
  <si>
    <t>Footwear / shoe soles</t>
  </si>
  <si>
    <t>rigid foam의 핵심은 construction 및 industrial insulation</t>
  </si>
  <si>
    <t>Rigid PU/PIR foams: construction and industrial insulation</t>
  </si>
  <si>
    <t>flexible PU foam은 cushioning 소재로 대량 사용</t>
  </si>
  <si>
    <t>Flexible foams: bedding, furniture, transportation</t>
  </si>
  <si>
    <t>textile laminates, bedding 등 specialty flexible foam</t>
  </si>
  <si>
    <t>Flexible foams</t>
  </si>
  <si>
    <t>PU hot-melt adhesive 및 sealant 원료</t>
  </si>
  <si>
    <t>aircraft, bridge, automotive coating 등에 사용</t>
  </si>
  <si>
    <t>nonfoam application 중 elastomer가 주요 수요처</t>
  </si>
  <si>
    <t>PU elastomers / TPU</t>
  </si>
  <si>
    <t>polyester polyol 최대 성장·핵심 용도, building insulation 중심</t>
  </si>
  <si>
    <t>Rigid PU/PIR foam</t>
  </si>
  <si>
    <t>PU surface coating application 포함</t>
  </si>
  <si>
    <t>PPG</t>
  </si>
  <si>
    <t>PU adhesive/sealant chain으로 연결</t>
  </si>
  <si>
    <t>cast elastomers, tubing, hoses, fascias, shoe soles 등</t>
  </si>
  <si>
    <t>Nonfoam PU applications</t>
  </si>
  <si>
    <t>건축·냉장·배관 insulation용 PU foam 원료</t>
  </si>
  <si>
    <t>Rigid PU foams</t>
  </si>
  <si>
    <t>bedding, furniture, transportation cushioning으로 연결되는 핵심 polyol route</t>
  </si>
  <si>
    <t>Flexible PU foams</t>
  </si>
  <si>
    <t>polyurethane chain으로 연결되는 산업용 PG 수요</t>
  </si>
  <si>
    <t>Polyurethanes</t>
  </si>
  <si>
    <t>PG</t>
  </si>
  <si>
    <t>household detergent formulation용</t>
  </si>
  <si>
    <t>Liquid detergents</t>
  </si>
  <si>
    <t>USP/EP grade가 식품·의약·생활용품에 사용</t>
  </si>
  <si>
    <t>Food/pharmaceutical grades</t>
  </si>
  <si>
    <t>보습, 점도 조절, emolliency 기능</t>
  </si>
  <si>
    <t>Cosmetics and personal care products</t>
  </si>
  <si>
    <t>동결점 저하 및 functional fluid 용도</t>
  </si>
  <si>
    <t>Corrosion inhibition &amp; metalworking</t>
  </si>
  <si>
    <t>Functional fluids and antifreezes</t>
  </si>
  <si>
    <t>2023년 PG 최대 용도, 약 36%</t>
  </si>
  <si>
    <t>PO 기반 BDO route는 약 1%로 제한적</t>
  </si>
  <si>
    <t>1,4-Butanediol</t>
  </si>
  <si>
    <t>EV battery solvent/DMC 중간체 수요로 성장</t>
  </si>
  <si>
    <t>Propylene carbonate</t>
  </si>
  <si>
    <t>PO의 2대 수요처, 2024년 약 11%</t>
  </si>
  <si>
    <t>Propylene glycols</t>
  </si>
  <si>
    <t>PO 수요의 72%로 최대 downstream route</t>
  </si>
  <si>
    <t>Polyether polyols</t>
  </si>
  <si>
    <t>film 중 소량 specialty market로 언급됨</t>
  </si>
  <si>
    <t>Capacitor and electronic industry films</t>
  </si>
  <si>
    <t>household 및 furniture 성형품용</t>
  </si>
  <si>
    <t>Furniture / housewares</t>
  </si>
  <si>
    <t>appliance parts 성형용 application</t>
  </si>
  <si>
    <t>Appliances</t>
  </si>
  <si>
    <t>의료제품 및 syringe 성형용으로 사용</t>
  </si>
  <si>
    <t>Medical products / disposable syringes</t>
  </si>
  <si>
    <t>전선·케이블용 extrusion application</t>
  </si>
  <si>
    <t>pipe extrusion-grade PP가 별도 소비 category로 제시됨</t>
  </si>
  <si>
    <t>Pipe and extrusion</t>
  </si>
  <si>
    <t>hot-fill 및 내화학성이 필요한 용기용</t>
  </si>
  <si>
    <t>Containers / blow molding</t>
  </si>
  <si>
    <t>nonwovens 및 의료 wearable 수요와 연결</t>
  </si>
  <si>
    <t>Fibers and filaments / nonwovens</t>
  </si>
  <si>
    <t>건설자재, 비료, 농산물 포장용 woven sack 수요가 큼</t>
  </si>
  <si>
    <t>Raffia / woven sacks / jumbo bags</t>
  </si>
  <si>
    <t>저밀도와 기계적 물성으로 자동차 경량 부품에 적합</t>
  </si>
  <si>
    <t>Transportation</t>
  </si>
  <si>
    <t>caps, closures, containers, housewares 등 대량 성형용</t>
  </si>
  <si>
    <t>Injection molding</t>
  </si>
  <si>
    <t>세계 PP 소비의 핵심 end use이며 packaging 중심 수요</t>
  </si>
  <si>
    <t>Film and sheet</t>
  </si>
  <si>
    <t>blow out preventors, packers, stators 등 oilfield sealing 용도</t>
    <phoneticPr fontId="3" type="noConversion"/>
  </si>
  <si>
    <t>Energy, Power &amp; Utilities</t>
    <phoneticPr fontId="3" type="noConversion"/>
  </si>
  <si>
    <t>Oil and gas field products</t>
  </si>
  <si>
    <t>PVC/ABS impact modifier 및 flexibility 개선용</t>
  </si>
  <si>
    <t>PVC and ABS modification</t>
  </si>
  <si>
    <t>고강도·내유성이 필요한 adhesive 용도</t>
  </si>
  <si>
    <t>NBR/PVC blend가 cable jacket 등에 사용</t>
  </si>
  <si>
    <t>Wire and cable jacketing</t>
  </si>
  <si>
    <t>conveyor belts, tank linings, rolls, molded parts 등</t>
  </si>
  <si>
    <t>Technical rubber goods</t>
  </si>
  <si>
    <t>solid NBR의 최대 시장, 내유·내열 rubber goods</t>
  </si>
  <si>
    <t>Automotive hoses, belts, gaskets, O-rings, seals</t>
  </si>
  <si>
    <t>NBR latex 최대 성장 동인, 의료·보호장갑용</t>
  </si>
  <si>
    <t>Nitrile gloves</t>
  </si>
  <si>
    <t>자동차 계기판 lens/cover용 투명 소재</t>
  </si>
  <si>
    <t>Instrument panel lenses or covers</t>
  </si>
  <si>
    <t>hemodialyzer housings, connectors, labware 등 niche medical use</t>
  </si>
  <si>
    <t>Medical instruments and utensils</t>
  </si>
  <si>
    <t>refrigerator liners, panels, blender jars 등 투명 성형부품</t>
  </si>
  <si>
    <t>cosmetics packaging, caps, nozzles, containers 등</t>
  </si>
  <si>
    <t>Packaging</t>
  </si>
  <si>
    <t>PVC stiffening, ABS compounding, additive carrier 등</t>
  </si>
  <si>
    <t>Compounding</t>
  </si>
  <si>
    <t>투명성, 내화학성, 내열성이 필요한 생활용품 주요 용도</t>
  </si>
  <si>
    <t>Housewares</t>
  </si>
  <si>
    <t>다른 engineering plastics와 blend되어 물성 보완</t>
  </si>
  <si>
    <t>PC/ABS, PBT/ABS, polyamide/ABS blends</t>
  </si>
  <si>
    <t>건축·건설용 성형 소재 수요</t>
  </si>
  <si>
    <t>Building and construction</t>
  </si>
  <si>
    <t>경량화와 내충격성이 요구되는 자동차 부품용</t>
  </si>
  <si>
    <t>2025년 약 21%로 주요 소비처</t>
  </si>
  <si>
    <t>Electrical/electronic applications</t>
  </si>
  <si>
    <t>2025년 ABS 최대 end use, 약 42%</t>
  </si>
  <si>
    <t>carbon fiber 성장성이 있으나 현재 비중은 작음</t>
  </si>
  <si>
    <t>PAN-based carbon fiber</t>
  </si>
  <si>
    <t>SAN 및 ABS/ASA/AES chain으로 연결</t>
  </si>
  <si>
    <t>SAN resins</t>
  </si>
  <si>
    <t>역사적 핵심 수요처이나 polyester와 경쟁으로 성장 둔화</t>
  </si>
  <si>
    <t>Acrylic fibers</t>
  </si>
  <si>
    <t>PAM 및 wastewater treatment로 연결되는 주요 수요처</t>
  </si>
  <si>
    <t>Acrylamide</t>
  </si>
  <si>
    <t>AN 최대 수요처로 2024년 약 35% 차지</t>
  </si>
  <si>
    <t>EVOH barrier resin으로 연결되는 comonomer 용도</t>
  </si>
  <si>
    <t>Ethylene-vinyl alcohol (EVOH)</t>
  </si>
  <si>
    <t>EVA/VAE 수요가 빠르게 성장하는 VAM downstream</t>
  </si>
  <si>
    <t>Ethylene-vinyl acetate (EVA)</t>
  </si>
  <si>
    <t>2024년 VAM 소비의 28%로 주요 polymer 원료</t>
  </si>
  <si>
    <t>Polyvinyl acetate (PVA)</t>
  </si>
  <si>
    <t>2024년 VAM 소비의 33%로 최대 downstream</t>
  </si>
  <si>
    <t>Polyvinyl alcohol (PVOH)</t>
  </si>
  <si>
    <t>냉각·부동액 용도이나 PET 대비 규모는 작음</t>
  </si>
  <si>
    <t>Antifreeze</t>
  </si>
  <si>
    <t>MEG 소비의 92% 이상이 polyester/PET 용도</t>
  </si>
  <si>
    <t>Polyester / PET fibers</t>
  </si>
  <si>
    <t>금속가공유에서 가장 널리 쓰이는 ethanolamine</t>
  </si>
  <si>
    <t>Metalworking fluids / corrosion inhibitors</t>
  </si>
  <si>
    <t>personal care 및 비누류 formulation에 사용</t>
  </si>
  <si>
    <t>Personal care products / shaving foams / soaps</t>
  </si>
  <si>
    <t>세제 formulation 및 ester quat 계면활성제 합성에 사용</t>
  </si>
  <si>
    <t>Heavy-duty liquid laundry detergents</t>
  </si>
  <si>
    <t>TEA는 cement grinding 및 concrete formulation의 대표 용도</t>
  </si>
  <si>
    <t>Cement grinding / concrete formulations</t>
  </si>
  <si>
    <t>금속가공유 용도는 환경 이슈로 축소됨</t>
  </si>
  <si>
    <t>Metalworking fluids</t>
  </si>
  <si>
    <t>계면활성제 원료이나 nitrosamine 우려로 일부 대체 진행</t>
  </si>
  <si>
    <t>Fatty alkanolamides / surfactants</t>
  </si>
  <si>
    <t>DEIPA가 cement grinding 효율 개선용으로 빠르게 성장</t>
  </si>
  <si>
    <t>DEIPA for cement grinding aid</t>
  </si>
  <si>
    <t>DEA의 주요 용도는 glyphosate herbicide 합성 중간체</t>
  </si>
  <si>
    <t>Glyphosate herbicides</t>
  </si>
  <si>
    <t>ACQ 목재 방부제 제조에 사용되나 성장성은 제한적</t>
  </si>
  <si>
    <t>Wood preservatives</t>
  </si>
  <si>
    <t>세제·personal care 계면활성제 및 비누 형성에 사용</t>
  </si>
  <si>
    <t>Surfactants / soaps</t>
  </si>
  <si>
    <t>산성가스 제거 및 H2S scavenger용 triazine 생산에 사용</t>
  </si>
  <si>
    <t>Gas treatment &amp; purification</t>
  </si>
  <si>
    <t>Gas purification/treatment / triazine</t>
  </si>
  <si>
    <t>MEA 수요는 ethyleneamines, 특히 EDA 생산이 핵심 동인</t>
  </si>
  <si>
    <t>Ethyleneamines</t>
  </si>
  <si>
    <t>PU foam 등 polyol chain으로 연결</t>
  </si>
  <si>
    <t>용제계 downstream 원료</t>
  </si>
  <si>
    <t>Glycol ethers</t>
  </si>
  <si>
    <t>MEA/DEA/TEA 생산 원료</t>
  </si>
  <si>
    <t>세제·계면활성제 downstream으로 연결</t>
  </si>
  <si>
    <t>Ethoxylates</t>
  </si>
  <si>
    <t>EO의 약 74%가 EG 생산에 사용</t>
  </si>
  <si>
    <t>Ethylene glycols</t>
  </si>
  <si>
    <t>접착제 formulation의 용제 성격 application</t>
  </si>
  <si>
    <t>Ethyl acetate</t>
  </si>
  <si>
    <t>공정용·추출용 solvent로 사용</t>
  </si>
  <si>
    <t>Process/extraction solvents</t>
  </si>
  <si>
    <t>포장·출판용 ink solvent로 사용</t>
  </si>
  <si>
    <t>ethyl acetate의 최대 수요처는 surface coating 계열</t>
  </si>
  <si>
    <t>ethanol-to-jet SAF는 성장 중인 신규 연료 application</t>
  </si>
  <si>
    <t>Sustainable aviation fuel</t>
  </si>
  <si>
    <t>ETBE, ethyl acetate, acetaldehyde 등 화학 원료로 사용</t>
  </si>
  <si>
    <t>Chemical raw materials</t>
  </si>
  <si>
    <t>소독제, 산업용 용제 등 주요 industrial alcohol 용도</t>
  </si>
  <si>
    <t>Solvent applications</t>
  </si>
  <si>
    <t>전체 ethanol 소비의 80–90%를 차지하는 최대 용도</t>
    <phoneticPr fontId="3" type="noConversion"/>
  </si>
  <si>
    <t>Motor fuel</t>
  </si>
  <si>
    <t>healthcare 산업 노출은 있으나 전체 PVC 내 비중은 제한적</t>
  </si>
  <si>
    <t>Medical tubing / healthcare materials</t>
  </si>
  <si>
    <t>PVC copolymer 및 plastisol 기반 coating 용도</t>
  </si>
  <si>
    <t>film/sheet 및 비식품 포장재 용도 존재</t>
  </si>
  <si>
    <t>바닥재 및 interior surface 용도</t>
  </si>
  <si>
    <t>Flooring</t>
  </si>
  <si>
    <t>flexible PVC의 대표 전기 절연 용도</t>
  </si>
  <si>
    <t>Wire and cable insulation</t>
  </si>
  <si>
    <t>창호, 문, siding 등 rigid profile 주요 용도</t>
  </si>
  <si>
    <t>Rigid profiles</t>
  </si>
  <si>
    <t>PVC의 최대·대표 용도이며 건설·인프라 수요와 직결</t>
  </si>
  <si>
    <t>Pipe and fittings</t>
    <phoneticPr fontId="3" type="noConversion"/>
  </si>
  <si>
    <t>VDC/PVDC계 copolymer 용도는 부수적 application</t>
  </si>
  <si>
    <t>Polyvinylidene chloride copolymers</t>
  </si>
  <si>
    <t>VCM은 거의 전량 PVC resin 생산에 사용</t>
  </si>
  <si>
    <t>Polyvinyl chloride resins</t>
  </si>
  <si>
    <t>암모니아와 반응해 ethyleneamines 생산</t>
  </si>
  <si>
    <t>PCE/TCE 등으로 연결되나 비중은 매우 작음</t>
  </si>
  <si>
    <t>C2 chlorinated solvents</t>
  </si>
  <si>
    <t>EDC 소비의 99% 이상이 VCM 생산용</t>
  </si>
  <si>
    <t>수요 비중은 작지만 전선·케이블 용도 존재</t>
  </si>
  <si>
    <t>전체 대비 8% 수준의 의미 있는 성형 용도</t>
  </si>
  <si>
    <t>mulch film, greenhouse covering 등 농업필름 수요가 성장 동인</t>
    <phoneticPr fontId="3" type="noConversion"/>
  </si>
  <si>
    <t>Agricultural films</t>
  </si>
  <si>
    <t>2023년 수요의 78%로 압도적 핵심 용도</t>
  </si>
  <si>
    <t>EVA계 hot-melt adhesive 등 특수 용도</t>
  </si>
  <si>
    <t>관·튜빙 용도는 2024년 약 2%로 제한적</t>
  </si>
  <si>
    <t>캡, 완구, 생활용품 등 성형품 용도</t>
  </si>
  <si>
    <t>절연·재킷용으로 사용되나 비중은 제한적</t>
  </si>
  <si>
    <t>포장재 코팅 및 배리어 용도에서 중요한 2차 application</t>
  </si>
  <si>
    <t>Extrusion coating</t>
  </si>
  <si>
    <t>2024년 수요의 69%로 최대 용도</t>
  </si>
  <si>
    <t>자동차 연료탱크·저장용기 적용</t>
  </si>
  <si>
    <t>Automotive fuel tanks and reservoirs</t>
  </si>
  <si>
    <t>물 공급·저장용 내구재로 사용</t>
  </si>
  <si>
    <t>Water supply and durable storage containers</t>
  </si>
  <si>
    <t>2024년 17%로 주요 성형 application</t>
  </si>
  <si>
    <t>2024년 20%, 인프라·배관 수요와 직접 연결</t>
  </si>
  <si>
    <t>2024년 24%로 blow molding과 함께 핵심 수요</t>
  </si>
  <si>
    <t>2024년 27%로 최대 용도, 병·용기 중심</t>
  </si>
  <si>
    <t>Blow molding</t>
  </si>
  <si>
    <t>source</t>
    <phoneticPr fontId="3" type="noConversion"/>
  </si>
  <si>
    <t>taxonomy_action</t>
    <phoneticPr fontId="3" type="noConversion"/>
  </si>
  <si>
    <t>reasoning</t>
    <phoneticPr fontId="3" type="noConversion"/>
  </si>
  <si>
    <t>importance</t>
    <phoneticPr fontId="3" type="noConversion"/>
  </si>
  <si>
    <t>end_use_industry</t>
    <phoneticPr fontId="3" type="noConversion"/>
  </si>
  <si>
    <t>raw application</t>
    <phoneticPr fontId="3" type="noConversion"/>
  </si>
  <si>
    <t>rating</t>
    <phoneticPr fontId="3" type="noConversion"/>
  </si>
  <si>
    <t>group_id</t>
    <phoneticPr fontId="3" type="noConversion"/>
  </si>
  <si>
    <t>group_name</t>
    <phoneticPr fontId="3" type="noConversion"/>
  </si>
  <si>
    <t>G01</t>
    <phoneticPr fontId="3" type="noConversion"/>
  </si>
  <si>
    <t>G02</t>
    <phoneticPr fontId="3" type="noConversion"/>
  </si>
  <si>
    <t>material</t>
    <phoneticPr fontId="3" type="noConversion"/>
  </si>
  <si>
    <t>LDPE</t>
    <phoneticPr fontId="3" type="noConversion"/>
  </si>
  <si>
    <t>LLDPE</t>
    <phoneticPr fontId="3" type="noConversion"/>
  </si>
  <si>
    <t>PVC</t>
    <phoneticPr fontId="3" type="noConversion"/>
  </si>
  <si>
    <t>G03</t>
    <phoneticPr fontId="3" type="noConversion"/>
  </si>
  <si>
    <t>Ethanol</t>
    <phoneticPr fontId="3" type="noConversion"/>
  </si>
  <si>
    <t>ABS</t>
    <phoneticPr fontId="3" type="noConversion"/>
  </si>
  <si>
    <t>Epoxy</t>
  </si>
  <si>
    <t>IR</t>
  </si>
  <si>
    <t>SIS</t>
  </si>
  <si>
    <t>Piperylene</t>
  </si>
  <si>
    <t>G04</t>
    <phoneticPr fontId="3" type="noConversion"/>
  </si>
  <si>
    <t>G05</t>
    <phoneticPr fontId="3" type="noConversion"/>
  </si>
  <si>
    <t>G06</t>
    <phoneticPr fontId="3" type="noConversion"/>
  </si>
  <si>
    <t>G07</t>
    <phoneticPr fontId="3" type="noConversion"/>
  </si>
  <si>
    <t>G08</t>
    <phoneticPr fontId="3" type="noConversion"/>
  </si>
  <si>
    <t>G09</t>
    <phoneticPr fontId="3" type="noConversion"/>
  </si>
  <si>
    <t>G10</t>
    <phoneticPr fontId="3" type="noConversion"/>
  </si>
  <si>
    <t>G11</t>
    <phoneticPr fontId="3" type="noConversion"/>
  </si>
  <si>
    <t>G12</t>
    <phoneticPr fontId="3" type="noConversion"/>
  </si>
  <si>
    <t>G13</t>
    <phoneticPr fontId="3" type="noConversion"/>
  </si>
  <si>
    <t>G14</t>
    <phoneticPr fontId="3" type="noConversion"/>
  </si>
  <si>
    <t>G15</t>
    <phoneticPr fontId="3" type="noConversion"/>
  </si>
  <si>
    <t>G16</t>
    <phoneticPr fontId="3" type="noConversion"/>
  </si>
  <si>
    <t>G17</t>
    <phoneticPr fontId="3" type="noConversion"/>
  </si>
  <si>
    <t>G18</t>
    <phoneticPr fontId="3" type="noConversion"/>
  </si>
  <si>
    <t>G14</t>
  </si>
  <si>
    <t>G02</t>
  </si>
  <si>
    <t>PIB</t>
  </si>
  <si>
    <t>Fuel Additive</t>
    <phoneticPr fontId="3" type="noConversion"/>
  </si>
  <si>
    <t>DCPD-UPR</t>
  </si>
  <si>
    <t>DCPD-UPR</t>
    <phoneticPr fontId="3" type="noConversion"/>
  </si>
  <si>
    <t>UPR Platform</t>
  </si>
  <si>
    <t>UPR Platform</t>
    <phoneticPr fontId="3" type="noConversion"/>
  </si>
  <si>
    <t>Aniline</t>
    <phoneticPr fontId="3" type="noConversion"/>
  </si>
  <si>
    <t>G03</t>
  </si>
  <si>
    <t>G04</t>
  </si>
  <si>
    <t>G05</t>
  </si>
  <si>
    <t>G06</t>
  </si>
  <si>
    <t>G07</t>
  </si>
  <si>
    <t>G08</t>
  </si>
  <si>
    <t>G09</t>
  </si>
  <si>
    <t>G10</t>
  </si>
  <si>
    <t>G12</t>
  </si>
  <si>
    <t>G13</t>
  </si>
  <si>
    <t>G15</t>
  </si>
  <si>
    <t>G16</t>
  </si>
  <si>
    <t>G17</t>
  </si>
  <si>
    <t>G18</t>
  </si>
  <si>
    <t>G19</t>
  </si>
  <si>
    <t>G19</t>
    <phoneticPr fontId="3" type="noConversion"/>
  </si>
  <si>
    <t>G20</t>
  </si>
  <si>
    <t>G20</t>
    <phoneticPr fontId="3" type="noConversion"/>
  </si>
  <si>
    <t>G21</t>
  </si>
  <si>
    <t>G21</t>
    <phoneticPr fontId="3" type="noConversion"/>
  </si>
  <si>
    <t>G22</t>
  </si>
  <si>
    <t>G22</t>
    <phoneticPr fontId="3" type="noConversion"/>
  </si>
  <si>
    <t>G23</t>
  </si>
  <si>
    <t>G23</t>
    <phoneticPr fontId="3" type="noConversion"/>
  </si>
  <si>
    <t>G24</t>
  </si>
  <si>
    <t>G24</t>
    <phoneticPr fontId="3" type="noConversion"/>
  </si>
  <si>
    <t>G25</t>
  </si>
  <si>
    <t>G25</t>
    <phoneticPr fontId="3" type="noConversion"/>
  </si>
  <si>
    <t>G26</t>
  </si>
  <si>
    <t>G26</t>
    <phoneticPr fontId="3" type="noConversion"/>
  </si>
  <si>
    <t>G27</t>
  </si>
  <si>
    <t>G27</t>
    <phoneticPr fontId="3" type="noConversion"/>
  </si>
  <si>
    <t>G28</t>
  </si>
  <si>
    <t>G28</t>
    <phoneticPr fontId="3" type="noConversion"/>
  </si>
  <si>
    <t>G29</t>
  </si>
  <si>
    <t>G29</t>
    <phoneticPr fontId="3" type="noConversion"/>
  </si>
  <si>
    <t>G30</t>
  </si>
  <si>
    <t>G30</t>
    <phoneticPr fontId="3" type="noConversion"/>
  </si>
  <si>
    <t>G31</t>
  </si>
  <si>
    <t>G31</t>
    <phoneticPr fontId="3" type="noConversion"/>
  </si>
  <si>
    <t>G32</t>
    <phoneticPr fontId="3" type="noConversion"/>
  </si>
  <si>
    <t>G33</t>
  </si>
  <si>
    <t>G33</t>
    <phoneticPr fontId="3" type="noConversion"/>
  </si>
  <si>
    <t>G34</t>
  </si>
  <si>
    <t>G34</t>
    <phoneticPr fontId="3" type="noConversion"/>
  </si>
  <si>
    <t>G35</t>
  </si>
  <si>
    <t>G35</t>
    <phoneticPr fontId="3" type="noConversion"/>
  </si>
  <si>
    <t>G01</t>
  </si>
  <si>
    <t>Petroleum resin feedstock</t>
  </si>
  <si>
    <t>C5 petroleum resin 제조의 핵심 반응성 원료로 가장 대표적인 수요처</t>
  </si>
  <si>
    <t>Hot-melt adhesive resin</t>
  </si>
  <si>
    <t>Piperylene 기반 hydrocarbon resin이 핫멜트 접착제의 점착성 부여에 광범위하게 사용</t>
  </si>
  <si>
    <t>Pressure-sensitive adhesive (PSA) resin</t>
  </si>
  <si>
    <t>라벨·테이프용 PSA resin의 tackifier 원료로 사용</t>
  </si>
  <si>
    <t>Tire rubber compounding resin</t>
  </si>
  <si>
    <t>타이어 및 고무 컴파운드의 성능 향상용 resin 원료</t>
  </si>
  <si>
    <t>Synthetic rubber intermediate</t>
  </si>
  <si>
    <t>공중합체 및 특수 고무 제조에 사용되는 반응성 디엔 원료</t>
  </si>
  <si>
    <t>Sealant and caulking formulations</t>
  </si>
  <si>
    <t>hydrocarbon resin 형태로 실란트의 점착 및 성능 개선에 사용</t>
  </si>
  <si>
    <t>Printing ink resin</t>
  </si>
  <si>
    <t>인쇄잉크용 resin 조성에 제한적으로 사용</t>
  </si>
  <si>
    <t>Coating resin modifier</t>
  </si>
  <si>
    <t>특수 코팅용 hydrocarbon resin 원료로 사용</t>
  </si>
  <si>
    <t>main petrochemical chain</t>
    <phoneticPr fontId="6" type="noConversion"/>
  </si>
  <si>
    <t>Quartz/Silica → Metallurgical silicon → Polysilicon → Silicon ingot → Silicon wafer</t>
    <phoneticPr fontId="6" type="noConversion"/>
  </si>
  <si>
    <t>Silica + Carbon source → SiC crystal → SiC wafer</t>
    <phoneticPr fontId="6" type="noConversion"/>
  </si>
  <si>
    <t>Bauxite → Alumina → Sapphire crystal → Sapphire wafer</t>
    <phoneticPr fontId="6" type="noConversion"/>
  </si>
  <si>
    <t>Specialty metals → Compound semiconductor crystal → Wafer</t>
    <phoneticPr fontId="6" type="noConversion"/>
  </si>
  <si>
    <t>Air separation → Electronic-grade atmospheric gas</t>
    <phoneticPr fontId="6" type="noConversion"/>
  </si>
  <si>
    <t>Inorganic/silicon/fluorine chemistry → Specialty electronic gas</t>
    <phoneticPr fontId="6" type="noConversion"/>
  </si>
  <si>
    <t>Metal refining → Ultra-high-purity target → Thin-film deposition</t>
    <phoneticPr fontId="6" type="noConversion"/>
  </si>
  <si>
    <t>Silicon/metal-organic chemistry → Dielectric precursor → Thin-film dielectric</t>
    <phoneticPr fontId="6" type="noConversion"/>
  </si>
  <si>
    <t>Propylene/acrylate + fluorochemical chain → ArF photoresist</t>
    <phoneticPr fontId="6" type="noConversion"/>
  </si>
  <si>
    <t>Olefin/alcohol/ketone chain → Electronic-grade solvent</t>
    <phoneticPr fontId="6" type="noConversion"/>
  </si>
  <si>
    <t>Copper/inorganic acid + organic additive → Cu plating formulation</t>
    <phoneticPr fontId="6" type="noConversion"/>
  </si>
  <si>
    <t>Amine/solvent chemistry → Lithography ancillary formulation</t>
    <phoneticPr fontId="6" type="noConversion"/>
  </si>
  <si>
    <t>Inorganic abrasive + PU/surfactant chemistry → CMP consumable</t>
    <phoneticPr fontId="6" type="noConversion"/>
  </si>
  <si>
    <t>Inorganic minerals → Specialty glass → LCD substrate</t>
  </si>
  <si>
    <t>Inorganic glass or Aromatics → PI film → OLED substrate</t>
  </si>
  <si>
    <t>Propylene/Methanol → MMA/PMMA or BTX/propylene → PC → LGP</t>
  </si>
  <si>
    <t>PX/Ethylene → PET film → Reflective film</t>
  </si>
  <si>
    <t>PET/PC base film + Acrylic/PS particles → Diffusion film</t>
  </si>
  <si>
    <t>PET film + Acrylate coating → BEF prism film</t>
  </si>
  <si>
    <t>Ethylene → VAM → PVA + Cellulose → TAC → Polarizer</t>
  </si>
  <si>
    <t>Aromatics → PI precursor → Alignment film</t>
  </si>
  <si>
    <t>BTX/propylene → Adhesive resin + Metal particles → ACF</t>
  </si>
  <si>
    <t>PVA/TAC/COP film chain → Circular polarizer</t>
  </si>
  <si>
    <t>BTX/fluorochemical chain → Mesogenic intermediates → LC mixture</t>
  </si>
  <si>
    <t>Aromatics → Organic semiconductor intermediate → OLED host</t>
  </si>
  <si>
    <t>Aromatics + Precious metal complex → OLED dopant</t>
  </si>
  <si>
    <t>Specialty aromatics/metal precursor → OLED functional layer material</t>
  </si>
  <si>
    <t>High-purity metals → Sputtering target → Display electrode</t>
  </si>
  <si>
    <t>BTX/propylene → Acrylic resist resin + Pigments → Color filter resist</t>
  </si>
  <si>
    <t>BTX/propylene → Photoresist resin/formulation → Display PR</t>
  </si>
  <si>
    <t>Air separation / Inorganic chemistry → Electronic-grade gases</t>
  </si>
  <si>
    <t>Inorganic acid/base + Solvent chain → Wet-process chemical</t>
  </si>
  <si>
    <t>BTX/propylene → Epoxy/BT resin + Glass/Cu → PCB laminate</t>
  </si>
  <si>
    <t>Propylene/acrylate + BTX → Photoimageable resist</t>
  </si>
  <si>
    <t>Inorganic acid/base + Solvent chain → PCB wet chemical</t>
  </si>
  <si>
    <t>Copper/inorganic acid + Organic additive → PCB plating chemical</t>
  </si>
  <si>
    <t>Metal powder + Organic binder → Thin-film paste</t>
  </si>
  <si>
    <t>Epoxy/BT resin + Cu/Si → IC substrate/interposer</t>
  </si>
  <si>
    <t>BTX/propylene → Epoxy resin + Silica filler → EMC</t>
  </si>
  <si>
    <t>Epoxy/acrylic/silicone chemistry → Semiconductor adhesive</t>
  </si>
  <si>
    <t>High-purity metals → Solder alloy → Solder bump</t>
  </si>
  <si>
    <t>High-purity metal + Polymer formulation → Packaging auxiliary material</t>
  </si>
  <si>
    <t>Biomass/sugar → Fermentation or hydrolysis → Amino acid/protein ingredient</t>
  </si>
  <si>
    <t>Isoprene/natural extraction → Carotenoid active → Nutraceutical formulation</t>
  </si>
  <si>
    <t>Mineral refining → Food-grade mineral salt → Supplement ingredient</t>
  </si>
  <si>
    <t>Plant extraction → Purification → Functional polyphenol ingredient</t>
  </si>
  <si>
    <t>Sugar/biomass → Fermentation → Probiotic culture</t>
  </si>
  <si>
    <t>Biomass/starch → Hydrolysis/modification → Functional fiber</t>
  </si>
  <si>
    <t>Natural oil/algae fermentation → Fatty acid concentration → Nutraceutical oil</t>
  </si>
  <si>
    <t>Oleochemical/tall oil → Sterol extraction → Esterified sterol ingredient</t>
  </si>
  <si>
    <t>Petrochemical/biomass route → Vitamin intermediate → Vitamin active</t>
  </si>
  <si>
    <t>Fermentation/extraction/synthesis → Functional nutraceutical active</t>
  </si>
  <si>
    <t>BTX/C4 → Nylon intermediates → Specialty polyamide</t>
    <phoneticPr fontId="6" type="noConversion"/>
  </si>
  <si>
    <t>Aromatics → Specialty aromatic monomer → LCP</t>
    <phoneticPr fontId="6" type="noConversion"/>
  </si>
  <si>
    <t>BTX → Aromatic ketone intermediate → PEEK/PEKK</t>
    <phoneticPr fontId="6" type="noConversion"/>
  </si>
  <si>
    <t>PX/ethylene → PTA + CHDM → PCT</t>
    <phoneticPr fontId="6" type="noConversion"/>
  </si>
  <si>
    <t>BTX → BPA/aromatic acid chloride → PAR</t>
    <phoneticPr fontId="6" type="noConversion"/>
  </si>
  <si>
    <t>BTX/propylene → BPA + sulfone intermediate → Sulfone polymer</t>
    <phoneticPr fontId="6" type="noConversion"/>
  </si>
  <si>
    <t>Aromatics → PI monomer → Polyimide</t>
    <phoneticPr fontId="6" type="noConversion"/>
  </si>
  <si>
    <t>BTX/C4 → Nylon resin → Compound</t>
    <phoneticPr fontId="6" type="noConversion"/>
  </si>
  <si>
    <t>PX/C4 → PTA + BDO → PBT</t>
    <phoneticPr fontId="6" type="noConversion"/>
  </si>
  <si>
    <t>BTX/propylene → BPA → PC resin → Compound</t>
    <phoneticPr fontId="6" type="noConversion"/>
  </si>
  <si>
    <t>BTX/propylene → Phenolic intermediate → PPE</t>
    <phoneticPr fontId="6" type="noConversion"/>
  </si>
  <si>
    <t>Fluorspar → Fluorochemicals → Fluoromonomer → Fluoropolymer Resin</t>
    <phoneticPr fontId="6" type="noConversion"/>
  </si>
  <si>
    <t xml:space="preserve">Aromatics → PI monomer → PI film </t>
    <phoneticPr fontId="6" type="noConversion"/>
  </si>
  <si>
    <t>PX / Naphthalene → NDC/NDA → PEN Resin → Film</t>
    <phoneticPr fontId="6" type="noConversion"/>
  </si>
  <si>
    <t>Olefin/C5 → Cyclic olefin → COC/COP</t>
    <phoneticPr fontId="6" type="noConversion"/>
  </si>
  <si>
    <t>Olefin → Specialty monomer → Advanced COC/COP film</t>
    <phoneticPr fontId="6" type="noConversion"/>
  </si>
  <si>
    <t>BTX/propylene → BPA epoxy → Epoxy acrylate</t>
    <phoneticPr fontId="6" type="noConversion"/>
  </si>
  <si>
    <t>PX/ethylene/PO → Polyester/polyether polyol → Acrylate oligomer</t>
    <phoneticPr fontId="6" type="noConversion"/>
  </si>
  <si>
    <t>Propylene → Acrylic acid/acrylate → Acrylic oligomer</t>
    <phoneticPr fontId="6" type="noConversion"/>
  </si>
  <si>
    <t>Silicon chemistry → Siloxane → Silicone acrylate</t>
    <phoneticPr fontId="6" type="noConversion"/>
  </si>
  <si>
    <t>Benzene/C4 + glycol chain → UPR</t>
    <phoneticPr fontId="6" type="noConversion"/>
  </si>
  <si>
    <t>BTX/propylene → Epoxy/oxetane chemistry</t>
    <phoneticPr fontId="6" type="noConversion"/>
  </si>
  <si>
    <t>Olefin/acetylene chemistry → Vinyl ether</t>
    <phoneticPr fontId="6" type="noConversion"/>
  </si>
  <si>
    <t>C5 terpene/olefin → Alcohol → Acrylate monomer</t>
    <phoneticPr fontId="6" type="noConversion"/>
  </si>
  <si>
    <t>BTX/propylene → BPA → Epoxy resin</t>
    <phoneticPr fontId="6" type="noConversion"/>
  </si>
  <si>
    <t>PX + glycol chain → Polyester resin</t>
    <phoneticPr fontId="6" type="noConversion"/>
  </si>
  <si>
    <t>Epichlorohydrin chain → TGIC</t>
    <phoneticPr fontId="6" type="noConversion"/>
  </si>
  <si>
    <t>Olefin/ammonia → Amide chemistry</t>
    <phoneticPr fontId="6" type="noConversion"/>
  </si>
  <si>
    <t>Ethylene → Ethyleneamine</t>
    <phoneticPr fontId="6" type="noConversion"/>
  </si>
  <si>
    <t>C4/paraffin oxidation → Specialty amine</t>
    <phoneticPr fontId="6" type="noConversion"/>
  </si>
  <si>
    <t>Petrochemical intermediate → Hardener</t>
    <phoneticPr fontId="6" type="noConversion"/>
  </si>
  <si>
    <t>BTX/PO → Epoxy/PU coating</t>
    <phoneticPr fontId="6" type="noConversion"/>
  </si>
  <si>
    <t>Aromatics/PU chain → Offshore coating</t>
    <phoneticPr fontId="6" type="noConversion"/>
  </si>
  <si>
    <t>BPA epoxy + PU chain</t>
    <phoneticPr fontId="6" type="noConversion"/>
  </si>
  <si>
    <t>Aromatics/silicone → Marine coating</t>
    <phoneticPr fontId="6" type="noConversion"/>
  </si>
  <si>
    <t>BPA epoxy chain</t>
    <phoneticPr fontId="6" type="noConversion"/>
  </si>
  <si>
    <t>Acrylic/PU chain → High-gloss marine coating</t>
    <phoneticPr fontId="6" type="noConversion"/>
  </si>
  <si>
    <t>Silica → Metallurgical silicon → Polysilicon → Ingot/Wafer → Solar cell</t>
  </si>
  <si>
    <t>Specialty metals/halides → Thin-film absorber → PV module</t>
  </si>
  <si>
    <t>Silver + Glass frit + Solvent/resin vehicle → Silver paste</t>
  </si>
  <si>
    <t>High-purity metals → Oxide target/coating → Transparent conductive layer</t>
  </si>
  <si>
    <t>Metal refining + Organic binder → Conductive interconnect material</t>
  </si>
  <si>
    <t>Inorganic acid/base chain → Wet-processing chemical</t>
  </si>
  <si>
    <t>Inorganic specialty chemistry → Solar cell process chemical</t>
  </si>
  <si>
    <t>Ethylene → VAM → EVA resin → Encapsulant film</t>
  </si>
  <si>
    <t>Ethylene + Alpha-olefin → POE/TPO → Encapsulant film</t>
  </si>
  <si>
    <t>Ethylene/VAM + Alpha-olefin → EVA/POE → EPE film</t>
  </si>
  <si>
    <t>Olefin/silicone chemistry → Specialty encapsulant</t>
  </si>
  <si>
    <t>Inorganic minerals → Low-iron glass → PV module glass</t>
  </si>
  <si>
    <t>PX/Ethylene → PTA/EG → PET film → PV backsheet</t>
  </si>
  <si>
    <t>Fluorspar → Fluorochemical → Fluoropolymer → Backsheet film</t>
  </si>
  <si>
    <t>Olefin/BTX chain → Specialty polymer film/coating → Backsheet</t>
  </si>
  <si>
    <t>Olefin/ammonia/aromatics → Curing agent → Epoxy composite</t>
  </si>
  <si>
    <t>Propylene/acrylate or fluorochemical chain → Weatherable coating</t>
  </si>
  <si>
    <t>Rare earth mining/refining → Magnet alloy → Wind generator magnet</t>
  </si>
  <si>
    <t>BTX/propylene → Epoxy/PU resin → Structural adhesive</t>
  </si>
  <si>
    <t>EO/propylene/aromatics → Concrete admixture → Wind foundation</t>
  </si>
  <si>
    <t>BTX/fluorochemical → Membrane polymer → Water treatment membrane</t>
  </si>
  <si>
    <t>Inorganic/Petrochemical intermediates → Corrosion inhibitor formulation</t>
  </si>
  <si>
    <t>Acrylic/phosphonate chemistry → Scale inhibitor</t>
  </si>
  <si>
    <t>Chlorine/C1/specialty intermediate → Biocide formulation</t>
  </si>
  <si>
    <t>Silicon/PO chain → Silicone/polyether defoamer</t>
  </si>
  <si>
    <t>Oleochemical/propylene/silicone chain → Emollient ingredient</t>
  </si>
  <si>
    <t>Olefin/fatty alcohol/LAB → Surfactant → Personal care formulation</t>
  </si>
  <si>
    <t>Mineral/BTX → Pigment/colorant → Color cosmetics</t>
  </si>
  <si>
    <t>Petrochemical/mineral → Carrier/powder → Cosmetic formulation</t>
  </si>
  <si>
    <t>BTX/C1/C2 → Preservative/chelating intermediate → Protection agent</t>
  </si>
  <si>
    <t>Acrylic/cellulose/silicone chain → Hair conditioning polymer</t>
  </si>
  <si>
    <t>Ethylene/propylene → Vinyl/acrylic polymer → Hair setting resin</t>
  </si>
  <si>
    <t>BTX/oxo alcohol → UV absorber → Sunscreen active</t>
  </si>
  <si>
    <t>Alumina/chlorine chemistry → Antiperspirant active</t>
  </si>
  <si>
    <t>Inorganic/aroma chemical → Deodorant active</t>
  </si>
  <si>
    <t>Inorganic/sulfur/aromatic chemistry → Antidandruff active</t>
  </si>
  <si>
    <t>Fermentation/extraction/synthesis → Cosmetic active</t>
  </si>
  <si>
    <t>LAB/EO/chlorine/alcohol → Cleaner formulation</t>
  </si>
  <si>
    <t>Chlor-alkali/inorganic acid/surfactant → Food plant cleaning chemical</t>
  </si>
  <si>
    <t>LAB/EO/alkali → Kitchen detergent formulation</t>
  </si>
  <si>
    <t>Petrochemical solvent + surfactant → Industrial cleaner</t>
  </si>
  <si>
    <t>LAB/EO/solvent → Vehicle cleaning formulation</t>
  </si>
  <si>
    <t>LAB/EO + specialty additives → Laundry detergent</t>
  </si>
  <si>
    <t>Petrochemical/inorganic feed → Specialty I&amp;I cleaner</t>
  </si>
  <si>
    <t>BTX/propylene → Phenol/phosphite chemistry → Antioxidant</t>
    <phoneticPr fontId="6" type="noConversion"/>
  </si>
  <si>
    <t>EO/amine chemistry → Antistatic additive</t>
    <phoneticPr fontId="6" type="noConversion"/>
  </si>
  <si>
    <t>Natural gas/ammonia → Urea derivative → Blowing agent</t>
    <phoneticPr fontId="6" type="noConversion"/>
  </si>
  <si>
    <t>BTX/chlor-alkali/phosphorus → Flame retardant</t>
    <phoneticPr fontId="6" type="noConversion"/>
  </si>
  <si>
    <t>Chlor-alkali/metal chemistry → Heat stabilizer</t>
    <phoneticPr fontId="6" type="noConversion"/>
  </si>
  <si>
    <t>Olefin/C4 → Rubber/acrylic intermediate → Impact modifier</t>
    <phoneticPr fontId="6" type="noConversion"/>
  </si>
  <si>
    <t>BTX/amine chemistry → UV stabilizer</t>
    <phoneticPr fontId="6" type="noConversion"/>
  </si>
  <si>
    <t>Olefin/paraffin/oleochemical → Lubricant additive</t>
    <phoneticPr fontId="6" type="noConversion"/>
  </si>
  <si>
    <t>PO/EO → Polyol + Aromatics → Isocyanate → PU adhesive</t>
    <phoneticPr fontId="6" type="noConversion"/>
  </si>
  <si>
    <t>Benzene/Propylene → Phenol/Acetone → BPA → Epoxy resin → Epoxy adhesive</t>
    <phoneticPr fontId="6" type="noConversion"/>
  </si>
  <si>
    <t>Propylene → Acrylic acid/acrylates + BTX → Photoinitiator → UV adhesive</t>
    <phoneticPr fontId="6" type="noConversion"/>
  </si>
  <si>
    <t>Olefin/Methanol → Acrylic/Methacrylic intermediates → Specialty adhesive</t>
    <phoneticPr fontId="6" type="noConversion"/>
  </si>
  <si>
    <t>Silicon metal + Methanol → Chlorosilane → Siloxane → Silicone sealant</t>
    <phoneticPr fontId="6" type="noConversion"/>
  </si>
  <si>
    <t>PO/EO → Polyol + Aromatics → Isocyanate → PU sealant</t>
    <phoneticPr fontId="6" type="noConversion"/>
  </si>
  <si>
    <t>PO/EO → Polyether + Silicon chemistry → Silyl-modified polymer sealant</t>
    <phoneticPr fontId="6" type="noConversion"/>
  </si>
  <si>
    <t>Ethylene/chlorine + Sulfur → Polysulfide polymer → Fuel-resistant sealant</t>
    <phoneticPr fontId="6" type="noConversion"/>
  </si>
  <si>
    <t>Benzene → Nitrobenzene/Aniline → PPD → Amine antidegradant</t>
  </si>
  <si>
    <t>Benzene/Propylene → Phenol/Alkylphenol → Phenolic antioxidant</t>
  </si>
  <si>
    <t>Phenol/aromatics + Phosphorus chemistry → Phosphite antioxidant</t>
  </si>
  <si>
    <t>Refinery wax/olefin chain → Rubber protective additive</t>
  </si>
  <si>
    <t>Benzene/aniline + Sulfur chemistry → MBT → Sulfenamide accelerator</t>
  </si>
  <si>
    <t>Aromatic amine + Sulfur chemistry → Thiazole accelerator</t>
  </si>
  <si>
    <t>CS₂/amine/aromatics → Accelerator intermediate → Rubber accelerator</t>
  </si>
  <si>
    <t>Olefin/aromatics → Polymerization control additive</t>
  </si>
  <si>
    <t>Natural gas/ammonia → Urea derivative → Blowing agent</t>
  </si>
  <si>
    <t>Aromatics/C5 chemistry → Retarder → Rubber processing aid</t>
  </si>
  <si>
    <t>Aromatics/inorganic chemistry → Shortstop additive</t>
  </si>
  <si>
    <t>Aromatics + Sulfur chemistry → Peptizer</t>
  </si>
  <si>
    <t>Oleochemical/EO/PO/mineral oil → Textile lubricant</t>
  </si>
  <si>
    <t>Biomass/ethylene/propylene → Warp size polymer</t>
  </si>
  <si>
    <t>LAB/fatty alcohol/EO → Textile surfactant</t>
  </si>
  <si>
    <t>Inorganic/C2 chemistry → Bleaching auxiliary</t>
  </si>
  <si>
    <t>BTX → Stilbene derivative → Fluorescent whitening agent</t>
  </si>
  <si>
    <t>Biomass/sugar → Fermentation → Textile enzyme</t>
  </si>
  <si>
    <t>Propylene/biomass → Printing auxiliary</t>
  </si>
  <si>
    <t>BTX/naphthalene → Dye intermediate → Textile dye</t>
  </si>
  <si>
    <t>Silicone/oleochemical/phosphorus/fluorochemical → Textile finish</t>
  </si>
  <si>
    <t>Propylene/PO/BTX/silicone → Textile coating</t>
  </si>
  <si>
    <t>BTX/oleochemical → Ink resin/vehicle → Lithographic ink</t>
  </si>
  <si>
    <t>Solvent/acrylic/PU chain → Flexographic ink</t>
  </si>
  <si>
    <t>Aromatic/ester solvent + resin → Gravure ink</t>
  </si>
  <si>
    <t>Acrylic/solvent chain → Inkjet ink formulation</t>
  </si>
  <si>
    <t>Acrylic/BTX → UV ink formulation</t>
  </si>
  <si>
    <t>Extraction/fermentation/synthesis → Flavor composition</t>
  </si>
  <si>
    <t>Aroma chemical + natural extract → Fragrance formulation</t>
  </si>
  <si>
    <t>Plant extraction/distillation → Natural extract</t>
  </si>
  <si>
    <t>BTX/isoprene/turpentine → Aroma chemical</t>
  </si>
  <si>
    <t>Biomass starch → Chemical/enzymatic modification → Food starch</t>
  </si>
  <si>
    <t>Biomass/fermentation → Hydrocolloid → Food stabilizer</t>
  </si>
  <si>
    <t>Fermentation/sugar chemistry/extraction → High-intensity sweetener</t>
  </si>
  <si>
    <t>Biomass sugar → Hydrogenation/fermentation → Specialty sweetener</t>
  </si>
  <si>
    <t>Oleochemical/glycerol/EO → Food emulsifier</t>
  </si>
  <si>
    <t>Extraction/mineral/BTX → Food colorant</t>
  </si>
  <si>
    <t>Biomass/sugar → Fermentation → Food enzyme</t>
  </si>
  <si>
    <t>BTX/olefin/fermentation → Preservative</t>
  </si>
  <si>
    <t>BTX/natural oil → Antioxidant → Food additive</t>
  </si>
  <si>
    <t>Isoprene/natural route → Carotenoid feed additive</t>
  </si>
  <si>
    <t>Petrochemical/fermentation → Vitamin active</t>
  </si>
  <si>
    <t>Phosphate rock → Phosphoric acid → Feed phosphate</t>
  </si>
  <si>
    <t>Fermentation/petrochemical sulfur chemistry → Feed amino acid</t>
  </si>
  <si>
    <t>Natural gas → Ammonia → Urea → Feed NPN</t>
  </si>
  <si>
    <t>Biomass/sugar → Fermentation → Feed enzyme</t>
  </si>
  <si>
    <t>Ethylene → LAO/Decene → PAO → Synthetic lubricant</t>
  </si>
  <si>
    <t>Propylene → Polyol + Fatty acid → Polyol ester</t>
  </si>
  <si>
    <t>Ethylene/Propylene → EO/PO → PAG → Synthetic lubricant</t>
  </si>
  <si>
    <t>Olefin/paraffin oxidation + Alcohol → Di-/triester lubricant</t>
  </si>
  <si>
    <t>C4 stream → Isobutylene → Polybutene</t>
  </si>
  <si>
    <t>Benzene → Phenol + Phosphorus chemistry → Phosphate ester</t>
  </si>
  <si>
    <t>Aromatics + Olefin → Alkylated aromatic base oil</t>
  </si>
  <si>
    <t>Silicon/fluorochemical/aromatics → Specialty lubricant</t>
  </si>
  <si>
    <t>Inorganic/C2 chemistry → Bleaching specialty</t>
  </si>
  <si>
    <t>Oleochemical/EO/PO → Deinking formulation</t>
  </si>
  <si>
    <t>Biomass/sugar → Fermentation → Paper enzyme</t>
  </si>
  <si>
    <t>Chlorine/C1/specialty intermediate → Paper biocide</t>
  </si>
  <si>
    <t>Silicone/mineral oil/oleochemical → Defoamer</t>
  </si>
  <si>
    <t>Mineral/polymer/surfactant → Pitch control additive</t>
  </si>
  <si>
    <t>Propylene → Acrylamide → Retention aid polymer</t>
  </si>
  <si>
    <t>Biomass/propylene → Strength polymer</t>
  </si>
  <si>
    <t>Propylene/chlorine + amine → Wet-strength resin</t>
  </si>
  <si>
    <t>Oleochemical/olefin/styrene → Sizing agent</t>
  </si>
  <si>
    <t>Aromatics/mineral → Paper colorant/brightener</t>
  </si>
  <si>
    <t>BTX/C4/acrylic chain → Coating binder</t>
  </si>
  <si>
    <t>Acrylic/oleochemical/biopolymer → Specialty paper coating</t>
  </si>
  <si>
    <t>EO/propylene/aromatics → Concrete admixture</t>
  </si>
  <si>
    <t>C4/BTX → Styrenic elastomer/additive → Asphalt modifier</t>
  </si>
  <si>
    <t>BTX/PO/silicone/acrylic chain → Construction A&amp;S</t>
  </si>
  <si>
    <t>Acrylic/epoxy/PU/silicone chain → Construction coating</t>
  </si>
  <si>
    <t>PO/EO → Polyol + Aromatics → Isocyanate → Insulation foam</t>
  </si>
  <si>
    <t>Olefin/ketone/alcohol chain → Frother</t>
  </si>
  <si>
    <t>Alcohol + CS₂/phosphorus chemistry → Sulfide collector</t>
  </si>
  <si>
    <t>Oleochemical/amine/phosphate → Collector</t>
  </si>
  <si>
    <t>Propylene → Acrylonitrile/Acrylamide → Flocculant</t>
  </si>
  <si>
    <t>BTX/oxo alcohol/phosphorus → Solvent extractant</t>
  </si>
  <si>
    <t>Ethylene/propylene → EO/PO/amine → Grinding aid</t>
  </si>
  <si>
    <t>Propylene/EO/PO → Dispersant → Wet grinding aid</t>
  </si>
  <si>
    <t>Acrylic/biopolymer → Rheology modifier</t>
  </si>
  <si>
    <t>C4 → PIB → PIBSA + Amine → Dispersant</t>
  </si>
  <si>
    <t>Aromatics/olefin + metal base → Detergent additive</t>
  </si>
  <si>
    <t>Alcohol + P/S/Zn chemistry → Anti-wear additive</t>
  </si>
  <si>
    <t>BTX/propylene → Antioxidant intermediate → LOA antioxidant</t>
  </si>
  <si>
    <t>Oleochemical/BTX/N chemistry → Corrosion inhibitor</t>
  </si>
  <si>
    <t>Olefin/acrylate/styrenic chain → VI improver</t>
  </si>
  <si>
    <t>Acrylic/oleochemical/silicone chain → Specialty LOA</t>
  </si>
  <si>
    <t>Biomass/acrylic chain → Water-based drilling additive</t>
  </si>
  <si>
    <t>Base oil/oleochemical/amine → OBM additive</t>
  </si>
  <si>
    <t>Ethylene/olefin/ester → Synthetic drilling fluid</t>
  </si>
  <si>
    <t>Aromatics/EO/PO/cellulose → Cementing additive</t>
  </si>
  <si>
    <t>Inorganic salt + amine/solvent → Completion fluid chemical</t>
  </si>
  <si>
    <t>Inorganic acid + amine/surfactant → Acidizing chemical</t>
  </si>
  <si>
    <t>Acrylic/biopolymer/inorganic → Fracturing additive</t>
  </si>
  <si>
    <t>Amine/phosphonate/biocide chain → Asset integrity chemical</t>
  </si>
  <si>
    <t>EO/PO/C1/aromatics → Flow assurance chemical</t>
  </si>
  <si>
    <t>LAB/acrylamide/alkali → EOR chemical</t>
  </si>
  <si>
    <t>Inorganic minerals/rare earth → Zeolite catalyst → FCC</t>
  </si>
  <si>
    <t>Metal salts + Alumina → Hydrotreating catalyst</t>
  </si>
  <si>
    <t>Zeolite/alumina + metals → Hydrocracking catalyst</t>
  </si>
  <si>
    <t>Precious metal + Alumina → Reforming catalyst</t>
  </si>
  <si>
    <t>Precious metal/inorganic support → Isomerization catalyst</t>
  </si>
  <si>
    <t>Inorganic/zeolite/acid chemistry → Refining catalyst</t>
  </si>
  <si>
    <t>PGM + Rare earth oxide + Ceramic substrate → TWC</t>
  </si>
  <si>
    <t>PGM/ceramic → Small engine catalyst</t>
  </si>
  <si>
    <t>PGM/oxide washcoat → Small engine catalyst</t>
  </si>
  <si>
    <t>PGM/zeolite/oxide → Diesel emission catalyst</t>
  </si>
  <si>
    <t>Zeolite/metal oxide/PGM → Heavy-duty emission catalyst</t>
  </si>
  <si>
    <t>Ti/V/W oxide or Zeolite → Stationary SCR catalyst</t>
  </si>
  <si>
    <t>PGM/zeolite/metal oxide → Industrial emission catalyst</t>
  </si>
  <si>
    <t>PGM/zeolite/ceramic → Non-road emission catalyst</t>
  </si>
  <si>
    <t>Specialty Category</t>
    <phoneticPr fontId="3" type="noConversion"/>
  </si>
  <si>
    <t>Linkage 사유</t>
    <phoneticPr fontId="6" type="noConversion"/>
  </si>
  <si>
    <t>Construction chemicals</t>
    <phoneticPr fontId="6" type="noConversion"/>
  </si>
  <si>
    <t>콘크리트 혼화제, 방수재, 보수재 등 건설용 기능성 화학소재</t>
  </si>
  <si>
    <t>Coatings, high-performance anticorrosion</t>
    <phoneticPr fontId="6" type="noConversion"/>
  </si>
  <si>
    <t>철강, 콘크리트, 교량, 플랜트, 해양구조물 부식 방지</t>
  </si>
  <si>
    <t>Coatings, thermosetting powder</t>
    <phoneticPr fontId="6" type="noConversion"/>
  </si>
  <si>
    <t>건축자재, 금속 구조물, 창호, 외장재 코팅</t>
  </si>
  <si>
    <t>Specialty adhesives and sealants</t>
    <phoneticPr fontId="6" type="noConversion"/>
  </si>
  <si>
    <t>건축용 실란트, 접착제, 방수·기밀 소재</t>
  </si>
  <si>
    <t>Water management chemicals</t>
    <phoneticPr fontId="6" type="noConversion"/>
  </si>
  <si>
    <t>상하수, 정수, 폐수처리 등 인프라 운영용 화학소재</t>
  </si>
  <si>
    <t>Plastics additives</t>
    <phoneticPr fontId="6" type="noConversion"/>
  </si>
  <si>
    <t>PVC pipe, insulation, flooring, 건축용 플라스틱 소재 성능 개선</t>
  </si>
  <si>
    <t>High-performance thermoplastics</t>
    <phoneticPr fontId="6" type="noConversion"/>
  </si>
  <si>
    <t>고내열·고강도 건축 부품, 특수 배관, 절연재 등에 일부 적용</t>
  </si>
  <si>
    <t>Specialty films</t>
  </si>
  <si>
    <t>식품·생활용품 포장필름, 보호필름, 기능성 포장재</t>
  </si>
  <si>
    <t>Plastics additives</t>
  </si>
  <si>
    <t>포장재, 생활용 플라스틱 제품의 내구성·가공성·색상·안정성 개선</t>
  </si>
  <si>
    <t>Cosmetic/personal care chemicals</t>
  </si>
  <si>
    <t>화장품, 퍼스널케어 제품용 기능성 원료</t>
  </si>
  <si>
    <t>포장재, 라벨, 상업 인쇄물용 잉크</t>
  </si>
  <si>
    <t>Flavors and fragrances</t>
  </si>
  <si>
    <t>식품, 생활용품, 화장품 향료·향미 소재</t>
  </si>
  <si>
    <t>식품 보존, 물성, 맛, 색, 기능성 개선 첨가제</t>
  </si>
  <si>
    <t>Specialty adhesives and sealants</t>
  </si>
  <si>
    <t>포장재 라미네이션, 라벨, 생활용 접착제</t>
  </si>
  <si>
    <t>Paper chemicals</t>
  </si>
  <si>
    <t>포장지, 기능성 종이, 위생지, 코팅지 제조용 화학소재</t>
  </si>
  <si>
    <t>Textile chemicals</t>
  </si>
  <si>
    <t>의류·생활섬유의 염색, 가공, 기능성 부여</t>
  </si>
  <si>
    <t>Cleaners, industrial and institutional</t>
  </si>
  <si>
    <t>일부 생활·상업용 세정제와 연결</t>
  </si>
  <si>
    <t>Coatings, radiation curable</t>
  </si>
  <si>
    <t>포장재, 라벨, 인쇄물용 UV 경화 코팅</t>
  </si>
  <si>
    <t>High-performance thermoplastics</t>
  </si>
  <si>
    <t>자동차 경량화, 내열 부품, 전장 부품, 구조용 플라스틱</t>
  </si>
  <si>
    <t>Compounded engineering thermoplastics</t>
  </si>
  <si>
    <t>자동차용 엔지니어링 플라스틱 컴파운드, 맞춤형 물성 구현</t>
  </si>
  <si>
    <t>타이어, 씰, 호스, 방진고무 등 고무부품 제조 보조제</t>
  </si>
  <si>
    <t>Lubricants, synthetic</t>
  </si>
  <si>
    <t>자동차 엔진오일, EV 감속기유, 열관리 유체 등</t>
  </si>
  <si>
    <t>윤활유 성능 개선, 마모 방지, 산화 안정성, 청정성 부여</t>
  </si>
  <si>
    <t>Emission control</t>
  </si>
  <si>
    <t>배출가스 저감 촉매, 자동차 배기가스 처리 소재</t>
  </si>
  <si>
    <t>차체 접착, 구조용 접착, 배터리팩 실링</t>
  </si>
  <si>
    <t>Coatings, thermosetting powder</t>
  </si>
  <si>
    <t>자동차 부품, 휠, 금속부품 코팅</t>
  </si>
  <si>
    <t>자동차 내외장재, 전장부품용 플라스틱 물성 개선</t>
  </si>
  <si>
    <t>Green power materials</t>
  </si>
  <si>
    <t>태양광, 배터리, 전력저장, 전력 인프라 관련 소재</t>
  </si>
  <si>
    <t>Oil field chemicals</t>
  </si>
  <si>
    <t>원유·가스전 생산, 회수율 향상, 부식·스케일 방지</t>
  </si>
  <si>
    <t>Petroleum refining/chemical process</t>
  </si>
  <si>
    <t>정유·석화 공정 촉매, 공정 효율 개선 소재</t>
  </si>
  <si>
    <t>발전소, 정유·석화 플랜트, 산업설비 배출가스 저감</t>
  </si>
  <si>
    <t>Water management chemicals</t>
  </si>
  <si>
    <t>발전소, 정유·석화, 가스처리 설비의 공정수·폐수처리</t>
  </si>
  <si>
    <t>Coatings, high-performance anticorrosion</t>
  </si>
  <si>
    <t>에너지 설비, 저장탱크, 배관, 해양플랜트 부식 방지</t>
  </si>
  <si>
    <t>터빈, 압축기, 발전설비, 에너지 인프라 윤활</t>
  </si>
  <si>
    <t>산업·에너지 설비용 윤활유 성능 개선</t>
  </si>
  <si>
    <t>Mining chemicals</t>
  </si>
  <si>
    <t>에너지·자원 채굴과 연결되는 광물 처리 화학소재</t>
  </si>
  <si>
    <t>Nutraceutical ingredients</t>
  </si>
  <si>
    <t>건강기능식품, 기능성 식품 원료</t>
  </si>
  <si>
    <t>건강·기능성 식품, 식품 안정화 소재</t>
  </si>
  <si>
    <t>의료용 필름, 보호필름, 포장필름, 멸균 포장재</t>
  </si>
  <si>
    <t>의료기기, 진단장비, 고내열·고청정 플라스틱 부품</t>
  </si>
  <si>
    <t>의약외품, 건강식품, 퍼스널케어 제품 향미·향료 소재</t>
  </si>
  <si>
    <t>피부·위생·개인관리 제품과 일부 헬스케어 접점</t>
  </si>
  <si>
    <t>Feed additives</t>
  </si>
  <si>
    <t>축산·사료용 기능성 첨가제</t>
  </si>
  <si>
    <t>농업용 필름, 하우스 필름, 멀칭 필름</t>
  </si>
  <si>
    <t>농업용 필름의 내후성, 자외선 안정성, 수명 개선</t>
  </si>
  <si>
    <t>농업용수 처리, 관개 시스템, 수질 관리와 일부 연결</t>
  </si>
  <si>
    <t>농산물 가공·식품화 단계에서 간접 연결 가능</t>
  </si>
  <si>
    <t>산업재 표면처리, UV 경화 코팅, 고속 생산라인 적용</t>
  </si>
  <si>
    <t>산업기계, 금속부품, 가전, 설비 코팅</t>
  </si>
  <si>
    <t>플랜트, 선박, 중장비, 산업설비 부식 방지</t>
  </si>
  <si>
    <t>산업·상업용 세정제, 설비 세정, 표면처리 전처리</t>
  </si>
  <si>
    <t>산업기계, 압축기, 터빈, 고성능 윤활 수요</t>
  </si>
  <si>
    <t>산업용 윤활유 성능 개선</t>
  </si>
  <si>
    <t>광물 채굴·선광·정제 공정용 화학소재</t>
  </si>
  <si>
    <t>산업공정 촉매, 정유·석화 공정 효율화</t>
  </si>
  <si>
    <t>산업용 부품, 기계부품, 내열·내마모 소재</t>
  </si>
  <si>
    <t>산업용 고무부품, 벨트, 씰, 호스</t>
  </si>
  <si>
    <t>산업용 섬유, 코팅 섬유, 기능성 섬유 가공</t>
  </si>
  <si>
    <t>산업용 마킹, 패키징 인쇄, 기능성 인쇄</t>
  </si>
  <si>
    <t>산업용지, 포장지, 특수지 제조</t>
  </si>
  <si>
    <t>산업재 조립, 접합, 실링</t>
  </si>
  <si>
    <t>산업공정 수처리, 폐수처리</t>
  </si>
  <si>
    <t>고성능 산업부품, 내열·내화학 부품</t>
  </si>
  <si>
    <t>Semiconductors, silicon and IC process chemicals</t>
  </si>
  <si>
    <t>반도체 제조공정용 초고순도 전자화학 소재</t>
  </si>
  <si>
    <t>Display materials</t>
  </si>
  <si>
    <t>LCD/OLED 등 디스플레이 소재</t>
  </si>
  <si>
    <t>Printed circuit boards and packaging</t>
  </si>
  <si>
    <t>PCB, 반도체 패키징, 전자부품 기판 소재</t>
  </si>
  <si>
    <t>디스플레이 필름, 보호필름, 광학필름, 전자재료용 필름</t>
  </si>
  <si>
    <t>전자부품, 커넥터, 절연재, 고내열 플라스틱</t>
  </si>
  <si>
    <t>전기전자 부품용 엔지니어링 플라스틱 컴파운드</t>
  </si>
  <si>
    <t>난연제, 안정제, 대전방지제 등 전자재료용 플라스틱 성능 개선</t>
  </si>
  <si>
    <t>전자부품 접착, 디스플레이 접합, 반도체 패키징 보조소재</t>
  </si>
  <si>
    <t>전자부품 보호코팅, 디스플레이·필름 코팅</t>
  </si>
  <si>
    <t>E03</t>
    <phoneticPr fontId="3" type="noConversion"/>
  </si>
  <si>
    <t>E04</t>
    <phoneticPr fontId="3" type="noConversion"/>
  </si>
  <si>
    <t>E05</t>
    <phoneticPr fontId="3" type="noConversion"/>
  </si>
  <si>
    <t>E06</t>
    <phoneticPr fontId="3" type="noConversion"/>
  </si>
  <si>
    <t>E07</t>
    <phoneticPr fontId="3" type="noConversion"/>
  </si>
  <si>
    <t>E08</t>
    <phoneticPr fontId="3" type="noConversion"/>
  </si>
  <si>
    <t>CAGR</t>
    <phoneticPr fontId="3" type="noConversion"/>
  </si>
  <si>
    <t>end_use_category</t>
    <phoneticPr fontId="3" type="noConversion"/>
  </si>
  <si>
    <t>specialty_category</t>
    <phoneticPr fontId="6" type="noConversion"/>
  </si>
  <si>
    <t>specialty_cagr</t>
    <phoneticPr fontId="3" type="noConversion"/>
  </si>
  <si>
    <t>No</t>
    <phoneticPr fontId="6" type="noConversion"/>
  </si>
  <si>
    <t>Category</t>
    <phoneticPr fontId="6" type="noConversion"/>
  </si>
  <si>
    <t>Category2</t>
    <phoneticPr fontId="6" type="noConversion"/>
  </si>
  <si>
    <t>Category3</t>
    <phoneticPr fontId="6" type="noConversion"/>
  </si>
  <si>
    <t>Category4</t>
    <phoneticPr fontId="6" type="noConversion"/>
  </si>
  <si>
    <t>Main product</t>
    <phoneticPr fontId="6" type="noConversion"/>
  </si>
  <si>
    <t>Starting Material</t>
    <phoneticPr fontId="6" type="noConversion"/>
  </si>
  <si>
    <t>Petrochemical 연관성</t>
    <phoneticPr fontId="6" type="noConversion"/>
  </si>
  <si>
    <t>Intermediate</t>
    <phoneticPr fontId="6" type="noConversion"/>
  </si>
  <si>
    <t>Compound annual growth rate. 2025-30(percent)</t>
    <phoneticPr fontId="6" type="noConversion"/>
  </si>
  <si>
    <t>Selected</t>
    <phoneticPr fontId="6" type="noConversion"/>
  </si>
  <si>
    <t>Electronic chemicals</t>
  </si>
  <si>
    <t>Semiconductors, silicon and IC process chemicals</t>
    <phoneticPr fontId="6" type="noConversion"/>
  </si>
  <si>
    <t>Wafer substrates</t>
  </si>
  <si>
    <t>Silicon wafers</t>
  </si>
  <si>
    <r>
      <t>Logic/Memory</t>
    </r>
    <r>
      <rPr>
        <sz val="8"/>
        <rFont val="맑은 고딕"/>
        <family val="2"/>
        <charset val="129"/>
      </rPr>
      <t>용</t>
    </r>
    <r>
      <rPr>
        <sz val="8"/>
        <rFont val="Arial"/>
        <family val="2"/>
        <charset val="238"/>
      </rPr>
      <t xml:space="preserve"> 300 mm silicon wafer</t>
    </r>
    <phoneticPr fontId="6" type="noConversion"/>
  </si>
  <si>
    <t>Quartz/Silica</t>
    <phoneticPr fontId="6" type="noConversion"/>
  </si>
  <si>
    <t>-</t>
    <phoneticPr fontId="6" type="noConversion"/>
  </si>
  <si>
    <t>Polysilicon, Single-crystal silicon ingot</t>
    <phoneticPr fontId="6" type="noConversion"/>
  </si>
  <si>
    <t>Δ</t>
    <phoneticPr fontId="6" type="noConversion"/>
  </si>
  <si>
    <t>Silicon carbide (SiC) wafers</t>
  </si>
  <si>
    <r>
      <t>EV power semiconductor</t>
    </r>
    <r>
      <rPr>
        <sz val="8"/>
        <rFont val="맑은 고딕"/>
        <family val="2"/>
        <charset val="129"/>
      </rPr>
      <t>용</t>
    </r>
    <r>
      <rPr>
        <sz val="8"/>
        <rFont val="Arial"/>
        <family val="2"/>
        <charset val="238"/>
      </rPr>
      <t xml:space="preserve"> SiC wafer</t>
    </r>
    <phoneticPr fontId="6" type="noConversion"/>
  </si>
  <si>
    <t>Quartz/Silica, Petroleum coke</t>
    <phoneticPr fontId="6" type="noConversion"/>
  </si>
  <si>
    <t>SiC powder/crystal boule</t>
    <phoneticPr fontId="6" type="noConversion"/>
  </si>
  <si>
    <t>Sapphire wafers</t>
  </si>
  <si>
    <t>LED/RF/compound semiconductor substrate</t>
    <phoneticPr fontId="6" type="noConversion"/>
  </si>
  <si>
    <t>Alumina/Bauxite</t>
    <phoneticPr fontId="6" type="noConversion"/>
  </si>
  <si>
    <t>High-purity alumina, Sapphire ingot</t>
    <phoneticPr fontId="6" type="noConversion"/>
  </si>
  <si>
    <t>Other semiconductor wafers</t>
    <phoneticPr fontId="6" type="noConversion"/>
  </si>
  <si>
    <t>GaAs/InP compound semiconductor wafer</t>
    <phoneticPr fontId="6" type="noConversion"/>
  </si>
  <si>
    <t>Gallium, Arsenic, Indium, Phosphorus</t>
    <phoneticPr fontId="6" type="noConversion"/>
  </si>
  <si>
    <t>GaAs/InP crystal ingot</t>
    <phoneticPr fontId="6" type="noConversion"/>
  </si>
  <si>
    <t>Electronic gases</t>
  </si>
  <si>
    <t>Atmospheric gases</t>
  </si>
  <si>
    <t>High-purity N2/O2/Ar for purge, oxidation and process atmosphere</t>
    <phoneticPr fontId="6" type="noConversion"/>
  </si>
  <si>
    <t>Air</t>
    <phoneticPr fontId="6" type="noConversion"/>
  </si>
  <si>
    <t>High-purity nitrogen, oxygen, argon</t>
    <phoneticPr fontId="6" type="noConversion"/>
  </si>
  <si>
    <t>Specialty gases</t>
  </si>
  <si>
    <t>Deposition/etching/cleaning gases for CVD/etch process</t>
    <phoneticPr fontId="6" type="noConversion"/>
  </si>
  <si>
    <t>Silicon, Fluorine, Chlorine, Ammonia</t>
    <phoneticPr fontId="6" type="noConversion"/>
  </si>
  <si>
    <t>△</t>
    <phoneticPr fontId="6" type="noConversion"/>
  </si>
  <si>
    <t>Silane, NF3, WF6, HCl, NH3, TEOS-type precursors</t>
    <phoneticPr fontId="6" type="noConversion"/>
  </si>
  <si>
    <t>Metal and dielectric materials</t>
  </si>
  <si>
    <t>Thin-film metals (sputtering targets)</t>
  </si>
  <si>
    <t>Cu/Al/Ta/Ti/W sputtering target for interconnect/barrier layer</t>
    <phoneticPr fontId="6" type="noConversion"/>
  </si>
  <si>
    <t>Copper, Aluminum, Titanium, Tantalum, Tungsten</t>
    <phoneticPr fontId="6" type="noConversion"/>
  </si>
  <si>
    <t>High-purity metal target</t>
    <phoneticPr fontId="6" type="noConversion"/>
  </si>
  <si>
    <t>Dielectric materialsc</t>
  </si>
  <si>
    <t>Low-k / High-k dielectric precursor for insulating layer</t>
    <phoneticPr fontId="6" type="noConversion"/>
  </si>
  <si>
    <t>Silicon, Hafnium/Zirconium, Organosilicon</t>
    <phoneticPr fontId="6" type="noConversion"/>
  </si>
  <si>
    <t>TEOS, silane precursor, Hf/Zr precursor</t>
    <phoneticPr fontId="6" type="noConversion"/>
  </si>
  <si>
    <t>Photoresists</t>
  </si>
  <si>
    <t>g-/i-line (436/365 nm)</t>
  </si>
  <si>
    <t>Mature-node photoresist for display/legacy semiconductor process</t>
    <phoneticPr fontId="6" type="noConversion"/>
  </si>
  <si>
    <t>Benzene, Phenol, Naphthalene</t>
    <phoneticPr fontId="6" type="noConversion"/>
  </si>
  <si>
    <t>○</t>
    <phoneticPr fontId="6" type="noConversion"/>
  </si>
  <si>
    <t>Novolac resin, DNQ sensitizer</t>
    <phoneticPr fontId="6" type="noConversion"/>
  </si>
  <si>
    <t>KrF (248 nm)</t>
  </si>
  <si>
    <t>DUV photoresist for semiconductor lithography</t>
    <phoneticPr fontId="6" type="noConversion"/>
  </si>
  <si>
    <t>Benzene, Styrene</t>
    <phoneticPr fontId="6" type="noConversion"/>
  </si>
  <si>
    <t>Hydroxystyrene polymer, Photoacid generator</t>
    <phoneticPr fontId="6" type="noConversion"/>
  </si>
  <si>
    <t>ArF (193 nm)</t>
  </si>
  <si>
    <t>Advanced DUV photoresist for fine patterning</t>
    <phoneticPr fontId="6" type="noConversion"/>
  </si>
  <si>
    <t>Propylene, Fluorochemical feed</t>
    <phoneticPr fontId="6" type="noConversion"/>
  </si>
  <si>
    <t>Acrylate/methacrylate polymer, PAG</t>
    <phoneticPr fontId="6" type="noConversion"/>
  </si>
  <si>
    <t>EUV (13.5 nm)</t>
  </si>
  <si>
    <t>Leading-edge EUV photoresist for advanced logic/memory</t>
    <phoneticPr fontId="6" type="noConversion"/>
  </si>
  <si>
    <t>Aromatics, Fluorochemicals, Metal precursors</t>
    <phoneticPr fontId="6" type="noConversion"/>
  </si>
  <si>
    <t>Chemically amplified resist, PAG, Metal-oxide resist precursor</t>
    <phoneticPr fontId="6" type="noConversion"/>
  </si>
  <si>
    <r>
      <t>Specialty organic/fluorine/metal precursor → EUV re</t>
    </r>
    <r>
      <rPr>
        <sz val="8"/>
        <rFont val="맑은 고딕"/>
        <family val="2"/>
        <charset val="129"/>
      </rPr>
      <t>sist</t>
    </r>
    <phoneticPr fontId="6" type="noConversion"/>
  </si>
  <si>
    <t>Wet-processing chemicals</t>
  </si>
  <si>
    <t>Standard electronic grade - Acids and bases</t>
    <phoneticPr fontId="6" type="noConversion"/>
  </si>
  <si>
    <t>Cleaning/etching acids and bases for mature process</t>
    <phoneticPr fontId="6" type="noConversion"/>
  </si>
  <si>
    <t>Sulfur, Chlorine, Fluorspar, Ammonia</t>
    <phoneticPr fontId="6" type="noConversion"/>
  </si>
  <si>
    <t>H2SO4, HCl, HF, NH4OH</t>
    <phoneticPr fontId="6" type="noConversion"/>
  </si>
  <si>
    <r>
      <t>Inorganic acid/base chain → Electronic-grade wet chemica</t>
    </r>
    <r>
      <rPr>
        <sz val="8"/>
        <rFont val="맑은 고딕"/>
        <family val="2"/>
        <charset val="129"/>
      </rPr>
      <t>l</t>
    </r>
    <phoneticPr fontId="6" type="noConversion"/>
  </si>
  <si>
    <t>Standard electronic grade - Solvents</t>
    <phoneticPr fontId="6" type="noConversion"/>
  </si>
  <si>
    <t>Cleaning and resist process solvent</t>
    <phoneticPr fontId="6" type="noConversion"/>
  </si>
  <si>
    <t>Propylene, Methanol, Acetone</t>
    <phoneticPr fontId="6" type="noConversion"/>
  </si>
  <si>
    <t>IPA, Acetone, PGME/PGMEA</t>
    <phoneticPr fontId="6" type="noConversion"/>
  </si>
  <si>
    <t>Ultra-high purity - Acids and bases</t>
    <phoneticPr fontId="6" type="noConversion"/>
  </si>
  <si>
    <t>Advanced-node UHP cleaning/etch chemical</t>
    <phoneticPr fontId="6" type="noConversion"/>
  </si>
  <si>
    <t>UHP H2SO4, HF, HCl, NH4OH, H2O2</t>
    <phoneticPr fontId="6" type="noConversion"/>
  </si>
  <si>
    <r>
      <t>Inorganic chain → Ultra-high-purity purification → UHP wet chem</t>
    </r>
    <r>
      <rPr>
        <sz val="8"/>
        <rFont val="맑은 고딕"/>
        <family val="2"/>
        <charset val="129"/>
      </rPr>
      <t>ical</t>
    </r>
    <phoneticPr fontId="6" type="noConversion"/>
  </si>
  <si>
    <t>Ultra-high purity - Solvents</t>
    <phoneticPr fontId="6" type="noConversion"/>
  </si>
  <si>
    <t>Advanced-node UHP solvent for lithography/cleaning</t>
    <phoneticPr fontId="6" type="noConversion"/>
  </si>
  <si>
    <t>Propylene, EO/PO, Methanol</t>
    <phoneticPr fontId="6" type="noConversion"/>
  </si>
  <si>
    <t>UHP IPA, PGMEA, NMP-type solvent</t>
    <phoneticPr fontId="6" type="noConversion"/>
  </si>
  <si>
    <r>
      <t>Petrochemical solvent chain → Ultra-high-purity purification → UHP solve</t>
    </r>
    <r>
      <rPr>
        <sz val="8"/>
        <rFont val="맑은 고딕"/>
        <family val="2"/>
        <charset val="129"/>
      </rPr>
      <t>nt</t>
    </r>
    <phoneticPr fontId="6" type="noConversion"/>
  </si>
  <si>
    <t>Formulated products</t>
  </si>
  <si>
    <t>Copper-plating chemicals</t>
  </si>
  <si>
    <t>Cu electroplating bath for interconnect formation</t>
    <phoneticPr fontId="6" type="noConversion"/>
  </si>
  <si>
    <t>Copper, Sulfuric acid, Organic additives</t>
    <phoneticPr fontId="6" type="noConversion"/>
  </si>
  <si>
    <t>Copper sulfate, Leveler, Suppressor, Brightener</t>
    <phoneticPr fontId="6" type="noConversion"/>
  </si>
  <si>
    <t>Photoresist ancillaries</t>
  </si>
  <si>
    <t>Developer/stripper/edge-bead remover for lithography process</t>
    <phoneticPr fontId="6" type="noConversion"/>
  </si>
  <si>
    <t>TMA, Solvents, Amines</t>
    <phoneticPr fontId="6" type="noConversion"/>
  </si>
  <si>
    <t>TMAH developer, Stripper, Rinse/EBR solvent</t>
    <phoneticPr fontId="6" type="noConversion"/>
  </si>
  <si>
    <t>CMP products</t>
  </si>
  <si>
    <t>CMP slurry/pad/post-CMP cleaner for planarization</t>
    <phoneticPr fontId="6" type="noConversion"/>
  </si>
  <si>
    <t>Silica/Ceria/Alumina, PU, Surfactant</t>
    <phoneticPr fontId="6" type="noConversion"/>
  </si>
  <si>
    <t>CMP slurry, Polyurethane pad, Post-CMP cleaner</t>
    <phoneticPr fontId="6" type="noConversion"/>
  </si>
  <si>
    <t>Display materials</t>
    <phoneticPr fontId="6" type="noConversion"/>
  </si>
  <si>
    <t>Substrates</t>
  </si>
  <si>
    <t>Substrates for LCD</t>
  </si>
  <si>
    <t>TFT-LCD glass substrate</t>
  </si>
  <si>
    <t>Silica, Soda ash, Alumina</t>
  </si>
  <si>
    <t>High-purity display glass</t>
  </si>
  <si>
    <t>Substrates for OLED</t>
  </si>
  <si>
    <t>OLED glass / flexible PI substrate</t>
  </si>
  <si>
    <t>Silica, Benzene, PX</t>
  </si>
  <si>
    <t>Display glass, Polyimide substrate</t>
  </si>
  <si>
    <t xml:space="preserve">Optical and functional films </t>
  </si>
  <si>
    <t>LCD - Light guide plate (LGP)</t>
    <phoneticPr fontId="6" type="noConversion"/>
  </si>
  <si>
    <t>PMMA/PC light guide plate</t>
  </si>
  <si>
    <t>Propylene, Methanol, Benzene</t>
  </si>
  <si>
    <t>MMA/PMMA resin, PC resin</t>
  </si>
  <si>
    <t>LCD - Light guide plate (LGP) Reflective film</t>
    <phoneticPr fontId="6" type="noConversion"/>
  </si>
  <si>
    <t>White PET reflective film</t>
  </si>
  <si>
    <t>PX, Ethylene, TiO₂</t>
  </si>
  <si>
    <t>PET film, White masterbatch</t>
  </si>
  <si>
    <t>LCD - Light guide plate (LGP) Diffusion film</t>
    <phoneticPr fontId="6" type="noConversion"/>
  </si>
  <si>
    <t>PET/PC diffusion film</t>
  </si>
  <si>
    <t>PX, Ethylene, Propylene, Styrene</t>
  </si>
  <si>
    <t>PET film, Acrylic/PS diffusion beads</t>
  </si>
  <si>
    <t>LCD - Brightness enhancement film (BEF)</t>
    <phoneticPr fontId="6" type="noConversion"/>
  </si>
  <si>
    <t>Prism optical film</t>
  </si>
  <si>
    <t>PX, Ethylene, Propylene</t>
  </si>
  <si>
    <t>PET base film, UV acrylate resin</t>
  </si>
  <si>
    <t>LCD - Linear polarizers (LPL)</t>
    <phoneticPr fontId="6" type="noConversion"/>
  </si>
  <si>
    <t>PVA/TAC polarizer film</t>
  </si>
  <si>
    <t>Ethylene, Acetic acid, Cellulose</t>
  </si>
  <si>
    <t>PVA film, TAC film, Iodine</t>
  </si>
  <si>
    <t xml:space="preserve">LCD - Linear polarizers (LPL) Alignment film </t>
    <phoneticPr fontId="6" type="noConversion"/>
  </si>
  <si>
    <t>LCD polyimide alignment film</t>
  </si>
  <si>
    <t>Benzene, PX</t>
  </si>
  <si>
    <t>Dianhydride, Diamine, PI varnish</t>
  </si>
  <si>
    <t>LCD - Anisotropic conductive film (ACF)</t>
    <phoneticPr fontId="6" type="noConversion"/>
  </si>
  <si>
    <t>Conductive adhesive film for panel bonding</t>
  </si>
  <si>
    <t>Benzene, Propylene, Metal particles</t>
  </si>
  <si>
    <t>Epoxy/acrylic adhesive, Conductive particles</t>
  </si>
  <si>
    <t>OLED - Circular polarizers (CPL)</t>
    <phoneticPr fontId="6" type="noConversion"/>
  </si>
  <si>
    <t>OLED anti-reflection circular polarizer</t>
  </si>
  <si>
    <t>Ethylene, Cellulose, C5/Cyclic olefin</t>
  </si>
  <si>
    <t>PVA, TAC, COP/retardation film</t>
  </si>
  <si>
    <t>OLED - Anisotropic conductive film (ACF)</t>
    <phoneticPr fontId="6" type="noConversion"/>
  </si>
  <si>
    <t>Conductive bonding film for OLED module</t>
  </si>
  <si>
    <t>Liquid crystals</t>
  </si>
  <si>
    <t>LCD liquid crystal mixture</t>
  </si>
  <si>
    <t>Benzene, Toluene, Fluorochemicals</t>
  </si>
  <si>
    <t>Fluorinated biphenyl/cyclohexane LC intermediates</t>
  </si>
  <si>
    <t>Organic materials for OLED</t>
  </si>
  <si>
    <t>EML host material</t>
    <phoneticPr fontId="6" type="noConversion"/>
  </si>
  <si>
    <t>OLED emission-layer host</t>
  </si>
  <si>
    <t>Benzene, Toluene, Naphthalene</t>
  </si>
  <si>
    <t>Carbazole, Anthracene, Triazine, Phosphine oxide derivatives</t>
  </si>
  <si>
    <t>EML host material - EML dopant</t>
    <phoneticPr fontId="6" type="noConversion"/>
  </si>
  <si>
    <t>OLED emitter/dopant</t>
  </si>
  <si>
    <t>Aromatics, Iridium/Platinum</t>
  </si>
  <si>
    <t>Phosphorescent/fluorescent dopant complex</t>
  </si>
  <si>
    <t>EML host material - Other layers</t>
    <phoneticPr fontId="6" type="noConversion"/>
  </si>
  <si>
    <t>HTL/ETL/HIL/EIL materials</t>
  </si>
  <si>
    <t>Aromatics, Fluorochemicals, Metal precursors</t>
  </si>
  <si>
    <t>Amine, Spiro, Oxadiazole, Metal oxide/complex materials</t>
  </si>
  <si>
    <t xml:space="preserve">Electrode materials </t>
  </si>
  <si>
    <t>ITO/Ag/Al/Cu electrode material</t>
  </si>
  <si>
    <t>Indium, Tin, Silver, Aluminum, Copper</t>
  </si>
  <si>
    <t>ITO target, Metal sputtering target</t>
  </si>
  <si>
    <t>Color filter resists</t>
  </si>
  <si>
    <t>RGB color filter photoresist</t>
  </si>
  <si>
    <t>Benzene, Propylene, Pigments</t>
  </si>
  <si>
    <t>Acrylic resin, Pigment dispersion, Photoinitiator</t>
  </si>
  <si>
    <t xml:space="preserve">Processing chemicals </t>
  </si>
  <si>
    <t xml:space="preserve">Photoresists </t>
    <phoneticPr fontId="6" type="noConversion"/>
  </si>
  <si>
    <t>Display photoresist</t>
  </si>
  <si>
    <t>Benzene, Propylene</t>
  </si>
  <si>
    <t>Novolac/acrylic resin, PAG, Solvent</t>
  </si>
  <si>
    <t xml:space="preserve">Electronic gases </t>
    <phoneticPr fontId="6" type="noConversion"/>
  </si>
  <si>
    <t>Process gas for display panel manufacturing</t>
  </si>
  <si>
    <t>Air, Silicon, Fluorine, Chlorine</t>
  </si>
  <si>
    <t>N₂/O₂/Ar, Silane, NF₃, HCl, NH₃</t>
  </si>
  <si>
    <t>Wet-processing chemicals</t>
    <phoneticPr fontId="6" type="noConversion"/>
  </si>
  <si>
    <t>Cleaning/etching chemicals for display process</t>
  </si>
  <si>
    <t>Sulfur, Chlorine, Fluorspar, Propylene</t>
  </si>
  <si>
    <t>H₂SO₄, HCl, HF, IPA, PGMEA</t>
  </si>
  <si>
    <t>PCB chemicals</t>
  </si>
  <si>
    <t>PCB base materials</t>
    <phoneticPr fontId="6" type="noConversion"/>
  </si>
  <si>
    <t>Copper-clad laminate / build-up substrate base</t>
  </si>
  <si>
    <t>Benzene, Propylene, Glass fiber, Copper</t>
  </si>
  <si>
    <t>Epoxy resin, BT resin, Glass cloth, Copper foil</t>
  </si>
  <si>
    <t>PCB resists</t>
    <phoneticPr fontId="6" type="noConversion"/>
  </si>
  <si>
    <t>Dry film resist / solder mask</t>
  </si>
  <si>
    <t>Propylene, Benzene</t>
  </si>
  <si>
    <t>Acrylate oligomer, Epoxy acrylate, Photoinitiator</t>
  </si>
  <si>
    <t>Etchant, cleaner and desmear chemical</t>
  </si>
  <si>
    <t>Chlorine, Sulfur, Fluorspar, Solvent feed</t>
  </si>
  <si>
    <t>Cu etchant, H₂SO₄, HCl, HF, Solvent cleaner</t>
  </si>
  <si>
    <t>Plating chemicals</t>
  </si>
  <si>
    <t>Copper/electroless plating bath</t>
  </si>
  <si>
    <t>Copper, Sulfur, Formaldehyde, Organic additives</t>
  </si>
  <si>
    <t>Copper sulfate, Chelant, Leveler, Suppressor</t>
  </si>
  <si>
    <t>Thick-film pastes</t>
  </si>
  <si>
    <t>Conductive/dielectric paste</t>
  </si>
  <si>
    <t>Silver, Copper, Nickel, Epoxy/Acrylic resin</t>
  </si>
  <si>
    <t>Metal powder, Binder resin, Solvent</t>
  </si>
  <si>
    <t>Semiconductor packaging materials</t>
  </si>
  <si>
    <t>Substrates and interposer materials</t>
    <phoneticPr fontId="6" type="noConversion"/>
  </si>
  <si>
    <t>IC substrate / ABF substrate / silicon interposer</t>
  </si>
  <si>
    <t>Benzene, Propylene, Silica, Copper</t>
  </si>
  <si>
    <t>ABF resin, BT resin, Cu foil, Silicon wafer</t>
  </si>
  <si>
    <t>Encapsulants</t>
  </si>
  <si>
    <t>Epoxy molding compound for semiconductor package</t>
  </si>
  <si>
    <t>Benzene, Propylene, Silica</t>
  </si>
  <si>
    <t>Epoxy resin, Phenolic hardener, Silica filler</t>
  </si>
  <si>
    <t>Adhesives</t>
    <phoneticPr fontId="6" type="noConversion"/>
  </si>
  <si>
    <t>Die attach adhesive / underfill</t>
  </si>
  <si>
    <t>Benzene, Propylene, Silicon</t>
  </si>
  <si>
    <t>Epoxy resin, Acrylic resin, Silicone resin</t>
  </si>
  <si>
    <t>Solder bump materials</t>
    <phoneticPr fontId="6" type="noConversion"/>
  </si>
  <si>
    <t>Solder ball / bumping material</t>
  </si>
  <si>
    <t>Tin, Silver, Copper</t>
  </si>
  <si>
    <t>Sn-Ag-Cu alloy, Solder powder/ball</t>
  </si>
  <si>
    <t>Other materials</t>
    <phoneticPr fontId="6" type="noConversion"/>
  </si>
  <si>
    <t>Bonding wire, leadframe, TIM, release film</t>
  </si>
  <si>
    <t>Copper, Gold, Silver, Silicon, Benzene</t>
  </si>
  <si>
    <t>Bonding wire, Leadframe, Thermal interface material</t>
  </si>
  <si>
    <t>Amino acids, peptidesand proteins</t>
  </si>
  <si>
    <t>Health supplement amino acid/protein ingredient</t>
  </si>
  <si>
    <t>Glucose, Ammonia, Natural protein</t>
  </si>
  <si>
    <t>Amino acids, Peptides, Protein hydrolysate</t>
  </si>
  <si>
    <t>Carotenoids</t>
  </si>
  <si>
    <t>Eye-health / antioxidant nutraceutical ingredient</t>
  </si>
  <si>
    <t>C5 isoprene, Natural extracts</t>
  </si>
  <si>
    <t>Beta-carotene, Lutein, Astaxanthin</t>
  </si>
  <si>
    <t>Mineralsand traceelements</t>
  </si>
  <si>
    <t>Mineral supplement ingredient</t>
  </si>
  <si>
    <t>Inorganic minerals</t>
  </si>
  <si>
    <t>Calcium, Magnesium, Zinc, Iron salts</t>
  </si>
  <si>
    <t>Polyphenols andflavonoids</t>
  </si>
  <si>
    <t>Antioxidant botanical extract</t>
  </si>
  <si>
    <t>Botanical feedstock</t>
  </si>
  <si>
    <t>Tea catechin, Grape polyphenol, Isoflavone</t>
  </si>
  <si>
    <t>Probiotics</t>
  </si>
  <si>
    <t>Digestive/immune health probiotic culture</t>
  </si>
  <si>
    <t>Sugar, Fermentation medium</t>
  </si>
  <si>
    <t>Lactobacillus, Bifidobacterium strain</t>
  </si>
  <si>
    <t>Specialty carbohydratesand fibers</t>
  </si>
  <si>
    <t>Prebiotic fiber / dietary fiber ingredient</t>
  </si>
  <si>
    <t>Starch, Sugar, Cellulose</t>
  </si>
  <si>
    <t>Inulin, Resistant dextrin, Polydextrose</t>
  </si>
  <si>
    <t>Specialtyfattyacids</t>
  </si>
  <si>
    <t>Omega-3 / functional lipid ingredient</t>
  </si>
  <si>
    <t>Fish oil, Algae oil, Oleochemical</t>
  </si>
  <si>
    <t>EPA, DHA, CLA</t>
  </si>
  <si>
    <t>Sterolsandstanols</t>
  </si>
  <si>
    <t>Cholesterol-lowering plant sterol ingredient</t>
  </si>
  <si>
    <t>Vegetable oil, Tall oil</t>
  </si>
  <si>
    <t>Phytosterol, Stanol ester</t>
  </si>
  <si>
    <t>Vitamins</t>
  </si>
  <si>
    <t>Vitamin supplement active ingredient</t>
  </si>
  <si>
    <t>Glucose, Acetone, Isoprene, Fermentation feedstock</t>
  </si>
  <si>
    <t>Vitamin C, E, B-group intermediates</t>
  </si>
  <si>
    <t>Other</t>
  </si>
  <si>
    <t>Specialty functional health ingredient</t>
  </si>
  <si>
    <t>Biomass, Petrochemical intermediates</t>
  </si>
  <si>
    <t>CoQ10, Glucosamine, Specialty actives</t>
  </si>
  <si>
    <t>Specialty polymers</t>
    <phoneticPr fontId="6" type="noConversion"/>
  </si>
  <si>
    <t>Semicrystalline</t>
  </si>
  <si>
    <t>High-performance polyamides</t>
  </si>
  <si>
    <t>Automotive under-the-hood engineering plastic</t>
    <phoneticPr fontId="6" type="noConversion"/>
  </si>
  <si>
    <t>Benzene, C4</t>
    <phoneticPr fontId="6" type="noConversion"/>
  </si>
  <si>
    <t>Diamine, Diacid, Lactam</t>
    <phoneticPr fontId="6" type="noConversion"/>
  </si>
  <si>
    <t>Polyphenylene sulfide</t>
  </si>
  <si>
    <t>High-temperature electrical/electronic component resin</t>
    <phoneticPr fontId="6" type="noConversion"/>
  </si>
  <si>
    <t>Benzene, Sulfur</t>
    <phoneticPr fontId="6" type="noConversion"/>
  </si>
  <si>
    <t>p-Dichlorobenzene, Sodium sulfide</t>
    <phoneticPr fontId="6" type="noConversion"/>
  </si>
  <si>
    <r>
      <t>Benzene/chlor-alkali/sulfur → PPS monomer → PPS</t>
    </r>
    <r>
      <rPr>
        <sz val="8"/>
        <color theme="1"/>
        <rFont val="맑은 고딕"/>
        <family val="2"/>
        <charset val="129"/>
      </rPr>
      <t xml:space="preserve"> resin</t>
    </r>
    <phoneticPr fontId="6" type="noConversion"/>
  </si>
  <si>
    <t>Liquid crystal polymers</t>
  </si>
  <si>
    <t>SMT connector &amp; miniaturized electronic component resin</t>
    <phoneticPr fontId="6" type="noConversion"/>
  </si>
  <si>
    <t>PX, Benzene</t>
    <phoneticPr fontId="6" type="noConversion"/>
  </si>
  <si>
    <t>Aromatic hydroxy acid, Aromatic polyester monomer</t>
    <phoneticPr fontId="6" type="noConversion"/>
  </si>
  <si>
    <t>Aromatic ketone polymers</t>
  </si>
  <si>
    <t>Aerospace &amp; semiconductor ultra-performance resin</t>
    <phoneticPr fontId="6" type="noConversion"/>
  </si>
  <si>
    <t>Benzene</t>
    <phoneticPr fontId="6" type="noConversion"/>
  </si>
  <si>
    <t>Bisphenol, Aromatic ketone monomer</t>
    <phoneticPr fontId="6" type="noConversion"/>
  </si>
  <si>
    <t>Polycyclohexylenedimethylene 
terephthalate (PCT)</t>
  </si>
  <si>
    <t>LED reflector &amp; high-heat electrical polyester</t>
    <phoneticPr fontId="6" type="noConversion"/>
  </si>
  <si>
    <t>PX, Ethylene</t>
    <phoneticPr fontId="6" type="noConversion"/>
  </si>
  <si>
    <t>PTA, CHDM</t>
    <phoneticPr fontId="6" type="noConversion"/>
  </si>
  <si>
    <t xml:space="preserve">Amorphous </t>
  </si>
  <si>
    <t>Polyarylate resin (PAR)</t>
  </si>
  <si>
    <t>Transparent heat-resistant engineering plastic</t>
    <phoneticPr fontId="6" type="noConversion"/>
  </si>
  <si>
    <t>Benzene, PX</t>
    <phoneticPr fontId="6" type="noConversion"/>
  </si>
  <si>
    <t>BPA, Terephthaloyl chloride</t>
    <phoneticPr fontId="6" type="noConversion"/>
  </si>
  <si>
    <t>Sulfone polymers</t>
  </si>
  <si>
    <t>Medical, membrane &amp; aerospace engineering plastic</t>
    <phoneticPr fontId="6" type="noConversion"/>
  </si>
  <si>
    <t>Benzene, Propylene</t>
    <phoneticPr fontId="6" type="noConversion"/>
  </si>
  <si>
    <t>BPA, Dichlorodiphenyl sulfone</t>
    <phoneticPr fontId="6" type="noConversion"/>
  </si>
  <si>
    <t>Polyimide resins</t>
  </si>
  <si>
    <t>Semiconductor &amp; FPCB heat-resistant material</t>
    <phoneticPr fontId="6" type="noConversion"/>
  </si>
  <si>
    <t>Dianhydride, Diamine</t>
    <phoneticPr fontId="6" type="noConversion"/>
  </si>
  <si>
    <t>Compounded engineering thermoplastics</t>
    <phoneticPr fontId="6" type="noConversion"/>
  </si>
  <si>
    <t>Polyamide (Nylon)</t>
    <phoneticPr fontId="6" type="noConversion"/>
  </si>
  <si>
    <t>Glass-fiber reinforced automotive engineering compound</t>
    <phoneticPr fontId="6" type="noConversion"/>
  </si>
  <si>
    <t>Caprolactam, Nylon resin</t>
    <phoneticPr fontId="6" type="noConversion"/>
  </si>
  <si>
    <t>Polybutylene terephthalate (PBT)</t>
    <phoneticPr fontId="6" type="noConversion"/>
  </si>
  <si>
    <t>Electrical connector &amp; automotive sensor compound</t>
    <phoneticPr fontId="6" type="noConversion"/>
  </si>
  <si>
    <t>PX, C4</t>
    <phoneticPr fontId="6" type="noConversion"/>
  </si>
  <si>
    <t>PTA, BDO</t>
    <phoneticPr fontId="6" type="noConversion"/>
  </si>
  <si>
    <t>Flame-retardant electronics housing material</t>
    <phoneticPr fontId="6" type="noConversion"/>
  </si>
  <si>
    <t>BPA, PC resin</t>
    <phoneticPr fontId="6" type="noConversion"/>
  </si>
  <si>
    <t>PPE</t>
    <phoneticPr fontId="6" type="noConversion"/>
  </si>
  <si>
    <t>Dimensional-stability electrical component material</t>
    <phoneticPr fontId="6" type="noConversion"/>
  </si>
  <si>
    <t>Phenolic intermediate</t>
    <phoneticPr fontId="6" type="noConversion"/>
  </si>
  <si>
    <t>POM(Polyacetal)</t>
    <phoneticPr fontId="6" type="noConversion"/>
  </si>
  <si>
    <t>Precision gear &amp; bearing engineering plastic</t>
    <phoneticPr fontId="6" type="noConversion"/>
  </si>
  <si>
    <t>Natural gas, Methanol</t>
    <phoneticPr fontId="6" type="noConversion"/>
  </si>
  <si>
    <t>Formaldehyde</t>
    <phoneticPr fontId="6" type="noConversion"/>
  </si>
  <si>
    <r>
      <t>Natural gas → Methanol → Formaldehyde → PO</t>
    </r>
    <r>
      <rPr>
        <sz val="8"/>
        <color theme="1"/>
        <rFont val="맑은 고딕"/>
        <family val="2"/>
        <charset val="129"/>
      </rPr>
      <t>M</t>
    </r>
    <phoneticPr fontId="6" type="noConversion"/>
  </si>
  <si>
    <t>PPS</t>
  </si>
  <si>
    <t>High-temperature automotive/electrical compound</t>
    <phoneticPr fontId="6" type="noConversion"/>
  </si>
  <si>
    <t>PPS resin</t>
    <phoneticPr fontId="6" type="noConversion"/>
  </si>
  <si>
    <t>Specialty films</t>
    <phoneticPr fontId="6" type="noConversion"/>
  </si>
  <si>
    <t>Engineering films</t>
  </si>
  <si>
    <t>Polyester</t>
    <phoneticPr fontId="6" type="noConversion"/>
  </si>
  <si>
    <t>Packaging &amp; electrical insulation film</t>
    <phoneticPr fontId="6" type="noConversion"/>
  </si>
  <si>
    <t>PTA, EG, PET resin</t>
    <phoneticPr fontId="6" type="noConversion"/>
  </si>
  <si>
    <t>Nylon</t>
    <phoneticPr fontId="6" type="noConversion"/>
  </si>
  <si>
    <t>Industrial packaging &amp; barrier film</t>
    <phoneticPr fontId="6" type="noConversion"/>
  </si>
  <si>
    <t>Polycarbonate</t>
    <phoneticPr fontId="6" type="noConversion"/>
  </si>
  <si>
    <t>Optical display &amp; protection film</t>
    <phoneticPr fontId="6" type="noConversion"/>
  </si>
  <si>
    <t>High-performance films</t>
  </si>
  <si>
    <t>Fluoropolymer</t>
  </si>
  <si>
    <t>Chemical-resistant &amp; battery separator film</t>
    <phoneticPr fontId="6" type="noConversion"/>
  </si>
  <si>
    <t>Fluorspar</t>
    <phoneticPr fontId="6" type="noConversion"/>
  </si>
  <si>
    <t>Fluoromonomer</t>
    <phoneticPr fontId="6" type="noConversion"/>
  </si>
  <si>
    <t>Polyimide</t>
  </si>
  <si>
    <t>FPCB &amp; semiconductor process film</t>
    <phoneticPr fontId="6" type="noConversion"/>
  </si>
  <si>
    <t>Polyethylene naphthalate</t>
  </si>
  <si>
    <t>High-barrier electronic &amp; insulation film</t>
    <phoneticPr fontId="6" type="noConversion"/>
  </si>
  <si>
    <t>NDC/NDA, EG</t>
    <phoneticPr fontId="6" type="noConversion"/>
  </si>
  <si>
    <t>Cyclo-olefin copolymer</t>
    <phoneticPr fontId="6" type="noConversion"/>
  </si>
  <si>
    <t>Optical lens &amp; medical display film</t>
    <phoneticPr fontId="6" type="noConversion"/>
  </si>
  <si>
    <t>Ethylene, C5</t>
    <phoneticPr fontId="6" type="noConversion"/>
  </si>
  <si>
    <t>Norbornene, Cyclic olefin monomer</t>
    <phoneticPr fontId="6" type="noConversion"/>
  </si>
  <si>
    <t>Developmental</t>
    <phoneticPr fontId="6" type="noConversion"/>
  </si>
  <si>
    <t>AR/VR optical &amp; next-generation display film</t>
    <phoneticPr fontId="6" type="noConversion"/>
  </si>
  <si>
    <t>Ethylene, Specialty olefin</t>
    <phoneticPr fontId="6" type="noConversion"/>
  </si>
  <si>
    <t>Advanced cyclic olefin monomer</t>
    <phoneticPr fontId="6" type="noConversion"/>
  </si>
  <si>
    <t>Specialty coatings</t>
  </si>
  <si>
    <t>Oligomers</t>
  </si>
  <si>
    <t>Epoxy acrylates</t>
  </si>
  <si>
    <t>UV coating oligomer</t>
    <phoneticPr fontId="6" type="noConversion"/>
  </si>
  <si>
    <t>Benzene + Propylene</t>
    <phoneticPr fontId="6" type="noConversion"/>
  </si>
  <si>
    <t>BPA epoxy resin, Acrylic acid</t>
    <phoneticPr fontId="6" type="noConversion"/>
  </si>
  <si>
    <t>Urethane acrylates</t>
  </si>
  <si>
    <t>UV urethane oligomer</t>
    <phoneticPr fontId="6" type="noConversion"/>
  </si>
  <si>
    <t>PO + Benzene</t>
    <phoneticPr fontId="6" type="noConversion"/>
  </si>
  <si>
    <t>Poyol, Isocynate, Hydroxy acylate</t>
    <phoneticPr fontId="6" type="noConversion"/>
  </si>
  <si>
    <t>Polyester/polyether acrylates</t>
  </si>
  <si>
    <t>UV polyester acrylate resin</t>
    <phoneticPr fontId="6" type="noConversion"/>
  </si>
  <si>
    <t>PX + Ethylene / PO</t>
    <phoneticPr fontId="6" type="noConversion"/>
  </si>
  <si>
    <t>PTA, EG, Polyether polyol, Acrylic acid</t>
    <phoneticPr fontId="6" type="noConversion"/>
  </si>
  <si>
    <t>Acrylic acrylates</t>
  </si>
  <si>
    <t>Acrylic UV oligomer</t>
    <phoneticPr fontId="6" type="noConversion"/>
  </si>
  <si>
    <t>Propylene</t>
    <phoneticPr fontId="6" type="noConversion"/>
  </si>
  <si>
    <t>Acrylic acid, Acrylate ester</t>
    <phoneticPr fontId="6" type="noConversion"/>
  </si>
  <si>
    <t>Silicone acrylates</t>
  </si>
  <si>
    <t>Silicone-modified UV resin</t>
    <phoneticPr fontId="6" type="noConversion"/>
  </si>
  <si>
    <t>Silicon metal + Methanol</t>
    <phoneticPr fontId="6" type="noConversion"/>
  </si>
  <si>
    <t>Siloxane intermediate</t>
    <phoneticPr fontId="6" type="noConversion"/>
  </si>
  <si>
    <t>Other (acrylated amines, acrylated oils, methacrylates)</t>
  </si>
  <si>
    <t>Specialty UV oligomer</t>
    <phoneticPr fontId="6" type="noConversion"/>
  </si>
  <si>
    <t>Olefin + Natural oil</t>
    <phoneticPr fontId="6" type="noConversion"/>
  </si>
  <si>
    <r>
      <t>Olefin/oleochemical → Functional intermediate → UV oligom</t>
    </r>
    <r>
      <rPr>
        <sz val="8"/>
        <color theme="1"/>
        <rFont val="맑은 고딕"/>
        <family val="2"/>
        <charset val="129"/>
      </rPr>
      <t>er</t>
    </r>
    <phoneticPr fontId="6" type="noConversion"/>
  </si>
  <si>
    <t>Unsaturated polyesters</t>
  </si>
  <si>
    <t>UPR resin</t>
    <phoneticPr fontId="6" type="noConversion"/>
  </si>
  <si>
    <t>Benzene/C4 + Ethylene</t>
    <phoneticPr fontId="6" type="noConversion"/>
  </si>
  <si>
    <t>Maleic anhydride, Glycol</t>
    <phoneticPr fontId="6" type="noConversion"/>
  </si>
  <si>
    <t>Epoxies and oxetanes</t>
  </si>
  <si>
    <t>Cationic UV resin</t>
    <phoneticPr fontId="6" type="noConversion"/>
  </si>
  <si>
    <t>Epoxy resin, Oxetane intermediate</t>
    <phoneticPr fontId="6" type="noConversion"/>
  </si>
  <si>
    <t>Vinyl ethers</t>
  </si>
  <si>
    <t>Reactive UV resin</t>
    <phoneticPr fontId="6" type="noConversion"/>
  </si>
  <si>
    <t>Ethylene/Acetylene</t>
    <phoneticPr fontId="6" type="noConversion"/>
  </si>
  <si>
    <t>Vinyl ether monomer</t>
    <phoneticPr fontId="6" type="noConversion"/>
  </si>
  <si>
    <t>Monomers/reactive diluents</t>
  </si>
  <si>
    <t>Monofunctional monomers (IBOA, etc.)</t>
  </si>
  <si>
    <t>Reactive diluent</t>
    <phoneticPr fontId="6" type="noConversion"/>
  </si>
  <si>
    <t>C5/C10 olefin</t>
    <phoneticPr fontId="6" type="noConversion"/>
  </si>
  <si>
    <t>Isobornyl alcohol, Acrylic acid</t>
    <phoneticPr fontId="6" type="noConversion"/>
  </si>
  <si>
    <t>Difunctional monomers (TPGDA, HDDA, GPDA, DPGDA, etc.)</t>
  </si>
  <si>
    <t>Multifunctional acrylate monomer</t>
    <phoneticPr fontId="6" type="noConversion"/>
  </si>
  <si>
    <t>PO + Propylene</t>
    <phoneticPr fontId="6" type="noConversion"/>
  </si>
  <si>
    <t>Glycol, Acrylic acid</t>
    <phoneticPr fontId="6" type="noConversion"/>
  </si>
  <si>
    <r>
      <t>PO/glycol chain → Acrylate este</t>
    </r>
    <r>
      <rPr>
        <sz val="8"/>
        <color theme="1"/>
        <rFont val="맑은 고딕"/>
        <family val="2"/>
        <charset val="129"/>
      </rPr>
      <t>r</t>
    </r>
    <phoneticPr fontId="6" type="noConversion"/>
  </si>
  <si>
    <t>Trifunctional monomers (TMPTA, GPTA, etc.)</t>
  </si>
  <si>
    <t>Crosslinking monomer</t>
    <phoneticPr fontId="6" type="noConversion"/>
  </si>
  <si>
    <t>TMP/Glycerol, Acrylic acid</t>
    <phoneticPr fontId="6" type="noConversion"/>
  </si>
  <si>
    <r>
      <t>Propylene → Oxo alcohol/polyol → Acrylate monome</t>
    </r>
    <r>
      <rPr>
        <sz val="8"/>
        <color theme="1"/>
        <rFont val="맑은 고딕"/>
        <family val="2"/>
        <charset val="129"/>
      </rPr>
      <t>r</t>
    </r>
    <phoneticPr fontId="6" type="noConversion"/>
  </si>
  <si>
    <t>Polyfunctional monomers (PPTTA, DPHA, etc.)</t>
  </si>
  <si>
    <t>High-crosslink UV monomer</t>
    <phoneticPr fontId="6" type="noConversion"/>
  </si>
  <si>
    <t>Olefin</t>
    <phoneticPr fontId="6" type="noConversion"/>
  </si>
  <si>
    <t>Polyol intermediate, Acrylic acid</t>
    <phoneticPr fontId="6" type="noConversion"/>
  </si>
  <si>
    <r>
      <t>Olefin → Polyol → Multifunctional</t>
    </r>
    <r>
      <rPr>
        <sz val="8"/>
        <color theme="1"/>
        <rFont val="맑은 고딕"/>
        <family val="2"/>
        <charset val="129"/>
      </rPr>
      <t xml:space="preserve"> acrylate</t>
    </r>
    <phoneticPr fontId="6" type="noConversion"/>
  </si>
  <si>
    <t>Photoinitiators</t>
  </si>
  <si>
    <t>UV photoinitiator</t>
    <phoneticPr fontId="6" type="noConversion"/>
  </si>
  <si>
    <t>Benzene/Toluene</t>
    <phoneticPr fontId="6" type="noConversion"/>
  </si>
  <si>
    <t>Benzophenone, Acetophenone derivative</t>
    <phoneticPr fontId="6" type="noConversion"/>
  </si>
  <si>
    <r>
      <t>BTX → Aromatic ketone → Photoinitiato</t>
    </r>
    <r>
      <rPr>
        <sz val="8"/>
        <color theme="1"/>
        <rFont val="맑은 고딕"/>
        <family val="2"/>
        <charset val="129"/>
      </rPr>
      <t>r</t>
    </r>
    <phoneticPr fontId="6" type="noConversion"/>
  </si>
  <si>
    <t>Resins</t>
  </si>
  <si>
    <t>Powder coating resin</t>
    <phoneticPr fontId="6" type="noConversion"/>
  </si>
  <si>
    <t>BPA, Epichlorohydrin</t>
    <phoneticPr fontId="6" type="noConversion"/>
  </si>
  <si>
    <t>Polyester resin (carboxyl functional)</t>
  </si>
  <si>
    <t>Powder polyester resin</t>
    <phoneticPr fontId="6" type="noConversion"/>
  </si>
  <si>
    <t>PX + Ethylene</t>
    <phoneticPr fontId="6" type="noConversion"/>
  </si>
  <si>
    <t>PTA, IPA, EG, NPG</t>
    <phoneticPr fontId="6" type="noConversion"/>
  </si>
  <si>
    <t>Polyester resin (hydroxyl functional)</t>
  </si>
  <si>
    <t>Hydroxyl polyester resin</t>
    <phoneticPr fontId="6" type="noConversion"/>
  </si>
  <si>
    <t>PX + PO/Ethylene</t>
    <phoneticPr fontId="6" type="noConversion"/>
  </si>
  <si>
    <t>Dibasic acid, Polyol</t>
    <phoneticPr fontId="6" type="noConversion"/>
  </si>
  <si>
    <r>
      <t>Aromatics + polyol chain → Polyeste</t>
    </r>
    <r>
      <rPr>
        <sz val="8"/>
        <color theme="1"/>
        <rFont val="맑은 고딕"/>
        <family val="2"/>
        <charset val="129"/>
      </rPr>
      <t>r resin</t>
    </r>
    <phoneticPr fontId="6" type="noConversion"/>
  </si>
  <si>
    <t>Acrylic resin</t>
  </si>
  <si>
    <t>Thermoset acrylic resin</t>
    <phoneticPr fontId="6" type="noConversion"/>
  </si>
  <si>
    <t>Propylene/C4</t>
    <phoneticPr fontId="6" type="noConversion"/>
  </si>
  <si>
    <t>Curing agents</t>
  </si>
  <si>
    <t>TGIC</t>
  </si>
  <si>
    <t>Epoxy curing agent</t>
    <phoneticPr fontId="6" type="noConversion"/>
  </si>
  <si>
    <t>Propylene + Chlor-alkali</t>
    <phoneticPr fontId="6" type="noConversion"/>
  </si>
  <si>
    <t>Cyanuric chloride, Glycidol</t>
    <phoneticPr fontId="6" type="noConversion"/>
  </si>
  <si>
    <t>HAA</t>
  </si>
  <si>
    <t>Polyester curing agent</t>
    <phoneticPr fontId="6" type="noConversion"/>
  </si>
  <si>
    <t>Ethylene/Ammonia</t>
    <phoneticPr fontId="6" type="noConversion"/>
  </si>
  <si>
    <t>Hydroxyalkyl amide</t>
    <phoneticPr fontId="6" type="noConversion"/>
  </si>
  <si>
    <t>IPDI</t>
    <phoneticPr fontId="6" type="noConversion"/>
  </si>
  <si>
    <t>PU curing agent</t>
    <phoneticPr fontId="6" type="noConversion"/>
  </si>
  <si>
    <t>Acetone/Propylene</t>
    <phoneticPr fontId="6" type="noConversion"/>
  </si>
  <si>
    <t>Isophorone intermediate</t>
    <phoneticPr fontId="6" type="noConversion"/>
  </si>
  <si>
    <t>Amines</t>
  </si>
  <si>
    <t>Epoxy hardener</t>
    <phoneticPr fontId="6" type="noConversion"/>
  </si>
  <si>
    <t>Ethylene</t>
    <phoneticPr fontId="6" type="noConversion"/>
  </si>
  <si>
    <t>Ethyleneamines</t>
    <phoneticPr fontId="6" type="noConversion"/>
  </si>
  <si>
    <t>Dodecanoic amine</t>
  </si>
  <si>
    <t>Specialty curing agent</t>
    <phoneticPr fontId="6" type="noConversion"/>
  </si>
  <si>
    <t>C4/paraffin</t>
    <phoneticPr fontId="6" type="noConversion"/>
  </si>
  <si>
    <t>Dodecanedioic intermediate</t>
    <phoneticPr fontId="6" type="noConversion"/>
  </si>
  <si>
    <t>Other</t>
    <phoneticPr fontId="6" type="noConversion"/>
  </si>
  <si>
    <t>Specialty hardener</t>
    <phoneticPr fontId="6" type="noConversion"/>
  </si>
  <si>
    <t>Olefin/BTX</t>
    <phoneticPr fontId="6" type="noConversion"/>
  </si>
  <si>
    <t>Specialty intermediates</t>
    <phoneticPr fontId="6" type="noConversion"/>
  </si>
  <si>
    <t>Protective/industrial maintenance coatings</t>
    <phoneticPr fontId="6" type="noConversion"/>
  </si>
  <si>
    <t>Onshore structural applications</t>
    <phoneticPr fontId="6" type="noConversion"/>
  </si>
  <si>
    <t>Heavy-duty protective coating</t>
    <phoneticPr fontId="6" type="noConversion"/>
  </si>
  <si>
    <t>Benzene + PO</t>
    <phoneticPr fontId="6" type="noConversion"/>
  </si>
  <si>
    <t>Epoxy resin, PU resin</t>
    <phoneticPr fontId="6" type="noConversion"/>
  </si>
  <si>
    <t>Offshore applications</t>
    <phoneticPr fontId="6" type="noConversion"/>
  </si>
  <si>
    <t>Offshore anticorrosion coating</t>
    <phoneticPr fontId="6" type="noConversion"/>
  </si>
  <si>
    <t>Epoxy novolac, Fluoropolymer</t>
    <phoneticPr fontId="6" type="noConversion"/>
  </si>
  <si>
    <t>Cargo container coatings</t>
    <phoneticPr fontId="6" type="noConversion"/>
  </si>
  <si>
    <t>Container coating</t>
    <phoneticPr fontId="6" type="noConversion"/>
  </si>
  <si>
    <t>Epoxy resin, Isocyanate</t>
    <phoneticPr fontId="6" type="noConversion"/>
  </si>
  <si>
    <t>Marine coatings</t>
  </si>
  <si>
    <t>Industrial ship - New ship building</t>
    <phoneticPr fontId="6" type="noConversion"/>
  </si>
  <si>
    <t>Marine coating</t>
    <phoneticPr fontId="6" type="noConversion"/>
  </si>
  <si>
    <t>Benzene + Silicon</t>
    <phoneticPr fontId="6" type="noConversion"/>
  </si>
  <si>
    <t>Epoxy resin, Silicone additive</t>
    <phoneticPr fontId="6" type="noConversion"/>
  </si>
  <si>
    <t>Industrial ship - Ship repair</t>
    <phoneticPr fontId="6" type="noConversion"/>
  </si>
  <si>
    <t>Maintenance marine coating</t>
    <phoneticPr fontId="6" type="noConversion"/>
  </si>
  <si>
    <t>Epoxy maintenance resin</t>
    <phoneticPr fontId="6" type="noConversion"/>
  </si>
  <si>
    <t>Yachts/pleasure boats</t>
  </si>
  <si>
    <t>Premium marine coating</t>
    <phoneticPr fontId="6" type="noConversion"/>
  </si>
  <si>
    <t>Propylene + PO</t>
    <phoneticPr fontId="6" type="noConversion"/>
  </si>
  <si>
    <t>Acrylic urethane resin</t>
    <phoneticPr fontId="6" type="noConversion"/>
  </si>
  <si>
    <t>Green power materials</t>
    <phoneticPr fontId="6" type="noConversion"/>
  </si>
  <si>
    <t>(Solar)Wafer and thin-film materials</t>
    <phoneticPr fontId="6" type="noConversion"/>
  </si>
  <si>
    <t>Silicon wafers</t>
    <phoneticPr fontId="6" type="noConversion"/>
  </si>
  <si>
    <t>Crystalline silicon wafer for PV cells</t>
  </si>
  <si>
    <t>Quartz/Silica</t>
  </si>
  <si>
    <t>Polysilicon, Silicon ingot</t>
  </si>
  <si>
    <t>Thin-film materials</t>
    <phoneticPr fontId="6" type="noConversion"/>
  </si>
  <si>
    <t>CdTe/CIGS/Perovskite thin-film absorber material</t>
  </si>
  <si>
    <t>Tellurium, Cadmium, Indium, Gallium, Lead, Halides</t>
  </si>
  <si>
    <t>CdTe, CIGS, Perovskite precursor</t>
  </si>
  <si>
    <t>Solar cell processing chemicals</t>
  </si>
  <si>
    <t>Silver paste</t>
    <phoneticPr fontId="6" type="noConversion"/>
  </si>
  <si>
    <t>Conductive silver paste for solar cell electrode</t>
  </si>
  <si>
    <t>Silver, Organic solvent</t>
  </si>
  <si>
    <t>Silver powder, Glass frit, Organic vehicle</t>
  </si>
  <si>
    <t>TCO/ITO</t>
  </si>
  <si>
    <t>Transparent conductive oxide coating</t>
  </si>
  <si>
    <t>Indium, Tin, Zinc</t>
  </si>
  <si>
    <t>ITO, FTO, AZO target/coating</t>
  </si>
  <si>
    <t>Other conductive materials</t>
  </si>
  <si>
    <t>Busbar/ribbon/conductive adhesive materials</t>
  </si>
  <si>
    <t>Copper, Silver, Tin</t>
  </si>
  <si>
    <t>Cu ribbon, Conductive adhesive, Solder alloy</t>
  </si>
  <si>
    <t>Texturing/etching/cleaning chemicals for solar cell</t>
  </si>
  <si>
    <t>Fluorspar, Chlorine, Sulfur, Ammonia</t>
  </si>
  <si>
    <t>HF, HCl, H₂SO₄, NH₄OH, H₂O₂</t>
  </si>
  <si>
    <t>Other processing chemicals</t>
  </si>
  <si>
    <t>Dopant/cleaning/edge isolation process chemicals</t>
  </si>
  <si>
    <t>Phosphorus, Boron, Chlorine</t>
  </si>
  <si>
    <t>POCl₃, BBr₃, Specialty etchants</t>
  </si>
  <si>
    <t>Solar cell encapsulants</t>
  </si>
  <si>
    <t>EVA film</t>
  </si>
  <si>
    <t>PV module encapsulant film</t>
  </si>
  <si>
    <t>Ethylene, Acetic acid</t>
  </si>
  <si>
    <t>VAM, EVA resin</t>
  </si>
  <si>
    <t>POE/TPO film</t>
  </si>
  <si>
    <t>High-reliability encapsulant for bifacial/N-type modules</t>
  </si>
  <si>
    <t>Ethylene, Alpha-olefin</t>
  </si>
  <si>
    <t>POE/TPO resin</t>
  </si>
  <si>
    <t>EPE film</t>
  </si>
  <si>
    <t>EVA/POE/EVA composite encapsulant</t>
  </si>
  <si>
    <t>Ethylene, Acetic acid, Alpha-olefin</t>
  </si>
  <si>
    <t>EVA resin, POE resin</t>
  </si>
  <si>
    <t>Others</t>
  </si>
  <si>
    <t>Specialty encapsulant for high-durability PV module</t>
  </si>
  <si>
    <t>Ethylene, Silicone, Specialty olefin</t>
  </si>
  <si>
    <t>Ionoplastic resin, Silicone encapsulant</t>
  </si>
  <si>
    <t>(Solar)Front- and backsheet materials</t>
    <phoneticPr fontId="6" type="noConversion"/>
  </si>
  <si>
    <t>Photovoltaic glass</t>
    <phoneticPr fontId="6" type="noConversion"/>
  </si>
  <si>
    <t>Front glass / glass-glass module material</t>
  </si>
  <si>
    <t>Silica, Soda ash, Limestone</t>
  </si>
  <si>
    <t>Low-iron solar glass</t>
  </si>
  <si>
    <t>Backsheet polymers - Polyethylene terephthalate (PET)</t>
    <phoneticPr fontId="6" type="noConversion"/>
  </si>
  <si>
    <t>PET backsheet core film</t>
  </si>
  <si>
    <t>PX, Ethylene</t>
  </si>
  <si>
    <t>PTA, EG, PET film</t>
  </si>
  <si>
    <t>Backsheet polymers - Fluoropolymers</t>
    <phoneticPr fontId="6" type="noConversion"/>
  </si>
  <si>
    <t>PVDF/PVF fluoropolymer protective backsheet</t>
  </si>
  <si>
    <t>Fluorspar</t>
  </si>
  <si>
    <t>VDF/PVF fluoromonomer, PVDF/PVF resin</t>
  </si>
  <si>
    <t>Backsheet polymers - Others</t>
    <phoneticPr fontId="6" type="noConversion"/>
  </si>
  <si>
    <t>Polyamide/polyolefin/acrylic backsheet layer</t>
  </si>
  <si>
    <t>Ethylene, Propylene, Benzene</t>
  </si>
  <si>
    <t>Polyolefin film, Acrylic coating, PA film</t>
  </si>
  <si>
    <t>(Wind)Blade composite materials</t>
    <phoneticPr fontId="6" type="noConversion"/>
  </si>
  <si>
    <t>Epoxy resin</t>
    <phoneticPr fontId="6" type="noConversion"/>
  </si>
  <si>
    <t>Wind blade matrix resin</t>
  </si>
  <si>
    <t>BPA epoxy resin, Epichlorohydrin</t>
  </si>
  <si>
    <t>Curing agents</t>
    <phoneticPr fontId="6" type="noConversion"/>
  </si>
  <si>
    <t>Epoxy hardener for wind blade composite</t>
  </si>
  <si>
    <t>Ethylene, Ammonia, Benzene</t>
  </si>
  <si>
    <t>Amines, Anhydrides</t>
  </si>
  <si>
    <t>Reinforcement fibers</t>
    <phoneticPr fontId="6" type="noConversion"/>
  </si>
  <si>
    <t>Glass/carbon fiber for wind blade reinforcement</t>
  </si>
  <si>
    <t>Silica, PAN, Propylene</t>
  </si>
  <si>
    <t>Glass fiber, PAN-based carbon fiber</t>
  </si>
  <si>
    <t>(Wind)Specialty coatings</t>
    <phoneticPr fontId="6" type="noConversion"/>
  </si>
  <si>
    <t>Epoxy coatings</t>
    <phoneticPr fontId="6" type="noConversion"/>
  </si>
  <si>
    <t>Erosion/corrosion protective coating for blade/tower</t>
  </si>
  <si>
    <t>Epoxy resin, Amine hardener</t>
  </si>
  <si>
    <t>Polyurethane (PU) coatings</t>
    <phoneticPr fontId="6" type="noConversion"/>
  </si>
  <si>
    <t>Leading-edge protection coating for wind blade</t>
  </si>
  <si>
    <t>Propylene, Benzene/Toluene</t>
  </si>
  <si>
    <t>Polyol, Isocyanate, PU coating resin</t>
  </si>
  <si>
    <t>Other coatings</t>
    <phoneticPr fontId="6" type="noConversion"/>
  </si>
  <si>
    <t>Acrylic/fluoropolymer weathering coating</t>
  </si>
  <si>
    <t>Propylene, Fluorspar</t>
  </si>
  <si>
    <t>(Wind)Specialty lubricants</t>
    <phoneticPr fontId="6" type="noConversion"/>
  </si>
  <si>
    <t>Gearbox/bearing lubricant for wind turbine</t>
  </si>
  <si>
    <t>Ethylene, Alpha-olefin, Fatty acid</t>
  </si>
  <si>
    <t>PAO, Ester, Additive package</t>
  </si>
  <si>
    <t>(Wind)Magnet materials</t>
    <phoneticPr fontId="6" type="noConversion"/>
  </si>
  <si>
    <t>NdFeB permanent magnet for direct-drive generator</t>
  </si>
  <si>
    <t>Rare earths, Iron, Boron</t>
  </si>
  <si>
    <t>Neodymium-praseodymium alloy, NdFeB magnet</t>
  </si>
  <si>
    <t>(Wind)Structural adhesives</t>
    <phoneticPr fontId="6" type="noConversion"/>
  </si>
  <si>
    <t>Epoxy/PU blade bonding adhesive</t>
  </si>
  <si>
    <t>Epoxy resin, PU prepolymer, Curing agent</t>
  </si>
  <si>
    <t>(Wind)Concrete admixtures</t>
    <phoneticPr fontId="6" type="noConversion"/>
  </si>
  <si>
    <t>Superplasticizer/admixture for wind turbine foundation</t>
  </si>
  <si>
    <t>Ethylene, Propylene, Naphthalene</t>
  </si>
  <si>
    <t>PCE, SNF, Lignosulfonate</t>
  </si>
  <si>
    <t>Membranes</t>
    <phoneticPr fontId="6" type="noConversion"/>
  </si>
  <si>
    <t>RO/UF/NF water treatment membrane</t>
  </si>
  <si>
    <t>Benzene, Propylene, Fluoropolymer feed</t>
  </si>
  <si>
    <t>Membranes</t>
  </si>
  <si>
    <t>Ion exchange resins</t>
  </si>
  <si>
    <t>Demineralization / ultrapure water ion exchange resin</t>
  </si>
  <si>
    <t>Benzene, Ethylene</t>
  </si>
  <si>
    <t>Styrene, DVB, Functional resin bead</t>
  </si>
  <si>
    <t>Organic polymers</t>
  </si>
  <si>
    <t>Coagulant/flocculant for water clarification</t>
  </si>
  <si>
    <t>Propylene, Acrylonitrile</t>
  </si>
  <si>
    <t>Corrosion inhibitors</t>
  </si>
  <si>
    <t>Cooling/boiler water corrosion inhibitor</t>
  </si>
  <si>
    <t>Phosphorus, Nitrogen, Benzene</t>
  </si>
  <si>
    <t>Phosphonate, Azole, Amine inhibitor</t>
  </si>
  <si>
    <t>Scale inhibitors</t>
  </si>
  <si>
    <t>Scale control chemical for cooling/desalination</t>
  </si>
  <si>
    <t>Propylene, Phosphorus</t>
  </si>
  <si>
    <t>Polyacrylate, Phosphonate</t>
  </si>
  <si>
    <t>Specialty biocides</t>
  </si>
  <si>
    <t>Microbial control chemical for industrial water</t>
  </si>
  <si>
    <t>Chlorine, Methanol, Isothiazolinone intermediates</t>
  </si>
  <si>
    <t>DBNPA, Isothiazolinone, Glutaraldehyde</t>
  </si>
  <si>
    <t>Foam control agents</t>
  </si>
  <si>
    <t>Defoamer for wastewater/process water</t>
  </si>
  <si>
    <t>Silicon, Propylene</t>
  </si>
  <si>
    <t>Silicone oil, Polyether, Hydrophobic silica</t>
  </si>
  <si>
    <t>Emollients and moisturizers</t>
  </si>
  <si>
    <t>Skin-feel emollient / moisturizer ingredient</t>
  </si>
  <si>
    <t>Oleochemical, Propylene, Silicon</t>
  </si>
  <si>
    <t>Fatty ester, Polyol, Silicone fluid</t>
  </si>
  <si>
    <t>Surfactants</t>
  </si>
  <si>
    <t>Ethylene, Fatty alcohol, LAB</t>
  </si>
  <si>
    <t>EO, Fatty alcohol ethoxylate, Sulfate surfactant</t>
  </si>
  <si>
    <t>Thickening agents</t>
  </si>
  <si>
    <t>Rheology modifier for creams/gels</t>
  </si>
  <si>
    <t>Cellulose, Acrylic acid, Natural gum</t>
  </si>
  <si>
    <t>Carbomer, Cellulose ether, Xanthan gum</t>
  </si>
  <si>
    <t>Colorants</t>
  </si>
  <si>
    <t>Cosmetic pigment/colorant</t>
  </si>
  <si>
    <t>Mineral, Aromatics</t>
  </si>
  <si>
    <t>Iron oxide, Organic pigment, Lake color</t>
  </si>
  <si>
    <t>Carriers and powders</t>
  </si>
  <si>
    <t>Solvent/carrier/powder base for cosmetics</t>
  </si>
  <si>
    <t>Propylene, Silica, Talc</t>
  </si>
  <si>
    <t>PG, Ethanol, Silica, Talc powder</t>
  </si>
  <si>
    <t>Product protection agentsa</t>
  </si>
  <si>
    <t>Preservative/antioxidant/chelating agent</t>
  </si>
  <si>
    <t>Benzene, Chlorine, C1/C2 feed</t>
  </si>
  <si>
    <t>Paraben, Phenoxyethanol, EDTA</t>
  </si>
  <si>
    <t>Hair conditioning polymers</t>
  </si>
  <si>
    <t>Cationic conditioning polymer</t>
  </si>
  <si>
    <t>Acrylamide, Cellulose, Silicon</t>
  </si>
  <si>
    <t>Polyquaternium, Cationic cellulose, Silicone polymer</t>
  </si>
  <si>
    <t>Hair setting resins</t>
  </si>
  <si>
    <t>Styling resin for hair gel/spray</t>
  </si>
  <si>
    <t>Vinyl acetate, Acrylate, PVP feed</t>
  </si>
  <si>
    <t>PVP, Acrylate copolymer, VA copolymer</t>
  </si>
  <si>
    <t>Sunscreen chemicals</t>
  </si>
  <si>
    <t>UV absorber / sun care active</t>
  </si>
  <si>
    <t>Benzene, Toluene, Ethylhexanol</t>
  </si>
  <si>
    <t>Avobenzone, Octocrylene, Ethylhexyl methoxycinnamate</t>
  </si>
  <si>
    <t>Antiperspirants chemicals</t>
  </si>
  <si>
    <t>Aluminum salt antiperspirant active</t>
  </si>
  <si>
    <t>Alumina, Chlorine</t>
  </si>
  <si>
    <t>Aluminum chlorohydrate</t>
  </si>
  <si>
    <t>Deodorant chemicals</t>
  </si>
  <si>
    <t>Odor-control / antimicrobial deodorant ingredient</t>
  </si>
  <si>
    <t>Zinc, Aromatics, Ethanol</t>
  </si>
  <si>
    <t>Zinc ricinoleate, Fragrance, Antimicrobial</t>
  </si>
  <si>
    <t>Antidandruff chemicals</t>
  </si>
  <si>
    <t>Anti-dandruff active ingredient</t>
  </si>
  <si>
    <t>Zinc, Sulfur, Aromatics</t>
  </si>
  <si>
    <t>Zinc pyrithione, Piroctone olamine</t>
  </si>
  <si>
    <t>Active ingredients</t>
  </si>
  <si>
    <t>Anti-aging / skin-functional active</t>
  </si>
  <si>
    <t>Biomass, Fermentation feedstock, Aromatics</t>
  </si>
  <si>
    <t>Peptide, Niacinamide, Retinol derivative</t>
  </si>
  <si>
    <t>Janitorial</t>
    <phoneticPr fontId="6" type="noConversion"/>
  </si>
  <si>
    <t>Institutional surface cleaner/disinfectant</t>
  </si>
  <si>
    <t>LAB, Ethylene, Chlorine, Alcohol</t>
  </si>
  <si>
    <t>Surfactant, Solvent, Quat disinfectant</t>
  </si>
  <si>
    <t>Agricultural, food and drink</t>
    <phoneticPr fontId="6" type="noConversion"/>
  </si>
  <si>
    <t>CIP/food plant cleaner and sanitizer</t>
  </si>
  <si>
    <t>Caustic soda, Acid, Chlorine, Surfactant feed</t>
  </si>
  <si>
    <t>Alkaline cleaner, Acid cleaner, Peracetic sanitizer</t>
  </si>
  <si>
    <t>Kitchen and catering</t>
    <phoneticPr fontId="6" type="noConversion"/>
  </si>
  <si>
    <t>Warewashing detergent/degreaser</t>
  </si>
  <si>
    <t>LAB, EO, Caustic soda</t>
  </si>
  <si>
    <t>Anionic/nonionic surfactant, Builder</t>
  </si>
  <si>
    <t>Technical, industrial</t>
    <phoneticPr fontId="6" type="noConversion"/>
  </si>
  <si>
    <t>Metal/industrial equipment cleaner</t>
  </si>
  <si>
    <t>Solvent, EO/PO, Acid/alkali</t>
  </si>
  <si>
    <t>Degreasing solvent, Surfactant, Inhibitor</t>
  </si>
  <si>
    <t>Transportation</t>
    <phoneticPr fontId="6" type="noConversion"/>
  </si>
  <si>
    <t>Vehicle wash / transport cleaner</t>
  </si>
  <si>
    <t>LAB, EO, Solvent</t>
  </si>
  <si>
    <t>Surfactant blend, Solvent cleaner</t>
  </si>
  <si>
    <t>Laundry</t>
    <phoneticPr fontId="6" type="noConversion"/>
  </si>
  <si>
    <t>Institutional laundry detergent</t>
  </si>
  <si>
    <t>LAB, EO, Enzyme feed, Builder</t>
  </si>
  <si>
    <t>Surfactant, Enzyme, Bleach activator</t>
  </si>
  <si>
    <t>Specialty sanitation/maintenance cleaner</t>
  </si>
  <si>
    <t>Solvent, Surfactant, Biocide feed</t>
  </si>
  <si>
    <t>Specialty cleaner formulation</t>
  </si>
  <si>
    <t>Antioxidants</t>
  </si>
  <si>
    <t>Polyolefin oxidation inhibitor for PE/PP</t>
  </si>
  <si>
    <t>Phenolic antioxidant, Phosphite intermediate</t>
    <phoneticPr fontId="6" type="noConversion"/>
  </si>
  <si>
    <t>Anti-static agents</t>
    <phoneticPr fontId="6" type="noConversion"/>
  </si>
  <si>
    <t>Permanent/temporary anti-static additive for packaging &amp; electronics</t>
  </si>
  <si>
    <t>Ethylene, PO</t>
    <phoneticPr fontId="6" type="noConversion"/>
  </si>
  <si>
    <t>Ethoxylate, Amine derivative</t>
    <phoneticPr fontId="6" type="noConversion"/>
  </si>
  <si>
    <t>Chemical blowing agents</t>
    <phoneticPr fontId="6" type="noConversion"/>
  </si>
  <si>
    <t>Foaming additive for insulation &amp; lightweight plastics</t>
  </si>
  <si>
    <t>Urea, Natural gas</t>
    <phoneticPr fontId="6" type="noConversion"/>
  </si>
  <si>
    <t>Azodicarbonamide, Hydrazide intermediate</t>
    <phoneticPr fontId="6" type="noConversion"/>
  </si>
  <si>
    <t>Flame retardants</t>
    <phoneticPr fontId="6" type="noConversion"/>
  </si>
  <si>
    <t>Halogen-free &amp; brominated flame retardant</t>
  </si>
  <si>
    <t>Benzene, Propylene, Chlor-alkali</t>
    <phoneticPr fontId="6" type="noConversion"/>
  </si>
  <si>
    <t>Brominated aromatic, Phosphorus intermediate</t>
    <phoneticPr fontId="6" type="noConversion"/>
  </si>
  <si>
    <t>Heat stabilizers</t>
    <phoneticPr fontId="6" type="noConversion"/>
  </si>
  <si>
    <t>PVC thermal stabilizer</t>
  </si>
  <si>
    <t>Salt, Benzene</t>
    <phoneticPr fontId="6" type="noConversion"/>
  </si>
  <si>
    <t>Metal soap, Organotin intermediate</t>
    <phoneticPr fontId="6" type="noConversion"/>
  </si>
  <si>
    <t>Impact modifiers</t>
    <phoneticPr fontId="6" type="noConversion"/>
  </si>
  <si>
    <t>PVC &amp; engineering plastic impact modifier</t>
  </si>
  <si>
    <t>Ethylene, Propylene, C4</t>
    <phoneticPr fontId="6" type="noConversion"/>
  </si>
  <si>
    <t>ABS/MBS/Acrylic intermediate</t>
    <phoneticPr fontId="6" type="noConversion"/>
  </si>
  <si>
    <t>Light stabilizers</t>
    <phoneticPr fontId="6" type="noConversion"/>
  </si>
  <si>
    <t>UV/weather resistance additive for outdoor plastics</t>
  </si>
  <si>
    <t>HALS, Benzotriazole intermediate</t>
    <phoneticPr fontId="6" type="noConversion"/>
  </si>
  <si>
    <t>Lubricants</t>
    <phoneticPr fontId="6" type="noConversion"/>
  </si>
  <si>
    <t>Processing lubricant for PVC &amp; polyolefin</t>
  </si>
  <si>
    <t>Ethylene, Natural oil, Paraffin</t>
    <phoneticPr fontId="6" type="noConversion"/>
  </si>
  <si>
    <t>Fatty acid, Wax, Metal stearate</t>
    <phoneticPr fontId="6" type="noConversion"/>
  </si>
  <si>
    <t>Reactive specialty adhesives</t>
    <phoneticPr fontId="6" type="noConversion"/>
  </si>
  <si>
    <t>Polyurethane</t>
  </si>
  <si>
    <t>Automotive, construction &amp; flexible packaging adhesive</t>
    <phoneticPr fontId="6" type="noConversion"/>
  </si>
  <si>
    <t>Propylene, Benzene/Toluene</t>
    <phoneticPr fontId="6" type="noConversion"/>
  </si>
  <si>
    <t>Polyol, MDI/TDI/HDI, PU prepolymer</t>
    <phoneticPr fontId="6" type="noConversion"/>
  </si>
  <si>
    <t>Structural adhesive for electronics, aircraft, EV battery and industrial assembly</t>
    <phoneticPr fontId="6" type="noConversion"/>
  </si>
  <si>
    <t>BPA, Epichlorohydrin, Epoxy resin, Amine hardener</t>
    <phoneticPr fontId="6" type="noConversion"/>
  </si>
  <si>
    <t>Radiation-curable</t>
  </si>
  <si>
    <t>UV-curable adhesive for electronics, optical media and precision assembly</t>
    <phoneticPr fontId="6" type="noConversion"/>
  </si>
  <si>
    <t>Propylene, Benzene</t>
    <phoneticPr fontId="6" type="noConversion"/>
  </si>
  <si>
    <t>Acrylate monomer, Oligomer, Photoinitiator</t>
    <phoneticPr fontId="6" type="noConversion"/>
  </si>
  <si>
    <t>Instant/anaerobic/modified acrylic adhesive for industrial and consumer bonding</t>
    <phoneticPr fontId="6" type="noConversion"/>
  </si>
  <si>
    <t>Propylene, Methanol, C4</t>
    <phoneticPr fontId="6" type="noConversion"/>
  </si>
  <si>
    <t>Cyanoacrylate, Methacrylate, Anaerobic acrylic monomer</t>
    <phoneticPr fontId="6" type="noConversion"/>
  </si>
  <si>
    <t>Specialty sealant</t>
    <phoneticPr fontId="6" type="noConversion"/>
  </si>
  <si>
    <t>Silicone</t>
  </si>
  <si>
    <t>Building, glazing, electronics and high-weatherability sealant</t>
    <phoneticPr fontId="6" type="noConversion"/>
  </si>
  <si>
    <t>Silicon metal, Methanol</t>
    <phoneticPr fontId="6" type="noConversion"/>
  </si>
  <si>
    <t>Chlorosilane, Siloxane, Silicone polymer</t>
    <phoneticPr fontId="6" type="noConversion"/>
  </si>
  <si>
    <t>Construction joint, automotive and industrial elastic sealant</t>
    <phoneticPr fontId="6" type="noConversion"/>
  </si>
  <si>
    <t>Polyol, Isocyanate, PU prepolymer</t>
    <phoneticPr fontId="6" type="noConversion"/>
  </si>
  <si>
    <t>Silyl-modified polymers</t>
    <phoneticPr fontId="6" type="noConversion"/>
  </si>
  <si>
    <t>Low-VOC construction and elastic adhesive/sealant</t>
    <phoneticPr fontId="6" type="noConversion"/>
  </si>
  <si>
    <t>Propylene, Silicon metal, Methanol</t>
    <phoneticPr fontId="6" type="noConversion"/>
  </si>
  <si>
    <t>Polyether polyol, Silane-terminated polymer</t>
    <phoneticPr fontId="6" type="noConversion"/>
  </si>
  <si>
    <t>Polysulfides</t>
  </si>
  <si>
    <t>Aerospace, insulated glass and fuel-resistant sealant</t>
    <phoneticPr fontId="6" type="noConversion"/>
  </si>
  <si>
    <t>Ethylene, Sulfur, Chlor-alkali</t>
    <phoneticPr fontId="6" type="noConversion"/>
  </si>
  <si>
    <t>Dichloroethyl formal, Sodium polysulfide, Polysulfide polymer</t>
    <phoneticPr fontId="6" type="noConversion"/>
  </si>
  <si>
    <t>Rubber-processing chemicals</t>
    <phoneticPr fontId="6" type="noConversion"/>
  </si>
  <si>
    <t>Antidegradants</t>
  </si>
  <si>
    <t>Amino compounds</t>
  </si>
  <si>
    <t>Amine antidegradant for tire/rubber aging resistance</t>
  </si>
  <si>
    <t>Benzene, Nitrobenzene</t>
  </si>
  <si>
    <t>Aniline, PPD derivatives</t>
  </si>
  <si>
    <t>Phenolics</t>
  </si>
  <si>
    <t>Phenolic antioxidant for rubber stabilization</t>
  </si>
  <si>
    <t>Phenol, Alkylphenol, Hindered phenol</t>
  </si>
  <si>
    <t>Phosphites</t>
  </si>
  <si>
    <t>Secondary antioxidant for rubber/plastics</t>
  </si>
  <si>
    <t>Benzene, Phosphorus</t>
  </si>
  <si>
    <t>Alkylphenol, Phosphite ester</t>
  </si>
  <si>
    <t>Other antidegradants</t>
  </si>
  <si>
    <t>Wax/secondary stabilizer for ozone and aging resistance</t>
  </si>
  <si>
    <t>Paraffin, Olefin</t>
  </si>
  <si>
    <t>Protective wax, Specialty stabilizer</t>
  </si>
  <si>
    <t>Accelerators</t>
  </si>
  <si>
    <t>Sulfenamides</t>
  </si>
  <si>
    <t>Delayed-action vulcanization accelerator</t>
  </si>
  <si>
    <t>Benzene, Sulfur, Ammonia</t>
  </si>
  <si>
    <t>Aniline, MBT, Sulfenamide</t>
  </si>
  <si>
    <t>Other thiazole derivatives</t>
  </si>
  <si>
    <t>Vulcanization accelerator for tires/rubber goods</t>
  </si>
  <si>
    <t>Benzene, Sulfur</t>
  </si>
  <si>
    <t>MBT, MBTS</t>
  </si>
  <si>
    <t>Other accelerators</t>
  </si>
  <si>
    <t>Thiuram/dithiocarbamate/guanidine accelerator</t>
  </si>
  <si>
    <t>Carbon disulfide, Amine, Benzene</t>
  </si>
  <si>
    <t>Dithiocarbamate, Thiuram, DPG</t>
  </si>
  <si>
    <t>Polymerization regulators</t>
  </si>
  <si>
    <t>Synthetic rubber polymerization control chemical</t>
  </si>
  <si>
    <t>C4, Styrene, Sulfur</t>
  </si>
  <si>
    <t>Chain transfer agent, Shortstop-type intermediate</t>
  </si>
  <si>
    <t>Blowing agents</t>
  </si>
  <si>
    <t>Foaming agent for sponge rubber</t>
  </si>
  <si>
    <t>Natural gas, Ammonia</t>
  </si>
  <si>
    <t>Urea derivative, Azodicarbonamide</t>
  </si>
  <si>
    <t>Vulcanization retarders</t>
  </si>
  <si>
    <t>Scorch retarder for rubber processing</t>
  </si>
  <si>
    <t>Benzene, C5</t>
  </si>
  <si>
    <t>Phthalimide, Cyclohexylthio intermediate</t>
  </si>
  <si>
    <t>Shortstops</t>
  </si>
  <si>
    <t>Polymerization shortstop for synthetic rubber</t>
  </si>
  <si>
    <t>Hydroxylamine/phenolic shortstop</t>
  </si>
  <si>
    <t>Peptizers</t>
  </si>
  <si>
    <t>Rubber mastication aid</t>
  </si>
  <si>
    <t>Disulfide/thiophenol derivative</t>
  </si>
  <si>
    <t>Textile chemicals</t>
    <phoneticPr fontId="6" type="noConversion"/>
  </si>
  <si>
    <t>Yarn treatment chemicals</t>
  </si>
  <si>
    <t>Specialty textile lubricants</t>
  </si>
  <si>
    <t>Spin finish / yarn lubricant</t>
  </si>
  <si>
    <t>EO/PO, Fatty acid, Mineral oil</t>
  </si>
  <si>
    <t>Ethoxylated lubricant, Ester lubricant</t>
  </si>
  <si>
    <t>Synthetic warp sizes</t>
    <phoneticPr fontId="6" type="noConversion"/>
  </si>
  <si>
    <t>Warp sizing agent</t>
  </si>
  <si>
    <t>Starch, Vinyl acetate, Acrylic acid</t>
  </si>
  <si>
    <t>Modified starch, PVA, Acrylic size</t>
  </si>
  <si>
    <t>Processing chemicals</t>
  </si>
  <si>
    <t>Surfactants</t>
    <phoneticPr fontId="6" type="noConversion"/>
  </si>
  <si>
    <t>Scouring/wetting/dyeing surfactant</t>
  </si>
  <si>
    <t>LAB, Fatty alcohol, EO</t>
  </si>
  <si>
    <t>Ethoxylate, Sulfate, Sulfonate</t>
  </si>
  <si>
    <t>Bleaching auxiliaries</t>
    <phoneticPr fontId="6" type="noConversion"/>
  </si>
  <si>
    <t>Stabilizer/auxiliary for textile bleaching</t>
  </si>
  <si>
    <t>Phosphorus, Chelant feed</t>
  </si>
  <si>
    <t>Phosphonate, EDTA-type chelant</t>
  </si>
  <si>
    <t>Fluorescent whitening agents</t>
  </si>
  <si>
    <t>Optical brightener for textile</t>
  </si>
  <si>
    <t>Benzene, Stilbene intermediates</t>
  </si>
  <si>
    <t>Stilbene-based FWA</t>
  </si>
  <si>
    <t>Enzymes</t>
  </si>
  <si>
    <t>Bio-processing enzyme for textile</t>
  </si>
  <si>
    <t>Amylase, Cellulase, Catalase</t>
  </si>
  <si>
    <t>Functional chemicals</t>
  </si>
  <si>
    <t>Printing auxiliaries</t>
    <phoneticPr fontId="6" type="noConversion"/>
  </si>
  <si>
    <t>Printing thickener/binder/auxiliary</t>
  </si>
  <si>
    <t>Acrylic acid, Starch, Solvent</t>
  </si>
  <si>
    <t>Acrylic binder, Thickener, Fixing agent</t>
  </si>
  <si>
    <t>Textile dye/pigment</t>
  </si>
  <si>
    <t>Azo dye, Anthraquinone dye, Pigment</t>
  </si>
  <si>
    <t>Finishing agents</t>
    <phoneticPr fontId="6" type="noConversion"/>
  </si>
  <si>
    <t>Softener/repellent/flame-retardant finish</t>
  </si>
  <si>
    <t>Silicon, Fatty acid, Phosphorus, Fluorspar</t>
  </si>
  <si>
    <t>Silicone softener, FR additive, Repellent</t>
  </si>
  <si>
    <t>Coatings</t>
    <phoneticPr fontId="6" type="noConversion"/>
  </si>
  <si>
    <t>Functional textile coating</t>
  </si>
  <si>
    <t>Acrylic acid, PU feed, Silicone</t>
  </si>
  <si>
    <t>Acrylic latex, PU dispersion, Silicone coating</t>
  </si>
  <si>
    <t>Printing inks</t>
    <phoneticPr fontId="6" type="noConversion"/>
  </si>
  <si>
    <t>Lithography</t>
  </si>
  <si>
    <t>Offset printing ink for packaging/commercial print</t>
  </si>
  <si>
    <t>Benzene, Vegetable oil, Solvent</t>
  </si>
  <si>
    <t>Alkyd resin, Rosin ester, Pigment</t>
  </si>
  <si>
    <t>Flexography</t>
  </si>
  <si>
    <t>Flexible packaging ink</t>
  </si>
  <si>
    <t>Ethanol, Ethyl acetate, Acrylic resin feed</t>
  </si>
  <si>
    <t>Nitrocellulose/acrylic/PU binder, Pigment</t>
  </si>
  <si>
    <t>Rotogravure</t>
  </si>
  <si>
    <t>High-speed packaging gravure ink</t>
  </si>
  <si>
    <t>Toluene, Ethyl acetate, PU feed</t>
  </si>
  <si>
    <t>PU resin, Nitrocellulose, Pigment</t>
  </si>
  <si>
    <t>Digital Printing</t>
  </si>
  <si>
    <t>Inkjet ink for packaging/textile/display</t>
  </si>
  <si>
    <t>Propylene, Solvent, Pigment</t>
  </si>
  <si>
    <t>Acrylic resin, Dispersant, Pigment dispersion</t>
  </si>
  <si>
    <t>Screen/energy-curable/specialty ink</t>
  </si>
  <si>
    <t>Acrylate oligomer, Photoinitiator, Pigment</t>
  </si>
  <si>
    <t>Flavor compositions</t>
  </si>
  <si>
    <t>Food/beverage flavor formulation</t>
  </si>
  <si>
    <t>Natural extracts, Aroma chemicals</t>
  </si>
  <si>
    <t>Flavor blend, Essential oil, Aroma molecule</t>
  </si>
  <si>
    <t>Fragrance compositions</t>
  </si>
  <si>
    <t>Fine fragrance / household fragrance formulation</t>
  </si>
  <si>
    <t>BTX, Terpenes, Natural extracts</t>
  </si>
  <si>
    <t>Fragrance compound, Musk, Terpenoid</t>
  </si>
  <si>
    <t>Essential oils/ natural extracts</t>
    <phoneticPr fontId="6" type="noConversion"/>
  </si>
  <si>
    <t>Natural flavor/fragrance oil</t>
  </si>
  <si>
    <t>Essential oil, Oleoresin, Extract</t>
  </si>
  <si>
    <t>Aroma chemicals</t>
  </si>
  <si>
    <t>Synthetic aroma chemical</t>
  </si>
  <si>
    <t>Benzene, Toluene, Isoprene, Turpentine</t>
  </si>
  <si>
    <t>Benzenoid, Terpenoid, Musk intermediate</t>
  </si>
  <si>
    <t>Modified starchese</t>
  </si>
  <si>
    <t>Texture/thickening modified starch</t>
  </si>
  <si>
    <t>Corn, Tapioca, Potato starch</t>
  </si>
  <si>
    <t>Modified starch</t>
  </si>
  <si>
    <t>Thickeners and stabilizers (excluding starches)</t>
    <phoneticPr fontId="6" type="noConversion"/>
  </si>
  <si>
    <t>Hydrocolloid stabilizer</t>
  </si>
  <si>
    <t>Seaweed, Cellulose, Fermentation feed</t>
  </si>
  <si>
    <t>Carrageenan, CMC, Xanthan gum</t>
  </si>
  <si>
    <t>High-intensity sweeteners</t>
  </si>
  <si>
    <t>Low-calorie sweetener</t>
  </si>
  <si>
    <t>Aspartic acid, Phenylalanine, Chlorinated sugar, Stevia leaf</t>
  </si>
  <si>
    <t>Aspartame, Sucralose, Stevia extract</t>
  </si>
  <si>
    <t>Other specialty sweeteners</t>
    <phoneticPr fontId="6" type="noConversion"/>
  </si>
  <si>
    <t>Polyol/rare sugar sweetener</t>
  </si>
  <si>
    <t>Glucose, Starch, Hydrogen</t>
  </si>
  <si>
    <t>Sorbitol, Xylitol, Erythritol, Allulose</t>
  </si>
  <si>
    <t>Emulsifiers</t>
  </si>
  <si>
    <t>Food emulsifier</t>
  </si>
  <si>
    <t>Vegetable oil, Glycerol, Sorbitol</t>
  </si>
  <si>
    <t>Mono-/diglyceride, Polysorbate, Lecithin</t>
  </si>
  <si>
    <t>Colorants</t>
    <phoneticPr fontId="6" type="noConversion"/>
  </si>
  <si>
    <t>Food color</t>
  </si>
  <si>
    <t>Botanical extract, Minerals, Aromatics</t>
  </si>
  <si>
    <t>Natural color, Synthetic dye, Lake pigment</t>
  </si>
  <si>
    <t>Baking/brewing/dairy enzyme</t>
  </si>
  <si>
    <t>Amylase, Protease, Lipase</t>
  </si>
  <si>
    <t>Preservatives</t>
  </si>
  <si>
    <t>Shelf-life extender / antimicrobial additive</t>
  </si>
  <si>
    <t>Toluene, Propylene, Fermentation feed</t>
  </si>
  <si>
    <t>Benzoate, Sorbate, Propionate</t>
  </si>
  <si>
    <t>Food oxidation inhibitor</t>
  </si>
  <si>
    <t>Benzene, Natural tocopherol source</t>
  </si>
  <si>
    <t>BHT/BHA/TBHQ, Tocopherol</t>
  </si>
  <si>
    <t>Poultry/aquaculture pigmentation additive</t>
  </si>
  <si>
    <t>C5 isoprene, Natural extract</t>
  </si>
  <si>
    <t>Astaxanthin, Canthaxanthin</t>
  </si>
  <si>
    <t>Animal nutrition vitamin premix active</t>
  </si>
  <si>
    <t>Glucose, Acetone, Isoprene</t>
  </si>
  <si>
    <t>Vitamins A/E/B/C intermediates</t>
  </si>
  <si>
    <t>Phosphate</t>
  </si>
  <si>
    <t>Feed-grade phosphate mineral</t>
  </si>
  <si>
    <t>Phosphate rock, Sulfuric acid</t>
  </si>
  <si>
    <t>MCP, DCP, MDCP</t>
  </si>
  <si>
    <t>Amino acids</t>
  </si>
  <si>
    <t>Feed amino acid for poultry/swine</t>
  </si>
  <si>
    <t>Sugar, Ammonia</t>
  </si>
  <si>
    <t>Lysine, Methionine, Threonine, Tryptophan</t>
  </si>
  <si>
    <t>Nonprotein nitrogen</t>
  </si>
  <si>
    <t>Ruminant nitrogen source</t>
  </si>
  <si>
    <t>Urea</t>
  </si>
  <si>
    <t>Feed enzyme for digestibility improvement</t>
  </si>
  <si>
    <t>Phytase, NSP enzyme, Protease</t>
  </si>
  <si>
    <t>Polyalphaolefins</t>
  </si>
  <si>
    <t>PAO synthetic base oil for premium automotive/industrial lubricant</t>
  </si>
  <si>
    <t>LAO, Decene</t>
  </si>
  <si>
    <t>Polyol esters</t>
  </si>
  <si>
    <t>High-temperature ester base oil for aviation/industrial lubricant</t>
  </si>
  <si>
    <t>Propylene, Oleochemical</t>
  </si>
  <si>
    <t>Polyol, Fatty acid</t>
  </si>
  <si>
    <t>Polyalkylene glycols</t>
  </si>
  <si>
    <t>PAG base oil for compressor, gear and EV fluids</t>
  </si>
  <si>
    <t>Ethylene, Propylene</t>
  </si>
  <si>
    <t>EO, PO, PAG</t>
  </si>
  <si>
    <t>Di-/tribasic esters</t>
  </si>
  <si>
    <t>Diester/triester base oil for low-temperature lubricant</t>
  </si>
  <si>
    <t>C4, C6/C8 acids, Alcohols</t>
  </si>
  <si>
    <t>Dibasic acid, Monoalcohol</t>
  </si>
  <si>
    <t>Polybutenes</t>
  </si>
  <si>
    <t>Polybutene base oil/tackifier for lubricants and greases</t>
  </si>
  <si>
    <t>Isobutylene, Polybutene</t>
  </si>
  <si>
    <t>Phosphate esters</t>
  </si>
  <si>
    <t>Fire-resistant hydraulic fluid base stock</t>
  </si>
  <si>
    <t>Phenol, Phosphate ester</t>
  </si>
  <si>
    <t>Alkylated aromatics</t>
  </si>
  <si>
    <t>Alkylbenzene/alkylnaphthalene synthetic base oil</t>
  </si>
  <si>
    <t>Benzene, Naphthalene, LAO</t>
  </si>
  <si>
    <t>Alkylbenzene, Alkylnaphthalene</t>
  </si>
  <si>
    <t>Other specialties</t>
  </si>
  <si>
    <t>Silicone/fluorinated/PPE specialty lubricant for extreme conditions</t>
  </si>
  <si>
    <t>Silicon, Fluorspar, Benzene</t>
  </si>
  <si>
    <t>Silicone fluid, PFPE, Polyphenyl ether</t>
  </si>
  <si>
    <t>Pulp and fiber treatment</t>
  </si>
  <si>
    <t>Bleaching specialties</t>
  </si>
  <si>
    <t>Bleaching specialty for pulp brightness</t>
  </si>
  <si>
    <t>Sulfur, Chlorine, Phosphorus</t>
  </si>
  <si>
    <t>Chelant, Reducing agent, Peroxide stabilizer</t>
  </si>
  <si>
    <t>Deinking agents</t>
  </si>
  <si>
    <t>Wastepaper recycling deinking chemical</t>
  </si>
  <si>
    <t>EO/PO, Fatty acid</t>
  </si>
  <si>
    <t>Surfactant, Collector, Dispersant</t>
  </si>
  <si>
    <t>Pulp modification enzyme</t>
  </si>
  <si>
    <t>Cellulase, Xylanase</t>
  </si>
  <si>
    <t>Processing aids</t>
  </si>
  <si>
    <t>Specialty biocidesa</t>
  </si>
  <si>
    <t>Microbial control for paper mill process</t>
  </si>
  <si>
    <t>Chlorine, Isothiazolinone feed</t>
  </si>
  <si>
    <t>Isothiazolinone, DBNPA, Glutaraldehyde</t>
  </si>
  <si>
    <t>Defoamers</t>
  </si>
  <si>
    <t>Foam control agent for papermaking</t>
  </si>
  <si>
    <t>Silicon, Mineral oil, Fatty acid</t>
  </si>
  <si>
    <t>Silicone defoamer, Oil-based defoamer</t>
  </si>
  <si>
    <t>Pitch-control agents</t>
  </si>
  <si>
    <t>Deposit/pitch control chemical</t>
  </si>
  <si>
    <t>Talc, Surfactant, Polymer feed</t>
  </si>
  <si>
    <t>Dispersant, Fixing agent, Talc</t>
  </si>
  <si>
    <t>Retention/drainage aids</t>
  </si>
  <si>
    <t>Retention and drainage polymer</t>
  </si>
  <si>
    <t>Acrylamide, Polyacrylamide, Cationic polymer</t>
  </si>
  <si>
    <t>Functional chemicalsb</t>
  </si>
  <si>
    <t>Dry-strength additives</t>
  </si>
  <si>
    <t>Paper strength resin</t>
  </si>
  <si>
    <t>Starch, Acrylamide</t>
  </si>
  <si>
    <t>Cationic starch, Polyacrylamide</t>
  </si>
  <si>
    <t>Wet-strength resins</t>
  </si>
  <si>
    <t>Tissue/packaging wet-strength resin</t>
  </si>
  <si>
    <t>Epichlorohydrin, Amine</t>
  </si>
  <si>
    <t>PAE resin</t>
  </si>
  <si>
    <t>Specialty paper sizes</t>
  </si>
  <si>
    <t>Water resistance sizing agent</t>
  </si>
  <si>
    <t>Rosin, C16/C18 olefin, Styrene</t>
  </si>
  <si>
    <t>AKD, ASA, Rosin size</t>
  </si>
  <si>
    <t>Dyes, pigments and fluorescent whitening agents</t>
  </si>
  <si>
    <t>Paper colorant/brightener</t>
  </si>
  <si>
    <t>BTX, Minerals</t>
  </si>
  <si>
    <t>Direct dye, Pigment, FWA</t>
  </si>
  <si>
    <t>Coating binders and additives</t>
  </si>
  <si>
    <t>Coated paper binder/additive</t>
  </si>
  <si>
    <t>Styrene, Butadiene, Acrylic acid</t>
  </si>
  <si>
    <t>SBR latex, Acrylic latex, Starch binder</t>
  </si>
  <si>
    <t>Barrier/coated packaging chemical</t>
  </si>
  <si>
    <t>Acrylic acid, Wax, Fluorine alternative, Bio-polymer</t>
  </si>
  <si>
    <t>Barrier coating, Release coating</t>
  </si>
  <si>
    <t>Construction chemicals</t>
  </si>
  <si>
    <t>Concrete admixtures</t>
  </si>
  <si>
    <t>Superplasticizer/accelerator/retarder</t>
  </si>
  <si>
    <t>EO, Propylene, Naphthalene</t>
  </si>
  <si>
    <t>PCE, SNF, Lignosulfonate, Accelerator</t>
  </si>
  <si>
    <t>Asphalt additives</t>
  </si>
  <si>
    <t>Polymer-modified asphalt additive</t>
  </si>
  <si>
    <t>SBS, SBR, Adhesion promoter</t>
  </si>
  <si>
    <t>Construction adhesive/sealant</t>
  </si>
  <si>
    <t>Epoxy, PU, Silicone, Acrylic resin</t>
  </si>
  <si>
    <t>Specialty coatings</t>
    <phoneticPr fontId="6" type="noConversion"/>
  </si>
  <si>
    <t>Floor/roof/waterproofing coating</t>
  </si>
  <si>
    <t>Propylene, Benzene, PO, Silicon</t>
  </si>
  <si>
    <t>Acrylic, Epoxy, PU, Silicone coating resin</t>
  </si>
  <si>
    <t>Insulation</t>
    <phoneticPr fontId="6" type="noConversion"/>
  </si>
  <si>
    <t>PU spray foam / insulation chemical</t>
  </si>
  <si>
    <t>Polyol, MDI/TDI</t>
  </si>
  <si>
    <t>Flotation reagents</t>
  </si>
  <si>
    <t>Frothers</t>
  </si>
  <si>
    <t>Mineral flotation frother</t>
  </si>
  <si>
    <t>Propylene, C4, MIBC feed</t>
  </si>
  <si>
    <t>MIBC, Glycol ether, Alcohol frother</t>
  </si>
  <si>
    <t>Mining chemicals</t>
    <phoneticPr fontId="6" type="noConversion"/>
  </si>
  <si>
    <t>Sulfide collectors</t>
  </si>
  <si>
    <t>Sulfide ore collector</t>
  </si>
  <si>
    <t>Alcohol, CS₂, Phosphorus</t>
  </si>
  <si>
    <t>Xanthate, Dithiophosphate</t>
  </si>
  <si>
    <t>Other collectors</t>
  </si>
  <si>
    <t>Oxide/nonmetallic ore collector</t>
  </si>
  <si>
    <t>Fatty acid, Amine, Phosphate ester</t>
  </si>
  <si>
    <t>Fatty amine, Fatty acid collector</t>
  </si>
  <si>
    <t>Flocculants</t>
  </si>
  <si>
    <t>Tailings thickening/dewatering flocculant</t>
  </si>
  <si>
    <t>Acrylamide, Polyacrylamide</t>
  </si>
  <si>
    <t>Solvent extractants</t>
  </si>
  <si>
    <t>Copper/nickel/uranium solvent extractant</t>
  </si>
  <si>
    <t>Benzene, Oxo alcohol, Phosphorus</t>
  </si>
  <si>
    <t>Oxime, Phosphoric extractant</t>
  </si>
  <si>
    <t>Dry grinding aids</t>
  </si>
  <si>
    <t>Cement/mineral dry grinding aid</t>
  </si>
  <si>
    <t>EO/PO, Amine</t>
  </si>
  <si>
    <t>Glycol, Triethanolamine</t>
  </si>
  <si>
    <t>Wet grinding aids</t>
  </si>
  <si>
    <t>Mineral slurry wet grinding aid</t>
  </si>
  <si>
    <t>Acrylic acid, EO/PO</t>
  </si>
  <si>
    <t>Polyacrylate, Dispersant</t>
  </si>
  <si>
    <t>Rheology modifiers</t>
  </si>
  <si>
    <t>Slurry rheology modifier</t>
  </si>
  <si>
    <t>Acrylic acid, Natural gum</t>
  </si>
  <si>
    <t>Polyacrylate, Cellulose ether, Xanthan</t>
  </si>
  <si>
    <t>Dispersants</t>
  </si>
  <si>
    <t>Ashless dispersant for engine oil</t>
  </si>
  <si>
    <t>C4, Polybutene, Amine</t>
  </si>
  <si>
    <t>PIBSA, Succinimide dispersant</t>
  </si>
  <si>
    <t>Detergents</t>
  </si>
  <si>
    <t>Metal detergent for engine oil</t>
  </si>
  <si>
    <t>Benzene, Olefin, Calcium</t>
  </si>
  <si>
    <t>Alkylbenzene sulfonate, Phenate, Salicylate</t>
  </si>
  <si>
    <t>EP/antiwear agents</t>
  </si>
  <si>
    <t>ZDDP / EP antiwear additive</t>
  </si>
  <si>
    <t>Alcohol, Phosphorus, Sulfur, Zinc</t>
  </si>
  <si>
    <t>ZDDP, Phosphate/sulfurized additive</t>
  </si>
  <si>
    <t>Amine/phenolic antioxidant for lubricants</t>
  </si>
  <si>
    <t>Alkylated diphenylamine, Hindered phenol</t>
  </si>
  <si>
    <t>Rust/corrosion inhibitor</t>
  </si>
  <si>
    <t>Fatty acid, Benzene, Nitrogen</t>
  </si>
  <si>
    <t>Sulfonate, Amine, Azole derivative</t>
  </si>
  <si>
    <t>VI improvers</t>
    <phoneticPr fontId="6" type="noConversion"/>
  </si>
  <si>
    <t>Viscosity index improver polymer</t>
  </si>
  <si>
    <t>Ethylene, Propylene, Methacrylate</t>
  </si>
  <si>
    <t>OCP, PMA, Hydrogenated styrene-diene polymer</t>
  </si>
  <si>
    <t>Other additives</t>
    <phoneticPr fontId="6" type="noConversion"/>
  </si>
  <si>
    <t>Pour point depressant/friction modifier/defoamer</t>
  </si>
  <si>
    <t>Acrylate, Fatty acid, Silicon</t>
  </si>
  <si>
    <t>PPD, Friction modifier, Silicone defoamer</t>
  </si>
  <si>
    <t>Drilling fluid additives</t>
  </si>
  <si>
    <t>Water-based fluids</t>
  </si>
  <si>
    <t>Water-based mud additive</t>
  </si>
  <si>
    <t>Propylene, Cellulose, Starch</t>
  </si>
  <si>
    <t>PAC, CMC, Polyacrylamide, Xanthan</t>
  </si>
  <si>
    <t>Oil-based fluids</t>
  </si>
  <si>
    <t>Oil-based mud emulsifier/wetting agent</t>
  </si>
  <si>
    <t>Base oil, Fatty acid, Amine</t>
  </si>
  <si>
    <t>Organophilic clay, Emulsifier, Wetting agent</t>
  </si>
  <si>
    <t>Synthetic-based fluidsa</t>
  </si>
  <si>
    <t>Synthetic drilling fluid additive</t>
  </si>
  <si>
    <t>LAO, Ester, Internal olefin</t>
  </si>
  <si>
    <t>Synthetic base fluid, Emulsifier</t>
  </si>
  <si>
    <t>Cementing additives</t>
  </si>
  <si>
    <t>Cement dispersant/retarder/fluid loss additive</t>
  </si>
  <si>
    <t>EO/PO, Naphthalene, Cellulose</t>
  </si>
  <si>
    <t>Lignosulfonate, PCE, Cellulose ether</t>
  </si>
  <si>
    <t>Workover and completion fluid additives</t>
  </si>
  <si>
    <t>Completion brine additive / corrosion inhibitor</t>
  </si>
  <si>
    <t>Inorganic salts, Amine, Solvent</t>
  </si>
  <si>
    <t>Brine additive, Corrosion inhibitor</t>
  </si>
  <si>
    <t>Stimulation chemicals</t>
  </si>
  <si>
    <t>Acidizing additives</t>
  </si>
  <si>
    <t>Acidizing corrosion inhibitor/diverter</t>
  </si>
  <si>
    <t>HCl, Amine, Surfactant feed</t>
  </si>
  <si>
    <t>Acid corrosion inhibitor, Surfactant, Diverter</t>
  </si>
  <si>
    <t>Fracturing additives</t>
  </si>
  <si>
    <t>Friction reducer / gelling agent / breaker</t>
  </si>
  <si>
    <t>Propylene, Guar, Persulfate</t>
  </si>
  <si>
    <t>Polyacrylamide, Guar gum, Breaker</t>
  </si>
  <si>
    <t>Oil production chemicals</t>
  </si>
  <si>
    <t>Asset integrity</t>
  </si>
  <si>
    <t>Corrosion/scale/biocide production chemical</t>
  </si>
  <si>
    <t>Amine, Phosphorus, Chlorine</t>
  </si>
  <si>
    <t>Corrosion inhibitor, Scale inhibitor, Biocide</t>
  </si>
  <si>
    <t>Flow assurance</t>
  </si>
  <si>
    <t>Demulsifier/wax/asphaltene/hydrate inhibitor</t>
  </si>
  <si>
    <t>EO/PO, Methanol, Aromatics</t>
  </si>
  <si>
    <t>Demulsifier, MEG/Methanol, Pour point additive</t>
  </si>
  <si>
    <t>Production maximization</t>
  </si>
  <si>
    <t>EOR surfactant/polymer</t>
  </si>
  <si>
    <t>Propylene, LAB, Acrylamide</t>
  </si>
  <si>
    <t>Surfactant, Polyacrylamide, Alkali</t>
  </si>
  <si>
    <t>Catalysts</t>
  </si>
  <si>
    <t>Fluid catalytic cracking (FCC)</t>
  </si>
  <si>
    <t>FCC catalyst/additive</t>
  </si>
  <si>
    <t>Silica, Alumina, Rare earths</t>
  </si>
  <si>
    <t>Zeolite Y, Matrix, ZSM-5 additive</t>
  </si>
  <si>
    <t>Hydrotreating</t>
  </si>
  <si>
    <t>HDS/HDN hydrotreating catalyst</t>
  </si>
  <si>
    <t>Molybdenum, Nickel, Cobalt, Alumina</t>
  </si>
  <si>
    <t>CoMo/NiMo on alumina</t>
  </si>
  <si>
    <t>Hydrocracking</t>
  </si>
  <si>
    <t>Hydrocracking catalyst</t>
  </si>
  <si>
    <t>Zeolite, Nickel, Tungsten, Alumina</t>
  </si>
  <si>
    <t>NiW/Zeolite bifunctional catalyst</t>
  </si>
  <si>
    <t>Catalytic reforming</t>
  </si>
  <si>
    <t>Reforming catalyst for aromatics/octane</t>
  </si>
  <si>
    <t>Platinum, Rhenium, Alumina, Chlorine</t>
  </si>
  <si>
    <t>Pt-Re/Alumina catalyst</t>
  </si>
  <si>
    <t>Isomerization</t>
  </si>
  <si>
    <t>C5/C6 isomerization catalyst</t>
  </si>
  <si>
    <t>Platinum, Chlorinated alumina, Zeolite</t>
  </si>
  <si>
    <t>Pt/Alumina or Zeolite catalyst</t>
  </si>
  <si>
    <t>Other refining catalysts</t>
  </si>
  <si>
    <t>Alkylation, oligomerization, sulfur recovery catalyst</t>
  </si>
  <si>
    <t>Zeolite, Acid, Alumina, Titanium</t>
  </si>
  <si>
    <t>Solid acid catalyst, Claus catalyst</t>
  </si>
  <si>
    <t>Gasoline engines</t>
  </si>
  <si>
    <t>Gasoline vehicles</t>
  </si>
  <si>
    <t>Three-way catalyst for passenger cars</t>
  </si>
  <si>
    <t>Platinum, Palladium, Rhodium, Ceria</t>
  </si>
  <si>
    <t>PGM washcoat, Ceramic substrate</t>
  </si>
  <si>
    <t>Motorcycles and mopeds</t>
  </si>
  <si>
    <t>Small engine oxidation/TWC catalyst</t>
  </si>
  <si>
    <t>PGM, Ceramic substrate</t>
  </si>
  <si>
    <t>PGM washcoat</t>
  </si>
  <si>
    <t>Small utility engines</t>
    <phoneticPr fontId="6" type="noConversion"/>
  </si>
  <si>
    <t>Small utility engine emission catalyst</t>
  </si>
  <si>
    <t>PGM, Alumina, Ceria</t>
  </si>
  <si>
    <t>Oxidation catalyst</t>
  </si>
  <si>
    <t>Diesel engines</t>
  </si>
  <si>
    <t>Diesel light-duty vehicles</t>
  </si>
  <si>
    <t>DOC/DPF/SCR system catalyst</t>
  </si>
  <si>
    <t>Platinum, Palladium, Zeolite, Vanadium</t>
  </si>
  <si>
    <t>DOC, DPF, SCR catalyst</t>
  </si>
  <si>
    <t>Medium and heavy-duty diesel vehicles</t>
  </si>
  <si>
    <t>Heavy-duty SCR/DOC/DPF catalyst</t>
  </si>
  <si>
    <t>Zeolite, Vanadium, Titanium, PGM</t>
  </si>
  <si>
    <t>Cu/Fe-zeolite SCR, V₂O₅/TiO₂ SCR</t>
  </si>
  <si>
    <t>Fossil fuel power plants</t>
  </si>
  <si>
    <t>Stationary SCR catalyst for NOx control</t>
  </si>
  <si>
    <t>Titanium, Vanadium, Tungsten, Zeolite</t>
  </si>
  <si>
    <t>V₂O₅-WO₃/TiO₂ catalyst, Zeolite SCR</t>
  </si>
  <si>
    <t>Chemical and industrial processes</t>
    <phoneticPr fontId="6" type="noConversion"/>
  </si>
  <si>
    <t>VOC/NOx/CO oxidation catalyst</t>
  </si>
  <si>
    <t>Platinum, Palladium, Zeolite, Metal oxides</t>
  </si>
  <si>
    <t>Oxidation catalyst, SCR catalyst</t>
  </si>
  <si>
    <t>Other applications</t>
    <phoneticPr fontId="6" type="noConversion"/>
  </si>
  <si>
    <t>Marine/locomotive/off-road emission catalyst</t>
  </si>
  <si>
    <t>PGM, Zeolite, Ceramic substrate</t>
  </si>
  <si>
    <t>SCR/DOC catalyst</t>
  </si>
  <si>
    <t>specialty_count</t>
    <phoneticPr fontId="3" type="noConversion"/>
  </si>
  <si>
    <t>specialty_avg_cagr</t>
    <phoneticPr fontId="3" type="noConversion"/>
  </si>
  <si>
    <t>specialty_max_cagr</t>
    <phoneticPr fontId="3" type="noConversion"/>
  </si>
  <si>
    <t>specialty_opp</t>
    <phoneticPr fontId="3" type="noConversion"/>
  </si>
  <si>
    <t>norm_count</t>
  </si>
  <si>
    <t>norm_count</t>
    <phoneticPr fontId="3" type="noConversion"/>
  </si>
  <si>
    <t>norm_avg</t>
  </si>
  <si>
    <t>norm_avg</t>
    <phoneticPr fontId="3" type="noConversion"/>
  </si>
  <si>
    <t>norm_max</t>
  </si>
  <si>
    <t>norm_max</t>
    <phoneticPr fontId="3" type="noConversion"/>
  </si>
  <si>
    <t>stategy_12</t>
    <phoneticPr fontId="3" type="noConversion"/>
  </si>
  <si>
    <t>stategy_50</t>
    <phoneticPr fontId="3" type="noConversion"/>
  </si>
  <si>
    <t>stategy_opp</t>
    <phoneticPr fontId="3" type="noConversion"/>
  </si>
  <si>
    <t>ind_growth</t>
    <phoneticPr fontId="3" type="noConversion"/>
  </si>
  <si>
    <t>행 레이블</t>
  </si>
  <si>
    <t>DMC</t>
  </si>
  <si>
    <t>EC</t>
  </si>
  <si>
    <t>LAO</t>
  </si>
  <si>
    <t>PB-1</t>
  </si>
  <si>
    <t>총합계</t>
  </si>
  <si>
    <t>M067</t>
  </si>
  <si>
    <t>M074</t>
  </si>
  <si>
    <t>M075</t>
  </si>
  <si>
    <t>M077</t>
  </si>
  <si>
    <t>M081</t>
  </si>
  <si>
    <t>M082</t>
  </si>
  <si>
    <t>M083</t>
  </si>
  <si>
    <t>M084</t>
  </si>
  <si>
    <t>M087</t>
  </si>
  <si>
    <t>M088</t>
  </si>
  <si>
    <t>M093</t>
  </si>
  <si>
    <t>M097</t>
  </si>
  <si>
    <t>M098</t>
  </si>
  <si>
    <t>M100</t>
  </si>
  <si>
    <t>M102</t>
  </si>
  <si>
    <t>M103</t>
  </si>
  <si>
    <t>M104</t>
  </si>
  <si>
    <t>M105</t>
  </si>
  <si>
    <t>M106</t>
  </si>
  <si>
    <t>M107</t>
  </si>
  <si>
    <t>열 레이블</t>
  </si>
  <si>
    <t>최대 : rating</t>
  </si>
  <si>
    <t>end_use_att</t>
    <phoneticPr fontId="3" type="noConversion"/>
  </si>
  <si>
    <t>PE Chain</t>
  </si>
  <si>
    <t>PVC Chain</t>
  </si>
  <si>
    <t>EO-PET Chain</t>
  </si>
  <si>
    <t>PX-PET Chain</t>
  </si>
  <si>
    <t>EC/DMC Chain</t>
  </si>
  <si>
    <t>Ethanol Chain</t>
  </si>
  <si>
    <t>Ethanolamine Chain</t>
  </si>
  <si>
    <t>VAM Chain</t>
  </si>
  <si>
    <t>LAO/PAO Chain</t>
  </si>
  <si>
    <t>1-Butene Chain</t>
  </si>
  <si>
    <t>PP Chain</t>
  </si>
  <si>
    <t>AN Chain</t>
  </si>
  <si>
    <t>PO/PG Chain</t>
  </si>
  <si>
    <t>AA-SAP Chain</t>
  </si>
  <si>
    <t>Acrylic Ester Chain</t>
  </si>
  <si>
    <t>Oxo Alcohol Chain</t>
  </si>
  <si>
    <t>IPA Chain</t>
  </si>
  <si>
    <t>Epoxy Chain</t>
  </si>
  <si>
    <t>PC Chain</t>
  </si>
  <si>
    <t>Nylon/PA Chain</t>
  </si>
  <si>
    <t>BD Rubber Chain</t>
  </si>
  <si>
    <t>MMA/PMMA Chain</t>
  </si>
  <si>
    <t>Isoprene Chain</t>
  </si>
  <si>
    <t>C4 Elastomer Chain</t>
  </si>
  <si>
    <t>PS Chain</t>
  </si>
  <si>
    <t>PU Chain</t>
  </si>
  <si>
    <t>Aniline-MDI Chain</t>
  </si>
  <si>
    <t>LAB Chain</t>
  </si>
  <si>
    <t>MX-PIA Chain</t>
  </si>
  <si>
    <t>OX-PA Chain</t>
  </si>
  <si>
    <t>Phenol/Acetone Chain</t>
  </si>
  <si>
    <t>iso-butyraldehyde</t>
  </si>
  <si>
    <t>최대 : end_use_att</t>
  </si>
  <si>
    <t>specialty_counts</t>
    <phoneticPr fontId="3" type="noConversion"/>
  </si>
  <si>
    <t>speacialty_avg_cagr</t>
    <phoneticPr fontId="3" type="noConversion"/>
  </si>
  <si>
    <t>반도체(Chip) 제조 공정에 사용되는 초고순도 전자재료 및 공정용 화학 산업</t>
    <phoneticPr fontId="6" type="noConversion"/>
  </si>
  <si>
    <t>LCD/OLED 등 평판디스플레이(FPD) 제조에 사용되는 소재·화학 산업</t>
    <phoneticPr fontId="6" type="noConversion"/>
  </si>
  <si>
    <t>PCB 및 반도체 패키징 제조에 사용되는 전자화학 소재 산업</t>
    <phoneticPr fontId="6" type="noConversion"/>
  </si>
  <si>
    <t>건강기능식품·기능성 식품에 사용되는 기능성 원료 산업</t>
    <phoneticPr fontId="6" type="noConversion"/>
  </si>
  <si>
    <t>고온·고내열·고강도 특성을 가진 고성능 엔지니어링 플라스틱 산업</t>
    <phoneticPr fontId="6" type="noConversion"/>
  </si>
  <si>
    <t>엔지니어링 플라스틱에 첨가제·보강재를 넣어 성능을 맞춤화하는 컴파운딩 산업</t>
    <phoneticPr fontId="6" type="noConversion"/>
  </si>
  <si>
    <t>기능성·고성능 플라스틱 필름 산업</t>
    <phoneticPr fontId="6" type="noConversion"/>
  </si>
  <si>
    <t>UV/전자빔(EB)으로 순간 경화되는 특수 코팅·잉크·접착제 산업</t>
  </si>
  <si>
    <t>용제 없이 분말 형태로 도장 후 열경화되는 친환경 코팅 산업</t>
  </si>
  <si>
    <t>태양광·풍력 설비 제조에 사용되는 친환경 에너지 소재 산업</t>
    <phoneticPr fontId="6" type="noConversion"/>
  </si>
  <si>
    <t>정수·폐수·재이용 공정에 사용되는 수처리 특수화학 산업</t>
  </si>
  <si>
    <t>화장품·퍼스널케어 제품에 사용되는 기능성 화학 원료 산업</t>
  </si>
  <si>
    <t>산업·상업·공공시설용 전문 세정제 산업</t>
  </si>
  <si>
    <t>플라스틱 성능 향상을 위한 첨가제 산업</t>
  </si>
  <si>
    <t>고성능 접착·실링 소재 산업</t>
  </si>
  <si>
    <t>고무 가공 및 가황 보조 화학 산업</t>
  </si>
  <si>
    <t>섬유 생산·염색·가공용 기능성 화학 산업</t>
  </si>
  <si>
    <t>인쇄 및 패키징용 기능성 잉크 산업</t>
  </si>
  <si>
    <t>향료·향수 및 식품 풍미 소재 산업</t>
  </si>
  <si>
    <t>식품 기능성 첨가제 산업</t>
  </si>
  <si>
    <t>동물사료 기능성 첨가제 산업</t>
  </si>
  <si>
    <t>합성 윤활유 산업</t>
  </si>
  <si>
    <t>제지 공정 및 기능성 종이 화학 산업</t>
  </si>
  <si>
    <t>건설용 기능성 화학소재 산업</t>
  </si>
  <si>
    <t>광물 채굴·선광용 화학소재 산업</t>
    <phoneticPr fontId="6" type="noConversion"/>
  </si>
  <si>
    <t>윤활유 성능 강화 첨가제 산업</t>
    <phoneticPr fontId="6" type="noConversion"/>
  </si>
  <si>
    <t>유전·가스전 생산용 화학소재 산업</t>
    <phoneticPr fontId="6" type="noConversion"/>
  </si>
  <si>
    <t>정유·석화 공정용 촉매 산업</t>
    <phoneticPr fontId="6" type="noConversion"/>
  </si>
  <si>
    <t>배출가스 저감 촉매 산업</t>
    <phoneticPr fontId="6" type="noConversion"/>
  </si>
  <si>
    <t>철강·콘크리트·선박을 부식 환경으로부터 보호하는 코팅 산업</t>
    <phoneticPr fontId="6" type="noConversion"/>
  </si>
  <si>
    <t>Description</t>
    <phoneticPr fontId="3" type="noConversion"/>
  </si>
  <si>
    <t>Construction &amp; Infrastructure</t>
    <phoneticPr fontId="3" type="noConversion"/>
  </si>
  <si>
    <t>Healthcare &amp; Life Sciences</t>
    <phoneticPr fontId="3" type="noConversion"/>
  </si>
  <si>
    <t>Industrial Goods &amp; Advanced Manufacturing</t>
    <phoneticPr fontId="3" type="noConversion"/>
  </si>
  <si>
    <t>Electronics, Semiconductors &amp; Digital Infrastructure</t>
    <phoneticPr fontId="3" type="noConversion"/>
  </si>
  <si>
    <t>평균 : Compound annual growth rate. 2025-30(percent)</t>
  </si>
  <si>
    <t>#N/A</t>
  </si>
  <si>
    <t>PU, PU</t>
  </si>
  <si>
    <t>COP</t>
  </si>
  <si>
    <t>Propylene, Acrylic acid</t>
  </si>
  <si>
    <t>EO, PO, PU, PU</t>
  </si>
  <si>
    <t>EO, Propylene</t>
  </si>
  <si>
    <t>EO, LAB</t>
  </si>
  <si>
    <t>Propylene, Phenol</t>
  </si>
  <si>
    <t>Propylene, Benzene, Phenol, Acetone, BPA, Epoxy resin</t>
  </si>
  <si>
    <t>EO, PO</t>
  </si>
  <si>
    <t>Benzene, Aniline</t>
  </si>
  <si>
    <t>Propylene, Benzene, Phenol</t>
  </si>
  <si>
    <t>Propylene, PO</t>
  </si>
  <si>
    <t>Ethylene, LAO, PAO</t>
  </si>
  <si>
    <t>Ethylene, EO, Propylene, PO</t>
  </si>
  <si>
    <t>Benzene, Phenol</t>
  </si>
  <si>
    <t>EO, Propylene, PO</t>
  </si>
  <si>
    <t>X</t>
    <phoneticPr fontId="3" type="noConversion"/>
  </si>
  <si>
    <t>related_chemical</t>
    <phoneticPr fontId="3" type="noConversion"/>
  </si>
  <si>
    <r>
      <t xml:space="preserve">BTX → </t>
    </r>
    <r>
      <rPr>
        <sz val="8"/>
        <color rgb="FFFF0000"/>
        <rFont val="Arial"/>
        <family val="2"/>
      </rPr>
      <t>Phenolic resin</t>
    </r>
    <r>
      <rPr>
        <sz val="8"/>
        <rFont val="Arial"/>
        <family val="2"/>
        <charset val="238"/>
      </rPr>
      <t>/DNQ chemistry → g-/i-line photores</t>
    </r>
    <r>
      <rPr>
        <sz val="8"/>
        <rFont val="맑은 고딕"/>
        <family val="2"/>
        <charset val="129"/>
      </rPr>
      <t>ist</t>
    </r>
    <phoneticPr fontId="6" type="noConversion"/>
  </si>
  <si>
    <r>
      <t xml:space="preserve">BTX → </t>
    </r>
    <r>
      <rPr>
        <sz val="8"/>
        <color rgb="FFFF0000"/>
        <rFont val="Arial"/>
        <family val="2"/>
      </rPr>
      <t>Styrenic polymer/PAG</t>
    </r>
    <r>
      <rPr>
        <sz val="8"/>
        <rFont val="Arial"/>
        <family val="2"/>
        <charset val="238"/>
      </rPr>
      <t xml:space="preserve"> → KrF photoresist</t>
    </r>
    <phoneticPr fontId="6" type="noConversion"/>
  </si>
  <si>
    <t>x</t>
    <phoneticPr fontId="3" type="noConversion"/>
  </si>
  <si>
    <t>IPA, Acetone</t>
    <phoneticPr fontId="3" type="noConversion"/>
  </si>
  <si>
    <t>PMMA, PC</t>
    <phoneticPr fontId="3" type="noConversion"/>
  </si>
  <si>
    <t>PVOH, COP</t>
    <phoneticPr fontId="3" type="noConversion"/>
  </si>
  <si>
    <t>M114</t>
    <phoneticPr fontId="3" type="noConversion"/>
  </si>
  <si>
    <t>Chlorinated Intermediate</t>
    <phoneticPr fontId="3" type="noConversion"/>
  </si>
  <si>
    <t>Chlorobenzene</t>
  </si>
  <si>
    <t>Chlorobenzene</t>
    <phoneticPr fontId="3" type="noConversion"/>
  </si>
  <si>
    <t>R103</t>
    <phoneticPr fontId="3" type="noConversion"/>
  </si>
  <si>
    <t>Benzene to Chlorobenzene</t>
    <phoneticPr fontId="3" type="noConversion"/>
  </si>
  <si>
    <t>Chlorination</t>
    <phoneticPr fontId="3" type="noConversion"/>
  </si>
  <si>
    <t>M054</t>
    <phoneticPr fontId="3" type="noConversion"/>
  </si>
  <si>
    <t>main product</t>
    <phoneticPr fontId="3" type="noConversion"/>
  </si>
  <si>
    <t>MCB(Mono Chlorobenzene)</t>
    <phoneticPr fontId="3" type="noConversion"/>
  </si>
  <si>
    <t>S057</t>
    <phoneticPr fontId="3" type="noConversion"/>
  </si>
  <si>
    <t>도레이첨단소재</t>
    <phoneticPr fontId="3" type="noConversion"/>
  </si>
  <si>
    <t>p-dichlorobenzene(14)</t>
    <phoneticPr fontId="3" type="noConversion"/>
  </si>
  <si>
    <t>i-butyraldehyde</t>
  </si>
  <si>
    <t>Nitrochlorobenzenes</t>
  </si>
  <si>
    <t>monochlorobenzene 최대 용도이며 염료·안료·고무약품·농약·의약 중간체로 사용</t>
  </si>
  <si>
    <t>고내열 sulfone polymer 원료로 전기전자·의료·산업부품에 사용</t>
  </si>
  <si>
    <t>Solvent use</t>
  </si>
  <si>
    <t>MDI/TDI 등 isocyanate 생산 및 공정 solvent 용도</t>
  </si>
  <si>
    <t>Diphenyl ether / phenyl compounds</t>
  </si>
  <si>
    <t>phenyl ether 및 기타 유기합성 중간체 용도</t>
  </si>
  <si>
    <t>Organic synthesis from o-dichlorobenzene</t>
  </si>
  <si>
    <t>o-DCB는 농약·의약·고무보조제·안료 중간체 생산에 사용</t>
  </si>
  <si>
    <t>o-Dichlorobenzene solvent uses</t>
  </si>
  <si>
    <t>TDI process solvent 및 기타 solvent 용도</t>
  </si>
  <si>
    <t>Polyphenylene sulfide resin</t>
  </si>
  <si>
    <t>p-DCB 최대 용도이며 PPS resin 생산이 2024년 p-DCB 수요의 약 62%</t>
  </si>
  <si>
    <t>Moth control</t>
  </si>
  <si>
    <t>p-DCB의 방충제 용도이나 PPS보다 작음</t>
  </si>
  <si>
    <t>Deodorant blocks</t>
  </si>
  <si>
    <t>p-DCB의 실내 deodorant block 용도</t>
  </si>
  <si>
    <t>Herbicide intermediates / dicamba</t>
  </si>
  <si>
    <t>규제 영향이 있는 소량 농약 중간체 용도</t>
  </si>
  <si>
    <t>Epoxy resin, Acrylic Acid</t>
    <phoneticPr fontId="3" type="noConversion"/>
  </si>
  <si>
    <r>
      <rPr>
        <sz val="8"/>
        <color rgb="FFFF0000"/>
        <rFont val="Arial"/>
        <family val="2"/>
      </rPr>
      <t>Benzene/sulfur chemistry</t>
    </r>
    <r>
      <rPr>
        <sz val="8"/>
        <color theme="1"/>
        <rFont val="Arial"/>
        <family val="2"/>
      </rPr>
      <t xml:space="preserve"> → PPS → Compound</t>
    </r>
    <phoneticPr fontId="6" type="noConversion"/>
  </si>
  <si>
    <r>
      <t xml:space="preserve">PX/ethylene → PTA/EG → </t>
    </r>
    <r>
      <rPr>
        <sz val="8"/>
        <color rgb="FFFF0000"/>
        <rFont val="Arial"/>
        <family val="2"/>
      </rPr>
      <t>PET</t>
    </r>
    <r>
      <rPr>
        <sz val="8"/>
        <color theme="1"/>
        <rFont val="Arial"/>
        <family val="2"/>
      </rPr>
      <t xml:space="preserve"> → Film</t>
    </r>
    <phoneticPr fontId="6" type="noConversion"/>
  </si>
  <si>
    <r>
      <t xml:space="preserve">Benzene → Cyclohexane → </t>
    </r>
    <r>
      <rPr>
        <sz val="8"/>
        <color rgb="FFFF0000"/>
        <rFont val="Arial"/>
        <family val="2"/>
      </rPr>
      <t>Caprolactam</t>
    </r>
    <r>
      <rPr>
        <sz val="8"/>
        <color theme="1"/>
        <rFont val="Arial"/>
        <family val="2"/>
      </rPr>
      <t>/Nylon Salt → Nylon Resin</t>
    </r>
    <phoneticPr fontId="6" type="noConversion"/>
  </si>
  <si>
    <r>
      <t xml:space="preserve">BTX/propylene → BPA → </t>
    </r>
    <r>
      <rPr>
        <sz val="8"/>
        <color rgb="FFFF0000"/>
        <rFont val="Arial"/>
        <family val="2"/>
      </rPr>
      <t>PC</t>
    </r>
    <r>
      <rPr>
        <sz val="8"/>
        <color theme="1"/>
        <rFont val="Arial"/>
        <family val="2"/>
      </rPr>
      <t xml:space="preserve"> → Optical</t>
    </r>
    <r>
      <rPr>
        <sz val="8"/>
        <color theme="1"/>
        <rFont val="맑은 고딕"/>
        <family val="2"/>
        <charset val="129"/>
      </rPr>
      <t xml:space="preserve"> film</t>
    </r>
    <phoneticPr fontId="6" type="noConversion"/>
  </si>
  <si>
    <r>
      <t xml:space="preserve">Olefin → PO/polyol + Benzene → Isocyanate → </t>
    </r>
    <r>
      <rPr>
        <sz val="8"/>
        <color rgb="FFFF0000"/>
        <rFont val="Arial"/>
        <family val="2"/>
      </rPr>
      <t>Urethane acryl</t>
    </r>
    <r>
      <rPr>
        <sz val="8"/>
        <color rgb="FFFF0000"/>
        <rFont val="맑은 고딕"/>
        <family val="2"/>
        <charset val="129"/>
      </rPr>
      <t>ate</t>
    </r>
    <phoneticPr fontId="6" type="noConversion"/>
  </si>
  <si>
    <t>TPA, Polyol, Acrylic Acid</t>
    <phoneticPr fontId="3" type="noConversion"/>
  </si>
  <si>
    <t>Acrylic Acid, Acrylate Ester</t>
    <phoneticPr fontId="3" type="noConversion"/>
  </si>
  <si>
    <r>
      <t>Amines,</t>
    </r>
    <r>
      <rPr>
        <sz val="8"/>
        <color rgb="FFFF0000"/>
        <rFont val="Arial"/>
        <family val="2"/>
      </rPr>
      <t xml:space="preserve"> Methacrylates,</t>
    </r>
    <r>
      <rPr>
        <sz val="8"/>
        <color theme="1"/>
        <rFont val="Arial"/>
        <family val="2"/>
      </rPr>
      <t xml:space="preserve"> Functional oils</t>
    </r>
    <phoneticPr fontId="6" type="noConversion"/>
  </si>
  <si>
    <t>DCPD, Acrylic Acid, Acrylate Ester</t>
    <phoneticPr fontId="3" type="noConversion"/>
  </si>
  <si>
    <t>Acrylic Acid, 2-Ethylhexanol</t>
    <phoneticPr fontId="3" type="noConversion"/>
  </si>
  <si>
    <t>TPA, PIA</t>
    <phoneticPr fontId="3" type="noConversion"/>
  </si>
  <si>
    <t>TPA, Polyol</t>
    <phoneticPr fontId="3" type="noConversion"/>
  </si>
  <si>
    <t>MMA, Acrylate Ester</t>
    <phoneticPr fontId="3" type="noConversion"/>
  </si>
  <si>
    <r>
      <t xml:space="preserve">Propylene → </t>
    </r>
    <r>
      <rPr>
        <sz val="8"/>
        <color rgb="FFFF0000"/>
        <rFont val="Arial"/>
        <family val="2"/>
      </rPr>
      <t>Acetone</t>
    </r>
    <r>
      <rPr>
        <sz val="8"/>
        <color theme="1"/>
        <rFont val="Arial"/>
        <family val="2"/>
      </rPr>
      <t xml:space="preserve"> → Isophorone →</t>
    </r>
    <r>
      <rPr>
        <sz val="8"/>
        <color theme="1"/>
        <rFont val="맑은 고딕"/>
        <family val="2"/>
        <charset val="129"/>
      </rPr>
      <t xml:space="preserve"> IPDI</t>
    </r>
    <phoneticPr fontId="6" type="noConversion"/>
  </si>
  <si>
    <r>
      <rPr>
        <sz val="8"/>
        <color rgb="FFFF0000"/>
        <rFont val="Arial"/>
        <family val="2"/>
      </rPr>
      <t>MMA</t>
    </r>
    <r>
      <rPr>
        <sz val="8"/>
        <color theme="1"/>
        <rFont val="Arial"/>
        <family val="2"/>
      </rPr>
      <t>, Butyl acrylate</t>
    </r>
    <phoneticPr fontId="6" type="noConversion"/>
  </si>
  <si>
    <r>
      <t xml:space="preserve">Propylene/C4 → Acrylic monomer → </t>
    </r>
    <r>
      <rPr>
        <sz val="8"/>
        <color rgb="FFFF0000"/>
        <rFont val="Arial"/>
        <family val="2"/>
      </rPr>
      <t>Acrylic resin</t>
    </r>
    <phoneticPr fontId="6" type="noConversion"/>
  </si>
  <si>
    <t>Epoxy resin, PU</t>
    <phoneticPr fontId="3" type="noConversion"/>
  </si>
  <si>
    <t>Acrylic Acid, Acrylate Ester, PU</t>
    <phoneticPr fontId="3" type="noConversion"/>
  </si>
  <si>
    <t>EVA, LAO</t>
    <phoneticPr fontId="3" type="noConversion"/>
  </si>
  <si>
    <r>
      <t xml:space="preserve">BTX/propylene → </t>
    </r>
    <r>
      <rPr>
        <sz val="8"/>
        <color rgb="FFFF0000"/>
        <rFont val="Arial"/>
        <family val="2"/>
      </rPr>
      <t>Epoxy resin</t>
    </r>
    <r>
      <rPr>
        <sz val="8"/>
        <color theme="1"/>
        <rFont val="Arial"/>
        <family val="2"/>
      </rPr>
      <t xml:space="preserve"> → Wind protective coating</t>
    </r>
    <phoneticPr fontId="3" type="noConversion"/>
  </si>
  <si>
    <r>
      <t xml:space="preserve">PO/EO → Polyol + Aromatics → Isocyanate → </t>
    </r>
    <r>
      <rPr>
        <sz val="8"/>
        <color rgb="FFFF0000"/>
        <rFont val="Arial"/>
        <family val="2"/>
      </rPr>
      <t>PU</t>
    </r>
    <r>
      <rPr>
        <sz val="8"/>
        <color theme="1"/>
        <rFont val="Arial"/>
        <family val="2"/>
      </rPr>
      <t xml:space="preserve"> coating</t>
    </r>
    <phoneticPr fontId="3" type="noConversion"/>
  </si>
  <si>
    <r>
      <t xml:space="preserve">Silica → Glass fiber / Propylene → </t>
    </r>
    <r>
      <rPr>
        <sz val="8"/>
        <color rgb="FFFF0000"/>
        <rFont val="Arial"/>
        <family val="2"/>
      </rPr>
      <t>Acrylonitrile</t>
    </r>
    <r>
      <rPr>
        <sz val="8"/>
        <color theme="1"/>
        <rFont val="Arial"/>
        <family val="2"/>
      </rPr>
      <t xml:space="preserve"> → PAN → Carbon fiber</t>
    </r>
    <phoneticPr fontId="3" type="noConversion"/>
  </si>
  <si>
    <r>
      <t>Benzene/Propylene → BPA + ECH →</t>
    </r>
    <r>
      <rPr>
        <sz val="8"/>
        <color rgb="FFFF0000"/>
        <rFont val="Arial"/>
        <family val="2"/>
      </rPr>
      <t xml:space="preserve"> Epoxy resin</t>
    </r>
    <r>
      <rPr>
        <sz val="8"/>
        <color theme="1"/>
        <rFont val="Arial"/>
        <family val="2"/>
      </rPr>
      <t xml:space="preserve"> → Blade composite</t>
    </r>
    <phoneticPr fontId="3" type="noConversion"/>
  </si>
  <si>
    <r>
      <rPr>
        <sz val="8"/>
        <color rgb="FFFF0000"/>
        <rFont val="Arial"/>
        <family val="2"/>
      </rPr>
      <t>Acrylic resin</t>
    </r>
    <r>
      <rPr>
        <sz val="8"/>
        <color theme="1"/>
        <rFont val="Arial"/>
        <family val="2"/>
      </rPr>
      <t>, Fluoropolymer resin</t>
    </r>
    <phoneticPr fontId="3" type="noConversion"/>
  </si>
  <si>
    <t>Acrylic Acid, Acrylate ester</t>
    <phoneticPr fontId="3" type="noConversion"/>
  </si>
  <si>
    <r>
      <t xml:space="preserve">Olefin/ester chemistry → </t>
    </r>
    <r>
      <rPr>
        <sz val="8"/>
        <color rgb="FFFF0000"/>
        <rFont val="Arial"/>
        <family val="2"/>
      </rPr>
      <t xml:space="preserve">Synthetic lubricant </t>
    </r>
    <r>
      <rPr>
        <sz val="8"/>
        <color theme="1"/>
        <rFont val="Arial"/>
        <family val="2"/>
      </rPr>
      <t>→ Wind turbine lubricant</t>
    </r>
    <phoneticPr fontId="3" type="noConversion"/>
  </si>
  <si>
    <t>Epoxy Resin, PU</t>
    <phoneticPr fontId="3" type="noConversion"/>
  </si>
  <si>
    <r>
      <rPr>
        <sz val="8"/>
        <color rgb="FFFF0000"/>
        <rFont val="Arial"/>
        <family val="2"/>
      </rPr>
      <t>Polysulfone, PES</t>
    </r>
    <r>
      <rPr>
        <sz val="8"/>
        <color theme="1"/>
        <rFont val="Arial"/>
        <family val="2"/>
      </rPr>
      <t>, PVDF membrane polymer</t>
    </r>
    <phoneticPr fontId="3" type="noConversion"/>
  </si>
  <si>
    <r>
      <t xml:space="preserve">Propylene → </t>
    </r>
    <r>
      <rPr>
        <sz val="8"/>
        <color rgb="FFFF0000"/>
        <rFont val="Arial"/>
        <family val="2"/>
      </rPr>
      <t>Acrylonitrile</t>
    </r>
    <r>
      <rPr>
        <sz val="8"/>
        <color theme="1"/>
        <rFont val="Arial"/>
        <family val="2"/>
      </rPr>
      <t>/Acrylamide → Water treatment polymer</t>
    </r>
    <phoneticPr fontId="3" type="noConversion"/>
  </si>
  <si>
    <r>
      <t xml:space="preserve">Benzene/ethylene → </t>
    </r>
    <r>
      <rPr>
        <sz val="8"/>
        <color rgb="FFFF0000"/>
        <rFont val="Arial"/>
        <family val="2"/>
      </rPr>
      <t>Styrene</t>
    </r>
    <r>
      <rPr>
        <sz val="8"/>
        <color theme="1"/>
        <rFont val="Arial"/>
        <family val="2"/>
      </rPr>
      <t>/DVB → Ion exchange resin</t>
    </r>
    <phoneticPr fontId="3" type="noConversion"/>
  </si>
  <si>
    <t>Acrylamide, Polyacrylamide(PAM), Polyamine</t>
    <phoneticPr fontId="3" type="noConversion"/>
  </si>
  <si>
    <t>Polyol</t>
    <phoneticPr fontId="3" type="noConversion"/>
  </si>
  <si>
    <t>PG, Polyol</t>
    <phoneticPr fontId="3" type="noConversion"/>
  </si>
  <si>
    <r>
      <t>Biomass/</t>
    </r>
    <r>
      <rPr>
        <sz val="8"/>
        <color rgb="FFFF0000"/>
        <rFont val="Arial"/>
        <family val="2"/>
      </rPr>
      <t>acrylic chain</t>
    </r>
    <r>
      <rPr>
        <sz val="8"/>
        <color theme="1"/>
        <rFont val="Arial"/>
        <family val="2"/>
      </rPr>
      <t xml:space="preserve"> → Thickener → Cosmetic formulation</t>
    </r>
    <phoneticPr fontId="3" type="noConversion"/>
  </si>
  <si>
    <t>Shampoo/body wash cleansing surfactant</t>
    <phoneticPr fontId="3" type="noConversion"/>
  </si>
  <si>
    <t>exsting_value</t>
    <phoneticPr fontId="3" type="noConversion"/>
  </si>
  <si>
    <t>market_growth_stage</t>
    <phoneticPr fontId="3" type="noConversion"/>
  </si>
  <si>
    <t>supply_demand</t>
    <phoneticPr fontId="3" type="noConversion"/>
  </si>
  <si>
    <t>공급부족</t>
    <phoneticPr fontId="3" type="noConversion"/>
  </si>
  <si>
    <t>신규증설계획없음</t>
    <phoneticPr fontId="3" type="noConversion"/>
  </si>
  <si>
    <t>중국이슈없음</t>
    <phoneticPr fontId="3" type="noConversion"/>
  </si>
  <si>
    <t>수입의존도 높음</t>
    <phoneticPr fontId="3" type="noConversion"/>
  </si>
  <si>
    <t>?</t>
    <phoneticPr fontId="3" type="noConversion"/>
  </si>
  <si>
    <t>d</t>
    <phoneticPr fontId="3" type="noConversion"/>
  </si>
  <si>
    <t>기사</t>
    <phoneticPr fontId="3" type="noConversion"/>
  </si>
  <si>
    <t>회사명</t>
    <phoneticPr fontId="3" type="noConversion"/>
  </si>
  <si>
    <t>S014</t>
    <phoneticPr fontId="3" type="noConversion"/>
  </si>
  <si>
    <t>S025</t>
    <phoneticPr fontId="3" type="noConversion"/>
  </si>
  <si>
    <t>S033</t>
    <phoneticPr fontId="3" type="noConversion"/>
  </si>
  <si>
    <t>S058</t>
    <phoneticPr fontId="3" type="noConversion"/>
  </si>
  <si>
    <t>티케이케미칼</t>
    <phoneticPr fontId="3" type="noConversion"/>
  </si>
  <si>
    <t>수원</t>
    <phoneticPr fontId="3" type="noConversion"/>
  </si>
  <si>
    <t>구미</t>
    <phoneticPr fontId="3" type="noConversion"/>
  </si>
  <si>
    <t>is_default_visible</t>
  </si>
  <si>
    <t>display_order</t>
  </si>
  <si>
    <t>group_score</t>
    <phoneticPr fontId="3" type="noConversion"/>
  </si>
  <si>
    <t>MMA/PMMA Chain</t>
    <phoneticPr fontId="3" type="noConversion"/>
  </si>
  <si>
    <t>starting_material</t>
    <phoneticPr fontId="3" type="noConversion"/>
  </si>
  <si>
    <t>root_material</t>
    <phoneticPr fontId="3" type="noConversion"/>
  </si>
  <si>
    <t>Butadiene</t>
    <phoneticPr fontId="3" type="noConversion"/>
  </si>
  <si>
    <t>BPA; ECH</t>
    <phoneticPr fontId="3" type="noConversion"/>
  </si>
  <si>
    <t>Benzene; Propylene</t>
    <phoneticPr fontId="3" type="noConversion"/>
  </si>
  <si>
    <t>Polyols; MDI; TDI</t>
    <phoneticPr fontId="3" type="noConversion"/>
  </si>
  <si>
    <t>Propylene; Benzene; Toluene</t>
    <phoneticPr fontId="3" type="noConversion"/>
  </si>
  <si>
    <t>PG; MA; PA</t>
    <phoneticPr fontId="3" type="noConversion"/>
  </si>
  <si>
    <t>Propylene; Xylene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</si>
</sst>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_);[Red]\(0\)"/>
    <numFmt numFmtId="178" formatCode="0.0_);[Red]\(0.0\)"/>
  </numFmts>
  <fonts count="3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vertAlign val="subscript"/>
      <sz val="11"/>
      <color rgb="FF000000"/>
      <name val="맑은 고딕"/>
      <family val="3"/>
      <charset val="129"/>
      <scheme val="major"/>
    </font>
    <font>
      <strike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8"/>
      <name val="Arial"/>
      <family val="2"/>
      <charset val="238"/>
    </font>
    <font>
      <sz val="7"/>
      <color theme="1"/>
      <name val="Arial"/>
      <family val="2"/>
    </font>
    <font>
      <sz val="8"/>
      <name val="Arial"/>
      <family val="2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7"/>
      <color rgb="FF000000"/>
      <name val="Arial"/>
      <family val="2"/>
    </font>
    <font>
      <b/>
      <sz val="7"/>
      <color rgb="FF000000"/>
      <name val="맑은 고딕"/>
      <family val="2"/>
      <charset val="129"/>
    </font>
    <font>
      <sz val="8"/>
      <color theme="1"/>
      <name val="Arial"/>
      <family val="2"/>
    </font>
    <font>
      <sz val="8"/>
      <name val="맑은 고딕"/>
      <family val="2"/>
      <charset val="129"/>
    </font>
    <font>
      <b/>
      <sz val="8"/>
      <name val="Arial"/>
      <family val="2"/>
      <charset val="238"/>
    </font>
    <font>
      <sz val="8"/>
      <color theme="1"/>
      <name val="Arial"/>
      <family val="3"/>
      <charset val="161"/>
    </font>
    <font>
      <sz val="8"/>
      <name val="Segoe UI Symbol"/>
      <family val="2"/>
    </font>
    <font>
      <sz val="8"/>
      <color theme="1"/>
      <name val="맑은 고딕"/>
      <family val="2"/>
      <charset val="129"/>
    </font>
    <font>
      <sz val="8"/>
      <color theme="1"/>
      <name val="Segoe UI Symbol"/>
      <family val="2"/>
    </font>
    <font>
      <sz val="8"/>
      <color rgb="FFFF0000"/>
      <name val="Arial"/>
      <family val="2"/>
    </font>
    <font>
      <sz val="8"/>
      <color rgb="FFFF0000"/>
      <name val="맑은 고딕"/>
      <family val="2"/>
      <charset val="129"/>
    </font>
    <font>
      <u/>
      <sz val="11"/>
      <color theme="10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1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0" fontId="13" fillId="0" borderId="0" applyNumberFormat="0" applyFill="0" applyBorder="0">
      <alignment horizontal="left" vertical="top" indent="1"/>
    </xf>
    <xf numFmtId="0" fontId="14" fillId="0" borderId="0">
      <alignment horizontal="left" vertical="center" wrapText="1"/>
    </xf>
    <xf numFmtId="0" fontId="15" fillId="7" borderId="0" applyNumberFormat="0" applyFont="0" applyBorder="0" applyAlignment="0">
      <alignment horizontal="left" vertical="center"/>
    </xf>
    <xf numFmtId="9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/>
    <xf numFmtId="0" fontId="22" fillId="0" borderId="12" applyNumberFormat="0" applyAlignment="0">
      <alignment horizontal="left" vertical="center"/>
    </xf>
    <xf numFmtId="0" fontId="29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2" borderId="4" xfId="0" applyFont="1" applyFill="1" applyBorder="1"/>
    <xf numFmtId="0" fontId="4" fillId="2" borderId="0" xfId="0" applyFont="1" applyFill="1"/>
    <xf numFmtId="0" fontId="4" fillId="2" borderId="5" xfId="0" applyFont="1" applyFill="1" applyBorder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10" fillId="0" borderId="0" xfId="0" applyFont="1"/>
    <xf numFmtId="0" fontId="0" fillId="3" borderId="0" xfId="0" applyFill="1"/>
    <xf numFmtId="0" fontId="0" fillId="3" borderId="0" xfId="0" applyFill="1" applyAlignment="1">
      <alignment vertical="center" wrapText="1"/>
    </xf>
    <xf numFmtId="0" fontId="5" fillId="0" borderId="1" xfId="0" applyFont="1" applyBorder="1"/>
    <xf numFmtId="0" fontId="10" fillId="3" borderId="0" xfId="0" applyFont="1" applyFill="1"/>
    <xf numFmtId="0" fontId="10" fillId="0" borderId="0" xfId="0" applyFont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5" borderId="0" xfId="0" applyFill="1" applyAlignment="1">
      <alignment vertical="center" wrapText="1"/>
    </xf>
    <xf numFmtId="0" fontId="4" fillId="6" borderId="0" xfId="0" applyFont="1" applyFill="1"/>
    <xf numFmtId="0" fontId="4" fillId="6" borderId="4" xfId="0" applyFont="1" applyFill="1" applyBorder="1"/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5">
      <alignment vertical="center"/>
    </xf>
    <xf numFmtId="0" fontId="4" fillId="2" borderId="1" xfId="0" applyFont="1" applyFill="1" applyBorder="1"/>
    <xf numFmtId="0" fontId="4" fillId="2" borderId="2" xfId="0" applyFont="1" applyFill="1" applyBorder="1"/>
    <xf numFmtId="0" fontId="2" fillId="0" borderId="8" xfId="5" applyBorder="1">
      <alignment vertical="center"/>
    </xf>
    <xf numFmtId="0" fontId="16" fillId="0" borderId="8" xfId="6" applyBorder="1" applyAlignment="1">
      <alignment vertical="center"/>
    </xf>
    <xf numFmtId="0" fontId="17" fillId="0" borderId="10" xfId="5" applyFont="1" applyBorder="1" applyAlignment="1">
      <alignment horizontal="center" vertical="center"/>
    </xf>
    <xf numFmtId="0" fontId="2" fillId="0" borderId="10" xfId="5" applyBorder="1">
      <alignment vertical="center"/>
    </xf>
    <xf numFmtId="0" fontId="17" fillId="0" borderId="10" xfId="6" applyFont="1" applyBorder="1" applyAlignment="1">
      <alignment horizontal="center"/>
    </xf>
    <xf numFmtId="0" fontId="20" fillId="0" borderId="6" xfId="5" applyFont="1" applyBorder="1" applyAlignment="1">
      <alignment horizontal="left" vertical="center" wrapText="1"/>
    </xf>
    <xf numFmtId="0" fontId="13" fillId="0" borderId="6" xfId="1" applyFill="1" applyBorder="1" applyAlignment="1">
      <alignment horizontal="left" vertical="center"/>
    </xf>
    <xf numFmtId="0" fontId="13" fillId="0" borderId="7" xfId="1" applyFill="1" applyBorder="1" applyAlignment="1">
      <alignment horizontal="left" vertical="center"/>
    </xf>
    <xf numFmtId="0" fontId="21" fillId="0" borderId="7" xfId="1" applyFont="1" applyFill="1" applyBorder="1" applyAlignment="1">
      <alignment horizontal="center" vertical="center"/>
    </xf>
    <xf numFmtId="176" fontId="20" fillId="0" borderId="7" xfId="7" applyNumberFormat="1" applyFont="1" applyBorder="1" applyAlignment="1">
      <alignment horizontal="right"/>
    </xf>
    <xf numFmtId="0" fontId="13" fillId="0" borderId="7" xfId="1" applyFill="1" applyBorder="1" applyAlignment="1">
      <alignment horizontal="center" vertical="center"/>
    </xf>
    <xf numFmtId="0" fontId="24" fillId="0" borderId="7" xfId="1" applyFont="1" applyFill="1" applyBorder="1" applyAlignment="1">
      <alignment horizontal="center" vertical="center"/>
    </xf>
    <xf numFmtId="0" fontId="20" fillId="0" borderId="7" xfId="5" applyFont="1" applyBorder="1" applyAlignment="1">
      <alignment horizontal="left" vertical="center" wrapText="1"/>
    </xf>
    <xf numFmtId="0" fontId="20" fillId="0" borderId="7" xfId="5" applyFont="1" applyBorder="1" applyAlignment="1">
      <alignment horizontal="center" vertical="center" wrapText="1"/>
    </xf>
    <xf numFmtId="0" fontId="20" fillId="0" borderId="6" xfId="1" applyFont="1" applyFill="1" applyBorder="1" applyAlignment="1">
      <alignment horizontal="left" vertical="center"/>
    </xf>
    <xf numFmtId="0" fontId="20" fillId="0" borderId="7" xfId="1" applyFont="1" applyFill="1" applyBorder="1" applyAlignment="1">
      <alignment horizontal="left" vertical="center"/>
    </xf>
    <xf numFmtId="176" fontId="20" fillId="0" borderId="7" xfId="7" applyNumberFormat="1" applyFont="1" applyBorder="1" applyAlignment="1">
      <alignment horizontal="center"/>
    </xf>
    <xf numFmtId="0" fontId="20" fillId="0" borderId="7" xfId="1" applyFont="1" applyFill="1" applyBorder="1" applyAlignment="1">
      <alignment horizontal="center" vertical="center"/>
    </xf>
    <xf numFmtId="0" fontId="20" fillId="0" borderId="0" xfId="2" applyFont="1">
      <alignment horizontal="left" vertical="center" wrapText="1"/>
    </xf>
    <xf numFmtId="0" fontId="20" fillId="0" borderId="6" xfId="2" applyFont="1" applyBorder="1">
      <alignment horizontal="left" vertical="center" wrapText="1"/>
    </xf>
    <xf numFmtId="0" fontId="20" fillId="0" borderId="7" xfId="2" applyFont="1" applyBorder="1">
      <alignment horizontal="left" vertical="center" wrapText="1"/>
    </xf>
    <xf numFmtId="0" fontId="20" fillId="0" borderId="6" xfId="1" applyFont="1" applyFill="1" applyBorder="1" applyAlignment="1">
      <alignment horizontal="left" vertical="center" wrapText="1"/>
    </xf>
    <xf numFmtId="0" fontId="20" fillId="0" borderId="7" xfId="1" applyFont="1" applyFill="1" applyBorder="1" applyAlignment="1">
      <alignment horizontal="left" vertical="center" wrapText="1"/>
    </xf>
    <xf numFmtId="0" fontId="26" fillId="0" borderId="7" xfId="5" applyFont="1" applyBorder="1" applyAlignment="1">
      <alignment horizontal="center" vertical="center" wrapText="1"/>
    </xf>
    <xf numFmtId="0" fontId="20" fillId="0" borderId="6" xfId="5" applyFont="1" applyBorder="1" applyAlignment="1">
      <alignment horizontal="left" vertical="center"/>
    </xf>
    <xf numFmtId="0" fontId="20" fillId="0" borderId="7" xfId="5" applyFont="1" applyBorder="1" applyAlignment="1">
      <alignment horizontal="left" vertical="center"/>
    </xf>
    <xf numFmtId="0" fontId="20" fillId="0" borderId="7" xfId="5" applyFont="1" applyBorder="1" applyAlignment="1">
      <alignment horizontal="center" vertical="center"/>
    </xf>
    <xf numFmtId="0" fontId="20" fillId="0" borderId="7" xfId="5" quotePrefix="1" applyFont="1" applyBorder="1" applyAlignment="1">
      <alignment horizontal="left" vertical="center" wrapText="1"/>
    </xf>
    <xf numFmtId="0" fontId="25" fillId="0" borderId="7" xfId="5" applyFont="1" applyBorder="1" applyAlignment="1">
      <alignment horizontal="center" vertical="center"/>
    </xf>
    <xf numFmtId="0" fontId="20" fillId="0" borderId="7" xfId="1" applyFont="1" applyFill="1" applyBorder="1" applyAlignment="1">
      <alignment horizontal="center" vertical="center" wrapText="1"/>
    </xf>
    <xf numFmtId="0" fontId="2" fillId="0" borderId="0" xfId="5" applyAlignment="1">
      <alignment horizontal="center" vertical="center"/>
    </xf>
    <xf numFmtId="176" fontId="23" fillId="0" borderId="12" xfId="7" applyNumberFormat="1" applyFont="1" applyAlignment="1">
      <alignment horizontal="center"/>
    </xf>
    <xf numFmtId="176" fontId="20" fillId="0" borderId="12" xfId="7" applyNumberFormat="1" applyFont="1" applyAlignment="1">
      <alignment horizontal="right"/>
    </xf>
    <xf numFmtId="176" fontId="20" fillId="0" borderId="12" xfId="7" applyNumberFormat="1" applyFont="1" applyAlignment="1">
      <alignment horizontal="center"/>
    </xf>
    <xf numFmtId="0" fontId="18" fillId="3" borderId="13" xfId="3" applyFont="1" applyFill="1" applyBorder="1" applyAlignment="1">
      <alignment horizontal="center" vertical="center"/>
    </xf>
    <xf numFmtId="0" fontId="18" fillId="3" borderId="9" xfId="3" applyFont="1" applyFill="1" applyBorder="1" applyAlignment="1">
      <alignment horizontal="center" vertical="center"/>
    </xf>
    <xf numFmtId="0" fontId="19" fillId="3" borderId="9" xfId="3" applyFont="1" applyFill="1" applyBorder="1" applyAlignment="1">
      <alignment horizontal="center" vertical="center"/>
    </xf>
    <xf numFmtId="0" fontId="18" fillId="3" borderId="14" xfId="3" applyFont="1" applyFill="1" applyBorder="1" applyAlignment="1">
      <alignment horizontal="center" vertical="center"/>
    </xf>
    <xf numFmtId="0" fontId="20" fillId="0" borderId="15" xfId="5" applyFont="1" applyBorder="1" applyAlignment="1">
      <alignment horizontal="center" vertical="center" wrapText="1"/>
    </xf>
    <xf numFmtId="0" fontId="20" fillId="0" borderId="8" xfId="5" applyFont="1" applyBorder="1" applyAlignment="1">
      <alignment horizontal="left" vertical="center" wrapText="1"/>
    </xf>
    <xf numFmtId="0" fontId="20" fillId="0" borderId="8" xfId="1" applyFont="1" applyFill="1" applyBorder="1" applyAlignment="1">
      <alignment horizontal="left" vertical="center"/>
    </xf>
    <xf numFmtId="0" fontId="20" fillId="0" borderId="15" xfId="1" applyFont="1" applyFill="1" applyBorder="1" applyAlignment="1">
      <alignment horizontal="left" vertical="center"/>
    </xf>
    <xf numFmtId="0" fontId="20" fillId="0" borderId="15" xfId="1" applyFont="1" applyFill="1" applyBorder="1" applyAlignment="1">
      <alignment horizontal="center" vertical="center"/>
    </xf>
    <xf numFmtId="176" fontId="20" fillId="0" borderId="15" xfId="7" applyNumberFormat="1" applyFont="1" applyBorder="1" applyAlignment="1">
      <alignment horizontal="right"/>
    </xf>
    <xf numFmtId="176" fontId="20" fillId="0" borderId="16" xfId="7" applyNumberFormat="1" applyFont="1" applyBorder="1" applyAlignment="1">
      <alignment horizontal="right"/>
    </xf>
    <xf numFmtId="10" fontId="16" fillId="0" borderId="10" xfId="4" applyNumberFormat="1" applyBorder="1" applyAlignment="1"/>
    <xf numFmtId="176" fontId="0" fillId="0" borderId="0" xfId="4" applyNumberFormat="1" applyFont="1" applyAlignment="1"/>
    <xf numFmtId="177" fontId="0" fillId="0" borderId="0" xfId="4" applyNumberFormat="1" applyFont="1" applyAlignment="1"/>
    <xf numFmtId="0" fontId="5" fillId="0" borderId="2" xfId="0" applyFont="1" applyBorder="1" applyAlignment="1">
      <alignment vertical="center" wrapText="1"/>
    </xf>
    <xf numFmtId="178" fontId="0" fillId="5" borderId="0" xfId="4" applyNumberFormat="1" applyFont="1" applyFill="1" applyAlignment="1"/>
    <xf numFmtId="0" fontId="0" fillId="0" borderId="0" xfId="0" pivotButton="1"/>
    <xf numFmtId="178" fontId="0" fillId="8" borderId="0" xfId="4" applyNumberFormat="1" applyFont="1" applyFill="1" applyAlignment="1"/>
    <xf numFmtId="9" fontId="0" fillId="8" borderId="0" xfId="4" applyFont="1" applyFill="1" applyAlignment="1"/>
    <xf numFmtId="2" fontId="0" fillId="0" borderId="0" xfId="0" applyNumberFormat="1"/>
    <xf numFmtId="10" fontId="0" fillId="0" borderId="10" xfId="4" applyNumberFormat="1" applyFont="1" applyBorder="1" applyAlignment="1"/>
    <xf numFmtId="0" fontId="0" fillId="0" borderId="6" xfId="6" applyFont="1" applyBorder="1"/>
    <xf numFmtId="0" fontId="7" fillId="0" borderId="11" xfId="6" applyFont="1" applyBorder="1" applyAlignment="1">
      <alignment vertical="center"/>
    </xf>
    <xf numFmtId="0" fontId="4" fillId="2" borderId="2" xfId="0" applyFont="1" applyFill="1" applyBorder="1" applyAlignment="1">
      <alignment wrapText="1"/>
    </xf>
    <xf numFmtId="0" fontId="17" fillId="0" borderId="6" xfId="6" applyFont="1" applyBorder="1" applyAlignment="1">
      <alignment horizontal="center" wrapText="1"/>
    </xf>
    <xf numFmtId="0" fontId="16" fillId="0" borderId="6" xfId="6" applyBorder="1" applyAlignment="1">
      <alignment wrapText="1"/>
    </xf>
    <xf numFmtId="0" fontId="0" fillId="0" borderId="6" xfId="6" applyFont="1" applyBorder="1" applyAlignment="1">
      <alignment wrapText="1"/>
    </xf>
    <xf numFmtId="0" fontId="7" fillId="0" borderId="11" xfId="6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5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76" fontId="0" fillId="0" borderId="0" xfId="0" applyNumberFormat="1"/>
    <xf numFmtId="176" fontId="0" fillId="0" borderId="10" xfId="4" applyNumberFormat="1" applyFont="1" applyBorder="1" applyAlignment="1">
      <alignment horizontal="center" vertical="center"/>
    </xf>
    <xf numFmtId="176" fontId="7" fillId="0" borderId="11" xfId="4" applyNumberFormat="1" applyFont="1" applyBorder="1" applyAlignment="1">
      <alignment horizontal="center" vertical="center"/>
    </xf>
    <xf numFmtId="176" fontId="7" fillId="8" borderId="11" xfId="4" applyNumberFormat="1" applyFont="1" applyFill="1" applyBorder="1" applyAlignment="1">
      <alignment horizontal="center" vertical="center"/>
    </xf>
    <xf numFmtId="0" fontId="1" fillId="0" borderId="0" xfId="5" applyFont="1">
      <alignment vertical="center"/>
    </xf>
    <xf numFmtId="0" fontId="1" fillId="3" borderId="0" xfId="5" applyFont="1" applyFill="1">
      <alignment vertical="center"/>
    </xf>
    <xf numFmtId="0" fontId="2" fillId="3" borderId="0" xfId="5" applyFill="1">
      <alignment vertical="center"/>
    </xf>
    <xf numFmtId="0" fontId="29" fillId="0" borderId="0" xfId="8"/>
    <xf numFmtId="0" fontId="5" fillId="0" borderId="5" xfId="0" applyFont="1" applyBorder="1"/>
    <xf numFmtId="0" fontId="5" fillId="0" borderId="3" xfId="0" applyFont="1" applyBorder="1"/>
  </cellXfs>
  <cellStyles count="9">
    <cellStyle name="Normal 2 2" xfId="2" xr:uid="{B1A08C57-459E-490C-8E46-79615E20189E}"/>
    <cellStyle name="phx-HL-cell" xfId="3" xr:uid="{9D400A91-D5C2-4711-84A2-FBDC046F1E0D}"/>
    <cellStyle name="phx-HL-row" xfId="7" xr:uid="{F2D0D4C9-66FC-4865-8E90-DBFA5831F2B4}"/>
    <cellStyle name="phx-level1" xfId="1" xr:uid="{40A51D26-C4FA-4ADE-93C5-9AA82AAF5DD9}"/>
    <cellStyle name="백분율" xfId="4" builtinId="5"/>
    <cellStyle name="표준" xfId="0" builtinId="0"/>
    <cellStyle name="표준 2" xfId="5" xr:uid="{D4CEB66E-E1E6-4FB4-84E9-2C6974C0067C}"/>
    <cellStyle name="표준 4" xfId="6" xr:uid="{6C1B52FD-451F-4AC1-BBF7-36F85576C7F6}"/>
    <cellStyle name="하이퍼링크" xfId="8" builtinId="8"/>
  </cellStyles>
  <dxfs count="93"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color rgb="FF000000"/>
        <name val="맑은 고딕"/>
        <family val="3"/>
        <charset val="129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6" formatCode="0.0%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6" formatCode="0.0%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8" formatCode="0.0_);[Red]\(0.0\)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8" formatCode="0.0_);[Red]\(0.0\)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8" formatCode="0.0_);[Red]\(0.0\)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numFmt numFmtId="178" formatCode="0.0_);[Red]\(0.0\)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7" formatCode="0_);[Red]\(0\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7" formatCode="0_);[Red]\(0\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7" formatCode="0_);[Red]\(0\)"/>
      <alignment horizontal="general" vertical="bottom" textRotation="0" wrapText="0" indent="0" justifyLastLine="0" shrinkToFit="0" readingOrder="0"/>
    </dxf>
    <dxf>
      <numFmt numFmtId="176" formatCode="0.0%"/>
      <alignment horizontal="general" vertical="bottom" textRotation="0" wrapText="0" indent="0" justifyLastLine="0" shrinkToFit="0" readingOrder="0"/>
    </dxf>
    <dxf>
      <numFmt numFmtId="176" formatCode="0.0%"/>
      <alignment horizontal="general" vertical="bottom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border outline="0">
        <top style="thin">
          <color theme="1"/>
        </top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numFmt numFmtId="2" formatCode="0.0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alignment horizontal="general" vertical="center" textRotation="0" indent="0" justifyLastLine="0" shrinkToFit="0" readingOrder="0"/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right style="thin">
          <color indexed="64"/>
        </righ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48.xml"/><Relationship Id="rId84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6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74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5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0.xml"/><Relationship Id="rId95" Type="http://schemas.openxmlformats.org/officeDocument/2006/relationships/pivotCacheDefinition" Target="pivotCache/pivotCacheDefinition2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49.xml"/><Relationship Id="rId80" Type="http://schemas.openxmlformats.org/officeDocument/2006/relationships/externalLink" Target="externalLinks/externalLink60.xml"/><Relationship Id="rId85" Type="http://schemas.openxmlformats.org/officeDocument/2006/relationships/externalLink" Target="externalLinks/externalLink6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4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54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42.xml"/><Relationship Id="rId70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55.xml"/><Relationship Id="rId83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71.xml"/><Relationship Id="rId96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3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externalLink" Target="externalLinks/externalLink32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73" Type="http://schemas.openxmlformats.org/officeDocument/2006/relationships/externalLink" Target="externalLinks/externalLink53.xml"/><Relationship Id="rId78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66.xml"/><Relationship Id="rId94" Type="http://schemas.openxmlformats.org/officeDocument/2006/relationships/pivotCacheDefinition" Target="pivotCache/pivotCacheDefinition1.xml"/><Relationship Id="rId99" Type="http://schemas.openxmlformats.org/officeDocument/2006/relationships/sharedStrings" Target="sharedStrings.xml"/><Relationship Id="rId10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externalLink" Target="externalLinks/externalLink5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92" Type="http://schemas.openxmlformats.org/officeDocument/2006/relationships/externalLink" Target="externalLinks/externalLink7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4" Type="http://schemas.openxmlformats.org/officeDocument/2006/relationships/externalLink" Target="externalLinks/externalLink4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66" Type="http://schemas.openxmlformats.org/officeDocument/2006/relationships/externalLink" Target="externalLinks/externalLink46.xml"/><Relationship Id="rId87" Type="http://schemas.openxmlformats.org/officeDocument/2006/relationships/externalLink" Target="externalLinks/externalLink67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36.xml"/><Relationship Id="rId77" Type="http://schemas.openxmlformats.org/officeDocument/2006/relationships/externalLink" Target="externalLinks/externalLink57.xml"/><Relationship Id="rId100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93" Type="http://schemas.openxmlformats.org/officeDocument/2006/relationships/externalLink" Target="externalLinks/externalLink73.xml"/><Relationship Id="rId9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nstruction_Chemical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nstruction_Chemicals_Data_Work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MR\Pol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Divya.Dhawan/Desktop/Final%20Deliverables/Template/Copy%20of%20BDE_SDgrph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LFORM\NYL\NylWld11t.xlsb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atalysts__Emission_Control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atalysts__Emission_Control_Data_Workboo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aditya.kaushal\Downloads\Nitric%20Acid%20Data%20Workbook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personal/himani_mainali_spglobal_com/Documents/Documents/Non%20Woven%20Fabrics/Upload/Nonwoven%20Fabrics%20Data%20Workbook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TS\DTS_Inputs\CEH%202014\CEH%20Sulfuric%20Acid%20Plant%20Databas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Flavors_and_Fragrance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Flavors_and_Fragrances_Data_Workbook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sagar_gupta_spglobal_com\Documents\Documents\Workbook\sulfuric%20acid\Sulfuric%20Acid%20Data%20Workbook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personal/aditya_kaushal_spglobal_com/Documents/Desktop/SCUP%20food%20additives%20data%20workbook_fina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GFFR/Weekly/GFFR_Weekly_Master_new_format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6PDSK01\AURORAxmp\Excel\ANNUAL.xlsm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file\New%20Business%20Development\S&amp;P%20Global%20SCUP%20Report\&#51221;&#47532;\S&amp;P%20Global%20Specialty%20overview%20Categorization_260608.xlsx" TargetMode="External"/><Relationship Id="rId1" Type="http://schemas.openxmlformats.org/officeDocument/2006/relationships/externalLinkPath" Target="file:///\\sfile\New%20Business%20Development\S&amp;P%20Global%20SCUP%20Report\&#51221;&#47532;\S&amp;P%20Global%20Specialty%20overview%20Categorization_260608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aditi_chopra_spglobal_com\Documents\Data%20Workbook\Propylene%20gylcol\Propylene_Glycols%20Data%20Workbook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brijesh_desai_spglobal_com\Documents\Working%20folder\Data%20Workbook\NPK%20Compound\NPK%20Compound%20Fertilizers_(Output_18-Dec-2024_01_07_PM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VGW39464\Documents\Home\Chemical\WA\Polystyrene\2018%20Edition\_Supporting%20Assets\Frozen%20Files\Q3-17\STRmdWLD_master_NAM.xlsb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vasudha.redhu/Downloads/Printing%20Inks%20Data%20Workbook.xlsx" TargetMode="External"/><Relationship Id="rId2" Type="http://schemas.openxmlformats.org/officeDocument/2006/relationships/externalLinkPath" Target="file:///C:\Users\vasudha.redhu\Downloads\Printing%20Inks%20Data%20Workbook.xlsx" TargetMode="External"/><Relationship Id="rId1" Type="http://schemas.openxmlformats.org/officeDocument/2006/relationships/externalLinkPath" Target="/Users/vasudha.redhu/Downloads/Printing%20Inks%20Data%20Workboo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MR\bzemdwld_master.xlsb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GFFR/Reports/Monthly/GFFR%20Premium/Nylon%20Chain%20Graphs.xlsb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Specialty_Paper_Chemical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Specialty_Paper_Chemicals_Data_Workboo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Lubricants__Synthetic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Lubricants__Synthetic_Data_Workbook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YOGENDRA%20RATHORE\Work\Activated%20Carbon\Uploaded\Activated%20Carbon%20Data%20Workbook%20(1)_New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personal/aditi_chopra_ihsmarkit_com/Documents/CEH%20DW/CEH%20Fluorspar/DW_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aditya_kaushal_spglobal_com\Documents\Desktop\CEH%20Polystyrene%20Data%20Workbook_FINAL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5/Data%20Workbook/Textile%20chemicals/Final%20dataworkbook/Textile%20chemicals%20dataworkbook.xlsx" TargetMode="External"/><Relationship Id="rId1" Type="http://schemas.openxmlformats.org/officeDocument/2006/relationships/externalLinkPath" Target="https://spgl-my.sharepoint.com/personal/vasudha_redhu_spglobal_com/Documents/desktop/2025/Data%20Workbook/Textile%20chemicals/Final%20dataworkbook/Textile%20chemicals%20dataworkbook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Aida.Jebens/Documents/Home/Chemical/SCUP/Green%20Power%20Materials/Supporting%20Assets/PV%20materials%20%20tables_Mainland%20China.xlsm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5/Data%20Workbook/cosmetic%20chemicals/final%20Dataworkbook/Cosmetic%20chemicals%20Data%20Workbook.xlsx" TargetMode="External"/><Relationship Id="rId1" Type="http://schemas.openxmlformats.org/officeDocument/2006/relationships/externalLinkPath" Target="https://spgl-my.sharepoint.com/personal/vasudha_redhu_spglobal_com/Documents/desktop/2025/Data%20Workbook/cosmetic%20chemicals/final%20Dataworkbook/Cosmetic%20chemicals%20Data%20Workbook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Water_Management_Chemical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Water_Management_Chemicals_Data_Workbook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SD/Monthly/CPL_MONSD_ASP.xlsb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Himani.Mainali/AppData/Local/Microsoft/Windows/INetCache/Content.Outlook/5BER8VSO/Polyamide%20Resins%20Data%20Workbook%20(002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s.internal.corp\Users\Ralf\Downloads\AmmWld17.xlsb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Specialty_Adhesives_and_Sealant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Specialty_Adhesives_and_Sealants_Data_Workbook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xuz34472/AppData/Local/Microsoft/Windows/Temporary%20Internet%20Files/Content.Outlook/JHUUB0RT/LDPE_SDgrph14.xlsb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D\Epsqtrsd.xlsb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6/Data%20workbook/EC-%20PACKAGING/phoenix%20files/Southern%20Asia_packaging%20chemicals_producers_M&amp;A%20(3).xlsm" TargetMode="External"/><Relationship Id="rId1" Type="http://schemas.openxmlformats.org/officeDocument/2006/relationships/externalLinkPath" Target="https://spgl-my.sharepoint.com/personal/vasudha_redhu_spglobal_com/Documents/desktop/2026/Data%20workbook/EC-%20PACKAGING/phoenix%20files/Southern%20Asia_packaging%20chemicals_producers_M&amp;A%20(3)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New%20folder\CEH%20Nutraceuticals%20Ingredients%20Dataworkbook_Final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datcainy.maniam\Documents\sodium%20chloride%20tables_China.xlsm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atings_-_Thermosetting_Powder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atings_-_Thermosetting_Powder_Data_Workbook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LFORM\AOL\Current\AolWld0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ksmith/Desktop/Copy%20of%20STR_TG%202012%20Keivn%20only.xlsb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atings__High-Performance_Anticorrosion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atings__High-Performance_Anticorrosion_Data_Workbook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5/Data%20Workbook/cosmetic%20chemicals/DW_NEA.xlsm" TargetMode="External"/><Relationship Id="rId1" Type="http://schemas.openxmlformats.org/officeDocument/2006/relationships/externalLinkPath" Target="https://spgl-my.sharepoint.com/personal/vasudha_redhu_spglobal_com/Documents/desktop/2025/Data%20Workbook/cosmetic%20chemicals/final%20Dataworkbook/DW_NEA.xlsm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Rubber_Processing_Chemical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Rubber_Processing_Chemicals_Data_Workbook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personal/ralf_gubler_ihsmarkit_com/Documents/0%20Work/CEH%20Reports/CEH%20Carbon%20Dioxide/CEH%20Gases%20AS%20CO2%20Workbook%202013%2012-13-2013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personal/sanket_kondawar_ihsmarkit_com/Documents/Desktop/Data%20Workbook%20Working/lignosulfates_Americas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LFORM\STR\current\StrWld08.xlsb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Users/jeffrey.hardyquah/Documents/Home/Chemical/CEH/Lignosulfonates/Supporting%20Assets/lignosulfates_Americas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Documents%20and%20Settings/sdash/My%20Documents/sweta/IBM2003/my%20updatefornewIBMLCD%2003Q4%20iSi1-v11updated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YOGENDRA%20RATHORE\Work\Polypropelene%20Resin\Polypropylene%20Data%20Workbook_Excel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Users\lum36706\Desktop\Polycarbonate%20resins\Extra%20tables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MR\XYLENES\xylmdwld_master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Mollie.Pampell\Documents\Home\Chemical\CEH\Styrene\Supporting%20Assets\READONLY\(Read%20Only)%20styrene%20CEH%20tables%202020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aditya.kaushal\Downloads\Data%20Workbook%20Needs\Polyethylene%20Resins,%20High-Density%20(HDPE)%20Data%20Workbook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Plastics_Additive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Plastics_Additives_Data_Workbook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Specialty_Film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Specialty_Films_Data_Workbook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Data\Styrene%20Book\2003\SM%20Eq\StrAmr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s.internal.corp\cmai\Houston\Groups\PF\Personal_Folders\agamboa\Downstream%20Resin%20Graphics.xlsb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D\Old%20Styrene\Epsqtrsd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Documents%20and%20Settings/mrivera/Application%20Data/Microsoft/Excel/NMP%20S&amp;D.xlsb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personal/aditya_kaushal_spglobal_com/Documents/Documents/SCUP%20food%20additives%20tables_China.xlsm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Electronic_Chemicals_-_Semiconductors__Silicon_and_IC_Process_Chemical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Electronic_Chemicals_-_Semiconductors__Silicon_and_IC_Process_Chemicals_Data_Workbook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6/Data%20workbook/EC/phoenix%20files/SCUP%20electronic%20chemicals_producers%20and%20price%20tables_SEA%20(1).xlsm" TargetMode="External"/><Relationship Id="rId1" Type="http://schemas.openxmlformats.org/officeDocument/2006/relationships/externalLinkPath" Target="https://spgl-my.sharepoint.com/personal/vasudha_redhu_spglobal_com/Documents/desktop/2026/Data%20workbook/EC/Final%20Data%20workbook/phoenix%20files/SCUP%20electronic%20chemicals_producers%20and%20price%20tables_SEA%20(1).xlsm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YOGENDRA%20RATHORE\Work\Data%20Work%20Book\Polypropelene%20Resin\Final\Polypropylene_Data%20Workbook%20-%20Copy_(Output_13-Oct-2023_03_09_PM)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ksmith\Desktop\Copy%20of%20STR_TG%202012%20Keivn%20only.xlsb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ersonal/harsh_prabha_spglobal_com/Documents/Microsoft%20Teams%20Chat%20Files/Polyurethane%20Elastomers%20Data%20Workbook.xlsx" TargetMode="External"/><Relationship Id="rId1" Type="http://schemas.openxmlformats.org/officeDocument/2006/relationships/externalLinkPath" Target="/personal/harsh_prabha_spglobal_com/Documents/Microsoft%20Teams%20Chat%20Files/Polyurethane%20Elastomers%20Data%20Workbook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sagar_gupta_spglobal_com\Documents\Documents\SCUP%20Catalysts,%20Emission%20Control%20_NEA.xlsm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Feed_Additives_Data_Workbook.xlsx" TargetMode="External"/><Relationship Id="rId1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Feed_Additives_Data_Workbook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_PROJECTS/Projects%202010/PGI%20-%203814%20-%20Laffan%20Refinery/2-SD%20and%20Trade/STR%20S&amp;D.xlsb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6/Data%20workbook/EC/phoenix%20files/SCUP%20electronic%20chemicals%20tables_Summary_2023%20(2).xlsm" TargetMode="External"/><Relationship Id="rId1" Type="http://schemas.openxmlformats.org/officeDocument/2006/relationships/externalLinkPath" Target="https://spgl-my.sharepoint.com/personal/vasudha_redhu_spglobal_com/Documents/desktop/2026/Data%20workbook/EC/Final%20Data%20workbook/phoenix%20files/SCUP%20electronic%20chemicals%20tables_Summary_2023%20(2)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sagar_gupta_spglobal_com\Documents\Documents\SCUP%20Catalysts,%20Emission%20Control_China_2023.xlsm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Workbook\Melamine\Melamine%20Data%20Workbook_final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Mollie.Pampell\Documents\Home\Chemical\CEH\Polyvinyl%20Chloride%20Resins\Supporting%20Assets\READONLY\(Read%20Only)%20PVC%20CEH%20Tables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 market"/>
      <sheetName val="Global Construc Chems"/>
      <sheetName val="top const chem producers"/>
      <sheetName val="Chems Construction"/>
      <sheetName val="Abbreviations"/>
      <sheetName val="wo construc"/>
      <sheetName val="US Construc Spend"/>
      <sheetName val="us constr spending"/>
      <sheetName val="Can Constr spend"/>
      <sheetName val="Can Constr spending"/>
      <sheetName val="Mex Construc Spend"/>
      <sheetName val="mex construc"/>
      <sheetName val="SA Constuction Spend by Sector"/>
      <sheetName val="csa construc 2"/>
      <sheetName val="euro construc"/>
      <sheetName val="we construc"/>
      <sheetName val="ee construc by country"/>
      <sheetName val="cee construc"/>
      <sheetName val="mea construc by country"/>
      <sheetName val="mea historical"/>
      <sheetName val="China Construc market"/>
      <sheetName val="chi construc"/>
      <sheetName val="ja construc sector"/>
      <sheetName val="ja const spending"/>
      <sheetName val="asi construc"/>
      <sheetName val="asian constr"/>
      <sheetName val="asi indicators (2)"/>
      <sheetName val="India cons spending"/>
      <sheetName val="rok construc"/>
      <sheetName val="Tai_Con_Spending"/>
      <sheetName val="wo market (2)"/>
      <sheetName val="Global Construc Chems (2)"/>
      <sheetName val="na producers"/>
      <sheetName val="Carlisle financials"/>
      <sheetName val="Carlisle Products"/>
      <sheetName val="SG products"/>
      <sheetName val="SaintGobain HPS finance"/>
      <sheetName val="state wr grace"/>
      <sheetName val="RPM Construction"/>
      <sheetName val="RPM Financials"/>
      <sheetName val="Grace EBIT Margin"/>
      <sheetName val="major material flow"/>
      <sheetName val="figures"/>
      <sheetName val="figures (2)"/>
      <sheetName val="basf constr"/>
      <sheetName val="sika constr"/>
      <sheetName val="sika 2 chart"/>
      <sheetName val="sikasources"/>
      <sheetName val="sika chart"/>
      <sheetName val="comparison"/>
      <sheetName val="foreign invest"/>
      <sheetName val="subsidiary"/>
      <sheetName val="chi academy chart"/>
      <sheetName val="CABR revenue"/>
      <sheetName val="Zhejiang Wulong"/>
      <sheetName val="chi cost chart"/>
      <sheetName val="sales revenue"/>
      <sheetName val="wo cement"/>
      <sheetName val="wo cons concrete"/>
      <sheetName val="BldgMat"/>
      <sheetName val="BldgDist"/>
      <sheetName val="PlasticizerProperty"/>
      <sheetName val="Plasticizer use"/>
      <sheetName val="Plasticizer Use by Region"/>
      <sheetName val="BitumenEmulsions"/>
      <sheetName val="wo cons asph"/>
      <sheetName val="PMB"/>
      <sheetName val="wo cons adhe"/>
      <sheetName val="Adhesive use"/>
      <sheetName val="Sealant use"/>
      <sheetName val="Floor coatings"/>
      <sheetName val="Floor coating apps"/>
      <sheetName val="na cons"/>
      <sheetName val="type concrete"/>
      <sheetName val="us cement graph"/>
      <sheetName val="USShipments"/>
      <sheetName val="us domestic"/>
      <sheetName val="na cons concrete"/>
      <sheetName val="na producer concrete"/>
      <sheetName val="us prices"/>
      <sheetName val="na cons bitu"/>
      <sheetName val="na cons asph"/>
      <sheetName val="na supplier asphalt addi"/>
      <sheetName val="us prices emulsion"/>
      <sheetName val="na cons adh"/>
      <sheetName val="na consumption adhesives"/>
      <sheetName val="na cons seal"/>
      <sheetName val="NAMktDrivers"/>
      <sheetName val="na producer adhe"/>
      <sheetName val="na price adhe seal"/>
      <sheetName val="na cons spec coatings"/>
      <sheetName val="na price coatings"/>
      <sheetName val="na producers floor"/>
      <sheetName val="na producers roof"/>
      <sheetName val="na producer water"/>
      <sheetName val="na cons spf"/>
      <sheetName val="Membranes"/>
      <sheetName val="SPF Use"/>
      <sheetName val="na producer spray"/>
      <sheetName val="sa cons constr"/>
      <sheetName val="bra producers"/>
      <sheetName val="csa cement"/>
      <sheetName val="sa cons concrete"/>
      <sheetName val="braz chart"/>
      <sheetName val="quality chart"/>
      <sheetName val="sa cons asph"/>
      <sheetName val="sa cons adhe"/>
      <sheetName val="we cons constr"/>
      <sheetName val="euro constr"/>
      <sheetName val="german cement chart"/>
      <sheetName val="we cons cement"/>
      <sheetName val="we cons concrete"/>
      <sheetName val="we producers concrete"/>
      <sheetName val="we price concrete"/>
      <sheetName val="we prices formu"/>
      <sheetName val="we cons asph"/>
      <sheetName val="we cons poly"/>
      <sheetName val="we cons bitumen"/>
      <sheetName val="we cons hot"/>
      <sheetName val="we producers"/>
      <sheetName val="we prices asph"/>
      <sheetName val="we cons adhes"/>
      <sheetName val="we cons seal"/>
      <sheetName val="we producer adhe"/>
      <sheetName val="we producer raw"/>
      <sheetName val="we end user"/>
      <sheetName val="we spec coatings"/>
      <sheetName val="we flr cts chart"/>
      <sheetName val="we producer reac"/>
      <sheetName val="we produc raw"/>
      <sheetName val="we produc water"/>
      <sheetName val="we produc anti"/>
      <sheetName val="we insulation"/>
      <sheetName val="we produc insulation"/>
      <sheetName val="cee cons constr"/>
      <sheetName val="cee cons cement"/>
      <sheetName val="CEE prod admix"/>
      <sheetName val="cee cons adhe"/>
      <sheetName val="cee produc raw"/>
      <sheetName val="cee produc insulation"/>
      <sheetName val="Eur cons constr"/>
      <sheetName val="Euras cons cement"/>
      <sheetName val="Eurasia cons adhe"/>
      <sheetName val="mea cons constr"/>
      <sheetName val="mea cons cement"/>
      <sheetName val="mea produc admix"/>
      <sheetName val="mea produc adhes"/>
      <sheetName val="chi cons constr"/>
      <sheetName val="Chi cement"/>
      <sheetName val="Chi comm comcrete"/>
      <sheetName val="chi cons admix"/>
      <sheetName val="chi cons admix (2)"/>
      <sheetName val="chi produce ligno"/>
      <sheetName val="chi producer naphth"/>
      <sheetName val="chi producer PCE"/>
      <sheetName val="chi foreign"/>
      <sheetName val="chi accelera"/>
      <sheetName val="types of expand"/>
      <sheetName val="chi admixture price"/>
      <sheetName val="chi cons asph"/>
      <sheetName val="chi producer sbs"/>
      <sheetName val="chi prices asph"/>
      <sheetName val="chi cons adhe seal"/>
      <sheetName val="chi adhe by constr"/>
      <sheetName val="chi supp adhe"/>
      <sheetName val="chi adhe seal prices"/>
      <sheetName val="chi cons spec coatings"/>
      <sheetName val="chi flooring prod"/>
      <sheetName val="chi waterproof prod"/>
      <sheetName val="chi cons insulation"/>
      <sheetName val="chi rigid PU prod"/>
      <sheetName val="ja cons constr"/>
      <sheetName val="ja cons cement"/>
      <sheetName val="ja cons concrete"/>
      <sheetName val="ja formulators"/>
      <sheetName val="ja supp concre"/>
      <sheetName val="ja list price concrete"/>
      <sheetName val="ja cons asphalt"/>
      <sheetName val="ja ship mod"/>
      <sheetName val="ja ship bitu"/>
      <sheetName val="ja produc asp"/>
      <sheetName val="ja cons asphalt adds"/>
      <sheetName val="ja cons bitu"/>
      <sheetName val="ja cons emul (2)"/>
      <sheetName val="ja producer bitu"/>
      <sheetName val="ja supp asph"/>
      <sheetName val="ja prices asph"/>
      <sheetName val="ja ship adhe"/>
      <sheetName val="ja supp reac adh"/>
      <sheetName val="ja supp seal"/>
      <sheetName val="ja market prices"/>
      <sheetName val="ja cons coats"/>
      <sheetName val="ja cons floor"/>
      <sheetName val="ja supp floor"/>
      <sheetName val="ja cons water"/>
      <sheetName val="ja supp water"/>
      <sheetName val="ja prices water"/>
      <sheetName val="ja cons insulation"/>
      <sheetName val="asi indicators"/>
      <sheetName val="asi indicators (3)"/>
      <sheetName val="India cons"/>
      <sheetName val="India cons raw CA"/>
      <sheetName val="India Bitumen"/>
      <sheetName val="India CC producers"/>
      <sheetName val="Oth Eastern Asia cons"/>
      <sheetName val="Oth Eastern Asia cons raw CA"/>
      <sheetName val="Korea producers"/>
      <sheetName val="Taiwan producers"/>
      <sheetName val="Oth SEA Oce cons"/>
      <sheetName val="Oth SEA OCE cons raw CA"/>
      <sheetName val="Other SEA and Oce produce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 Price Chg"/>
      <sheetName val="LL Price Chg"/>
      <sheetName val="HD Price Chg"/>
      <sheetName val="PP FS Margin"/>
      <sheetName val="HDPE FS Margin"/>
      <sheetName val="LLDPE FS Margin"/>
      <sheetName val="LDPE FS Margin"/>
      <sheetName val="POLYOLEFINS"/>
      <sheetName val="POLYOLEFINS_Q"/>
      <sheetName val="POLYOLEFINS_Y"/>
      <sheetName val="Poly_Grades_M"/>
      <sheetName val="Poly_Grades_Q"/>
      <sheetName val="Poly_Grades_Y"/>
      <sheetName val="ASPprcM"/>
      <sheetName val="ASPprcQ"/>
      <sheetName val="ASPprcY"/>
      <sheetName val="Asia PE Prices"/>
      <sheetName val="Asia PE Prices (2)"/>
      <sheetName val="Asia LDPE Prices QTR"/>
      <sheetName val="Asia HDPE Prices QTR"/>
      <sheetName val="Asia LLDPE Prices QTR"/>
      <sheetName val="Volume Weighted PEE"/>
      <sheetName val="LDPE25yrs"/>
      <sheetName val="HDPE25yrs"/>
      <sheetName val="WEP HDPE BM_Y"/>
      <sheetName val="LDPECON_ANN (Non Int)"/>
      <sheetName val="LDPECON_ANN (Int)"/>
      <sheetName val="LLDECON_ANN (Non Int)"/>
      <sheetName val="LLDECON_ANN (Int)"/>
      <sheetName val="HDPECON_ANN (Non Int)"/>
      <sheetName val="HDPECON_ANN (Int)"/>
      <sheetName val="Graph Data"/>
      <sheetName val="US vs SEA PPE Prc"/>
      <sheetName val="HDPETH"/>
      <sheetName val="HDPETH_QTR"/>
      <sheetName val="HDPETH_QTR (2)"/>
      <sheetName val="LLDPETH"/>
      <sheetName val="hdprvdsoCPP"/>
      <sheetName val="hdprvdsoMT"/>
      <sheetName val="hdprvdsCPPQtr"/>
      <sheetName val="HD prc v pi Q91-9↸"/>
      <sheetName val="llprvdsoCPP"/>
      <sheetName val="llprvdsoMT"/>
      <sheetName val="qllprvds"/>
      <sheetName val="LLD prc v pi Q91-98"/>
      <sheetName val="ldprvdsoCPP"/>
      <sheetName val="ldprvdsoMT"/>
      <sheetName val="qldprvds"/>
      <sheetName val="LD prc v pi Q91-98 "/>
      <sheetName val="ppucpvdsCPPm_Proj"/>
      <sheetName val="Eth vs PE"/>
      <sheetName val="Eth vs PE (2)"/>
      <sheetName val="POPRCEethoprateQ"/>
      <sheetName val="POPRCEethoprateQ (3)"/>
      <sheetName val="POPRCEethoprateQ (2)"/>
      <sheetName val="C2vsPE"/>
      <sheetName val="POPRCE_ANN99"/>
      <sheetName val="HDPECON_Y"/>
      <sheetName val="Polyole_Prices (4)"/>
      <sheetName val="Polyole_Prices (5)"/>
      <sheetName val="Chase"/>
      <sheetName val="C3PPCM00_Q"/>
      <sheetName val="C3PPcombCM02"/>
      <sheetName val="C3PPcombCM01"/>
      <sheetName val="LLDCM"/>
      <sheetName val="C2LLCM88"/>
      <sheetName val="C2LLCM02"/>
      <sheetName val="C2LLCM01"/>
      <sheetName val="C2LDCM88"/>
      <sheetName val="C2LDCM02"/>
      <sheetName val="C2LDCM01"/>
      <sheetName val="C2HDCM88"/>
      <sheetName val="C2HDCM02"/>
      <sheetName val="C2HDCM01"/>
      <sheetName val="DO_HUB"/>
      <sheetName val="DI_HUB"/>
      <sheetName val="INFO"/>
      <sheetName val="DI_NAM"/>
      <sheetName val="WorkSpace"/>
      <sheetName val="DataIn_M"/>
      <sheetName val="USPP prc v oprate"/>
      <sheetName val="PPE Contr. vs. Exp."/>
      <sheetName val="hdprvdso"/>
      <sheetName val="hdprvdso (3)"/>
      <sheetName val="hdprvdso (2)"/>
      <sheetName val="qhdprvds"/>
      <sheetName val="HD prc v pi Q91-98"/>
      <sheetName val="llprvdso"/>
      <sheetName val="llprvdso (2)"/>
      <sheetName val="ldprvdso"/>
      <sheetName val="ldprvdso (3)"/>
      <sheetName val="ldprvdso (2)"/>
      <sheetName val="PP prc v pi Q91-98"/>
      <sheetName val="ppucpvds"/>
      <sheetName val="ppucpvds (3)"/>
      <sheetName val="ppucpvds (2ⶔ"/>
      <sheetName val="ppdso"/>
      <sheetName val="Pro vs PPE (5)"/>
      <sheetName val="Pro vs PPE (6)"/>
      <sheetName val="Pro vs PPE (7)"/>
      <sheetName val="Pro vs PPE (3)"/>
      <sheetName val="Pro vs PPE (4)"/>
      <sheetName val="qppprvds"/>
      <sheetName val="ppprvdso"/>
      <sheetName val="HDNPRAQ97(2)"/>
      <sheetName val="Pro vs PPE"/>
      <sheetName val="Pro vs PPE (2)"/>
      <sheetName val="PPECON_ANN"/>
      <sheetName val="PPECON_ANN 03"/>
      <sheetName val="PPECON_ANN (Color)"/>
      <sheetName val="PPECON_ANN 03 (Color)"/>
      <sheetName val="PPECON_ANN 01 (Color)"/>
      <sheetName val="LDPECON_ANN (91-06)"/>
      <sheetName val="LDPECON_ANN (87-05) (Color)"/>
      <sheetName val="LDPECON_ANN 03"/>
      <sheetName val="LLDECON_ANN"/>
      <sheetName val="LLD_ANN (87-05) (Color)"/>
      <sheetName val="LLDECON_ANN 03"/>
      <sheetName val="HDPECON_ANN"/>
      <sheetName val="HDPECON_ANN (87-05) (Color)"/>
      <sheetName val="HDPECON_ANN 03"/>
      <sheetName val="Polyole_Prices (3)"/>
      <sheetName val="Polyole_Prices (2)"/>
      <sheetName val="Polyole_Prices"/>
      <sheetName val="PPNPRAQT7"/>
      <sheetName val="PPNPRAQT9 (2)"/>
      <sheetName val="PPNPRAQT9 (color)"/>
      <sheetName val="PPNPRAQT8"/>
      <sheetName val="PPNPRAQT8 (2)"/>
      <sheetName val="PPNPRAQT8 (Color)"/>
      <sheetName val="LLNPRAQ97"/>
      <sheetName val="LLNPRAQ99"/>
      <sheetName val="LLNPRAQ98"/>
      <sheetName val="LDNPRAQ97"/>
      <sheetName val="LDNPRAQ99"/>
      <sheetName val="LDNPRAQ98"/>
      <sheetName val="HDNPRAQ99"/>
      <sheetName val="HDNPRAQ98"/>
      <sheetName val="Chart2"/>
      <sheetName val="C3PPCM88"/>
      <sheetName val="C3PPCM99"/>
      <sheetName val="C3PPCM99 (2)"/>
      <sheetName val="C3PPCM88 (2)"/>
      <sheetName val="C3PPCM88 (3)"/>
      <sheetName val="C2LLCM"/>
      <sheetName val="C2LLCM99"/>
      <sheetName val="C2LLCM99 (2)"/>
      <sheetName val="C2LDCM"/>
      <sheetName val="C2LDCM99"/>
      <sheetName val="C2LDCM99 (2)"/>
      <sheetName val="C2HDCM"/>
      <sheetName val="C2HDCM99"/>
      <sheetName val="C2HDCM99 (2)"/>
      <sheetName val="C2HDCM88 (Mnthly)"/>
      <sheetName val="DataIn_Y"/>
      <sheetName val="Module2"/>
      <sheetName val="Module1"/>
      <sheetName val="DataOut_Y"/>
      <sheetName val="DataOut_M"/>
      <sheetName val="ppucpvdsCPPm"/>
      <sheetName val="ppucpvdsMT"/>
      <sheetName val="PP prc v pi Q91-98 (2)"/>
      <sheetName val="POPRCE_ANN 04ppt"/>
      <sheetName val="POPRCE_ANN 04"/>
      <sheetName val="PPECON_Y04"/>
      <sheetName val="LDPECON_ANN 04"/>
      <sheetName val="LDPECON_ANN 04ppt"/>
      <sheetName val="LLDECON_ANN 04"/>
      <sheetName val="LLDECON_ANN 04ppt"/>
      <sheetName val="HDPECON_Y04"/>
      <sheetName val="HDPECON_ANN 04ppt"/>
      <sheetName val="PPPRCE_ANN 04"/>
      <sheetName val="PPPRCE_ANN99"/>
      <sheetName val="PPNPRAQT8ppt"/>
      <sheetName val="LLNPRAQ98 (2)"/>
      <sheetName val="LDNPRAQ98 (2)"/>
      <sheetName val="HDNPRAQ98 (2)"/>
      <sheetName val="HDNPRAQppt"/>
      <sheetName val="C3PPCM8899q"/>
      <sheetName val="PPCMq"/>
      <sheetName val="LLNPRAQppt"/>
      <sheetName val="LDNPRAQppt"/>
      <sheetName val="PPECON_ANN 04ppt"/>
      <sheetName val="C3PPcombCM00_Q"/>
      <sheetName val="C2LLCM00"/>
      <sheetName val="C2LDCM00"/>
      <sheetName val="C2HDCM00"/>
      <sheetName val="PPNPRAQT8 (3)"/>
      <sheetName val="LDPE27yrs"/>
      <sheetName val="C3PPCM99ppt"/>
      <sheetName val="POPRCE_ANN 03"/>
      <sheetName val="PPECON_ANN 03ppt"/>
      <sheetName val="LDPECON_ANN 03ppt"/>
      <sheetName val="LLDECON_ANN 03ppt"/>
      <sheetName val="HDPECON_ANN 03ppt"/>
      <sheetName val="PPECON_ANN 04"/>
      <sheetName val="Chart3"/>
      <sheetName val="hdprcvrpi qtr91-98"/>
      <sheetName val="ldprcvrpi qtr91-98 "/>
      <sheetName val="PPprcvpi qtr91-98"/>
      <sheetName val="C3PPCM99 (3)"/>
      <sheetName val="C2LLCM99 (3)"/>
      <sheetName val="ppucpvds (2)"/>
      <sheetName val="C3PPCM88 (4)"/>
      <sheetName val="C2HDCM88 (2)"/>
      <sheetName val="C2LDCM99 (3)"/>
      <sheetName val="POLY"/>
      <sheetName val="PPECON_ANN 02"/>
      <sheetName val="LDPECON_ANN 02"/>
      <sheetName val="LLDECON_ANN 02"/>
      <sheetName val="HDPECON_ANN 02"/>
      <sheetName val="PPNPRAQT9"/>
      <sheetName val="Cha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GDP Data"/>
      <sheetName val="GDP CHART"/>
      <sheetName val="Region &amp; Country Codes"/>
      <sheetName val="NAM"/>
      <sheetName val="NAM Graphs"/>
      <sheetName val="SAM"/>
      <sheetName val="SAM Graphs"/>
      <sheetName val="WEP"/>
      <sheetName val="WEP Graphs"/>
      <sheetName val="CEP"/>
      <sheetName val="CEP Graphs"/>
      <sheetName val="CIS"/>
      <sheetName val="CIS Graphs"/>
      <sheetName val="AFR"/>
      <sheetName val="AFR Graphs"/>
      <sheetName val="MDE"/>
      <sheetName val="MDE Graphs"/>
      <sheetName val="ISC"/>
      <sheetName val="ISC Graphs"/>
      <sheetName val="NEA"/>
      <sheetName val="NEA Graphs"/>
      <sheetName val="SEA"/>
      <sheetName val="SEA Graphs"/>
      <sheetName val="WLD"/>
      <sheetName val="Wld Graphs"/>
      <sheetName val="Wld Specific Graphs"/>
      <sheetName val="S&amp;D Summary"/>
      <sheetName val="Trade"/>
      <sheetName val="USA"/>
      <sheetName val="USA Graphs"/>
      <sheetName val="China"/>
      <sheetName val="China Graphs"/>
      <sheetName val="Other NEA"/>
      <sheetName val="Other NEA Graphs"/>
      <sheetName val="BRA"/>
      <sheetName val="BRA Graphs"/>
    </sheetNames>
    <sheetDataSet>
      <sheetData sheetId="0">
        <row r="1">
          <cell r="BY1" t="str">
            <v>Butadiene</v>
          </cell>
        </row>
        <row r="3">
          <cell r="BZ3">
            <v>2018</v>
          </cell>
        </row>
        <row r="4">
          <cell r="BZ4">
            <v>2023</v>
          </cell>
        </row>
        <row r="6">
          <cell r="BZ6">
            <v>2018</v>
          </cell>
        </row>
        <row r="9">
          <cell r="BZ9">
            <v>2013</v>
          </cell>
          <cell r="CA9">
            <v>2018</v>
          </cell>
        </row>
        <row r="10">
          <cell r="BZ10">
            <v>2018</v>
          </cell>
          <cell r="CA10">
            <v>2028</v>
          </cell>
        </row>
        <row r="11">
          <cell r="BZ11">
            <v>2018</v>
          </cell>
          <cell r="CA11">
            <v>2023</v>
          </cell>
        </row>
        <row r="12">
          <cell r="BZ12">
            <v>2023</v>
          </cell>
          <cell r="CA12">
            <v>2028</v>
          </cell>
        </row>
        <row r="13">
          <cell r="BZ13">
            <v>2013</v>
          </cell>
          <cell r="CA13">
            <v>2050</v>
          </cell>
        </row>
        <row r="16">
          <cell r="BZ16">
            <v>2013</v>
          </cell>
        </row>
        <row r="19">
          <cell r="BZ19">
            <v>2028</v>
          </cell>
        </row>
        <row r="20">
          <cell r="BZ20">
            <v>0</v>
          </cell>
        </row>
        <row r="21">
          <cell r="BZ21">
            <v>0</v>
          </cell>
        </row>
        <row r="22">
          <cell r="BZ22">
            <v>0</v>
          </cell>
        </row>
        <row r="23">
          <cell r="BZ23">
            <v>0</v>
          </cell>
        </row>
      </sheetData>
      <sheetData sheetId="1">
        <row r="1">
          <cell r="A1" t="str">
            <v>Population</v>
          </cell>
          <cell r="B1">
            <v>0</v>
          </cell>
          <cell r="C1">
            <v>1980</v>
          </cell>
          <cell r="D1">
            <v>1981</v>
          </cell>
          <cell r="E1">
            <v>1982</v>
          </cell>
          <cell r="F1">
            <v>1983</v>
          </cell>
          <cell r="G1">
            <v>1984</v>
          </cell>
          <cell r="H1">
            <v>1985</v>
          </cell>
          <cell r="I1">
            <v>1986</v>
          </cell>
          <cell r="J1">
            <v>1987</v>
          </cell>
          <cell r="K1">
            <v>1988</v>
          </cell>
          <cell r="L1">
            <v>1989</v>
          </cell>
          <cell r="M1">
            <v>1990</v>
          </cell>
          <cell r="N1">
            <v>1991</v>
          </cell>
          <cell r="O1">
            <v>1992</v>
          </cell>
          <cell r="P1">
            <v>1993</v>
          </cell>
          <cell r="Q1">
            <v>1994</v>
          </cell>
          <cell r="R1">
            <v>1995</v>
          </cell>
          <cell r="S1">
            <v>1996</v>
          </cell>
          <cell r="T1">
            <v>1997</v>
          </cell>
          <cell r="U1">
            <v>1998</v>
          </cell>
          <cell r="V1">
            <v>1999</v>
          </cell>
          <cell r="W1">
            <v>2000</v>
          </cell>
          <cell r="X1">
            <v>2001</v>
          </cell>
          <cell r="Y1">
            <v>2002</v>
          </cell>
          <cell r="Z1">
            <v>2003</v>
          </cell>
          <cell r="AA1">
            <v>2004</v>
          </cell>
          <cell r="AB1">
            <v>2005</v>
          </cell>
          <cell r="AC1">
            <v>2006</v>
          </cell>
          <cell r="AD1">
            <v>2007</v>
          </cell>
          <cell r="AE1">
            <v>2008</v>
          </cell>
          <cell r="AF1">
            <v>2009</v>
          </cell>
          <cell r="AG1">
            <v>2010</v>
          </cell>
          <cell r="AH1">
            <v>2011</v>
          </cell>
          <cell r="AI1">
            <v>2012</v>
          </cell>
          <cell r="AJ1">
            <v>2013</v>
          </cell>
          <cell r="AK1">
            <v>2014</v>
          </cell>
          <cell r="AL1">
            <v>2015</v>
          </cell>
          <cell r="AM1">
            <v>2016</v>
          </cell>
          <cell r="AN1">
            <v>2017</v>
          </cell>
          <cell r="AO1">
            <v>2018</v>
          </cell>
          <cell r="AP1">
            <v>2019</v>
          </cell>
          <cell r="AQ1">
            <v>2020</v>
          </cell>
          <cell r="AR1">
            <v>2021</v>
          </cell>
          <cell r="AS1">
            <v>2022</v>
          </cell>
          <cell r="AT1">
            <v>2023</v>
          </cell>
          <cell r="AU1">
            <v>2024</v>
          </cell>
          <cell r="AV1">
            <v>2025</v>
          </cell>
          <cell r="AW1">
            <v>2026</v>
          </cell>
          <cell r="AX1">
            <v>2027</v>
          </cell>
          <cell r="AY1">
            <v>2028</v>
          </cell>
          <cell r="AZ1">
            <v>2029</v>
          </cell>
          <cell r="BA1">
            <v>2030</v>
          </cell>
          <cell r="BB1">
            <v>2031</v>
          </cell>
          <cell r="BC1">
            <v>2032</v>
          </cell>
          <cell r="BD1">
            <v>2033</v>
          </cell>
          <cell r="BE1">
            <v>2034</v>
          </cell>
          <cell r="BF1">
            <v>2035</v>
          </cell>
          <cell r="BG1">
            <v>2036</v>
          </cell>
          <cell r="BH1">
            <v>2037</v>
          </cell>
          <cell r="BI1">
            <v>2038</v>
          </cell>
          <cell r="BJ1">
            <v>2039</v>
          </cell>
          <cell r="BK1">
            <v>2040</v>
          </cell>
          <cell r="BL1">
            <v>2041</v>
          </cell>
          <cell r="BM1">
            <v>2042</v>
          </cell>
          <cell r="BN1">
            <v>2043</v>
          </cell>
          <cell r="BO1">
            <v>2044</v>
          </cell>
          <cell r="BP1">
            <v>2045</v>
          </cell>
          <cell r="BQ1">
            <v>2046</v>
          </cell>
          <cell r="BR1">
            <v>2047</v>
          </cell>
          <cell r="BS1">
            <v>2048</v>
          </cell>
          <cell r="BT1">
            <v>2049</v>
          </cell>
          <cell r="BU1">
            <v>2050</v>
          </cell>
        </row>
        <row r="2">
          <cell r="A2" t="str">
            <v>GDP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</row>
        <row r="3">
          <cell r="A3" t="str">
            <v>North America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</row>
        <row r="4">
          <cell r="A4" t="str">
            <v>North America Population</v>
          </cell>
          <cell r="B4" t="str">
            <v>millions</v>
          </cell>
          <cell r="C4">
            <v>320.53570047128869</v>
          </cell>
          <cell r="D4">
            <v>324.73547062909881</v>
          </cell>
          <cell r="E4">
            <v>328.78150779932599</v>
          </cell>
          <cell r="F4">
            <v>332.70674364319757</v>
          </cell>
          <cell r="G4">
            <v>336.56089407194071</v>
          </cell>
          <cell r="H4">
            <v>340.48594299678251</v>
          </cell>
          <cell r="I4">
            <v>344.5074769718272</v>
          </cell>
          <cell r="J4">
            <v>348.60287030625688</v>
          </cell>
          <cell r="K4">
            <v>352.77444529391499</v>
          </cell>
          <cell r="L4">
            <v>357.20351747864498</v>
          </cell>
          <cell r="M4">
            <v>367.45287249999996</v>
          </cell>
          <cell r="N4">
            <v>372.64788129999994</v>
          </cell>
          <cell r="O4">
            <v>378.1768672</v>
          </cell>
          <cell r="P4">
            <v>383.63358729999999</v>
          </cell>
          <cell r="Q4">
            <v>388.88277479999999</v>
          </cell>
          <cell r="R4">
            <v>394.03676000000002</v>
          </cell>
          <cell r="S4">
            <v>399.15067749999997</v>
          </cell>
          <cell r="T4">
            <v>404.32600049999996</v>
          </cell>
          <cell r="U4">
            <v>409.37729000000002</v>
          </cell>
          <cell r="V4">
            <v>414.29812419999996</v>
          </cell>
          <cell r="W4">
            <v>419.07037730000002</v>
          </cell>
          <cell r="X4">
            <v>423.64647880000001</v>
          </cell>
          <cell r="Y4">
            <v>428.03018580000003</v>
          </cell>
          <cell r="Z4">
            <v>432.29105350000003</v>
          </cell>
          <cell r="AA4">
            <v>436.58703370000001</v>
          </cell>
          <cell r="AB4">
            <v>441.06661270000001</v>
          </cell>
          <cell r="AC4">
            <v>445.82311179999999</v>
          </cell>
          <cell r="AD4">
            <v>450.81184300000001</v>
          </cell>
          <cell r="AE4">
            <v>455.68693670000005</v>
          </cell>
          <cell r="AF4">
            <v>460.52397400000001</v>
          </cell>
          <cell r="AG4">
            <v>465.21435050000002</v>
          </cell>
          <cell r="AH4">
            <v>469.60036649999995</v>
          </cell>
          <cell r="AI4">
            <v>473.9444962</v>
          </cell>
          <cell r="AJ4">
            <v>478.20417250000003</v>
          </cell>
          <cell r="AK4">
            <v>482.55638449999998</v>
          </cell>
          <cell r="AL4">
            <v>486.8077910568727</v>
          </cell>
          <cell r="AM4">
            <v>491.06980746687475</v>
          </cell>
          <cell r="AN4">
            <v>495.388234586382</v>
          </cell>
          <cell r="AO4">
            <v>499.84327875789239</v>
          </cell>
          <cell r="AP4">
            <v>504.14635151696501</v>
          </cell>
          <cell r="AQ4">
            <v>508.44753298910388</v>
          </cell>
          <cell r="AR4">
            <v>512.70906531866603</v>
          </cell>
          <cell r="AS4">
            <v>516.92507700057183</v>
          </cell>
          <cell r="AT4">
            <v>521.09245270766735</v>
          </cell>
          <cell r="AU4">
            <v>525.193280071034</v>
          </cell>
          <cell r="AV4">
            <v>529.2354947853828</v>
          </cell>
          <cell r="AW4">
            <v>533.21808880926267</v>
          </cell>
          <cell r="AX4">
            <v>537.12589526257455</v>
          </cell>
          <cell r="AY4">
            <v>541.01052233123062</v>
          </cell>
          <cell r="AZ4">
            <v>544.96224533306281</v>
          </cell>
          <cell r="BA4">
            <v>548.85765232227391</v>
          </cell>
          <cell r="BB4">
            <v>552.66936730394366</v>
          </cell>
          <cell r="BC4">
            <v>556.39014830004112</v>
          </cell>
          <cell r="BD4">
            <v>560.02399596414068</v>
          </cell>
          <cell r="BE4">
            <v>563.5686261888842</v>
          </cell>
          <cell r="BF4">
            <v>567.02960035468561</v>
          </cell>
          <cell r="BG4">
            <v>570.41348818838424</v>
          </cell>
          <cell r="BH4">
            <v>573.72188354127616</v>
          </cell>
          <cell r="BI4">
            <v>576.93147675968271</v>
          </cell>
          <cell r="BJ4">
            <v>580.05999744598637</v>
          </cell>
          <cell r="BK4">
            <v>583.11691184402105</v>
          </cell>
          <cell r="BL4">
            <v>586.10577102694663</v>
          </cell>
          <cell r="BM4">
            <v>589.03048700688726</v>
          </cell>
          <cell r="BN4">
            <v>591.89479210819468</v>
          </cell>
          <cell r="BO4">
            <v>594.70287660154167</v>
          </cell>
          <cell r="BP4">
            <v>597.45974673811986</v>
          </cell>
          <cell r="BQ4">
            <v>600.16979456663307</v>
          </cell>
          <cell r="BR4">
            <v>602.83574176749516</v>
          </cell>
          <cell r="BS4">
            <v>605.58053717945927</v>
          </cell>
          <cell r="BT4">
            <v>608.2725078337827</v>
          </cell>
          <cell r="BU4">
            <v>610.97708103964078</v>
          </cell>
        </row>
        <row r="5">
          <cell r="A5" t="str">
            <v>North America GDP</v>
          </cell>
          <cell r="B5" t="str">
            <v>Billion $</v>
          </cell>
          <cell r="C5">
            <v>7945.1052006285936</v>
          </cell>
          <cell r="D5">
            <v>8185.2167330681932</v>
          </cell>
          <cell r="E5">
            <v>8026.829153851786</v>
          </cell>
          <cell r="F5">
            <v>8326.8035558156498</v>
          </cell>
          <cell r="G5">
            <v>8892.8231830766654</v>
          </cell>
          <cell r="H5">
            <v>9253.5925171773706</v>
          </cell>
          <cell r="I5">
            <v>9527.9170693706619</v>
          </cell>
          <cell r="J5">
            <v>9834.649075643094</v>
          </cell>
          <cell r="K5">
            <v>10231.516321019804</v>
          </cell>
          <cell r="L5">
            <v>10591.720507344524</v>
          </cell>
          <cell r="M5">
            <v>10798.860233175559</v>
          </cell>
          <cell r="N5">
            <v>10799.469875721878</v>
          </cell>
          <cell r="O5">
            <v>11157.485159222864</v>
          </cell>
          <cell r="P5">
            <v>11457.504956456816</v>
          </cell>
          <cell r="Q5">
            <v>11930.783397729354</v>
          </cell>
          <cell r="R5">
            <v>12187.797403219667</v>
          </cell>
          <cell r="S5">
            <v>12644.402915376029</v>
          </cell>
          <cell r="T5">
            <v>13228.963563640451</v>
          </cell>
          <cell r="U5">
            <v>13817.902579339016</v>
          </cell>
          <cell r="V5">
            <v>14454.992497357745</v>
          </cell>
          <cell r="W5">
            <v>15065.375526632321</v>
          </cell>
          <cell r="X5">
            <v>15220.41450530677</v>
          </cell>
          <cell r="Y5">
            <v>15492.365868050945</v>
          </cell>
          <cell r="Z5">
            <v>15900.241839404569</v>
          </cell>
          <cell r="AA5">
            <v>16489.249996217153</v>
          </cell>
          <cell r="AB5">
            <v>17025.031772639199</v>
          </cell>
          <cell r="AC5">
            <v>17492.106891129606</v>
          </cell>
          <cell r="AD5">
            <v>17809.880399118341</v>
          </cell>
          <cell r="AE5">
            <v>17789.909301147192</v>
          </cell>
          <cell r="AF5">
            <v>17269.644411408113</v>
          </cell>
          <cell r="AG5">
            <v>17738.700757455867</v>
          </cell>
          <cell r="AH5">
            <v>18067.145297196137</v>
          </cell>
          <cell r="AI5">
            <v>18471.32258439494</v>
          </cell>
          <cell r="AJ5">
            <v>18791.452266558321</v>
          </cell>
          <cell r="AK5">
            <v>19278.646399950772</v>
          </cell>
          <cell r="AL5">
            <v>19798.186880244619</v>
          </cell>
          <cell r="AM5">
            <v>20101.503496199239</v>
          </cell>
          <cell r="AN5">
            <v>20565.924947280459</v>
          </cell>
          <cell r="AO5">
            <v>21097.466130378649</v>
          </cell>
          <cell r="AP5">
            <v>21692.623207550801</v>
          </cell>
          <cell r="AQ5">
            <v>22155.198167819115</v>
          </cell>
          <cell r="AR5">
            <v>22548.804646198794</v>
          </cell>
          <cell r="AS5">
            <v>22936.303710423334</v>
          </cell>
          <cell r="AT5">
            <v>23337.113501762815</v>
          </cell>
          <cell r="AU5">
            <v>23755.369516756167</v>
          </cell>
          <cell r="AV5">
            <v>24187.615552333551</v>
          </cell>
          <cell r="AW5">
            <v>24635.541795427231</v>
          </cell>
          <cell r="AX5">
            <v>25082.950291560272</v>
          </cell>
          <cell r="AY5">
            <v>25542.308809134138</v>
          </cell>
          <cell r="AZ5">
            <v>26037.755796134421</v>
          </cell>
          <cell r="BA5">
            <v>26565.159096101779</v>
          </cell>
          <cell r="BB5">
            <v>27107.34515879102</v>
          </cell>
          <cell r="BC5">
            <v>27650.544317709471</v>
          </cell>
          <cell r="BD5">
            <v>28209.728833513032</v>
          </cell>
          <cell r="BE5">
            <v>28786.571551283581</v>
          </cell>
          <cell r="BF5">
            <v>29375.937000248221</v>
          </cell>
          <cell r="BG5">
            <v>29985.279197811524</v>
          </cell>
          <cell r="BH5">
            <v>30604.70176936283</v>
          </cell>
          <cell r="BI5">
            <v>31241.115681443211</v>
          </cell>
          <cell r="BJ5">
            <v>31889.297481474936</v>
          </cell>
          <cell r="BK5">
            <v>32543.813094626188</v>
          </cell>
          <cell r="BL5">
            <v>33202.686709739894</v>
          </cell>
          <cell r="BM5">
            <v>33883.394990741734</v>
          </cell>
          <cell r="BN5">
            <v>34580.939141604031</v>
          </cell>
          <cell r="BO5">
            <v>35302.348766091607</v>
          </cell>
          <cell r="BP5">
            <v>36041.213371196034</v>
          </cell>
          <cell r="BQ5">
            <v>36792.126919445538</v>
          </cell>
          <cell r="BR5">
            <v>37560.542267661032</v>
          </cell>
          <cell r="BS5">
            <v>38341.022933991691</v>
          </cell>
          <cell r="BT5">
            <v>39134.001873060341</v>
          </cell>
          <cell r="BU5">
            <v>39938.989628335432</v>
          </cell>
        </row>
        <row r="6">
          <cell r="A6" t="str">
            <v>South America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</row>
        <row r="7">
          <cell r="A7" t="str">
            <v>South America Population</v>
          </cell>
          <cell r="B7" t="str">
            <v>millions</v>
          </cell>
          <cell r="C7">
            <v>290.79428200000001</v>
          </cell>
          <cell r="D7">
            <v>297.16938699999997</v>
          </cell>
          <cell r="E7">
            <v>303.59317399999998</v>
          </cell>
          <cell r="F7">
            <v>310.06691800000004</v>
          </cell>
          <cell r="G7">
            <v>316.56418699999989</v>
          </cell>
          <cell r="H7">
            <v>323.30122800000004</v>
          </cell>
          <cell r="I7">
            <v>329.83472999999987</v>
          </cell>
          <cell r="J7">
            <v>336.35204799999997</v>
          </cell>
          <cell r="K7">
            <v>342.84126799999996</v>
          </cell>
          <cell r="L7">
            <v>349.29075299999994</v>
          </cell>
          <cell r="M7">
            <v>357.75514699999991</v>
          </cell>
          <cell r="N7">
            <v>363.51945900000004</v>
          </cell>
          <cell r="O7">
            <v>369.96465699999993</v>
          </cell>
          <cell r="P7">
            <v>376.37802100000005</v>
          </cell>
          <cell r="Q7">
            <v>382.76453300000009</v>
          </cell>
          <cell r="R7">
            <v>389.12391363</v>
          </cell>
          <cell r="S7">
            <v>395.45730619369999</v>
          </cell>
          <cell r="T7">
            <v>401.7563075017631</v>
          </cell>
          <cell r="U7">
            <v>408.00539136674541</v>
          </cell>
          <cell r="V7">
            <v>414.1844936030779</v>
          </cell>
          <cell r="W7">
            <v>420.26427699999999</v>
          </cell>
          <cell r="X7">
            <v>426.26980700000001</v>
          </cell>
          <cell r="Y7">
            <v>432.18837099999996</v>
          </cell>
          <cell r="Z7">
            <v>438.01739400000002</v>
          </cell>
          <cell r="AA7">
            <v>443.75535899999983</v>
          </cell>
          <cell r="AB7">
            <v>449.4033169999999</v>
          </cell>
          <cell r="AC7">
            <v>454.95486300000005</v>
          </cell>
          <cell r="AD7">
            <v>460.41404899999992</v>
          </cell>
          <cell r="AE7">
            <v>465.80521400000009</v>
          </cell>
          <cell r="AF7">
            <v>471.16136000000012</v>
          </cell>
          <cell r="AG7">
            <v>476.50467399999991</v>
          </cell>
          <cell r="AH7">
            <v>481.84385800000013</v>
          </cell>
          <cell r="AI7">
            <v>487.16827500000005</v>
          </cell>
          <cell r="AJ7">
            <v>492.4561379999999</v>
          </cell>
          <cell r="AK7">
            <v>497.67560950000001</v>
          </cell>
          <cell r="AL7">
            <v>502.80213350000002</v>
          </cell>
          <cell r="AM7">
            <v>507.82835049999994</v>
          </cell>
          <cell r="AN7">
            <v>512.75692750000007</v>
          </cell>
          <cell r="AO7">
            <v>517.58607749999999</v>
          </cell>
          <cell r="AP7">
            <v>522.31686000000002</v>
          </cell>
          <cell r="AQ7">
            <v>526.94953150000003</v>
          </cell>
          <cell r="AR7">
            <v>531.48006299999997</v>
          </cell>
          <cell r="AS7">
            <v>535.90412700000002</v>
          </cell>
          <cell r="AT7">
            <v>540.22118750000004</v>
          </cell>
          <cell r="AU7">
            <v>544.43169149999983</v>
          </cell>
          <cell r="AV7">
            <v>548.53517700000009</v>
          </cell>
          <cell r="AW7">
            <v>552.530711</v>
          </cell>
          <cell r="AX7">
            <v>556.41559050000001</v>
          </cell>
          <cell r="AY7">
            <v>560.18609700000002</v>
          </cell>
          <cell r="AZ7">
            <v>563.8376025</v>
          </cell>
          <cell r="BA7">
            <v>567.36661949999996</v>
          </cell>
          <cell r="BB7">
            <v>570.76990399300007</v>
          </cell>
          <cell r="BC7">
            <v>574.04883800949301</v>
          </cell>
          <cell r="BD7">
            <v>577.20404555000243</v>
          </cell>
          <cell r="BE7">
            <v>580.23718711505239</v>
          </cell>
          <cell r="BF7">
            <v>583.14928870516746</v>
          </cell>
          <cell r="BG7">
            <v>585.9404203208727</v>
          </cell>
          <cell r="BH7">
            <v>588.60987046269383</v>
          </cell>
          <cell r="BI7">
            <v>591.15749113115635</v>
          </cell>
          <cell r="BJ7">
            <v>593.58284332678738</v>
          </cell>
          <cell r="BK7">
            <v>595.88635766368247</v>
          </cell>
          <cell r="BL7">
            <v>598.06778888466818</v>
          </cell>
          <cell r="BM7">
            <v>600.12616883190094</v>
          </cell>
          <cell r="BN7">
            <v>602.06654806648896</v>
          </cell>
          <cell r="BO7">
            <v>603.6117803258096</v>
          </cell>
          <cell r="BP7">
            <v>605.30611945191117</v>
          </cell>
          <cell r="BQ7">
            <v>606.80768114642331</v>
          </cell>
          <cell r="BR7">
            <v>608.21499261543056</v>
          </cell>
          <cell r="BS7">
            <v>609.6336610192551</v>
          </cell>
          <cell r="BT7">
            <v>611.06376547079992</v>
          </cell>
          <cell r="BU7">
            <v>612.50538592333521</v>
          </cell>
        </row>
        <row r="8">
          <cell r="A8" t="str">
            <v>South America GDP</v>
          </cell>
          <cell r="B8" t="str">
            <v>Billion $</v>
          </cell>
          <cell r="C8">
            <v>1842.9671684747818</v>
          </cell>
          <cell r="D8">
            <v>1799.6297639122583</v>
          </cell>
          <cell r="E8">
            <v>1789.5849231182144</v>
          </cell>
          <cell r="F8">
            <v>1754.3568900733735</v>
          </cell>
          <cell r="G8">
            <v>1823.1866567371851</v>
          </cell>
          <cell r="H8">
            <v>1893.9428603307183</v>
          </cell>
          <cell r="I8">
            <v>2016.56088477659</v>
          </cell>
          <cell r="J8">
            <v>2089.6114655897995</v>
          </cell>
          <cell r="K8">
            <v>2103.0648121550357</v>
          </cell>
          <cell r="L8">
            <v>2121.8122737045815</v>
          </cell>
          <cell r="M8">
            <v>2082.7944824699844</v>
          </cell>
          <cell r="N8">
            <v>2142.2033210399741</v>
          </cell>
          <cell r="O8">
            <v>2191.5148623293653</v>
          </cell>
          <cell r="P8">
            <v>2287.7866838444993</v>
          </cell>
          <cell r="Q8">
            <v>2404.0712928934272</v>
          </cell>
          <cell r="R8">
            <v>2492.0869198157034</v>
          </cell>
          <cell r="S8">
            <v>2581.7165953848112</v>
          </cell>
          <cell r="T8">
            <v>2699.35763405847</v>
          </cell>
          <cell r="U8">
            <v>2736.3218082215785</v>
          </cell>
          <cell r="V8">
            <v>2719.4966460271021</v>
          </cell>
          <cell r="W8">
            <v>2814.4496470855106</v>
          </cell>
          <cell r="X8">
            <v>2843.2807346380232</v>
          </cell>
          <cell r="Y8">
            <v>2863.9498789783543</v>
          </cell>
          <cell r="Z8">
            <v>2922.1604763444439</v>
          </cell>
          <cell r="AA8">
            <v>3104.0093185387132</v>
          </cell>
          <cell r="AB8">
            <v>3253.4758201083264</v>
          </cell>
          <cell r="AC8">
            <v>3433.3832713131487</v>
          </cell>
          <cell r="AD8">
            <v>3658.1358666802275</v>
          </cell>
          <cell r="AE8">
            <v>3834.0566057796345</v>
          </cell>
          <cell r="AF8">
            <v>3801.5396657902666</v>
          </cell>
          <cell r="AG8">
            <v>4045.0750621566067</v>
          </cell>
          <cell r="AH8">
            <v>4232.9965339977489</v>
          </cell>
          <cell r="AI8">
            <v>4340.3241202533309</v>
          </cell>
          <cell r="AJ8">
            <v>4483.4572686447082</v>
          </cell>
          <cell r="AK8">
            <v>4517.7292694941298</v>
          </cell>
          <cell r="AL8">
            <v>4468.8829174963539</v>
          </cell>
          <cell r="AM8">
            <v>4363.7232611238705</v>
          </cell>
          <cell r="AN8">
            <v>4412.1531359926958</v>
          </cell>
          <cell r="AO8">
            <v>4498.1875782667848</v>
          </cell>
          <cell r="AP8">
            <v>4615.6656348799552</v>
          </cell>
          <cell r="AQ8">
            <v>4764.7566607099861</v>
          </cell>
          <cell r="AR8">
            <v>4914.5832024893143</v>
          </cell>
          <cell r="AS8">
            <v>5077.4824204591232</v>
          </cell>
          <cell r="AT8">
            <v>5244.5561221153603</v>
          </cell>
          <cell r="AU8">
            <v>5417.3196219554166</v>
          </cell>
          <cell r="AV8">
            <v>5595.4985893728735</v>
          </cell>
          <cell r="AW8">
            <v>5777.5722719949672</v>
          </cell>
          <cell r="AX8">
            <v>5960.1900046445589</v>
          </cell>
          <cell r="AY8">
            <v>6147.2795595700518</v>
          </cell>
          <cell r="AZ8">
            <v>6339.9496357477301</v>
          </cell>
          <cell r="BA8">
            <v>6538.0541890939057</v>
          </cell>
          <cell r="BB8">
            <v>6741.5455128644644</v>
          </cell>
          <cell r="BC8">
            <v>6951.2321548960836</v>
          </cell>
          <cell r="BD8">
            <v>7167.3410186586761</v>
          </cell>
          <cell r="BE8">
            <v>7390.0504883071862</v>
          </cell>
          <cell r="BF8">
            <v>7619.0314337896507</v>
          </cell>
          <cell r="BG8">
            <v>7854.3021483944667</v>
          </cell>
          <cell r="BH8">
            <v>8096.1083354749062</v>
          </cell>
          <cell r="BI8">
            <v>8344.606714739808</v>
          </cell>
          <cell r="BJ8">
            <v>8599.4249503610699</v>
          </cell>
          <cell r="BK8">
            <v>8861.6547019687841</v>
          </cell>
          <cell r="BL8">
            <v>9130.3644848237964</v>
          </cell>
          <cell r="BM8">
            <v>9406.0043327355706</v>
          </cell>
          <cell r="BN8">
            <v>9686.8879198843297</v>
          </cell>
          <cell r="BO8">
            <v>9975.0722512642042</v>
          </cell>
          <cell r="BP8">
            <v>10271.708395539466</v>
          </cell>
          <cell r="BQ8">
            <v>10576.997555510396</v>
          </cell>
          <cell r="BR8">
            <v>10890.890306071729</v>
          </cell>
          <cell r="BS8">
            <v>11214.043032985093</v>
          </cell>
          <cell r="BT8">
            <v>11546.48733647175</v>
          </cell>
          <cell r="BU8">
            <v>11888.476085422937</v>
          </cell>
        </row>
        <row r="9">
          <cell r="A9" t="str">
            <v>West Europe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</row>
        <row r="10">
          <cell r="A10" t="str">
            <v>West Europe Population</v>
          </cell>
          <cell r="B10" t="str">
            <v>millions</v>
          </cell>
          <cell r="C10">
            <v>333.03020171208817</v>
          </cell>
          <cell r="D10">
            <v>334.34426411582547</v>
          </cell>
          <cell r="E10">
            <v>335.22612095876008</v>
          </cell>
          <cell r="F10">
            <v>335.88015849203998</v>
          </cell>
          <cell r="G10">
            <v>336.47781083779745</v>
          </cell>
          <cell r="H10">
            <v>337.18755920719173</v>
          </cell>
          <cell r="I10">
            <v>337.98718985682405</v>
          </cell>
          <cell r="J10">
            <v>338.83226582713002</v>
          </cell>
          <cell r="K10">
            <v>339.92891729123716</v>
          </cell>
          <cell r="L10">
            <v>341.43770842417126</v>
          </cell>
          <cell r="M10">
            <v>359.73704140287651</v>
          </cell>
          <cell r="N10">
            <v>379.07359699999995</v>
          </cell>
          <cell r="O10">
            <v>380.73548899999997</v>
          </cell>
          <cell r="P10">
            <v>382.35122599999994</v>
          </cell>
          <cell r="Q10">
            <v>383.69299100000001</v>
          </cell>
          <cell r="R10">
            <v>384.92792199999997</v>
          </cell>
          <cell r="S10">
            <v>386.06982199999993</v>
          </cell>
          <cell r="T10">
            <v>387.04070300000001</v>
          </cell>
          <cell r="U10">
            <v>387.93698200000006</v>
          </cell>
          <cell r="V10">
            <v>389.03266200000002</v>
          </cell>
          <cell r="W10">
            <v>390.42363400000005</v>
          </cell>
          <cell r="X10">
            <v>392.10885519999999</v>
          </cell>
          <cell r="Y10">
            <v>394.01787149216005</v>
          </cell>
          <cell r="Z10">
            <v>396.03102087655367</v>
          </cell>
          <cell r="AA10">
            <v>398.12804035325496</v>
          </cell>
          <cell r="AB10">
            <v>400.29519692233754</v>
          </cell>
          <cell r="AC10">
            <v>402.52808883772195</v>
          </cell>
          <cell r="AD10">
            <v>404.82600175888967</v>
          </cell>
          <cell r="AE10">
            <v>407.02354268584139</v>
          </cell>
          <cell r="AF10">
            <v>408.94183261857853</v>
          </cell>
          <cell r="AG10">
            <v>410.59527480710233</v>
          </cell>
          <cell r="AH10">
            <v>412.02720650141367</v>
          </cell>
          <cell r="AI10">
            <v>413.25201695151395</v>
          </cell>
          <cell r="AJ10">
            <v>414.2956804074044</v>
          </cell>
          <cell r="AK10">
            <v>415.38260259408582</v>
          </cell>
          <cell r="AL10">
            <v>416.89174781155953</v>
          </cell>
          <cell r="AM10">
            <v>418.59367678482693</v>
          </cell>
          <cell r="AN10">
            <v>420.21554783888888</v>
          </cell>
          <cell r="AO10">
            <v>421.69018134874665</v>
          </cell>
          <cell r="AP10">
            <v>422.91527448940138</v>
          </cell>
          <cell r="AQ10">
            <v>423.89924658585431</v>
          </cell>
          <cell r="AR10">
            <v>424.71425676310645</v>
          </cell>
          <cell r="AS10">
            <v>425.43599039615907</v>
          </cell>
          <cell r="AT10">
            <v>426.09917471001324</v>
          </cell>
          <cell r="AU10">
            <v>426.72491615467021</v>
          </cell>
          <cell r="AV10">
            <v>427.32242468013112</v>
          </cell>
          <cell r="AW10">
            <v>427.89184103639718</v>
          </cell>
          <cell r="AX10">
            <v>428.42956419846939</v>
          </cell>
          <cell r="AY10">
            <v>428.93217611634918</v>
          </cell>
          <cell r="AZ10">
            <v>429.39599991503741</v>
          </cell>
          <cell r="BA10">
            <v>429.81819814453547</v>
          </cell>
          <cell r="BB10">
            <v>430.19884287984445</v>
          </cell>
          <cell r="BC10">
            <v>430.54054512096531</v>
          </cell>
          <cell r="BD10">
            <v>430.84441154289954</v>
          </cell>
          <cell r="BE10">
            <v>431.11233789564812</v>
          </cell>
          <cell r="BF10">
            <v>431.34501647921229</v>
          </cell>
          <cell r="BG10">
            <v>431.54233436859312</v>
          </cell>
          <cell r="BH10">
            <v>431.70365756379175</v>
          </cell>
          <cell r="BI10">
            <v>431.82797246480948</v>
          </cell>
          <cell r="BJ10">
            <v>431.9132089466475</v>
          </cell>
          <cell r="BK10">
            <v>431.95850493430686</v>
          </cell>
          <cell r="BL10">
            <v>431.96312602778869</v>
          </cell>
          <cell r="BM10">
            <v>431.9270774520943</v>
          </cell>
          <cell r="BN10">
            <v>431.84914748222468</v>
          </cell>
          <cell r="BO10">
            <v>431.72866862849946</v>
          </cell>
          <cell r="BP10">
            <v>431.57401725426718</v>
          </cell>
          <cell r="BQ10">
            <v>431.38693813812063</v>
          </cell>
          <cell r="BR10">
            <v>431.16804286909468</v>
          </cell>
          <cell r="BS10">
            <v>430.96141106090079</v>
          </cell>
          <cell r="BT10">
            <v>430.75875864434352</v>
          </cell>
          <cell r="BU10">
            <v>430.56008273457462</v>
          </cell>
        </row>
        <row r="11">
          <cell r="A11" t="str">
            <v>West Europe GDP</v>
          </cell>
          <cell r="B11" t="str">
            <v>Billion $</v>
          </cell>
          <cell r="C11">
            <v>9256.9788294488026</v>
          </cell>
          <cell r="D11">
            <v>9272.1424058759185</v>
          </cell>
          <cell r="E11">
            <v>9341.1707176786822</v>
          </cell>
          <cell r="F11">
            <v>9503.6134784721471</v>
          </cell>
          <cell r="G11">
            <v>9748.1929388780045</v>
          </cell>
          <cell r="H11">
            <v>10005.285917050533</v>
          </cell>
          <cell r="I11">
            <v>10283.600670156067</v>
          </cell>
          <cell r="J11">
            <v>10562.44077249048</v>
          </cell>
          <cell r="K11">
            <v>10997.300271578753</v>
          </cell>
          <cell r="L11">
            <v>11408.520532376493</v>
          </cell>
          <cell r="M11">
            <v>11752.192773787552</v>
          </cell>
          <cell r="N11">
            <v>11969.358820626996</v>
          </cell>
          <cell r="O11">
            <v>12095.363516560034</v>
          </cell>
          <cell r="P11">
            <v>12074.226853759877</v>
          </cell>
          <cell r="Q11">
            <v>12411.713769519147</v>
          </cell>
          <cell r="R11">
            <v>12725.860829566844</v>
          </cell>
          <cell r="S11">
            <v>12960.687419478945</v>
          </cell>
          <cell r="T11">
            <v>13348.965785270781</v>
          </cell>
          <cell r="U11">
            <v>13736.925876127869</v>
          </cell>
          <cell r="V11">
            <v>14140.40827720967</v>
          </cell>
          <cell r="W11">
            <v>14702.381283393715</v>
          </cell>
          <cell r="X11">
            <v>15014.342029142434</v>
          </cell>
          <cell r="Y11">
            <v>15191.391184646531</v>
          </cell>
          <cell r="Z11">
            <v>15357.440440574876</v>
          </cell>
          <cell r="AA11">
            <v>15697.478591288575</v>
          </cell>
          <cell r="AB11">
            <v>16018.760490249126</v>
          </cell>
          <cell r="AC11">
            <v>16533.68472096937</v>
          </cell>
          <cell r="AD11">
            <v>17008.459999517101</v>
          </cell>
          <cell r="AE11">
            <v>17039.731225664134</v>
          </cell>
          <cell r="AF11">
            <v>16339.913995605853</v>
          </cell>
          <cell r="AG11">
            <v>16676.201380637594</v>
          </cell>
          <cell r="AH11">
            <v>16944.251794800435</v>
          </cell>
          <cell r="AI11">
            <v>16888.074418811353</v>
          </cell>
          <cell r="AJ11">
            <v>16938.587445475045</v>
          </cell>
          <cell r="AK11">
            <v>17227.149771439425</v>
          </cell>
          <cell r="AL11">
            <v>17580.014907736193</v>
          </cell>
          <cell r="AM11">
            <v>17896.061797150884</v>
          </cell>
          <cell r="AN11">
            <v>18306.955162133057</v>
          </cell>
          <cell r="AO11">
            <v>18695.285701698191</v>
          </cell>
          <cell r="AP11">
            <v>19041.922245442813</v>
          </cell>
          <cell r="AQ11">
            <v>19369.896311931312</v>
          </cell>
          <cell r="AR11">
            <v>19692.252325970589</v>
          </cell>
          <cell r="AS11">
            <v>19999.810717801571</v>
          </cell>
          <cell r="AT11">
            <v>20307.828755179002</v>
          </cell>
          <cell r="AU11">
            <v>20617.023927690232</v>
          </cell>
          <cell r="AV11">
            <v>20927.036048091028</v>
          </cell>
          <cell r="AW11">
            <v>21232.027719091024</v>
          </cell>
          <cell r="AX11">
            <v>21535.400606679497</v>
          </cell>
          <cell r="AY11">
            <v>21841.506658897593</v>
          </cell>
          <cell r="AZ11">
            <v>22151.061899079927</v>
          </cell>
          <cell r="BA11">
            <v>22461.405168837842</v>
          </cell>
          <cell r="BB11">
            <v>22774.21565870463</v>
          </cell>
          <cell r="BC11">
            <v>23089.526069983604</v>
          </cell>
          <cell r="BD11">
            <v>23408.124476906105</v>
          </cell>
          <cell r="BE11">
            <v>23728.537798224501</v>
          </cell>
          <cell r="BF11">
            <v>24049.553310889642</v>
          </cell>
          <cell r="BG11">
            <v>24371.868105435769</v>
          </cell>
          <cell r="BH11">
            <v>24700.155571399024</v>
          </cell>
          <cell r="BI11">
            <v>25031.470238476388</v>
          </cell>
          <cell r="BJ11">
            <v>25368.545069731143</v>
          </cell>
          <cell r="BK11">
            <v>25708.656808575142</v>
          </cell>
          <cell r="BL11">
            <v>26053.06168241581</v>
          </cell>
          <cell r="BM11">
            <v>26400.108694987499</v>
          </cell>
          <cell r="BN11">
            <v>26751.30239970213</v>
          </cell>
          <cell r="BO11">
            <v>27106.114502396289</v>
          </cell>
          <cell r="BP11">
            <v>27466.319990405471</v>
          </cell>
          <cell r="BQ11">
            <v>27831.13832926692</v>
          </cell>
          <cell r="BR11">
            <v>28199.830776435727</v>
          </cell>
          <cell r="BS11">
            <v>28574.218929919294</v>
          </cell>
          <cell r="BT11">
            <v>28951.431837282456</v>
          </cell>
          <cell r="BU11">
            <v>29331.063694713361</v>
          </cell>
        </row>
        <row r="12">
          <cell r="A12" t="str">
            <v>Central Europe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 t="str">
            <v>Central Europe Population</v>
          </cell>
          <cell r="B13" t="str">
            <v>millions</v>
          </cell>
          <cell r="C13">
            <v>133.740827</v>
          </cell>
          <cell r="D13">
            <v>134.5080902</v>
          </cell>
          <cell r="E13">
            <v>135.21972505488</v>
          </cell>
          <cell r="F13">
            <v>135.85755556570194</v>
          </cell>
          <cell r="G13">
            <v>136.49573073352823</v>
          </cell>
          <cell r="H13">
            <v>137.01498905942165</v>
          </cell>
          <cell r="I13">
            <v>137.65252454444541</v>
          </cell>
          <cell r="J13">
            <v>138.15062128966321</v>
          </cell>
          <cell r="K13">
            <v>138.50817349613908</v>
          </cell>
          <cell r="L13">
            <v>138.78927966493751</v>
          </cell>
          <cell r="M13">
            <v>139.93448459712349</v>
          </cell>
          <cell r="N13">
            <v>122.958966</v>
          </cell>
          <cell r="O13">
            <v>122.769442</v>
          </cell>
          <cell r="P13">
            <v>122.385194</v>
          </cell>
          <cell r="Q13">
            <v>121.93333</v>
          </cell>
          <cell r="R13">
            <v>121.68014100000001</v>
          </cell>
          <cell r="S13">
            <v>121.38397399999999</v>
          </cell>
          <cell r="T13">
            <v>121.085623</v>
          </cell>
          <cell r="U13">
            <v>120.60952800000001</v>
          </cell>
          <cell r="V13">
            <v>120.05803100000003</v>
          </cell>
          <cell r="W13">
            <v>119.68894600000002</v>
          </cell>
          <cell r="X13">
            <v>119.384496</v>
          </cell>
          <cell r="Y13">
            <v>119.09092999999999</v>
          </cell>
          <cell r="Z13">
            <v>118.78644999999999</v>
          </cell>
          <cell r="AA13">
            <v>118.49072999999999</v>
          </cell>
          <cell r="AB13">
            <v>118.19236300000001</v>
          </cell>
          <cell r="AC13">
            <v>117.90405999999999</v>
          </cell>
          <cell r="AD13">
            <v>117.61386200000001</v>
          </cell>
          <cell r="AE13">
            <v>117.32535999999999</v>
          </cell>
          <cell r="AF13">
            <v>117.04736</v>
          </cell>
          <cell r="AG13">
            <v>116.839598</v>
          </cell>
          <cell r="AH13">
            <v>116.584092</v>
          </cell>
          <cell r="AI13">
            <v>116.31148</v>
          </cell>
          <cell r="AJ13">
            <v>116.0654052219615</v>
          </cell>
          <cell r="AK13">
            <v>115.80061209359491</v>
          </cell>
          <cell r="AL13">
            <v>115.47280625000002</v>
          </cell>
          <cell r="AM13">
            <v>115.2537045</v>
          </cell>
          <cell r="AN13">
            <v>115.0041736427025</v>
          </cell>
          <cell r="AO13">
            <v>114.74369308045749</v>
          </cell>
          <cell r="AP13">
            <v>114.47309808299227</v>
          </cell>
          <cell r="AQ13">
            <v>114.18812779343213</v>
          </cell>
          <cell r="AR13">
            <v>113.86240338071072</v>
          </cell>
          <cell r="AS13">
            <v>113.52193515549537</v>
          </cell>
          <cell r="AT13">
            <v>113.16447484449233</v>
          </cell>
          <cell r="AU13">
            <v>112.7917510254417</v>
          </cell>
          <cell r="AV13">
            <v>112.40418101554005</v>
          </cell>
          <cell r="AW13">
            <v>112.00212901784452</v>
          </cell>
          <cell r="AX13">
            <v>111.58528721013712</v>
          </cell>
          <cell r="AY13">
            <v>111.1532020764443</v>
          </cell>
          <cell r="AZ13">
            <v>110.7052347323486</v>
          </cell>
          <cell r="BA13">
            <v>110.2411287735839</v>
          </cell>
          <cell r="BB13">
            <v>109.76099143266504</v>
          </cell>
          <cell r="BC13">
            <v>109.26581173548736</v>
          </cell>
          <cell r="BD13">
            <v>108.75736784719952</v>
          </cell>
          <cell r="BE13">
            <v>108.23807812088972</v>
          </cell>
          <cell r="BF13">
            <v>107.70999034004232</v>
          </cell>
          <cell r="BG13">
            <v>107.17402998319338</v>
          </cell>
          <cell r="BH13">
            <v>106.63079775836025</v>
          </cell>
          <cell r="BI13">
            <v>106.0816308860615</v>
          </cell>
          <cell r="BJ13">
            <v>105.52789349548962</v>
          </cell>
          <cell r="BK13">
            <v>104.97075491820075</v>
          </cell>
          <cell r="BL13">
            <v>104.41112727691257</v>
          </cell>
          <cell r="BM13">
            <v>103.84951243450729</v>
          </cell>
          <cell r="BN13">
            <v>103.28637406185968</v>
          </cell>
          <cell r="BO13">
            <v>102.72192732083462</v>
          </cell>
          <cell r="BP13">
            <v>102.15640265443585</v>
          </cell>
          <cell r="BQ13">
            <v>101.59002028223043</v>
          </cell>
          <cell r="BR13">
            <v>101.02253711609643</v>
          </cell>
          <cell r="BS13">
            <v>100.48383196559639</v>
          </cell>
          <cell r="BT13">
            <v>99.92397242329217</v>
          </cell>
          <cell r="BU13">
            <v>99.367965727523142</v>
          </cell>
        </row>
        <row r="14">
          <cell r="A14" t="str">
            <v>Central Europe GDP</v>
          </cell>
          <cell r="B14" t="str">
            <v>Billion $</v>
          </cell>
          <cell r="C14">
            <v>831.29392634593819</v>
          </cell>
          <cell r="D14">
            <v>930.11155885129097</v>
          </cell>
          <cell r="E14">
            <v>940.60993406198156</v>
          </cell>
          <cell r="F14">
            <v>974.0649586177384</v>
          </cell>
          <cell r="G14">
            <v>998.68332974816883</v>
          </cell>
          <cell r="H14">
            <v>1019.0133794635002</v>
          </cell>
          <cell r="I14">
            <v>1050.661520233265</v>
          </cell>
          <cell r="J14">
            <v>1068.7670608589999</v>
          </cell>
          <cell r="K14">
            <v>1080.1595460253477</v>
          </cell>
          <cell r="L14">
            <v>1076.1863512452496</v>
          </cell>
          <cell r="M14">
            <v>998.12532565992649</v>
          </cell>
          <cell r="N14">
            <v>764.348712334948</v>
          </cell>
          <cell r="O14">
            <v>728.33499301384609</v>
          </cell>
          <cell r="P14">
            <v>726.69137483586678</v>
          </cell>
          <cell r="Q14">
            <v>755.09785091535059</v>
          </cell>
          <cell r="R14">
            <v>797.31312652805764</v>
          </cell>
          <cell r="S14">
            <v>829.8159882131356</v>
          </cell>
          <cell r="T14">
            <v>856.70800675613759</v>
          </cell>
          <cell r="U14">
            <v>880.39266772940596</v>
          </cell>
          <cell r="V14">
            <v>894.16452596470992</v>
          </cell>
          <cell r="W14">
            <v>929.29306504022452</v>
          </cell>
          <cell r="X14">
            <v>956.82986015168001</v>
          </cell>
          <cell r="Y14">
            <v>987.1660694256542</v>
          </cell>
          <cell r="Z14">
            <v>1027.2701503131873</v>
          </cell>
          <cell r="AA14">
            <v>1083.3928857722256</v>
          </cell>
          <cell r="AB14">
            <v>1134.3670137993975</v>
          </cell>
          <cell r="AC14">
            <v>1206.2967677536935</v>
          </cell>
          <cell r="AD14">
            <v>1279.8885792947688</v>
          </cell>
          <cell r="AE14">
            <v>1332.5432515793482</v>
          </cell>
          <cell r="AF14">
            <v>1295.8903438926404</v>
          </cell>
          <cell r="AG14">
            <v>1318.3536535220371</v>
          </cell>
          <cell r="AH14">
            <v>1357.2186291014455</v>
          </cell>
          <cell r="AI14">
            <v>1362.625466969447</v>
          </cell>
          <cell r="AJ14">
            <v>1380.3290207287891</v>
          </cell>
          <cell r="AK14">
            <v>1419.3395404036003</v>
          </cell>
          <cell r="AL14">
            <v>1473.4294250446437</v>
          </cell>
          <cell r="AM14">
            <v>1519.0094440813039</v>
          </cell>
          <cell r="AN14">
            <v>1587.4680961744602</v>
          </cell>
          <cell r="AO14">
            <v>1648.0395207929776</v>
          </cell>
          <cell r="AP14">
            <v>1704.222298335364</v>
          </cell>
          <cell r="AQ14">
            <v>1761.3492418835108</v>
          </cell>
          <cell r="AR14">
            <v>1815.8498119694698</v>
          </cell>
          <cell r="AS14">
            <v>1869.0142149950996</v>
          </cell>
          <cell r="AT14">
            <v>1921.9485074448789</v>
          </cell>
          <cell r="AU14">
            <v>1976.3834402927787</v>
          </cell>
          <cell r="AV14">
            <v>2032.5247255814861</v>
          </cell>
          <cell r="AW14">
            <v>2088.8105680416052</v>
          </cell>
          <cell r="AX14">
            <v>2145.8224385877302</v>
          </cell>
          <cell r="AY14">
            <v>2203.2745337329538</v>
          </cell>
          <cell r="AZ14">
            <v>2262.019835207353</v>
          </cell>
          <cell r="BA14">
            <v>2320.5873017642457</v>
          </cell>
          <cell r="BB14">
            <v>2379.0287082223499</v>
          </cell>
          <cell r="BC14">
            <v>2438.6993376256801</v>
          </cell>
          <cell r="BD14">
            <v>2499.7256872668854</v>
          </cell>
          <cell r="BE14">
            <v>2560.1069773867139</v>
          </cell>
          <cell r="BF14">
            <v>2622.0889614052667</v>
          </cell>
          <cell r="BG14">
            <v>2684.3518412254352</v>
          </cell>
          <cell r="BH14">
            <v>2745.9998570529579</v>
          </cell>
          <cell r="BI14">
            <v>2808.1781129420588</v>
          </cell>
          <cell r="BJ14">
            <v>2869.5150432218834</v>
          </cell>
          <cell r="BK14">
            <v>2930.2983583613427</v>
          </cell>
          <cell r="BL14">
            <v>2991.5203955133547</v>
          </cell>
          <cell r="BM14">
            <v>3054.3304906986286</v>
          </cell>
          <cell r="BN14">
            <v>3116.1683028948501</v>
          </cell>
          <cell r="BO14">
            <v>3178.2759372702321</v>
          </cell>
          <cell r="BP14">
            <v>3240.4736037836678</v>
          </cell>
          <cell r="BQ14">
            <v>3303.8015513319697</v>
          </cell>
          <cell r="BR14">
            <v>3367.3507786001592</v>
          </cell>
          <cell r="BS14">
            <v>3433.1919732513702</v>
          </cell>
          <cell r="BT14">
            <v>3500.2592810142141</v>
          </cell>
          <cell r="BU14">
            <v>3568.5696729257525</v>
          </cell>
        </row>
        <row r="15">
          <cell r="A15" t="str">
            <v>CIS &amp; Baltics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16" t="str">
            <v>CIS &amp; Baltics Population</v>
          </cell>
          <cell r="B16" t="str">
            <v>millions</v>
          </cell>
          <cell r="C16">
            <v>207.38632799999999</v>
          </cell>
          <cell r="D16">
            <v>268.14225799999997</v>
          </cell>
          <cell r="E16">
            <v>270.41875800000003</v>
          </cell>
          <cell r="F16">
            <v>272.85601400000007</v>
          </cell>
          <cell r="G16">
            <v>275.37989699999997</v>
          </cell>
          <cell r="H16">
            <v>277.873515</v>
          </cell>
          <cell r="I16">
            <v>280.36940500000003</v>
          </cell>
          <cell r="J16">
            <v>282.80506000000003</v>
          </cell>
          <cell r="K16">
            <v>285.12015999999994</v>
          </cell>
          <cell r="L16">
            <v>286.604491</v>
          </cell>
          <cell r="M16">
            <v>288.53704099999999</v>
          </cell>
          <cell r="N16">
            <v>290.122095</v>
          </cell>
          <cell r="O16">
            <v>289.39197324206282</v>
          </cell>
          <cell r="P16">
            <v>289.83690540648513</v>
          </cell>
          <cell r="Q16">
            <v>290.01217390250417</v>
          </cell>
          <cell r="R16">
            <v>289.96745152986938</v>
          </cell>
          <cell r="S16">
            <v>289.72308641362991</v>
          </cell>
          <cell r="T16">
            <v>289.29590197448039</v>
          </cell>
          <cell r="U16">
            <v>288.72490499999998</v>
          </cell>
          <cell r="V16">
            <v>288.10832700000003</v>
          </cell>
          <cell r="W16">
            <v>287.47929700000003</v>
          </cell>
          <cell r="X16">
            <v>286.86016499999999</v>
          </cell>
          <cell r="Y16">
            <v>286.28214100000002</v>
          </cell>
          <cell r="Z16">
            <v>285.79598600000003</v>
          </cell>
          <cell r="AA16">
            <v>285.46282500000001</v>
          </cell>
          <cell r="AB16">
            <v>285.33161000000001</v>
          </cell>
          <cell r="AC16">
            <v>285.41492800000003</v>
          </cell>
          <cell r="AD16">
            <v>285.71385999999995</v>
          </cell>
          <cell r="AE16">
            <v>286.21334400000001</v>
          </cell>
          <cell r="AF16">
            <v>286.88884400000001</v>
          </cell>
          <cell r="AG16">
            <v>287.71074199999998</v>
          </cell>
          <cell r="AH16">
            <v>288.676874</v>
          </cell>
          <cell r="AI16">
            <v>289.77391399999999</v>
          </cell>
          <cell r="AJ16">
            <v>290.94008499999995</v>
          </cell>
          <cell r="AK16">
            <v>292.09597300000001</v>
          </cell>
          <cell r="AL16">
            <v>293.18359425</v>
          </cell>
          <cell r="AM16">
            <v>294.17657349999996</v>
          </cell>
          <cell r="AN16">
            <v>295.07334399999996</v>
          </cell>
          <cell r="AO16">
            <v>295.86970325000004</v>
          </cell>
          <cell r="AP16">
            <v>296.58616424999997</v>
          </cell>
          <cell r="AQ16">
            <v>297.22468474999999</v>
          </cell>
          <cell r="AR16">
            <v>297.78137400000003</v>
          </cell>
          <cell r="AS16">
            <v>298.24836300000004</v>
          </cell>
          <cell r="AT16">
            <v>298.61509598014112</v>
          </cell>
          <cell r="AU16">
            <v>298.89518125241955</v>
          </cell>
          <cell r="AV16">
            <v>299.09285011834982</v>
          </cell>
          <cell r="AW16">
            <v>299.21040536235034</v>
          </cell>
          <cell r="AX16">
            <v>299.25245292338343</v>
          </cell>
          <cell r="AY16">
            <v>299.22853182049494</v>
          </cell>
          <cell r="AZ16">
            <v>299.1507098227313</v>
          </cell>
          <cell r="BA16">
            <v>299.02995470108806</v>
          </cell>
          <cell r="BB16">
            <v>298.87170399755701</v>
          </cell>
          <cell r="BC16">
            <v>298.68168717599559</v>
          </cell>
          <cell r="BD16">
            <v>298.47133194268787</v>
          </cell>
          <cell r="BE16">
            <v>298.25341362989303</v>
          </cell>
          <cell r="BF16">
            <v>298.03829720536805</v>
          </cell>
          <cell r="BG16">
            <v>297.83110904703739</v>
          </cell>
          <cell r="BH16">
            <v>297.63443628282562</v>
          </cell>
          <cell r="BI16">
            <v>297.45200613048968</v>
          </cell>
          <cell r="BJ16">
            <v>297.28647220085782</v>
          </cell>
          <cell r="BK16">
            <v>297.1391587917708</v>
          </cell>
          <cell r="BL16">
            <v>297.01184547011542</v>
          </cell>
          <cell r="BM16">
            <v>296.90325665385808</v>
          </cell>
          <cell r="BN16">
            <v>296.80725768845485</v>
          </cell>
          <cell r="BO16">
            <v>296.71523698039954</v>
          </cell>
          <cell r="BP16">
            <v>296.61964397622762</v>
          </cell>
          <cell r="BQ16">
            <v>296.5180587828678</v>
          </cell>
          <cell r="BR16">
            <v>296.25429669231198</v>
          </cell>
          <cell r="BS16">
            <v>296.29319467209143</v>
          </cell>
          <cell r="BT16">
            <v>296.21056191989146</v>
          </cell>
          <cell r="BU16">
            <v>296.13509964429187</v>
          </cell>
        </row>
        <row r="17">
          <cell r="A17" t="str">
            <v>CIS &amp; Baltics GDP</v>
          </cell>
          <cell r="B17" t="str">
            <v>Billion $</v>
          </cell>
          <cell r="C17">
            <v>1296.8811691575745</v>
          </cell>
          <cell r="D17">
            <v>1342.9268330402901</v>
          </cell>
          <cell r="E17">
            <v>1387.0653111040656</v>
          </cell>
          <cell r="F17">
            <v>1446.1153087481794</v>
          </cell>
          <cell r="G17">
            <v>1500.8793737262883</v>
          </cell>
          <cell r="H17">
            <v>1522.9774309985548</v>
          </cell>
          <cell r="I17">
            <v>1593.9317820236433</v>
          </cell>
          <cell r="J17">
            <v>1627.9684806847176</v>
          </cell>
          <cell r="K17">
            <v>1684.3189530349225</v>
          </cell>
          <cell r="L17">
            <v>1722.6927747276486</v>
          </cell>
          <cell r="M17">
            <v>1661.0655281490397</v>
          </cell>
          <cell r="N17">
            <v>1555.5767984599256</v>
          </cell>
          <cell r="O17">
            <v>1636.4667919798419</v>
          </cell>
          <cell r="P17">
            <v>1480.7534454349243</v>
          </cell>
          <cell r="Q17">
            <v>1281.0485604673393</v>
          </cell>
          <cell r="R17">
            <v>1215.5553374144188</v>
          </cell>
          <cell r="S17">
            <v>1175.9433529026805</v>
          </cell>
          <cell r="T17">
            <v>1193.9585165741901</v>
          </cell>
          <cell r="U17">
            <v>1151.6731191140793</v>
          </cell>
          <cell r="V17">
            <v>1209.9391000634255</v>
          </cell>
          <cell r="W17">
            <v>1322.0005056976975</v>
          </cell>
          <cell r="X17">
            <v>1399.6820582502919</v>
          </cell>
          <cell r="Y17">
            <v>1472.2922742316871</v>
          </cell>
          <cell r="Z17">
            <v>1585.7064400143759</v>
          </cell>
          <cell r="AA17">
            <v>1708.9790784925938</v>
          </cell>
          <cell r="AB17">
            <v>1825.1657304298851</v>
          </cell>
          <cell r="AC17">
            <v>1983.9893549282617</v>
          </cell>
          <cell r="AD17">
            <v>2160.5339066120541</v>
          </cell>
          <cell r="AE17">
            <v>2272.1852645586205</v>
          </cell>
          <cell r="AF17">
            <v>2109.4321926394732</v>
          </cell>
          <cell r="AG17">
            <v>2208.2136845531004</v>
          </cell>
          <cell r="AH17">
            <v>2297.6884690991446</v>
          </cell>
          <cell r="AI17">
            <v>2382.5337992179334</v>
          </cell>
          <cell r="AJ17">
            <v>2438.7679568068606</v>
          </cell>
          <cell r="AK17">
            <v>2464.74507790912</v>
          </cell>
          <cell r="AL17">
            <v>2412.2506810718405</v>
          </cell>
          <cell r="AM17">
            <v>2416.3827781349814</v>
          </cell>
          <cell r="AN17">
            <v>2468.0264826522348</v>
          </cell>
          <cell r="AO17">
            <v>2524.3017332344475</v>
          </cell>
          <cell r="AP17">
            <v>2581.7908835429657</v>
          </cell>
          <cell r="AQ17">
            <v>2642.102312664611</v>
          </cell>
          <cell r="AR17">
            <v>2707.7078601281387</v>
          </cell>
          <cell r="AS17">
            <v>2778.1342923206157</v>
          </cell>
          <cell r="AT17">
            <v>2849.0800519090453</v>
          </cell>
          <cell r="AU17">
            <v>2915.5607539288558</v>
          </cell>
          <cell r="AV17">
            <v>2979.2593587590036</v>
          </cell>
          <cell r="AW17">
            <v>3045.1547255044834</v>
          </cell>
          <cell r="AX17">
            <v>3110.3164197000015</v>
          </cell>
          <cell r="AY17">
            <v>3173.8683294755606</v>
          </cell>
          <cell r="AZ17">
            <v>3237.3687453720577</v>
          </cell>
          <cell r="BA17">
            <v>3300.3516805594672</v>
          </cell>
          <cell r="BB17">
            <v>3361.9595020622151</v>
          </cell>
          <cell r="BC17">
            <v>3423.9669814681106</v>
          </cell>
          <cell r="BD17">
            <v>3486.1460143711179</v>
          </cell>
          <cell r="BE17">
            <v>3548.8045408093185</v>
          </cell>
          <cell r="BF17">
            <v>3610.4586823565128</v>
          </cell>
          <cell r="BG17">
            <v>3676.9021297352565</v>
          </cell>
          <cell r="BH17">
            <v>3740.5395386848481</v>
          </cell>
          <cell r="BI17">
            <v>3802.0754892412647</v>
          </cell>
          <cell r="BJ17">
            <v>3864.3416770764252</v>
          </cell>
          <cell r="BK17">
            <v>3927.7047214854119</v>
          </cell>
          <cell r="BL17">
            <v>3990.5290326185732</v>
          </cell>
          <cell r="BM17">
            <v>4053.9135321685676</v>
          </cell>
          <cell r="BN17">
            <v>4118.4870242931202</v>
          </cell>
          <cell r="BO17">
            <v>4184.1808417144557</v>
          </cell>
          <cell r="BP17">
            <v>4250.6984638403001</v>
          </cell>
          <cell r="BQ17">
            <v>4319.2771253808914</v>
          </cell>
          <cell r="BR17">
            <v>4389.2411414491926</v>
          </cell>
          <cell r="BS17">
            <v>4460.3532254635738</v>
          </cell>
          <cell r="BT17">
            <v>4532.6324612778235</v>
          </cell>
          <cell r="BU17">
            <v>4606.0975879719444</v>
          </cell>
        </row>
        <row r="18">
          <cell r="A18" t="str">
            <v>Middle East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 t="str">
            <v>Middle East Population</v>
          </cell>
          <cell r="B19" t="str">
            <v>millions</v>
          </cell>
          <cell r="C19">
            <v>155.147795</v>
          </cell>
          <cell r="D19">
            <v>159.60945000000001</v>
          </cell>
          <cell r="E19">
            <v>164.20728200000002</v>
          </cell>
          <cell r="F19">
            <v>168.91276900000003</v>
          </cell>
          <cell r="G19">
            <v>173.68692299999998</v>
          </cell>
          <cell r="H19">
            <v>178.50454600000003</v>
          </cell>
          <cell r="I19">
            <v>183.335823</v>
          </cell>
          <cell r="J19">
            <v>188.20260200000001</v>
          </cell>
          <cell r="K19">
            <v>193.20298300000002</v>
          </cell>
          <cell r="L19">
            <v>198.47122699999997</v>
          </cell>
          <cell r="M19">
            <v>200.56718799999999</v>
          </cell>
          <cell r="N19">
            <v>206.51648400000002</v>
          </cell>
          <cell r="O19">
            <v>212.03244100000001</v>
          </cell>
          <cell r="P19">
            <v>217.574916</v>
          </cell>
          <cell r="Q19">
            <v>223.08527000000001</v>
          </cell>
          <cell r="R19">
            <v>228.52595000000002</v>
          </cell>
          <cell r="S19">
            <v>233.88219600000002</v>
          </cell>
          <cell r="T19">
            <v>239.17939300000003</v>
          </cell>
          <cell r="U19">
            <v>244.47149099999999</v>
          </cell>
          <cell r="V19">
            <v>249.834993</v>
          </cell>
          <cell r="W19">
            <v>255.33009900000002</v>
          </cell>
          <cell r="X19">
            <v>260.96313799999996</v>
          </cell>
          <cell r="Y19">
            <v>266.73077599999993</v>
          </cell>
          <cell r="Z19">
            <v>272.67049099999997</v>
          </cell>
          <cell r="AA19">
            <v>278.82460299999997</v>
          </cell>
          <cell r="AB19">
            <v>285.21687900000006</v>
          </cell>
          <cell r="AC19">
            <v>291.85920099999998</v>
          </cell>
          <cell r="AD19">
            <v>298.72627199999999</v>
          </cell>
          <cell r="AE19">
            <v>305.75534199999998</v>
          </cell>
          <cell r="AF19">
            <v>312.85935700000005</v>
          </cell>
          <cell r="AG19">
            <v>319.96727150000004</v>
          </cell>
          <cell r="AH19">
            <v>327.05782000000005</v>
          </cell>
          <cell r="AI19">
            <v>334.12253950000002</v>
          </cell>
          <cell r="AJ19">
            <v>341.11871250000002</v>
          </cell>
          <cell r="AK19">
            <v>348.00066700000002</v>
          </cell>
          <cell r="AL19">
            <v>354.7349375</v>
          </cell>
          <cell r="AM19">
            <v>361.29586849999998</v>
          </cell>
          <cell r="AN19">
            <v>367.68229574999998</v>
          </cell>
          <cell r="AO19">
            <v>373.91811474999997</v>
          </cell>
          <cell r="AP19">
            <v>380.04328900000002</v>
          </cell>
          <cell r="AQ19">
            <v>386.08739700000001</v>
          </cell>
          <cell r="AR19">
            <v>392.05745249999995</v>
          </cell>
          <cell r="AS19">
            <v>397.94409250000001</v>
          </cell>
          <cell r="AT19">
            <v>403.74237049999999</v>
          </cell>
          <cell r="AU19">
            <v>409.44283274999998</v>
          </cell>
          <cell r="AV19">
            <v>415.04045724999997</v>
          </cell>
          <cell r="AW19">
            <v>420.53512850000004</v>
          </cell>
          <cell r="AX19">
            <v>425.93606574999995</v>
          </cell>
          <cell r="AY19">
            <v>431.25894750000003</v>
          </cell>
          <cell r="AZ19">
            <v>436.52431475000003</v>
          </cell>
          <cell r="BA19">
            <v>441.74760524999999</v>
          </cell>
          <cell r="BB19">
            <v>446.93465249999997</v>
          </cell>
          <cell r="BC19">
            <v>452.08387099999999</v>
          </cell>
          <cell r="BD19">
            <v>457.19384724999998</v>
          </cell>
          <cell r="BE19">
            <v>462.26033975000001</v>
          </cell>
          <cell r="BF19">
            <v>467.27956825000001</v>
          </cell>
          <cell r="BG19">
            <v>472.25076674999991</v>
          </cell>
          <cell r="BH19">
            <v>477.17398150000008</v>
          </cell>
          <cell r="BI19">
            <v>482.04686650000002</v>
          </cell>
          <cell r="BJ19">
            <v>486.86645850000002</v>
          </cell>
          <cell r="BK19">
            <v>491.62912425000002</v>
          </cell>
          <cell r="BL19">
            <v>496.33218700000009</v>
          </cell>
          <cell r="BM19">
            <v>500.97115174999999</v>
          </cell>
          <cell r="BN19">
            <v>505.53826225</v>
          </cell>
          <cell r="BO19">
            <v>510.02438649999999</v>
          </cell>
          <cell r="BP19">
            <v>514.42143650000003</v>
          </cell>
          <cell r="BQ19">
            <v>518.73026415799995</v>
          </cell>
          <cell r="BR19">
            <v>523.04451278521606</v>
          </cell>
          <cell r="BS19">
            <v>527.40782480626444</v>
          </cell>
          <cell r="BT19">
            <v>531.88349457224149</v>
          </cell>
          <cell r="BU19">
            <v>536.41827576118658</v>
          </cell>
        </row>
        <row r="20">
          <cell r="A20" t="str">
            <v>Middle East GDP</v>
          </cell>
          <cell r="B20" t="str">
            <v>Billion $</v>
          </cell>
          <cell r="C20">
            <v>1410.7761617341112</v>
          </cell>
          <cell r="D20">
            <v>1291.2893435550927</v>
          </cell>
          <cell r="E20">
            <v>1223.2122886807292</v>
          </cell>
          <cell r="F20">
            <v>1329.4044448004593</v>
          </cell>
          <cell r="G20">
            <v>1336.6024811059222</v>
          </cell>
          <cell r="H20">
            <v>1307.334676991376</v>
          </cell>
          <cell r="I20">
            <v>1262.6101487130495</v>
          </cell>
          <cell r="J20">
            <v>1289.4727769228507</v>
          </cell>
          <cell r="K20">
            <v>1272.1144432832846</v>
          </cell>
          <cell r="L20">
            <v>1318.760335373524</v>
          </cell>
          <cell r="M20">
            <v>1388.8643421364266</v>
          </cell>
          <cell r="N20">
            <v>1381.164946272356</v>
          </cell>
          <cell r="O20">
            <v>1483.0307720884991</v>
          </cell>
          <cell r="P20">
            <v>1533.0375023546644</v>
          </cell>
          <cell r="Q20">
            <v>1540.241633559993</v>
          </cell>
          <cell r="R20">
            <v>1600.5927846158384</v>
          </cell>
          <cell r="S20">
            <v>1679.8035789648259</v>
          </cell>
          <cell r="T20">
            <v>1768.5032189804479</v>
          </cell>
          <cell r="U20">
            <v>1831.7613614977527</v>
          </cell>
          <cell r="V20">
            <v>1834.1739775181745</v>
          </cell>
          <cell r="W20">
            <v>1959.7358499074796</v>
          </cell>
          <cell r="X20">
            <v>1950.6407099464022</v>
          </cell>
          <cell r="Y20">
            <v>2012.1836949949629</v>
          </cell>
          <cell r="Z20">
            <v>2116.676224524103</v>
          </cell>
          <cell r="AA20">
            <v>2311.0999565005936</v>
          </cell>
          <cell r="AB20">
            <v>2454.088902165885</v>
          </cell>
          <cell r="AC20">
            <v>2606.1764585515839</v>
          </cell>
          <cell r="AD20">
            <v>2745.7124894848948</v>
          </cell>
          <cell r="AE20">
            <v>2840.9723076120508</v>
          </cell>
          <cell r="AF20">
            <v>2808.2706151813231</v>
          </cell>
          <cell r="AG20">
            <v>2965.3053411552737</v>
          </cell>
          <cell r="AH20">
            <v>3183.3589802601368</v>
          </cell>
          <cell r="AI20">
            <v>3274.2741081920931</v>
          </cell>
          <cell r="AJ20">
            <v>3412.2239103504726</v>
          </cell>
          <cell r="AK20">
            <v>3530.8686049975154</v>
          </cell>
          <cell r="AL20">
            <v>3633.6482952015954</v>
          </cell>
          <cell r="AM20">
            <v>3785.0245359340288</v>
          </cell>
          <cell r="AN20">
            <v>3905.2847301927432</v>
          </cell>
          <cell r="AO20">
            <v>4033.7798360812312</v>
          </cell>
          <cell r="AP20">
            <v>4190.3640684426064</v>
          </cell>
          <cell r="AQ20">
            <v>4353.7253924582064</v>
          </cell>
          <cell r="AR20">
            <v>4526.2628080396862</v>
          </cell>
          <cell r="AS20">
            <v>4696.4576249501742</v>
          </cell>
          <cell r="AT20">
            <v>4875.2614707050243</v>
          </cell>
          <cell r="AU20">
            <v>5060.7352221157753</v>
          </cell>
          <cell r="AV20">
            <v>5248.9640120652848</v>
          </cell>
          <cell r="AW20">
            <v>5427.2649941706877</v>
          </cell>
          <cell r="AX20">
            <v>5606.1618380158543</v>
          </cell>
          <cell r="AY20">
            <v>5792.2790387579244</v>
          </cell>
          <cell r="AZ20">
            <v>5982.5615762512552</v>
          </cell>
          <cell r="BA20">
            <v>6177.4496170649472</v>
          </cell>
          <cell r="BB20">
            <v>6372.4726319410729</v>
          </cell>
          <cell r="BC20">
            <v>6572.6713217842671</v>
          </cell>
          <cell r="BD20">
            <v>6779.1838185501392</v>
          </cell>
          <cell r="BE20">
            <v>6992.560178217178</v>
          </cell>
          <cell r="BF20">
            <v>7210.142833348079</v>
          </cell>
          <cell r="BG20">
            <v>7434.064619442428</v>
          </cell>
          <cell r="BH20">
            <v>7665.9214867021337</v>
          </cell>
          <cell r="BI20">
            <v>7902.0272317103036</v>
          </cell>
          <cell r="BJ20">
            <v>8144.9264371232794</v>
          </cell>
          <cell r="BK20">
            <v>8394.9725098799736</v>
          </cell>
          <cell r="BL20">
            <v>8650.3875488745944</v>
          </cell>
          <cell r="BM20">
            <v>8912.0658779987189</v>
          </cell>
          <cell r="BN20">
            <v>9181.8449293490357</v>
          </cell>
          <cell r="BO20">
            <v>9458.8669909146047</v>
          </cell>
          <cell r="BP20">
            <v>9743.9282736729692</v>
          </cell>
          <cell r="BQ20">
            <v>10036.643285491118</v>
          </cell>
          <cell r="BR20">
            <v>10337.958290627381</v>
          </cell>
          <cell r="BS20">
            <v>10647.087359876325</v>
          </cell>
          <cell r="BT20">
            <v>10965.040739837863</v>
          </cell>
          <cell r="BU20">
            <v>11292.029000763083</v>
          </cell>
        </row>
        <row r="21">
          <cell r="A21" t="str">
            <v>Africa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</row>
        <row r="22">
          <cell r="A22" t="str">
            <v>Africa Population</v>
          </cell>
          <cell r="B22" t="str">
            <v>millions</v>
          </cell>
          <cell r="C22">
            <v>481.6068876816214</v>
          </cell>
          <cell r="D22">
            <v>495.29748913355752</v>
          </cell>
          <cell r="E22">
            <v>509.40756333149534</v>
          </cell>
          <cell r="F22">
            <v>523.2769850875768</v>
          </cell>
          <cell r="G22">
            <v>538.25460810244635</v>
          </cell>
          <cell r="H22">
            <v>554.36904396488706</v>
          </cell>
          <cell r="I22">
            <v>569.99525015156837</v>
          </cell>
          <cell r="J22">
            <v>585.77057102690878</v>
          </cell>
          <cell r="K22">
            <v>601.8923318430534</v>
          </cell>
          <cell r="L22">
            <v>619.33717173997206</v>
          </cell>
          <cell r="M22">
            <v>637.84993800000007</v>
          </cell>
          <cell r="N22">
            <v>657.70715900000005</v>
          </cell>
          <cell r="O22">
            <v>675.01079299999992</v>
          </cell>
          <cell r="P22">
            <v>692.55228099999999</v>
          </cell>
          <cell r="Q22">
            <v>710.34349899999995</v>
          </cell>
          <cell r="R22">
            <v>728.40252799999985</v>
          </cell>
          <cell r="S22">
            <v>746.74680599999999</v>
          </cell>
          <cell r="T22">
            <v>765.401251</v>
          </cell>
          <cell r="U22">
            <v>784.40685999999994</v>
          </cell>
          <cell r="V22">
            <v>803.81397100000004</v>
          </cell>
          <cell r="W22">
            <v>823.67145000000005</v>
          </cell>
          <cell r="X22">
            <v>844.00275899999997</v>
          </cell>
          <cell r="Y22">
            <v>864.84430900000007</v>
          </cell>
          <cell r="Z22">
            <v>886.272289</v>
          </cell>
          <cell r="AA22">
            <v>908.37899500000003</v>
          </cell>
          <cell r="AB22">
            <v>931.23864200000003</v>
          </cell>
          <cell r="AC22">
            <v>954.87532299999998</v>
          </cell>
          <cell r="AD22">
            <v>979.29346100000021</v>
          </cell>
          <cell r="AE22">
            <v>1004.5165909999998</v>
          </cell>
          <cell r="AF22">
            <v>1030.562353</v>
          </cell>
          <cell r="AG22">
            <v>1057.4339619999998</v>
          </cell>
          <cell r="AH22">
            <v>1074.696093</v>
          </cell>
          <cell r="AI22">
            <v>1102.8509145</v>
          </cell>
          <cell r="AJ22">
            <v>1131.7350191047396</v>
          </cell>
          <cell r="AK22">
            <v>1161.2224344162087</v>
          </cell>
          <cell r="AL22">
            <v>1191.2145517347994</v>
          </cell>
          <cell r="AM22">
            <v>1221.6530484386205</v>
          </cell>
          <cell r="AN22">
            <v>1252.539375737414</v>
          </cell>
          <cell r="AO22">
            <v>1283.8540078273104</v>
          </cell>
          <cell r="AP22">
            <v>1315.5871555708882</v>
          </cell>
          <cell r="AQ22">
            <v>1347.7308822157747</v>
          </cell>
          <cell r="AR22">
            <v>1380.2661325092804</v>
          </cell>
          <cell r="AS22">
            <v>1413.1821602164086</v>
          </cell>
          <cell r="AT22">
            <v>1446.4925580484773</v>
          </cell>
          <cell r="AU22">
            <v>1480.220833509436</v>
          </cell>
          <cell r="AV22">
            <v>1514.3845746667917</v>
          </cell>
          <cell r="AW22">
            <v>1548.9818823538301</v>
          </cell>
          <cell r="AX22">
            <v>1584.0059138096117</v>
          </cell>
          <cell r="AY22">
            <v>1619.4637172629368</v>
          </cell>
          <cell r="AZ22">
            <v>1655.363661466241</v>
          </cell>
          <cell r="BA22">
            <v>1691.7097331850709</v>
          </cell>
          <cell r="BB22">
            <v>1728.4981131485326</v>
          </cell>
          <cell r="BC22">
            <v>1765.7199394657882</v>
          </cell>
          <cell r="BD22">
            <v>1803.3664145134089</v>
          </cell>
          <cell r="BE22">
            <v>1841.4263752980773</v>
          </cell>
          <cell r="BF22">
            <v>1879.8864997988501</v>
          </cell>
          <cell r="BG22">
            <v>1918.7352882929231</v>
          </cell>
          <cell r="BH22">
            <v>1957.9564766685262</v>
          </cell>
          <cell r="BI22">
            <v>1997.5240697283475</v>
          </cell>
          <cell r="BJ22">
            <v>2037.4073859865739</v>
          </cell>
          <cell r="BK22">
            <v>2077.5783484624362</v>
          </cell>
          <cell r="BL22">
            <v>2118.0174289728443</v>
          </cell>
          <cell r="BM22">
            <v>2158.7067854265233</v>
          </cell>
          <cell r="BN22">
            <v>2199.6215006217781</v>
          </cell>
          <cell r="BO22">
            <v>2240.7345405498718</v>
          </cell>
          <cell r="BP22">
            <v>2282.0231822057244</v>
          </cell>
          <cell r="BQ22">
            <v>2323.5436533271518</v>
          </cell>
          <cell r="BR22">
            <v>2365.3162986766106</v>
          </cell>
          <cell r="BS22">
            <v>2408.1276896711852</v>
          </cell>
          <cell r="BT22">
            <v>2451.8044540138208</v>
          </cell>
          <cell r="BU22">
            <v>2496.3652318674199</v>
          </cell>
        </row>
        <row r="23">
          <cell r="A23" t="str">
            <v>Africa GDP</v>
          </cell>
          <cell r="B23" t="str">
            <v>Billion $</v>
          </cell>
          <cell r="C23">
            <v>782.35470866121068</v>
          </cell>
          <cell r="D23">
            <v>782.31841819150691</v>
          </cell>
          <cell r="E23">
            <v>797.80993442072304</v>
          </cell>
          <cell r="F23">
            <v>796.01933617960617</v>
          </cell>
          <cell r="G23">
            <v>813.79102317515481</v>
          </cell>
          <cell r="H23">
            <v>838.3499850496878</v>
          </cell>
          <cell r="I23">
            <v>837.95333354391698</v>
          </cell>
          <cell r="J23">
            <v>832.66871142918706</v>
          </cell>
          <cell r="K23">
            <v>869.11023772298381</v>
          </cell>
          <cell r="L23">
            <v>901.20681909582652</v>
          </cell>
          <cell r="M23">
            <v>929.68388352067086</v>
          </cell>
          <cell r="N23">
            <v>941.43465684316732</v>
          </cell>
          <cell r="O23">
            <v>942.00425819753104</v>
          </cell>
          <cell r="P23">
            <v>940.14007360352093</v>
          </cell>
          <cell r="Q23">
            <v>959.83079716856628</v>
          </cell>
          <cell r="R23">
            <v>981.89137605156293</v>
          </cell>
          <cell r="S23">
            <v>1030.6517419669835</v>
          </cell>
          <cell r="T23">
            <v>1063.5685463175059</v>
          </cell>
          <cell r="U23">
            <v>1095.5432063825046</v>
          </cell>
          <cell r="V23">
            <v>1125.0983346651724</v>
          </cell>
          <cell r="W23">
            <v>1167.3614060628497</v>
          </cell>
          <cell r="X23">
            <v>1214.183958542354</v>
          </cell>
          <cell r="Y23">
            <v>1278.6969934978956</v>
          </cell>
          <cell r="Z23">
            <v>1347.7894718755126</v>
          </cell>
          <cell r="AA23">
            <v>1429.6264131761845</v>
          </cell>
          <cell r="AB23">
            <v>1516.1983413450444</v>
          </cell>
          <cell r="AC23">
            <v>1605.9917228904478</v>
          </cell>
          <cell r="AD23">
            <v>1707.9886587076612</v>
          </cell>
          <cell r="AE23">
            <v>1796.059522641485</v>
          </cell>
          <cell r="AF23">
            <v>1850.0187750225366</v>
          </cell>
          <cell r="AG23">
            <v>1954.6192242081481</v>
          </cell>
          <cell r="AH23">
            <v>1980.6335522697022</v>
          </cell>
          <cell r="AI23">
            <v>2087.4766141899208</v>
          </cell>
          <cell r="AJ23">
            <v>2145.317019040328</v>
          </cell>
          <cell r="AK23">
            <v>2218.2648145364892</v>
          </cell>
          <cell r="AL23">
            <v>2289.0429195623419</v>
          </cell>
          <cell r="AM23">
            <v>2329.1166092484777</v>
          </cell>
          <cell r="AN23">
            <v>2398.0388379526903</v>
          </cell>
          <cell r="AO23">
            <v>2480.6553764658556</v>
          </cell>
          <cell r="AP23">
            <v>2566.7485113931948</v>
          </cell>
          <cell r="AQ23">
            <v>2660.5994708806288</v>
          </cell>
          <cell r="AR23">
            <v>2756.9621351075816</v>
          </cell>
          <cell r="AS23">
            <v>2856.85274312207</v>
          </cell>
          <cell r="AT23">
            <v>2964.4710787968215</v>
          </cell>
          <cell r="AU23">
            <v>3078.7731371588302</v>
          </cell>
          <cell r="AV23">
            <v>3198.7123721215899</v>
          </cell>
          <cell r="AW23">
            <v>3319.2672809791034</v>
          </cell>
          <cell r="AX23">
            <v>3440.5814114541581</v>
          </cell>
          <cell r="AY23">
            <v>3565.179055339253</v>
          </cell>
          <cell r="AZ23">
            <v>3691.9670023975045</v>
          </cell>
          <cell r="BA23">
            <v>3822.5350291203076</v>
          </cell>
          <cell r="BB23">
            <v>3954.9037096476313</v>
          </cell>
          <cell r="BC23">
            <v>4089.3878017765846</v>
          </cell>
          <cell r="BD23">
            <v>4228.2719505183977</v>
          </cell>
          <cell r="BE23">
            <v>4371.60840536245</v>
          </cell>
          <cell r="BF23">
            <v>4519.9006731533254</v>
          </cell>
          <cell r="BG23">
            <v>4670.2292693268473</v>
          </cell>
          <cell r="BH23">
            <v>4825.9801414176854</v>
          </cell>
          <cell r="BI23">
            <v>4983.9346120366026</v>
          </cell>
          <cell r="BJ23">
            <v>5143.9615347307035</v>
          </cell>
          <cell r="BK23">
            <v>5306.1232715314818</v>
          </cell>
          <cell r="BL23">
            <v>5470.5948352152072</v>
          </cell>
          <cell r="BM23">
            <v>5641.0412319653624</v>
          </cell>
          <cell r="BN23">
            <v>5815.7802815170671</v>
          </cell>
          <cell r="BO23">
            <v>5994.8748904215099</v>
          </cell>
          <cell r="BP23">
            <v>6178.2900852753446</v>
          </cell>
          <cell r="BQ23">
            <v>6365.7492944952492</v>
          </cell>
          <cell r="BR23">
            <v>6558.0336777975826</v>
          </cell>
          <cell r="BS23">
            <v>6761.3547025124935</v>
          </cell>
          <cell r="BT23">
            <v>6970.7688754710216</v>
          </cell>
          <cell r="BU23">
            <v>7186.4375591635526</v>
          </cell>
        </row>
        <row r="24">
          <cell r="A24" t="str">
            <v>Indian Subcontinent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</row>
        <row r="25">
          <cell r="A25" t="str">
            <v>Indian Subcontinent Population</v>
          </cell>
          <cell r="B25" t="str">
            <v>millions</v>
          </cell>
          <cell r="C25">
            <v>896.34159799999998</v>
          </cell>
          <cell r="D25">
            <v>918.16681400000004</v>
          </cell>
          <cell r="E25">
            <v>940.48057299999994</v>
          </cell>
          <cell r="F25">
            <v>963.238112</v>
          </cell>
          <cell r="G25">
            <v>986.38583299999993</v>
          </cell>
          <cell r="H25">
            <v>1009.87123</v>
          </cell>
          <cell r="I25">
            <v>1033.673945</v>
          </cell>
          <cell r="J25">
            <v>1057.75613</v>
          </cell>
          <cell r="K25">
            <v>1082.0271240000002</v>
          </cell>
          <cell r="L25">
            <v>1106.3782570000003</v>
          </cell>
          <cell r="M25">
            <v>1121.0237400000001</v>
          </cell>
          <cell r="N25">
            <v>1145.0644520000001</v>
          </cell>
          <cell r="O25">
            <v>1169.2723030000002</v>
          </cell>
          <cell r="P25">
            <v>1193.5178429999999</v>
          </cell>
          <cell r="Q25">
            <v>1217.8864859999999</v>
          </cell>
          <cell r="R25">
            <v>1242.4312780000002</v>
          </cell>
          <cell r="S25">
            <v>1267.1553090000002</v>
          </cell>
          <cell r="T25">
            <v>1292.0062820000001</v>
          </cell>
          <cell r="U25">
            <v>1316.913636</v>
          </cell>
          <cell r="V25">
            <v>1341.7816089999999</v>
          </cell>
          <cell r="W25">
            <v>1366.5320870000003</v>
          </cell>
          <cell r="X25">
            <v>1391.137915</v>
          </cell>
          <cell r="Y25">
            <v>1415.5883019999997</v>
          </cell>
          <cell r="Z25">
            <v>1439.841825</v>
          </cell>
          <cell r="AA25">
            <v>1463.8562610000004</v>
          </cell>
          <cell r="AB25">
            <v>1487.5997579999998</v>
          </cell>
          <cell r="AC25">
            <v>1511.0500849999999</v>
          </cell>
          <cell r="AD25">
            <v>1534.2020690000002</v>
          </cell>
          <cell r="AE25">
            <v>1557.0650220000002</v>
          </cell>
          <cell r="AF25">
            <v>1579.659566</v>
          </cell>
          <cell r="AG25">
            <v>1602.0036760000003</v>
          </cell>
          <cell r="AH25">
            <v>1624.0902360000002</v>
          </cell>
          <cell r="AI25">
            <v>1645.9179860000002</v>
          </cell>
          <cell r="AJ25">
            <v>1667.5210380000001</v>
          </cell>
          <cell r="AK25">
            <v>1688.9422860000002</v>
          </cell>
          <cell r="AL25">
            <v>1710.2115100000001</v>
          </cell>
          <cell r="AM25">
            <v>1731.33332</v>
          </cell>
          <cell r="AN25">
            <v>1752.291561</v>
          </cell>
          <cell r="AO25">
            <v>1773.0691060000001</v>
          </cell>
          <cell r="AP25">
            <v>1793.638706</v>
          </cell>
          <cell r="AQ25">
            <v>1813.9738329999998</v>
          </cell>
          <cell r="AR25">
            <v>1834.064249</v>
          </cell>
          <cell r="AS25">
            <v>1853.8934879999999</v>
          </cell>
          <cell r="AT25">
            <v>1873.4217099999998</v>
          </cell>
          <cell r="AU25">
            <v>1892.6008469999997</v>
          </cell>
          <cell r="AV25">
            <v>1911.391212</v>
          </cell>
          <cell r="AW25">
            <v>1929.7681079999998</v>
          </cell>
          <cell r="AX25">
            <v>1947.720767</v>
          </cell>
          <cell r="AY25">
            <v>1965.2324379999998</v>
          </cell>
          <cell r="AZ25">
            <v>1982.2914049999997</v>
          </cell>
          <cell r="BA25">
            <v>1998.8862079999997</v>
          </cell>
          <cell r="BB25">
            <v>2015.005672</v>
          </cell>
          <cell r="BC25">
            <v>2030.6379900000002</v>
          </cell>
          <cell r="BD25">
            <v>2045.7682059999997</v>
          </cell>
          <cell r="BE25">
            <v>2060.3841050000001</v>
          </cell>
          <cell r="BF25">
            <v>2074.475473</v>
          </cell>
          <cell r="BG25">
            <v>2088.0342800000003</v>
          </cell>
          <cell r="BH25">
            <v>2101.0626889999999</v>
          </cell>
          <cell r="BI25">
            <v>2113.5740099999998</v>
          </cell>
          <cell r="BJ25">
            <v>2125.5886580000001</v>
          </cell>
          <cell r="BK25">
            <v>2137.1230089999999</v>
          </cell>
          <cell r="BL25">
            <v>2148.1805359999998</v>
          </cell>
          <cell r="BM25">
            <v>2158.7589459999999</v>
          </cell>
          <cell r="BN25">
            <v>2168.860893</v>
          </cell>
          <cell r="BO25">
            <v>2178.4873790000001</v>
          </cell>
          <cell r="BP25">
            <v>2187.6398290000002</v>
          </cell>
          <cell r="BQ25">
            <v>2196.3255192087395</v>
          </cell>
          <cell r="BR25">
            <v>2204.5459381860474</v>
          </cell>
          <cell r="BS25">
            <v>2213.3093221633544</v>
          </cell>
          <cell r="BT25">
            <v>2221.6265204235924</v>
          </cell>
          <cell r="BU25">
            <v>2229.9879127919521</v>
          </cell>
        </row>
        <row r="26">
          <cell r="A26" t="str">
            <v>Indian Subcontinent GDP</v>
          </cell>
          <cell r="B26" t="str">
            <v>Billion $</v>
          </cell>
          <cell r="C26">
            <v>367.10121176908336</v>
          </cell>
          <cell r="D26">
            <v>390.24556954369461</v>
          </cell>
          <cell r="E26">
            <v>404.68205362550179</v>
          </cell>
          <cell r="F26">
            <v>431.89924338384117</v>
          </cell>
          <cell r="G26">
            <v>449.75966663919121</v>
          </cell>
          <cell r="H26">
            <v>474.12226707328983</v>
          </cell>
          <cell r="I26">
            <v>497.07563522476084</v>
          </cell>
          <cell r="J26">
            <v>517.79068899758249</v>
          </cell>
          <cell r="K26">
            <v>562.13081224774589</v>
          </cell>
          <cell r="L26">
            <v>592.6212373897888</v>
          </cell>
          <cell r="M26">
            <v>619.41421878358904</v>
          </cell>
          <cell r="N26">
            <v>634.13262173184887</v>
          </cell>
          <cell r="O26">
            <v>671.54970491278925</v>
          </cell>
          <cell r="P26">
            <v>702.2648275627447</v>
          </cell>
          <cell r="Q26">
            <v>746.81461342871921</v>
          </cell>
          <cell r="R26">
            <v>800.05939446368859</v>
          </cell>
          <cell r="S26">
            <v>847.70976666044658</v>
          </cell>
          <cell r="T26">
            <v>880.25323195134115</v>
          </cell>
          <cell r="U26">
            <v>930.09689718884124</v>
          </cell>
          <cell r="V26">
            <v>1002.1527192801606</v>
          </cell>
          <cell r="W26">
            <v>1043.8763272982899</v>
          </cell>
          <cell r="X26">
            <v>1087.6019349624955</v>
          </cell>
          <cell r="Y26">
            <v>1127.0531633998958</v>
          </cell>
          <cell r="Z26">
            <v>1207.3720169443088</v>
          </cell>
          <cell r="AA26">
            <v>1299.1601823703331</v>
          </cell>
          <cell r="AB26">
            <v>1412.5029805982813</v>
          </cell>
          <cell r="AC26">
            <v>1535.5236097300226</v>
          </cell>
          <cell r="AD26">
            <v>1673.8761577158914</v>
          </cell>
          <cell r="AE26">
            <v>1741.4074627415121</v>
          </cell>
          <cell r="AF26">
            <v>1870.1493219708943</v>
          </cell>
          <cell r="AG26">
            <v>2031.8414409650259</v>
          </cell>
          <cell r="AH26">
            <v>2142.5100029171413</v>
          </cell>
          <cell r="AI26">
            <v>2258.6202754376741</v>
          </cell>
          <cell r="AJ26">
            <v>2398.6343033724388</v>
          </cell>
          <cell r="AK26">
            <v>2568.18335623961</v>
          </cell>
          <cell r="AL26">
            <v>2764.6365350539563</v>
          </cell>
          <cell r="AM26">
            <v>2953.7597709109559</v>
          </cell>
          <cell r="AN26">
            <v>3146.8342691026774</v>
          </cell>
          <cell r="AO26">
            <v>3370.3139409415694</v>
          </cell>
          <cell r="AP26">
            <v>3617.9116530530514</v>
          </cell>
          <cell r="AQ26">
            <v>3879.2412079373562</v>
          </cell>
          <cell r="AR26">
            <v>4153.5710745531751</v>
          </cell>
          <cell r="AS26">
            <v>4446.1842959826763</v>
          </cell>
          <cell r="AT26">
            <v>4750.1906260042597</v>
          </cell>
          <cell r="AU26">
            <v>5061.3804844881188</v>
          </cell>
          <cell r="AV26">
            <v>5386.8209567050571</v>
          </cell>
          <cell r="AW26">
            <v>5713.3454842965084</v>
          </cell>
          <cell r="AX26">
            <v>6042.2163318667808</v>
          </cell>
          <cell r="AY26">
            <v>6378.265637351029</v>
          </cell>
          <cell r="AZ26">
            <v>6729.6155713976059</v>
          </cell>
          <cell r="BA26">
            <v>7091.2370721791785</v>
          </cell>
          <cell r="BB26">
            <v>7465.4978651746042</v>
          </cell>
          <cell r="BC26">
            <v>7854.9174073565428</v>
          </cell>
          <cell r="BD26">
            <v>8260.8223894533712</v>
          </cell>
          <cell r="BE26">
            <v>8675.2415458929954</v>
          </cell>
          <cell r="BF26">
            <v>9105.5394053774526</v>
          </cell>
          <cell r="BG26">
            <v>9550.3240318075768</v>
          </cell>
          <cell r="BH26">
            <v>10013.843022813089</v>
          </cell>
          <cell r="BI26">
            <v>10497.858690343597</v>
          </cell>
          <cell r="BJ26">
            <v>11002.039711243022</v>
          </cell>
          <cell r="BK26">
            <v>11524.032669345821</v>
          </cell>
          <cell r="BL26">
            <v>12064.900929182224</v>
          </cell>
          <cell r="BM26">
            <v>12627.673157620915</v>
          </cell>
          <cell r="BN26">
            <v>13208.585918857178</v>
          </cell>
          <cell r="BO26">
            <v>13817.812434784253</v>
          </cell>
          <cell r="BP26">
            <v>14456.086385192461</v>
          </cell>
          <cell r="BQ26">
            <v>15123.235054557714</v>
          </cell>
          <cell r="BR26">
            <v>15820.214320565659</v>
          </cell>
          <cell r="BS26">
            <v>16548.197729539748</v>
          </cell>
          <cell r="BT26">
            <v>17308.91107875251</v>
          </cell>
          <cell r="BU26">
            <v>18103.939480663154</v>
          </cell>
        </row>
        <row r="27">
          <cell r="A27" t="str">
            <v>Northeast Asia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</row>
        <row r="28">
          <cell r="A28" t="str">
            <v>Northeast Asia Population</v>
          </cell>
          <cell r="B28" t="str">
            <v>millions</v>
          </cell>
          <cell r="C28">
            <v>1183.1131760000001</v>
          </cell>
          <cell r="D28">
            <v>1198.9897510000001</v>
          </cell>
          <cell r="E28">
            <v>1217.0178219999998</v>
          </cell>
          <cell r="F28">
            <v>1232.7665299999999</v>
          </cell>
          <cell r="G28">
            <v>1248.3599430000002</v>
          </cell>
          <cell r="H28">
            <v>1265.3386040000003</v>
          </cell>
          <cell r="I28">
            <v>1283.7522899999999</v>
          </cell>
          <cell r="J28">
            <v>1303.4000459999997</v>
          </cell>
          <cell r="K28">
            <v>1322.2975710000003</v>
          </cell>
          <cell r="L28">
            <v>1340.6527279999998</v>
          </cell>
          <cell r="M28">
            <v>1368.70974</v>
          </cell>
          <cell r="N28">
            <v>1407.0553560000001</v>
          </cell>
          <cell r="O28">
            <v>1423.378162</v>
          </cell>
          <cell r="P28">
            <v>1437.9728300000002</v>
          </cell>
          <cell r="Q28">
            <v>1451.2465660000003</v>
          </cell>
          <cell r="R28">
            <v>1463.5287139999998</v>
          </cell>
          <cell r="S28">
            <v>1474.8224439999999</v>
          </cell>
          <cell r="T28">
            <v>1485.0850770000002</v>
          </cell>
          <cell r="U28">
            <v>1494.568178</v>
          </cell>
          <cell r="V28">
            <v>1503.5843259999997</v>
          </cell>
          <cell r="W28">
            <v>1512.3775949999999</v>
          </cell>
          <cell r="X28">
            <v>1521.0712060000001</v>
          </cell>
          <cell r="Y28">
            <v>1529.6860469999999</v>
          </cell>
          <cell r="Z28">
            <v>1538.2336120000002</v>
          </cell>
          <cell r="AA28">
            <v>1546.6819489999998</v>
          </cell>
          <cell r="AB28">
            <v>1555.0115729999998</v>
          </cell>
          <cell r="AC28">
            <v>1563.2362120000003</v>
          </cell>
          <cell r="AD28">
            <v>1571.3983820000001</v>
          </cell>
          <cell r="AE28">
            <v>1579.531197</v>
          </cell>
          <cell r="AF28">
            <v>1587.6709070000002</v>
          </cell>
          <cell r="AG28">
            <v>1595.8288230000003</v>
          </cell>
          <cell r="AH28">
            <v>1604.0143859999998</v>
          </cell>
          <cell r="AI28">
            <v>1612.1784650000002</v>
          </cell>
          <cell r="AJ28">
            <v>1620.194765</v>
          </cell>
          <cell r="AK28">
            <v>1627.8961875</v>
          </cell>
          <cell r="AL28">
            <v>1635.1503295</v>
          </cell>
          <cell r="AM28">
            <v>1641.9084029999997</v>
          </cell>
          <cell r="AN28">
            <v>1648.1644319999998</v>
          </cell>
          <cell r="AO28">
            <v>1653.8836215000001</v>
          </cell>
          <cell r="AP28">
            <v>1659.0407279999999</v>
          </cell>
          <cell r="AQ28">
            <v>1663.618324</v>
          </cell>
          <cell r="AR28">
            <v>1667.5912475000002</v>
          </cell>
          <cell r="AS28">
            <v>1670.9494160000002</v>
          </cell>
          <cell r="AT28">
            <v>1673.71718175</v>
          </cell>
          <cell r="AU28">
            <v>1675.9342077500005</v>
          </cell>
          <cell r="AV28">
            <v>1677.6332035000003</v>
          </cell>
          <cell r="AW28">
            <v>1678.8220584999999</v>
          </cell>
          <cell r="AX28">
            <v>1679.5021542499999</v>
          </cell>
          <cell r="AY28">
            <v>1679.688811</v>
          </cell>
          <cell r="AZ28">
            <v>1679.39987275</v>
          </cell>
          <cell r="BA28">
            <v>1678.6527835000002</v>
          </cell>
          <cell r="BB28">
            <v>1677.4611944999999</v>
          </cell>
          <cell r="BC28">
            <v>1675.8372807500002</v>
          </cell>
          <cell r="BD28">
            <v>1673.793584</v>
          </cell>
          <cell r="BE28">
            <v>1671.3420979999999</v>
          </cell>
          <cell r="BF28">
            <v>1668.4958550000003</v>
          </cell>
          <cell r="BG28">
            <v>1665.2644414999997</v>
          </cell>
          <cell r="BH28">
            <v>1661.6617105</v>
          </cell>
          <cell r="BI28">
            <v>1657.7049804999999</v>
          </cell>
          <cell r="BJ28">
            <v>1653.4127547499997</v>
          </cell>
          <cell r="BK28">
            <v>1648.8018132500001</v>
          </cell>
          <cell r="BL28">
            <v>1643.88506125</v>
          </cell>
          <cell r="BM28">
            <v>1638.6682957500002</v>
          </cell>
          <cell r="BN28">
            <v>1633.154188</v>
          </cell>
          <cell r="BO28">
            <v>1627.3416505</v>
          </cell>
          <cell r="BP28">
            <v>1621.2312159999997</v>
          </cell>
          <cell r="BQ28">
            <v>1614.8336155</v>
          </cell>
          <cell r="BR28">
            <v>1608.157964</v>
          </cell>
          <cell r="BS28">
            <v>1602.7766645000002</v>
          </cell>
          <cell r="BT28">
            <v>1596.1537979877428</v>
          </cell>
          <cell r="BU28">
            <v>1589.5595580596955</v>
          </cell>
        </row>
        <row r="29">
          <cell r="A29" t="str">
            <v>Northeast Asia GDP</v>
          </cell>
          <cell r="B29" t="str">
            <v>Billion $</v>
          </cell>
          <cell r="C29">
            <v>3667.2305849942768</v>
          </cell>
          <cell r="D29">
            <v>3832.882125007593</v>
          </cell>
          <cell r="E29">
            <v>3990.5222978569736</v>
          </cell>
          <cell r="F29">
            <v>4163.5124270594197</v>
          </cell>
          <cell r="G29">
            <v>4415.1138958633437</v>
          </cell>
          <cell r="H29">
            <v>4720.073179742415</v>
          </cell>
          <cell r="I29">
            <v>4921.7608935456292</v>
          </cell>
          <cell r="J29">
            <v>5200.7393229662548</v>
          </cell>
          <cell r="K29">
            <v>5613.5123877938631</v>
          </cell>
          <cell r="L29">
            <v>5908.9302538190241</v>
          </cell>
          <cell r="M29">
            <v>6196.9180667156797</v>
          </cell>
          <cell r="N29">
            <v>6489.5429334935661</v>
          </cell>
          <cell r="O29">
            <v>6707.1650462728003</v>
          </cell>
          <cell r="P29">
            <v>6871.2387668206566</v>
          </cell>
          <cell r="Q29">
            <v>7138.3195790592663</v>
          </cell>
          <cell r="R29">
            <v>7483.2327640464537</v>
          </cell>
          <cell r="S29">
            <v>7849.1216112890379</v>
          </cell>
          <cell r="T29">
            <v>8111.5745304390457</v>
          </cell>
          <cell r="U29">
            <v>8156.6512177697105</v>
          </cell>
          <cell r="V29">
            <v>8383.1735603675843</v>
          </cell>
          <cell r="W29">
            <v>8788.174729946275</v>
          </cell>
          <cell r="X29">
            <v>9025.698011132019</v>
          </cell>
          <cell r="Y29">
            <v>9325.9785556271854</v>
          </cell>
          <cell r="Z29">
            <v>9718.4794813392764</v>
          </cell>
          <cell r="AA29">
            <v>10211.49572063218</v>
          </cell>
          <cell r="AB29">
            <v>10735.111655263101</v>
          </cell>
          <cell r="AC29">
            <v>11348.32665106421</v>
          </cell>
          <cell r="AD29">
            <v>12105.034066761802</v>
          </cell>
          <cell r="AE29">
            <v>12520.544544883476</v>
          </cell>
          <cell r="AF29">
            <v>12666.981512396162</v>
          </cell>
          <cell r="AG29">
            <v>13614.016555652581</v>
          </cell>
          <cell r="AH29">
            <v>14267.036889922894</v>
          </cell>
          <cell r="AI29">
            <v>14917.766131125929</v>
          </cell>
          <cell r="AJ29">
            <v>15650.117306056954</v>
          </cell>
          <cell r="AK29">
            <v>16299.267175553325</v>
          </cell>
          <cell r="AL29">
            <v>16993.034109088894</v>
          </cell>
          <cell r="AM29">
            <v>17698.423612509454</v>
          </cell>
          <cell r="AN29">
            <v>18518.5925272327</v>
          </cell>
          <cell r="AO29">
            <v>19341.272637047809</v>
          </cell>
          <cell r="AP29">
            <v>20156.213781517912</v>
          </cell>
          <cell r="AQ29">
            <v>20947.227652018519</v>
          </cell>
          <cell r="AR29">
            <v>21810.856235119609</v>
          </cell>
          <cell r="AS29">
            <v>22710.10731485155</v>
          </cell>
          <cell r="AT29">
            <v>23660.207915674826</v>
          </cell>
          <cell r="AU29">
            <v>24645.534430864467</v>
          </cell>
          <cell r="AV29">
            <v>25634.576440096738</v>
          </cell>
          <cell r="AW29">
            <v>26653.791676816036</v>
          </cell>
          <cell r="AX29">
            <v>27702.925321221272</v>
          </cell>
          <cell r="AY29">
            <v>28739.905620241581</v>
          </cell>
          <cell r="AZ29">
            <v>29754.481756018373</v>
          </cell>
          <cell r="BA29">
            <v>30754.044532008367</v>
          </cell>
          <cell r="BB29">
            <v>31722.495030213511</v>
          </cell>
          <cell r="BC29">
            <v>32662.117519070307</v>
          </cell>
          <cell r="BD29">
            <v>33602.081812314187</v>
          </cell>
          <cell r="BE29">
            <v>34547.403084421479</v>
          </cell>
          <cell r="BF29">
            <v>35507.20575087981</v>
          </cell>
          <cell r="BG29">
            <v>36483.185861803227</v>
          </cell>
          <cell r="BH29">
            <v>37463.489852457751</v>
          </cell>
          <cell r="BI29">
            <v>38463.901481972054</v>
          </cell>
          <cell r="BJ29">
            <v>39448.486218699945</v>
          </cell>
          <cell r="BK29">
            <v>40434.276796775055</v>
          </cell>
          <cell r="BL29">
            <v>41429.125013090219</v>
          </cell>
          <cell r="BM29">
            <v>42440.161736004666</v>
          </cell>
          <cell r="BN29">
            <v>43467.776450038502</v>
          </cell>
          <cell r="BO29">
            <v>44512.877196641108</v>
          </cell>
          <cell r="BP29">
            <v>45583.132941056196</v>
          </cell>
          <cell r="BQ29">
            <v>46682.596264128704</v>
          </cell>
          <cell r="BR29">
            <v>47808.576462603392</v>
          </cell>
          <cell r="BS29">
            <v>48973.956557289115</v>
          </cell>
          <cell r="BT29">
            <v>50161.813779208846</v>
          </cell>
          <cell r="BU29">
            <v>51370.356968427404</v>
          </cell>
        </row>
        <row r="30">
          <cell r="A30" t="str">
            <v>Southeast Asia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</row>
        <row r="31">
          <cell r="A31" t="str">
            <v>Southeast Asia Population</v>
          </cell>
          <cell r="B31" t="str">
            <v>millions</v>
          </cell>
          <cell r="C31">
            <v>378.31365400000004</v>
          </cell>
          <cell r="D31">
            <v>386.79381899999998</v>
          </cell>
          <cell r="E31">
            <v>395.58440300000001</v>
          </cell>
          <cell r="F31">
            <v>404.5745730000001</v>
          </cell>
          <cell r="G31">
            <v>413.60548799999998</v>
          </cell>
          <cell r="H31">
            <v>422.55830800000007</v>
          </cell>
          <cell r="I31">
            <v>431.389814</v>
          </cell>
          <cell r="J31">
            <v>440.12021099999998</v>
          </cell>
          <cell r="K31">
            <v>448.77036700000002</v>
          </cell>
          <cell r="L31">
            <v>457.384365</v>
          </cell>
          <cell r="M31">
            <v>470.88165000000004</v>
          </cell>
          <cell r="N31">
            <v>479.54215100000005</v>
          </cell>
          <cell r="O31">
            <v>488.30469399999998</v>
          </cell>
          <cell r="P31">
            <v>496.94478800000002</v>
          </cell>
          <cell r="Q31">
            <v>505.49235800000008</v>
          </cell>
          <cell r="R31">
            <v>513.96947999999998</v>
          </cell>
          <cell r="S31">
            <v>522.38006999999993</v>
          </cell>
          <cell r="T31">
            <v>530.716005</v>
          </cell>
          <cell r="U31">
            <v>538.97449100000006</v>
          </cell>
          <cell r="V31">
            <v>547.15000399999997</v>
          </cell>
          <cell r="W31">
            <v>555.24045000000001</v>
          </cell>
          <cell r="X31">
            <v>563.25218199999995</v>
          </cell>
          <cell r="Y31">
            <v>571.19433199999992</v>
          </cell>
          <cell r="Z31">
            <v>579.0718139999999</v>
          </cell>
          <cell r="AA31">
            <v>586.88998400000003</v>
          </cell>
          <cell r="AB31">
            <v>594.6572480000001</v>
          </cell>
          <cell r="AC31">
            <v>602.36434600000007</v>
          </cell>
          <cell r="AD31">
            <v>610.02234400000009</v>
          </cell>
          <cell r="AE31">
            <v>617.68336800000009</v>
          </cell>
          <cell r="AF31">
            <v>625.41547500000001</v>
          </cell>
          <cell r="AG31">
            <v>633.26186399999983</v>
          </cell>
          <cell r="AH31">
            <v>641.24475299999995</v>
          </cell>
          <cell r="AI31">
            <v>649.33470800000009</v>
          </cell>
          <cell r="AJ31">
            <v>657.45866449999994</v>
          </cell>
          <cell r="AK31">
            <v>665.51355949999993</v>
          </cell>
          <cell r="AL31">
            <v>673.42231700000002</v>
          </cell>
          <cell r="AM31">
            <v>681.15596978200006</v>
          </cell>
          <cell r="AN31">
            <v>688.7265726029176</v>
          </cell>
          <cell r="AO31">
            <v>696.14660859974083</v>
          </cell>
          <cell r="AP31">
            <v>703.44368427013865</v>
          </cell>
          <cell r="AQ31">
            <v>710.63754587100107</v>
          </cell>
          <cell r="AR31">
            <v>717.72179109471108</v>
          </cell>
          <cell r="AS31">
            <v>724.68093778565844</v>
          </cell>
          <cell r="AT31">
            <v>731.50527803072907</v>
          </cell>
          <cell r="AU31">
            <v>738.18281479550569</v>
          </cell>
          <cell r="AV31">
            <v>744.70381249386958</v>
          </cell>
          <cell r="AW31">
            <v>751.06570818975933</v>
          </cell>
          <cell r="AX31">
            <v>757.26009835948241</v>
          </cell>
          <cell r="AY31">
            <v>763.29273584752241</v>
          </cell>
          <cell r="AZ31">
            <v>769.15781460024493</v>
          </cell>
          <cell r="BA31">
            <v>774.85384165686992</v>
          </cell>
          <cell r="BB31">
            <v>780.37854992775158</v>
          </cell>
          <cell r="BC31">
            <v>785.73079344090502</v>
          </cell>
          <cell r="BD31">
            <v>790.91126419632963</v>
          </cell>
          <cell r="BE31">
            <v>795.92155819962807</v>
          </cell>
          <cell r="BF31">
            <v>800.76328291718414</v>
          </cell>
          <cell r="BG31">
            <v>805.4362073489973</v>
          </cell>
          <cell r="BH31">
            <v>809.94056697825943</v>
          </cell>
          <cell r="BI31">
            <v>814.27889935539577</v>
          </cell>
          <cell r="BJ31">
            <v>818.45446146920051</v>
          </cell>
          <cell r="BK31">
            <v>822.46979530286524</v>
          </cell>
          <cell r="BL31">
            <v>826.32649085639036</v>
          </cell>
          <cell r="BM31">
            <v>830.02471911296698</v>
          </cell>
          <cell r="BN31">
            <v>833.56366861741753</v>
          </cell>
          <cell r="BO31">
            <v>836.94187036974245</v>
          </cell>
          <cell r="BP31">
            <v>840.15846643157204</v>
          </cell>
          <cell r="BQ31">
            <v>843.24914372890169</v>
          </cell>
          <cell r="BR31">
            <v>846.21562579140004</v>
          </cell>
          <cell r="BS31">
            <v>849.32989925267509</v>
          </cell>
          <cell r="BT31">
            <v>852.33199212413899</v>
          </cell>
          <cell r="BU31">
            <v>855.35483524687083</v>
          </cell>
        </row>
        <row r="32">
          <cell r="A32" t="str">
            <v>Southeast Asia GDP</v>
          </cell>
          <cell r="B32" t="str">
            <v>Billion $</v>
          </cell>
          <cell r="C32">
            <v>1002.2805385576443</v>
          </cell>
          <cell r="D32">
            <v>1049.9699539083726</v>
          </cell>
          <cell r="E32">
            <v>1064.0820609993516</v>
          </cell>
          <cell r="F32">
            <v>1092.2775870049043</v>
          </cell>
          <cell r="G32">
            <v>1161.0905274383338</v>
          </cell>
          <cell r="H32">
            <v>1196.1212529097766</v>
          </cell>
          <cell r="I32">
            <v>1234.8409819735737</v>
          </cell>
          <cell r="J32">
            <v>1295.9043615546248</v>
          </cell>
          <cell r="K32">
            <v>1354.6999950435281</v>
          </cell>
          <cell r="L32">
            <v>1440.419667611538</v>
          </cell>
          <cell r="M32">
            <v>1504.9006933338985</v>
          </cell>
          <cell r="N32">
            <v>1544.19711751367</v>
          </cell>
          <cell r="O32">
            <v>1614.1524912156701</v>
          </cell>
          <cell r="P32">
            <v>1707.7231148951541</v>
          </cell>
          <cell r="Q32">
            <v>1819.2240606876157</v>
          </cell>
          <cell r="R32">
            <v>1921.0813627725256</v>
          </cell>
          <cell r="S32">
            <v>2035.013035543087</v>
          </cell>
          <cell r="T32">
            <v>2119.34760469412</v>
          </cell>
          <cell r="U32">
            <v>2065.3832304003863</v>
          </cell>
          <cell r="V32">
            <v>2143.2581540658925</v>
          </cell>
          <cell r="W32">
            <v>2243.7981876907311</v>
          </cell>
          <cell r="X32">
            <v>2302.4237527670934</v>
          </cell>
          <cell r="Y32">
            <v>2408.4483364107873</v>
          </cell>
          <cell r="Z32">
            <v>2512.7374764420729</v>
          </cell>
          <cell r="AA32">
            <v>2647.5569935926651</v>
          </cell>
          <cell r="AB32">
            <v>2763.9238627544833</v>
          </cell>
          <cell r="AC32">
            <v>2889.2427200337893</v>
          </cell>
          <cell r="AD32">
            <v>3051.2518879513286</v>
          </cell>
          <cell r="AE32">
            <v>3157.2251069438366</v>
          </cell>
          <cell r="AF32">
            <v>3217.0538047034074</v>
          </cell>
          <cell r="AG32">
            <v>3394.7581973275455</v>
          </cell>
          <cell r="AH32">
            <v>3528.9434078303352</v>
          </cell>
          <cell r="AI32">
            <v>3706.4551988073331</v>
          </cell>
          <cell r="AJ32">
            <v>3851.2427918665144</v>
          </cell>
          <cell r="AK32">
            <v>3998.6094042844311</v>
          </cell>
          <cell r="AL32">
            <v>4151.4869185838052</v>
          </cell>
          <cell r="AM32">
            <v>4313.4320567223303</v>
          </cell>
          <cell r="AN32">
            <v>4489.034689447034</v>
          </cell>
          <cell r="AO32">
            <v>4674.1591701296056</v>
          </cell>
          <cell r="AP32">
            <v>4870.1353107773466</v>
          </cell>
          <cell r="AQ32">
            <v>5072.6215082546505</v>
          </cell>
          <cell r="AR32">
            <v>5275.5843556289055</v>
          </cell>
          <cell r="AS32">
            <v>5486.2386184761481</v>
          </cell>
          <cell r="AT32">
            <v>5704.3303861444429</v>
          </cell>
          <cell r="AU32">
            <v>5924.9788932875226</v>
          </cell>
          <cell r="AV32">
            <v>6149.037358755264</v>
          </cell>
          <cell r="AW32">
            <v>6378.1167762103523</v>
          </cell>
          <cell r="AX32">
            <v>6612.6804234221408</v>
          </cell>
          <cell r="AY32">
            <v>6854.9557714041466</v>
          </cell>
          <cell r="AZ32">
            <v>7104.4644258973667</v>
          </cell>
          <cell r="BA32">
            <v>7361.0128483877261</v>
          </cell>
          <cell r="BB32">
            <v>7623.907219925135</v>
          </cell>
          <cell r="BC32">
            <v>7893.1132123328935</v>
          </cell>
          <cell r="BD32">
            <v>8170.5410663626772</v>
          </cell>
          <cell r="BE32">
            <v>8456.3010204012498</v>
          </cell>
          <cell r="BF32">
            <v>8749.9128947340942</v>
          </cell>
          <cell r="BG32">
            <v>9051.810168767548</v>
          </cell>
          <cell r="BH32">
            <v>9361.7337135558519</v>
          </cell>
          <cell r="BI32">
            <v>9680.1183638682051</v>
          </cell>
          <cell r="BJ32">
            <v>10006.737154472932</v>
          </cell>
          <cell r="BK32">
            <v>10341.823745965132</v>
          </cell>
          <cell r="BL32">
            <v>10686.223119988837</v>
          </cell>
          <cell r="BM32">
            <v>11039.971031276758</v>
          </cell>
          <cell r="BN32">
            <v>11404.584038533187</v>
          </cell>
          <cell r="BO32">
            <v>11779.912807973664</v>
          </cell>
          <cell r="BP32">
            <v>12166.367841629797</v>
          </cell>
          <cell r="BQ32">
            <v>12564.726624334271</v>
          </cell>
          <cell r="BR32">
            <v>12975.397598754829</v>
          </cell>
          <cell r="BS32">
            <v>13396.501601073873</v>
          </cell>
          <cell r="BT32">
            <v>13831.268333903252</v>
          </cell>
          <cell r="BU32">
            <v>14280.062588085317</v>
          </cell>
        </row>
        <row r="33">
          <cell r="A33" t="str">
            <v>World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34">
          <cell r="A34" t="str">
            <v>World Population</v>
          </cell>
          <cell r="B34" t="str">
            <v>millions</v>
          </cell>
          <cell r="C34">
            <v>4380.010449864998</v>
          </cell>
          <cell r="D34">
            <v>4517.7567930784826</v>
          </cell>
          <cell r="E34">
            <v>4599.9369291444609</v>
          </cell>
          <cell r="F34">
            <v>4680.1363587885162</v>
          </cell>
          <cell r="G34">
            <v>4761.7713147457125</v>
          </cell>
          <cell r="H34">
            <v>4846.5049662282836</v>
          </cell>
          <cell r="I34">
            <v>4932.498448524665</v>
          </cell>
          <cell r="J34">
            <v>5019.9924254499583</v>
          </cell>
          <cell r="K34">
            <v>5107.3633409243448</v>
          </cell>
          <cell r="L34">
            <v>5195.549498307726</v>
          </cell>
          <cell r="M34">
            <v>5312.4488425</v>
          </cell>
          <cell r="N34">
            <v>5424.2076003000002</v>
          </cell>
          <cell r="O34">
            <v>5509.0368214420632</v>
          </cell>
          <cell r="P34">
            <v>5593.1475917064845</v>
          </cell>
          <cell r="Q34">
            <v>5675.3399817025047</v>
          </cell>
          <cell r="R34">
            <v>5756.5941381598686</v>
          </cell>
          <cell r="S34">
            <v>5836.7716911073303</v>
          </cell>
          <cell r="T34">
            <v>5915.8925439762443</v>
          </cell>
          <cell r="U34">
            <v>5993.9887523667448</v>
          </cell>
          <cell r="V34">
            <v>6071.8465408030779</v>
          </cell>
          <cell r="W34">
            <v>6150.0782123000008</v>
          </cell>
          <cell r="X34">
            <v>6228.6970020000008</v>
          </cell>
          <cell r="Y34">
            <v>6307.6532652921596</v>
          </cell>
          <cell r="Z34">
            <v>6387.011935376554</v>
          </cell>
          <cell r="AA34">
            <v>6467.0557800532561</v>
          </cell>
          <cell r="AB34">
            <v>6548.0131996223381</v>
          </cell>
          <cell r="AC34">
            <v>6630.0102186377226</v>
          </cell>
          <cell r="AD34">
            <v>6713.0221437588898</v>
          </cell>
          <cell r="AE34">
            <v>6796.6059173858412</v>
          </cell>
          <cell r="AF34">
            <v>6880.7310286185784</v>
          </cell>
          <cell r="AG34">
            <v>6965.3602358071021</v>
          </cell>
          <cell r="AH34">
            <v>7039.8356850014143</v>
          </cell>
          <cell r="AI34">
            <v>7124.8547951515147</v>
          </cell>
          <cell r="AJ34">
            <v>7209.9896802341054</v>
          </cell>
          <cell r="AK34">
            <v>7295.0863161038897</v>
          </cell>
          <cell r="AL34">
            <v>7379.8917186032322</v>
          </cell>
          <cell r="AM34">
            <v>7464.2687224723213</v>
          </cell>
          <cell r="AN34">
            <v>7547.8424646583035</v>
          </cell>
          <cell r="AO34">
            <v>7630.6043926141474</v>
          </cell>
          <cell r="AP34">
            <v>7712.1913111803851</v>
          </cell>
          <cell r="AQ34">
            <v>7792.7571057051664</v>
          </cell>
          <cell r="AR34">
            <v>7872.2480350664755</v>
          </cell>
          <cell r="AS34">
            <v>7950.6855870542931</v>
          </cell>
          <cell r="AT34">
            <v>8028.0714840715209</v>
          </cell>
          <cell r="AU34">
            <v>8104.4183558085069</v>
          </cell>
          <cell r="AV34">
            <v>8179.743387510066</v>
          </cell>
          <cell r="AW34">
            <v>8254.0260607694436</v>
          </cell>
          <cell r="AX34">
            <v>8327.2337892636588</v>
          </cell>
          <cell r="AY34">
            <v>8399.4471789549771</v>
          </cell>
          <cell r="AZ34">
            <v>8470.7888608696667</v>
          </cell>
          <cell r="BA34">
            <v>8541.1637250334225</v>
          </cell>
          <cell r="BB34">
            <v>8610.5489916832939</v>
          </cell>
          <cell r="BC34">
            <v>8678.9369049986763</v>
          </cell>
          <cell r="BD34">
            <v>8746.3344688066682</v>
          </cell>
          <cell r="BE34">
            <v>8812.7441191980743</v>
          </cell>
          <cell r="BF34">
            <v>8878.1728720505107</v>
          </cell>
          <cell r="BG34">
            <v>8942.6223658000017</v>
          </cell>
          <cell r="BH34">
            <v>9006.0960702557331</v>
          </cell>
          <cell r="BI34">
            <v>9068.5794034559422</v>
          </cell>
          <cell r="BJ34">
            <v>9130.1001341215433</v>
          </cell>
          <cell r="BK34">
            <v>9190.6737784172819</v>
          </cell>
          <cell r="BL34">
            <v>9250.3013627656655</v>
          </cell>
          <cell r="BM34">
            <v>9308.966400418738</v>
          </cell>
          <cell r="BN34">
            <v>9366.6426318964186</v>
          </cell>
          <cell r="BO34">
            <v>9386.5264792896596</v>
          </cell>
          <cell r="BP34">
            <v>9441.4245556372116</v>
          </cell>
          <cell r="BQ34">
            <v>9495.5043455970117</v>
          </cell>
          <cell r="BR34">
            <v>9549.6782769423589</v>
          </cell>
          <cell r="BS34">
            <v>9605.0876612848879</v>
          </cell>
          <cell r="BT34">
            <v>9661.5790962586634</v>
          </cell>
          <cell r="BU34">
            <v>9719.1530943181206</v>
          </cell>
        </row>
        <row r="35">
          <cell r="A35" t="str">
            <v>World GDP</v>
          </cell>
          <cell r="B35" t="str">
            <v>Billion $</v>
          </cell>
          <cell r="C35">
            <v>28402.969499772014</v>
          </cell>
          <cell r="D35">
            <v>28876.732704954215</v>
          </cell>
          <cell r="E35">
            <v>28965.568675398012</v>
          </cell>
          <cell r="F35">
            <v>29818.06723015532</v>
          </cell>
          <cell r="G35">
            <v>31140.123076388256</v>
          </cell>
          <cell r="H35">
            <v>32230.813466787222</v>
          </cell>
          <cell r="I35">
            <v>33226.91291956116</v>
          </cell>
          <cell r="J35">
            <v>34320.012717137593</v>
          </cell>
          <cell r="K35">
            <v>35767.927779905265</v>
          </cell>
          <cell r="L35">
            <v>37082.870752688199</v>
          </cell>
          <cell r="M35">
            <v>37932.819547732317</v>
          </cell>
          <cell r="N35">
            <v>38221.429804038329</v>
          </cell>
          <cell r="O35">
            <v>39227.06759579324</v>
          </cell>
          <cell r="P35">
            <v>39781.36759956873</v>
          </cell>
          <cell r="Q35">
            <v>40987.145555428775</v>
          </cell>
          <cell r="R35">
            <v>42205.471298494755</v>
          </cell>
          <cell r="S35">
            <v>43634.866005779986</v>
          </cell>
          <cell r="T35">
            <v>45271.200638682487</v>
          </cell>
          <cell r="U35">
            <v>46402.651963771146</v>
          </cell>
          <cell r="V35">
            <v>47906.857792519637</v>
          </cell>
          <cell r="W35">
            <v>50036.446528755085</v>
          </cell>
          <cell r="X35">
            <v>51015.097554839565</v>
          </cell>
          <cell r="Y35">
            <v>52159.526019263911</v>
          </cell>
          <cell r="Z35">
            <v>53695.874017776739</v>
          </cell>
          <cell r="AA35">
            <v>55982.049136581205</v>
          </cell>
          <cell r="AB35">
            <v>58138.626569352738</v>
          </cell>
          <cell r="AC35">
            <v>60634.722168364133</v>
          </cell>
          <cell r="AD35">
            <v>63200.762011844068</v>
          </cell>
          <cell r="AE35">
            <v>64324.634593551295</v>
          </cell>
          <cell r="AF35">
            <v>63228.894638610669</v>
          </cell>
          <cell r="AG35">
            <v>65947.085297633777</v>
          </cell>
          <cell r="AH35">
            <v>68001.783557395116</v>
          </cell>
          <cell r="AI35">
            <v>69689.472717399956</v>
          </cell>
          <cell r="AJ35">
            <v>71490.129288900425</v>
          </cell>
          <cell r="AK35">
            <v>73522.803414808426</v>
          </cell>
          <cell r="AL35">
            <v>75564.613589084242</v>
          </cell>
          <cell r="AM35">
            <v>77376.437362015524</v>
          </cell>
          <cell r="AN35">
            <v>79798.312878160737</v>
          </cell>
          <cell r="AO35">
            <v>82363.461625037104</v>
          </cell>
          <cell r="AP35">
            <v>85037.597594936015</v>
          </cell>
          <cell r="AQ35">
            <v>87606.717926557889</v>
          </cell>
          <cell r="AR35">
            <v>90202.43445520525</v>
          </cell>
          <cell r="AS35">
            <v>92856.585953382368</v>
          </cell>
          <cell r="AT35">
            <v>95614.988415736472</v>
          </cell>
          <cell r="AU35">
            <v>98453.059428538167</v>
          </cell>
          <cell r="AV35">
            <v>101340.04541388187</v>
          </cell>
          <cell r="AW35">
            <v>104270.89329253201</v>
          </cell>
          <cell r="AX35">
            <v>107239.24508715226</v>
          </cell>
          <cell r="AY35">
            <v>110238.82301390423</v>
          </cell>
          <cell r="AZ35">
            <v>113291.24624350358</v>
          </cell>
          <cell r="BA35">
            <v>116391.83653511776</v>
          </cell>
          <cell r="BB35">
            <v>119503.37099754663</v>
          </cell>
          <cell r="BC35">
            <v>122626.17612400354</v>
          </cell>
          <cell r="BD35">
            <v>125811.96706791459</v>
          </cell>
          <cell r="BE35">
            <v>129057.18559030666</v>
          </cell>
          <cell r="BF35">
            <v>132369.77094618205</v>
          </cell>
          <cell r="BG35">
            <v>135762.31737375009</v>
          </cell>
          <cell r="BH35">
            <v>139218.47328892109</v>
          </cell>
          <cell r="BI35">
            <v>142755.28661677349</v>
          </cell>
          <cell r="BJ35">
            <v>146337.27527813535</v>
          </cell>
          <cell r="BK35">
            <v>149973.35667851433</v>
          </cell>
          <cell r="BL35">
            <v>153669.39375146251</v>
          </cell>
          <cell r="BM35">
            <v>157458.66507619843</v>
          </cell>
          <cell r="BN35">
            <v>161332.35640667344</v>
          </cell>
          <cell r="BO35">
            <v>165310.33661947193</v>
          </cell>
          <cell r="BP35">
            <v>169398.21935159169</v>
          </cell>
          <cell r="BQ35">
            <v>173596.29200394274</v>
          </cell>
          <cell r="BR35">
            <v>177908.03562056666</v>
          </cell>
          <cell r="BS35">
            <v>182349.92804590255</v>
          </cell>
          <cell r="BT35">
            <v>186902.61559628008</v>
          </cell>
          <cell r="BU35">
            <v>191566.0222664719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</row>
        <row r="37">
          <cell r="A37" t="str">
            <v>India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</row>
        <row r="38">
          <cell r="A38" t="str">
            <v>India Population</v>
          </cell>
          <cell r="B38" t="str">
            <v>millions</v>
          </cell>
          <cell r="C38">
            <v>692.63730299999997</v>
          </cell>
          <cell r="D38">
            <v>708.58901900000001</v>
          </cell>
          <cell r="E38">
            <v>724.78406199999995</v>
          </cell>
          <cell r="F38">
            <v>741.21455200000003</v>
          </cell>
          <cell r="G38">
            <v>757.87958400000002</v>
          </cell>
          <cell r="H38">
            <v>774.77475000000004</v>
          </cell>
          <cell r="I38">
            <v>791.87590899999998</v>
          </cell>
          <cell r="J38">
            <v>809.16199600000004</v>
          </cell>
          <cell r="K38">
            <v>826.63493000000005</v>
          </cell>
          <cell r="L38">
            <v>844.30266200000005</v>
          </cell>
          <cell r="M38">
            <v>870.60177599999997</v>
          </cell>
          <cell r="N38">
            <v>888.05487499999992</v>
          </cell>
          <cell r="O38">
            <v>906.02110600000003</v>
          </cell>
          <cell r="P38">
            <v>924.05781699999989</v>
          </cell>
          <cell r="Q38">
            <v>942.20424900000012</v>
          </cell>
          <cell r="R38">
            <v>960.48279500000012</v>
          </cell>
          <cell r="S38">
            <v>978.89321700000005</v>
          </cell>
          <cell r="T38">
            <v>997.40531800000008</v>
          </cell>
          <cell r="U38">
            <v>1015.9740399999999</v>
          </cell>
          <cell r="V38">
            <v>1034.5392099999999</v>
          </cell>
          <cell r="W38">
            <v>1053.0509100000002</v>
          </cell>
          <cell r="X38">
            <v>1071.47786</v>
          </cell>
          <cell r="Y38">
            <v>1089.80711</v>
          </cell>
          <cell r="Z38">
            <v>1108.0278499999999</v>
          </cell>
          <cell r="AA38">
            <v>1126.1357800000001</v>
          </cell>
          <cell r="AB38">
            <v>1144.1186700000001</v>
          </cell>
          <cell r="AC38">
            <v>1161.9777199999999</v>
          </cell>
          <cell r="AD38">
            <v>1179.6812400000001</v>
          </cell>
          <cell r="AE38">
            <v>1197.1469100000002</v>
          </cell>
          <cell r="AF38">
            <v>1214.2701300000001</v>
          </cell>
          <cell r="AG38">
            <v>1230.9807500000002</v>
          </cell>
          <cell r="AH38">
            <v>1247.2362500000002</v>
          </cell>
          <cell r="AI38">
            <v>1263.06575</v>
          </cell>
          <cell r="AJ38">
            <v>1278.5622499999999</v>
          </cell>
          <cell r="AK38">
            <v>1293.8592500000002</v>
          </cell>
          <cell r="AL38">
            <v>1309.0539999999999</v>
          </cell>
          <cell r="AM38">
            <v>1324.1715000000002</v>
          </cell>
          <cell r="AN38">
            <v>1339.18</v>
          </cell>
          <cell r="AO38">
            <v>1354.0517500000001</v>
          </cell>
          <cell r="AP38">
            <v>1368.7375</v>
          </cell>
          <cell r="AQ38">
            <v>1383.1977499999998</v>
          </cell>
          <cell r="AR38">
            <v>1397.4232500000001</v>
          </cell>
          <cell r="AS38">
            <v>1411.4154999999998</v>
          </cell>
          <cell r="AT38">
            <v>1425.1585</v>
          </cell>
          <cell r="AU38">
            <v>1438.6352499999998</v>
          </cell>
          <cell r="AV38">
            <v>1451.82925</v>
          </cell>
          <cell r="AW38">
            <v>1464.7257499999998</v>
          </cell>
          <cell r="AX38">
            <v>1477.3114999999998</v>
          </cell>
          <cell r="AY38">
            <v>1489.5645</v>
          </cell>
          <cell r="AZ38">
            <v>1501.4622499999998</v>
          </cell>
          <cell r="BA38">
            <v>1512.9852499999997</v>
          </cell>
          <cell r="BB38">
            <v>1524.12375</v>
          </cell>
          <cell r="BC38">
            <v>1534.8695</v>
          </cell>
          <cell r="BD38">
            <v>1545.2034999999998</v>
          </cell>
          <cell r="BE38">
            <v>1555.10825</v>
          </cell>
          <cell r="BF38">
            <v>1564.57025</v>
          </cell>
          <cell r="BG38">
            <v>1573.5815</v>
          </cell>
          <cell r="BH38">
            <v>1582.1467500000001</v>
          </cell>
          <cell r="BI38">
            <v>1590.2819999999999</v>
          </cell>
          <cell r="BJ38">
            <v>1598.0115000000001</v>
          </cell>
          <cell r="BK38">
            <v>1605.3557499999999</v>
          </cell>
          <cell r="BL38">
            <v>1612.32</v>
          </cell>
          <cell r="BM38">
            <v>1618.9054999999998</v>
          </cell>
          <cell r="BN38">
            <v>1625.1229999999998</v>
          </cell>
          <cell r="BO38">
            <v>1630.9835</v>
          </cell>
          <cell r="BP38">
            <v>1636.4965</v>
          </cell>
          <cell r="BQ38">
            <v>1641.6669999999999</v>
          </cell>
          <cell r="BR38">
            <v>1646.4984999999999</v>
          </cell>
          <cell r="BS38">
            <v>1652.00325</v>
          </cell>
          <cell r="BT38">
            <v>1656.8651700497878</v>
          </cell>
          <cell r="BU38">
            <v>1661.7413989494951</v>
          </cell>
        </row>
        <row r="39">
          <cell r="A39" t="str">
            <v>India GDP</v>
          </cell>
          <cell r="B39" t="str">
            <v>Billion $</v>
          </cell>
          <cell r="C39">
            <v>274.69407038078884</v>
          </cell>
          <cell r="D39">
            <v>291.17387372620982</v>
          </cell>
          <cell r="E39">
            <v>301.2647262960362</v>
          </cell>
          <cell r="F39">
            <v>323.25491573981691</v>
          </cell>
          <cell r="G39">
            <v>335.61368189418016</v>
          </cell>
          <cell r="H39">
            <v>353.18023498198886</v>
          </cell>
          <cell r="I39">
            <v>370.02070808924236</v>
          </cell>
          <cell r="J39">
            <v>384.66397942725905</v>
          </cell>
          <cell r="K39">
            <v>421.73553743345201</v>
          </cell>
          <cell r="L39">
            <v>446.83191125542612</v>
          </cell>
          <cell r="M39">
            <v>466.29481886419029</v>
          </cell>
          <cell r="N39">
            <v>473.9578291728447</v>
          </cell>
          <cell r="O39">
            <v>501.17865786111327</v>
          </cell>
          <cell r="P39">
            <v>525.96867210924279</v>
          </cell>
          <cell r="Q39">
            <v>562.92704656869319</v>
          </cell>
          <cell r="R39">
            <v>606.9134144534595</v>
          </cell>
          <cell r="S39">
            <v>645.63038493958106</v>
          </cell>
          <cell r="T39">
            <v>671.97278158502991</v>
          </cell>
          <cell r="U39">
            <v>714.07835202886292</v>
          </cell>
          <cell r="V39">
            <v>777.22315590979122</v>
          </cell>
          <cell r="W39">
            <v>807.80896096055994</v>
          </cell>
          <cell r="X39">
            <v>845.84767034928814</v>
          </cell>
          <cell r="Y39">
            <v>878.41045490885745</v>
          </cell>
          <cell r="Z39">
            <v>946.24464502810451</v>
          </cell>
          <cell r="AA39">
            <v>1021.4705723971649</v>
          </cell>
          <cell r="AB39">
            <v>1115.9519626795386</v>
          </cell>
          <cell r="AC39">
            <v>1219.6221449847224</v>
          </cell>
          <cell r="AD39">
            <v>1339.5935373200332</v>
          </cell>
          <cell r="AE39">
            <v>1393.982443916527</v>
          </cell>
          <cell r="AF39">
            <v>1510.0732282559827</v>
          </cell>
          <cell r="AG39">
            <v>1665.2268724245264</v>
          </cell>
          <cell r="AH39">
            <v>1758.1434248172825</v>
          </cell>
          <cell r="AI39">
            <v>1855.1856256944734</v>
          </cell>
          <cell r="AJ39">
            <v>1973.5943485866621</v>
          </cell>
          <cell r="AK39">
            <v>2119.1897300366818</v>
          </cell>
          <cell r="AL39">
            <v>2291.2488586624909</v>
          </cell>
          <cell r="AM39">
            <v>2452.9278672557812</v>
          </cell>
          <cell r="AN39">
            <v>2615.2299521958666</v>
          </cell>
          <cell r="AO39">
            <v>2806.287085973484</v>
          </cell>
          <cell r="AP39">
            <v>3020.6293723625795</v>
          </cell>
          <cell r="AQ39">
            <v>3248.3685545374706</v>
          </cell>
          <cell r="AR39">
            <v>3488.0020077005638</v>
          </cell>
          <cell r="AS39">
            <v>3743.7363772440563</v>
          </cell>
          <cell r="AT39">
            <v>4009.4374539038668</v>
          </cell>
          <cell r="AU39">
            <v>4281.0675621445534</v>
          </cell>
          <cell r="AV39">
            <v>4565.9985148536534</v>
          </cell>
          <cell r="AW39">
            <v>4850.896779941656</v>
          </cell>
          <cell r="AX39">
            <v>5136.8239507645576</v>
          </cell>
          <cell r="AY39">
            <v>5428.4111089023672</v>
          </cell>
          <cell r="AZ39">
            <v>5733.7376285177952</v>
          </cell>
          <cell r="BA39">
            <v>6049.863635257846</v>
          </cell>
          <cell r="BB39">
            <v>6377.3659399132994</v>
          </cell>
          <cell r="BC39">
            <v>6718.5653635821809</v>
          </cell>
          <cell r="BD39">
            <v>7074.4370031461995</v>
          </cell>
          <cell r="BE39">
            <v>7437.1574536601711</v>
          </cell>
          <cell r="BF39">
            <v>7813.9667717542834</v>
          </cell>
          <cell r="BG39">
            <v>8203.6328855563388</v>
          </cell>
          <cell r="BH39">
            <v>8610.1904532829103</v>
          </cell>
          <cell r="BI39">
            <v>9035.3145897937029</v>
          </cell>
          <cell r="BJ39">
            <v>9478.407363065844</v>
          </cell>
          <cell r="BK39">
            <v>9937.5281341790105</v>
          </cell>
          <cell r="BL39">
            <v>10414.59994102678</v>
          </cell>
          <cell r="BM39">
            <v>10911.238054977917</v>
          </cell>
          <cell r="BN39">
            <v>11423.912715840215</v>
          </cell>
          <cell r="BO39">
            <v>11962.847102833999</v>
          </cell>
          <cell r="BP39">
            <v>12528.759337850484</v>
          </cell>
          <cell r="BQ39">
            <v>13121.432173930989</v>
          </cell>
          <cell r="BR39">
            <v>13741.72655272661</v>
          </cell>
          <cell r="BS39">
            <v>14390.748824489923</v>
          </cell>
          <cell r="BT39">
            <v>15069.608832281401</v>
          </cell>
          <cell r="BU39">
            <v>15779.782065041582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</row>
        <row r="41">
          <cell r="A41" t="str">
            <v>China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</row>
        <row r="42">
          <cell r="A42" t="str">
            <v>China Population</v>
          </cell>
          <cell r="B42" t="str">
            <v>millions</v>
          </cell>
          <cell r="C42">
            <v>987.05</v>
          </cell>
          <cell r="D42">
            <v>1000.72</v>
          </cell>
          <cell r="E42">
            <v>1016.54</v>
          </cell>
          <cell r="F42">
            <v>1030.08</v>
          </cell>
          <cell r="G42">
            <v>1043.57</v>
          </cell>
          <cell r="H42">
            <v>1058.51</v>
          </cell>
          <cell r="I42">
            <v>1075.07</v>
          </cell>
          <cell r="J42">
            <v>1093</v>
          </cell>
          <cell r="K42">
            <v>1110.26</v>
          </cell>
          <cell r="L42">
            <v>1127.04</v>
          </cell>
          <cell r="M42">
            <v>1154.6057699999999</v>
          </cell>
          <cell r="N42">
            <v>1189.18352</v>
          </cell>
          <cell r="O42">
            <v>1204.0038999999999</v>
          </cell>
          <cell r="P42">
            <v>1217.12913</v>
          </cell>
          <cell r="Q42">
            <v>1228.9919300000001</v>
          </cell>
          <cell r="R42">
            <v>1239.94</v>
          </cell>
          <cell r="S42">
            <v>1249.98144</v>
          </cell>
          <cell r="T42">
            <v>1259.0669700000001</v>
          </cell>
          <cell r="U42">
            <v>1267.4414999999999</v>
          </cell>
          <cell r="V42">
            <v>1275.4067</v>
          </cell>
          <cell r="W42">
            <v>1283.1989699999999</v>
          </cell>
          <cell r="X42">
            <v>1290.9376500000001</v>
          </cell>
          <cell r="Y42">
            <v>1298.6465800000001</v>
          </cell>
          <cell r="Z42">
            <v>1306.3439100000001</v>
          </cell>
          <cell r="AA42">
            <v>1314.00748</v>
          </cell>
          <cell r="AB42">
            <v>1321.6234899999999</v>
          </cell>
          <cell r="AC42">
            <v>1329.2090900000001</v>
          </cell>
          <cell r="AD42">
            <v>1336.80051</v>
          </cell>
          <cell r="AE42">
            <v>1344.4152300000001</v>
          </cell>
          <cell r="AF42">
            <v>1352.06809</v>
          </cell>
          <cell r="AG42">
            <v>1359.7552500000002</v>
          </cell>
          <cell r="AH42">
            <v>1367.4802500000001</v>
          </cell>
          <cell r="AI42">
            <v>1375.19875</v>
          </cell>
          <cell r="AJ42">
            <v>1382.7932499999999</v>
          </cell>
          <cell r="AK42">
            <v>1390.1105</v>
          </cell>
          <cell r="AL42">
            <v>1397.0284999999999</v>
          </cell>
          <cell r="AM42">
            <v>1403.5002500000001</v>
          </cell>
          <cell r="AN42">
            <v>1409.5172499999999</v>
          </cell>
          <cell r="AO42">
            <v>1415.046</v>
          </cell>
          <cell r="AP42">
            <v>1420.0619999999999</v>
          </cell>
          <cell r="AQ42">
            <v>1424.548</v>
          </cell>
          <cell r="AR42">
            <v>1428.4805000000001</v>
          </cell>
          <cell r="AS42">
            <v>1431.8495</v>
          </cell>
          <cell r="AT42">
            <v>1434.6760000000002</v>
          </cell>
          <cell r="AU42">
            <v>1436.9950000000001</v>
          </cell>
          <cell r="AV42">
            <v>1438.83575</v>
          </cell>
          <cell r="AW42">
            <v>1440.20525</v>
          </cell>
          <cell r="AX42">
            <v>1441.106</v>
          </cell>
          <cell r="AY42">
            <v>1441.5552499999999</v>
          </cell>
          <cell r="AZ42">
            <v>1441.5740000000001</v>
          </cell>
          <cell r="BA42">
            <v>1441.18175</v>
          </cell>
          <cell r="BB42">
            <v>1440.39175</v>
          </cell>
          <cell r="BC42">
            <v>1439.2155</v>
          </cell>
          <cell r="BD42">
            <v>1437.6669999999999</v>
          </cell>
          <cell r="BE42">
            <v>1435.76025</v>
          </cell>
          <cell r="BF42">
            <v>1433.509</v>
          </cell>
          <cell r="BG42">
            <v>1430.9224999999999</v>
          </cell>
          <cell r="BH42">
            <v>1428.01225</v>
          </cell>
          <cell r="BI42">
            <v>1424.7917500000001</v>
          </cell>
          <cell r="BJ42">
            <v>1421.2745</v>
          </cell>
          <cell r="BK42">
            <v>1417.4727499999999</v>
          </cell>
          <cell r="BL42">
            <v>1413.39725</v>
          </cell>
          <cell r="BM42">
            <v>1409.0517499999999</v>
          </cell>
          <cell r="BN42">
            <v>1404.43425</v>
          </cell>
          <cell r="BO42">
            <v>1399.5385000000001</v>
          </cell>
          <cell r="BP42">
            <v>1394.3607499999998</v>
          </cell>
          <cell r="BQ42">
            <v>1388.9092499999999</v>
          </cell>
          <cell r="BR42">
            <v>1383.19175</v>
          </cell>
          <cell r="BS42">
            <v>1378.7150000000001</v>
          </cell>
          <cell r="BT42">
            <v>1373.0394650343428</v>
          </cell>
          <cell r="BU42">
            <v>1367.3872936334153</v>
          </cell>
        </row>
        <row r="43">
          <cell r="A43" t="str">
            <v>China GDP</v>
          </cell>
          <cell r="B43" t="str">
            <v>Billion $</v>
          </cell>
          <cell r="C43">
            <v>344.15999674998784</v>
          </cell>
          <cell r="D43">
            <v>362.05631658098781</v>
          </cell>
          <cell r="E43">
            <v>395.00344138985764</v>
          </cell>
          <cell r="F43">
            <v>438.05881650135291</v>
          </cell>
          <cell r="G43">
            <v>504.64375660955761</v>
          </cell>
          <cell r="H43">
            <v>572.77066375184847</v>
          </cell>
          <cell r="I43">
            <v>623.1744821620116</v>
          </cell>
          <cell r="J43">
            <v>695.46272209280505</v>
          </cell>
          <cell r="K43">
            <v>774.05000968929141</v>
          </cell>
          <cell r="L43">
            <v>805.78606008655299</v>
          </cell>
          <cell r="M43">
            <v>829.4368594215631</v>
          </cell>
          <cell r="N43">
            <v>906.44846701174924</v>
          </cell>
          <cell r="O43">
            <v>1035.6489223040596</v>
          </cell>
          <cell r="P43">
            <v>1179.9052831228194</v>
          </cell>
          <cell r="Q43">
            <v>1334.244047474438</v>
          </cell>
          <cell r="R43">
            <v>1480.8415624414088</v>
          </cell>
          <cell r="S43">
            <v>1627.9026699780295</v>
          </cell>
          <cell r="T43">
            <v>1778.4896773158212</v>
          </cell>
          <cell r="U43">
            <v>1918.3190318837694</v>
          </cell>
          <cell r="V43">
            <v>2064.7234426286482</v>
          </cell>
          <cell r="W43">
            <v>2238.747579490112</v>
          </cell>
          <cell r="X43">
            <v>2424.3621922243528</v>
          </cell>
          <cell r="Y43">
            <v>2644.8396864082192</v>
          </cell>
          <cell r="Z43">
            <v>2910.0587856558104</v>
          </cell>
          <cell r="AA43">
            <v>3203.799407350587</v>
          </cell>
          <cell r="AB43">
            <v>3566.8126709947624</v>
          </cell>
          <cell r="AC43">
            <v>4018.9450392754788</v>
          </cell>
          <cell r="AD43">
            <v>4588.6956135087885</v>
          </cell>
          <cell r="AE43">
            <v>5030.3997174408123</v>
          </cell>
          <cell r="AF43">
            <v>5495.2538920246498</v>
          </cell>
          <cell r="AG43">
            <v>6082.0214951939952</v>
          </cell>
          <cell r="AH43">
            <v>6664.6571574692134</v>
          </cell>
          <cell r="AI43">
            <v>7185.7165581547924</v>
          </cell>
          <cell r="AJ43">
            <v>7744.0980874874385</v>
          </cell>
          <cell r="AK43">
            <v>8309.343887746867</v>
          </cell>
          <cell r="AL43">
            <v>8884.9824324065321</v>
          </cell>
          <cell r="AM43">
            <v>9482.8055414756727</v>
          </cell>
          <cell r="AN43">
            <v>10132.394254792451</v>
          </cell>
          <cell r="AO43">
            <v>10809.76814671072</v>
          </cell>
          <cell r="AP43">
            <v>11499.586658494647</v>
          </cell>
          <cell r="AQ43">
            <v>12206.659628288247</v>
          </cell>
          <cell r="AR43">
            <v>12942.648869223698</v>
          </cell>
          <cell r="AS43">
            <v>13715.738911910968</v>
          </cell>
          <cell r="AT43">
            <v>14532.261346994976</v>
          </cell>
          <cell r="AU43">
            <v>15384.735649541539</v>
          </cell>
          <cell r="AV43">
            <v>16245.614902637748</v>
          </cell>
          <cell r="AW43">
            <v>17135.821530506975</v>
          </cell>
          <cell r="AX43">
            <v>18057.451938646296</v>
          </cell>
          <cell r="AY43">
            <v>18970.652120425009</v>
          </cell>
          <cell r="AZ43">
            <v>19863.390046421027</v>
          </cell>
          <cell r="BA43">
            <v>20744.590308121049</v>
          </cell>
          <cell r="BB43">
            <v>21598.949888802581</v>
          </cell>
          <cell r="BC43">
            <v>22426.855359692021</v>
          </cell>
          <cell r="BD43">
            <v>23255.630615840892</v>
          </cell>
          <cell r="BE43">
            <v>24091.397607344396</v>
          </cell>
          <cell r="BF43">
            <v>24942.99543397568</v>
          </cell>
          <cell r="BG43">
            <v>25812.531652324913</v>
          </cell>
          <cell r="BH43">
            <v>26690.089223622199</v>
          </cell>
          <cell r="BI43">
            <v>27592.023084369608</v>
          </cell>
          <cell r="BJ43">
            <v>28481.646138368193</v>
          </cell>
          <cell r="BK43">
            <v>29376.071596448743</v>
          </cell>
          <cell r="BL43">
            <v>30282.55882019956</v>
          </cell>
          <cell r="BM43">
            <v>31208.285396526444</v>
          </cell>
          <cell r="BN43">
            <v>32151.311035235281</v>
          </cell>
          <cell r="BO43">
            <v>33111.275184316815</v>
          </cell>
          <cell r="BP43">
            <v>34096.046798447154</v>
          </cell>
          <cell r="BQ43">
            <v>35109.5659305109</v>
          </cell>
          <cell r="BR43">
            <v>36148.710274448553</v>
          </cell>
          <cell r="BS43">
            <v>37226.604666803018</v>
          </cell>
          <cell r="BT43">
            <v>38327.759793146375</v>
          </cell>
          <cell r="BU43">
            <v>39450.716449130974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</row>
        <row r="45">
          <cell r="A45" t="str">
            <v>NEA Less China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</row>
        <row r="46">
          <cell r="A46" t="str">
            <v>NEA Less China Population</v>
          </cell>
          <cell r="B46" t="str">
            <v>millions</v>
          </cell>
          <cell r="C46">
            <v>196.06317600000011</v>
          </cell>
          <cell r="D46">
            <v>198.26975100000004</v>
          </cell>
          <cell r="E46">
            <v>200.47782199999983</v>
          </cell>
          <cell r="F46">
            <v>202.68652999999995</v>
          </cell>
          <cell r="G46">
            <v>204.78994300000022</v>
          </cell>
          <cell r="H46">
            <v>206.82860400000027</v>
          </cell>
          <cell r="I46">
            <v>208.68228999999997</v>
          </cell>
          <cell r="J46">
            <v>210.40004599999975</v>
          </cell>
          <cell r="K46">
            <v>212.0375710000003</v>
          </cell>
          <cell r="L46">
            <v>213.61272799999983</v>
          </cell>
          <cell r="M46">
            <v>214.10397000000012</v>
          </cell>
          <cell r="N46">
            <v>217.87183600000003</v>
          </cell>
          <cell r="O46">
            <v>219.37426200000004</v>
          </cell>
          <cell r="P46">
            <v>220.84370000000013</v>
          </cell>
          <cell r="Q46">
            <v>222.25463600000012</v>
          </cell>
          <cell r="R46">
            <v>223.58871399999975</v>
          </cell>
          <cell r="S46">
            <v>224.84100399999988</v>
          </cell>
          <cell r="T46">
            <v>226.0181070000001</v>
          </cell>
          <cell r="U46">
            <v>227.12667800000008</v>
          </cell>
          <cell r="V46">
            <v>228.17762599999969</v>
          </cell>
          <cell r="W46">
            <v>229.17862500000001</v>
          </cell>
          <cell r="X46">
            <v>230.133556</v>
          </cell>
          <cell r="Y46">
            <v>231.03946699999983</v>
          </cell>
          <cell r="Z46">
            <v>231.88970200000017</v>
          </cell>
          <cell r="AA46">
            <v>232.67446899999982</v>
          </cell>
          <cell r="AB46">
            <v>233.38808299999982</v>
          </cell>
          <cell r="AC46">
            <v>234.02712200000019</v>
          </cell>
          <cell r="AD46">
            <v>234.59787200000005</v>
          </cell>
          <cell r="AE46">
            <v>235.11596699999996</v>
          </cell>
          <cell r="AF46">
            <v>235.60281700000019</v>
          </cell>
          <cell r="AG46">
            <v>236.07357300000012</v>
          </cell>
          <cell r="AH46">
            <v>236.53413599999976</v>
          </cell>
          <cell r="AI46">
            <v>236.97971500000017</v>
          </cell>
          <cell r="AJ46">
            <v>237.40151500000002</v>
          </cell>
          <cell r="AK46">
            <v>237.78568749999999</v>
          </cell>
          <cell r="AL46">
            <v>238.1218295000001</v>
          </cell>
          <cell r="AM46">
            <v>238.40815299999963</v>
          </cell>
          <cell r="AN46">
            <v>238.64718199999993</v>
          </cell>
          <cell r="AO46">
            <v>238.83762150000007</v>
          </cell>
          <cell r="AP46">
            <v>238.97872800000005</v>
          </cell>
          <cell r="AQ46">
            <v>239.07032400000003</v>
          </cell>
          <cell r="AR46">
            <v>239.11074750000012</v>
          </cell>
          <cell r="AS46">
            <v>239.09991600000012</v>
          </cell>
          <cell r="AT46">
            <v>239.04118174999985</v>
          </cell>
          <cell r="AU46">
            <v>238.93920775000038</v>
          </cell>
          <cell r="AV46">
            <v>238.7974535000003</v>
          </cell>
          <cell r="AW46">
            <v>238.61680849999993</v>
          </cell>
          <cell r="AX46">
            <v>238.39615424999988</v>
          </cell>
          <cell r="AY46">
            <v>238.1335610000001</v>
          </cell>
          <cell r="AZ46">
            <v>237.82587274999992</v>
          </cell>
          <cell r="BA46">
            <v>237.4710335000002</v>
          </cell>
          <cell r="BB46">
            <v>237.06944449999992</v>
          </cell>
          <cell r="BC46">
            <v>236.6217807500002</v>
          </cell>
          <cell r="BD46">
            <v>236.12658400000009</v>
          </cell>
          <cell r="BE46">
            <v>235.58184799999981</v>
          </cell>
          <cell r="BF46">
            <v>234.98685500000033</v>
          </cell>
          <cell r="BG46">
            <v>234.34194149999985</v>
          </cell>
          <cell r="BH46">
            <v>233.64946050000003</v>
          </cell>
          <cell r="BI46">
            <v>232.91323049999983</v>
          </cell>
          <cell r="BJ46">
            <v>232.13825474999976</v>
          </cell>
          <cell r="BK46">
            <v>231.32906325000022</v>
          </cell>
          <cell r="BL46">
            <v>230.48781125000005</v>
          </cell>
          <cell r="BM46">
            <v>229.61654575000034</v>
          </cell>
          <cell r="BN46">
            <v>228.71993799999996</v>
          </cell>
          <cell r="BO46">
            <v>227.8031504999999</v>
          </cell>
          <cell r="BP46">
            <v>226.87046599999985</v>
          </cell>
          <cell r="BQ46">
            <v>225.92436550000002</v>
          </cell>
          <cell r="BR46">
            <v>224.96621400000004</v>
          </cell>
          <cell r="BS46">
            <v>224.06166450000001</v>
          </cell>
          <cell r="BT46">
            <v>223.11433295339998</v>
          </cell>
          <cell r="BU46">
            <v>222.17226442628021</v>
          </cell>
        </row>
        <row r="47">
          <cell r="A47" t="str">
            <v>NEA Less China GDP</v>
          </cell>
          <cell r="B47" t="str">
            <v>Billion $</v>
          </cell>
          <cell r="C47">
            <v>3323.070588244289</v>
          </cell>
          <cell r="D47">
            <v>3470.8258084266054</v>
          </cell>
          <cell r="E47">
            <v>3595.5188564671162</v>
          </cell>
          <cell r="F47">
            <v>3725.4536105580669</v>
          </cell>
          <cell r="G47">
            <v>3910.4701392537863</v>
          </cell>
          <cell r="H47">
            <v>4147.3025159905665</v>
          </cell>
          <cell r="I47">
            <v>4298.5864113836178</v>
          </cell>
          <cell r="J47">
            <v>4505.2766008734498</v>
          </cell>
          <cell r="K47">
            <v>4839.4623781045721</v>
          </cell>
          <cell r="L47">
            <v>5103.1441937324707</v>
          </cell>
          <cell r="M47">
            <v>5367.4812072941168</v>
          </cell>
          <cell r="N47">
            <v>5583.0944664818171</v>
          </cell>
          <cell r="O47">
            <v>5671.5161239687404</v>
          </cell>
          <cell r="P47">
            <v>5691.3334836978374</v>
          </cell>
          <cell r="Q47">
            <v>5804.0755315848282</v>
          </cell>
          <cell r="R47">
            <v>6002.3912016050454</v>
          </cell>
          <cell r="S47">
            <v>6221.2189413110082</v>
          </cell>
          <cell r="T47">
            <v>6333.0848531232241</v>
          </cell>
          <cell r="U47">
            <v>6238.3321858859408</v>
          </cell>
          <cell r="V47">
            <v>6318.4501177389357</v>
          </cell>
          <cell r="W47">
            <v>6549.427150456163</v>
          </cell>
          <cell r="X47">
            <v>6601.3358189076662</v>
          </cell>
          <cell r="Y47">
            <v>6681.1388692189666</v>
          </cell>
          <cell r="Z47">
            <v>6808.420695683466</v>
          </cell>
          <cell r="AA47">
            <v>7007.6963132815927</v>
          </cell>
          <cell r="AB47">
            <v>7168.2989842683382</v>
          </cell>
          <cell r="AC47">
            <v>7329.3816117887309</v>
          </cell>
          <cell r="AD47">
            <v>7516.3384532530135</v>
          </cell>
          <cell r="AE47">
            <v>7490.1448274426639</v>
          </cell>
          <cell r="AF47">
            <v>7171.7276203715119</v>
          </cell>
          <cell r="AG47">
            <v>7531.9950604585856</v>
          </cell>
          <cell r="AH47">
            <v>7602.3797324536808</v>
          </cell>
          <cell r="AI47">
            <v>7732.0495729711365</v>
          </cell>
          <cell r="AJ47">
            <v>7906.0192185695159</v>
          </cell>
          <cell r="AK47">
            <v>7989.9232878064577</v>
          </cell>
          <cell r="AL47">
            <v>8108.0516766823621</v>
          </cell>
          <cell r="AM47">
            <v>8215.6180710337812</v>
          </cell>
          <cell r="AN47">
            <v>8386.1982724402496</v>
          </cell>
          <cell r="AO47">
            <v>8531.504490337089</v>
          </cell>
          <cell r="AP47">
            <v>8656.6271230232651</v>
          </cell>
          <cell r="AQ47">
            <v>8740.5680237302713</v>
          </cell>
          <cell r="AR47">
            <v>8868.2073658959107</v>
          </cell>
          <cell r="AS47">
            <v>8994.3684029405813</v>
          </cell>
          <cell r="AT47">
            <v>9127.9465686798503</v>
          </cell>
          <cell r="AU47">
            <v>9260.7987813229283</v>
          </cell>
          <cell r="AV47">
            <v>9388.9615374589903</v>
          </cell>
          <cell r="AW47">
            <v>9517.9701463090605</v>
          </cell>
          <cell r="AX47">
            <v>9645.4733825749754</v>
          </cell>
          <cell r="AY47">
            <v>9769.253499816572</v>
          </cell>
          <cell r="AZ47">
            <v>9891.0917095973455</v>
          </cell>
          <cell r="BA47">
            <v>10009.454223887318</v>
          </cell>
          <cell r="BB47">
            <v>10123.54514141093</v>
          </cell>
          <cell r="BC47">
            <v>10235.262159378286</v>
          </cell>
          <cell r="BD47">
            <v>10346.451196473296</v>
          </cell>
          <cell r="BE47">
            <v>10456.005477077084</v>
          </cell>
          <cell r="BF47">
            <v>10564.210316904129</v>
          </cell>
          <cell r="BG47">
            <v>10670.654209478314</v>
          </cell>
          <cell r="BH47">
            <v>10773.400628835552</v>
          </cell>
          <cell r="BI47">
            <v>10871.878397602446</v>
          </cell>
          <cell r="BJ47">
            <v>10966.840080331753</v>
          </cell>
          <cell r="BK47">
            <v>11058.205200326312</v>
          </cell>
          <cell r="BL47">
            <v>11146.566192890659</v>
          </cell>
          <cell r="BM47">
            <v>11231.876339478222</v>
          </cell>
          <cell r="BN47">
            <v>11316.46541480322</v>
          </cell>
          <cell r="BO47">
            <v>11401.602012324292</v>
          </cell>
          <cell r="BP47">
            <v>11487.086142609041</v>
          </cell>
          <cell r="BQ47">
            <v>11573.030333617804</v>
          </cell>
          <cell r="BR47">
            <v>11659.86618815484</v>
          </cell>
          <cell r="BS47">
            <v>11747.351890486098</v>
          </cell>
          <cell r="BT47">
            <v>11834.05398606247</v>
          </cell>
          <cell r="BU47">
            <v>11919.64051929643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 t="str">
            <v>Japan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 t="str">
            <v>Japan Population</v>
          </cell>
          <cell r="B50" t="str">
            <v>millions</v>
          </cell>
          <cell r="C50">
            <v>116.76900000000001</v>
          </cell>
          <cell r="D50">
            <v>117.623</v>
          </cell>
          <cell r="E50">
            <v>118.45099999999999</v>
          </cell>
          <cell r="F50">
            <v>119.271</v>
          </cell>
          <cell r="G50">
            <v>120.05</v>
          </cell>
          <cell r="H50">
            <v>120.8</v>
          </cell>
          <cell r="I50">
            <v>121.446</v>
          </cell>
          <cell r="J50">
            <v>122.03100000000001</v>
          </cell>
          <cell r="K50">
            <v>122.548</v>
          </cell>
          <cell r="L50">
            <v>123.02800000000001</v>
          </cell>
          <cell r="M50">
            <v>122.249285</v>
          </cell>
          <cell r="N50">
            <v>124.940015</v>
          </cell>
          <cell r="O50">
            <v>125.341476</v>
          </cell>
          <cell r="P50">
            <v>125.717524</v>
          </cell>
          <cell r="Q50">
            <v>126.063174</v>
          </cell>
          <cell r="R50">
            <v>126.375466</v>
          </cell>
          <cell r="S50">
            <v>126.654021</v>
          </cell>
          <cell r="T50">
            <v>126.90262800000001</v>
          </cell>
          <cell r="U50">
            <v>127.12726499999999</v>
          </cell>
          <cell r="V50">
            <v>127.335858</v>
          </cell>
          <cell r="W50">
            <v>127.53393399999999</v>
          </cell>
          <cell r="X50">
            <v>127.723513</v>
          </cell>
          <cell r="Y50">
            <v>127.90261700000001</v>
          </cell>
          <cell r="Z50">
            <v>128.06779399999999</v>
          </cell>
          <cell r="AA50">
            <v>128.21363199999999</v>
          </cell>
          <cell r="AB50">
            <v>128.335767</v>
          </cell>
          <cell r="AC50">
            <v>128.43299400000001</v>
          </cell>
          <cell r="AD50">
            <v>128.50525099999999</v>
          </cell>
          <cell r="AE50">
            <v>128.55050800000001</v>
          </cell>
          <cell r="AF50">
            <v>128.56665899999999</v>
          </cell>
          <cell r="AG50">
            <v>128.551873</v>
          </cell>
          <cell r="AH50">
            <v>128.50539900000001</v>
          </cell>
          <cell r="AI50">
            <v>128.42638399999998</v>
          </cell>
          <cell r="AJ50">
            <v>128.31292000000002</v>
          </cell>
          <cell r="AK50">
            <v>128.16287499999999</v>
          </cell>
          <cell r="AL50">
            <v>127.97497500000001</v>
          </cell>
          <cell r="AM50">
            <v>127.74849999999999</v>
          </cell>
          <cell r="AN50">
            <v>127.48445</v>
          </cell>
          <cell r="AO50">
            <v>127.18535</v>
          </cell>
          <cell r="AP50">
            <v>126.85472500000002</v>
          </cell>
          <cell r="AQ50">
            <v>126.49565</v>
          </cell>
          <cell r="AR50">
            <v>126.109475</v>
          </cell>
          <cell r="AS50">
            <v>125.69675000000001</v>
          </cell>
          <cell r="AT50">
            <v>125.2586</v>
          </cell>
          <cell r="AU50">
            <v>124.7959</v>
          </cell>
          <cell r="AV50">
            <v>124.30984999999998</v>
          </cell>
          <cell r="AW50">
            <v>123.8015</v>
          </cell>
          <cell r="AX50">
            <v>123.27252500000002</v>
          </cell>
          <cell r="AY50">
            <v>122.72477500000001</v>
          </cell>
          <cell r="AZ50">
            <v>122.16012499999999</v>
          </cell>
          <cell r="BA50">
            <v>121.5805</v>
          </cell>
          <cell r="BB50">
            <v>120.987475</v>
          </cell>
          <cell r="BC50">
            <v>120.3822</v>
          </cell>
          <cell r="BD50">
            <v>119.76545</v>
          </cell>
          <cell r="BE50">
            <v>119.1377</v>
          </cell>
          <cell r="BF50">
            <v>118.49979999999999</v>
          </cell>
          <cell r="BG50">
            <v>117.85282500000001</v>
          </cell>
          <cell r="BH50">
            <v>117.198475</v>
          </cell>
          <cell r="BI50">
            <v>116.53875000000001</v>
          </cell>
          <cell r="BJ50">
            <v>115.87590000000002</v>
          </cell>
          <cell r="BK50">
            <v>115.21205</v>
          </cell>
          <cell r="BL50">
            <v>114.54822499999999</v>
          </cell>
          <cell r="BM50">
            <v>113.88544999999999</v>
          </cell>
          <cell r="BN50">
            <v>113.2257</v>
          </cell>
          <cell r="BO50">
            <v>112.57109999999999</v>
          </cell>
          <cell r="BP50">
            <v>111.923225</v>
          </cell>
          <cell r="BQ50">
            <v>111.28270000000001</v>
          </cell>
          <cell r="BR50">
            <v>110.64952500000001</v>
          </cell>
          <cell r="BS50">
            <v>110.02505000000001</v>
          </cell>
          <cell r="BT50">
            <v>109.39903076220519</v>
          </cell>
          <cell r="BU50">
            <v>108.7765734413201</v>
          </cell>
        </row>
        <row r="51">
          <cell r="A51" t="str">
            <v>Japan GDP</v>
          </cell>
          <cell r="B51" t="str">
            <v>Billion $</v>
          </cell>
          <cell r="C51">
            <v>3007.1666193335195</v>
          </cell>
          <cell r="D51">
            <v>3134.1096504432226</v>
          </cell>
          <cell r="E51">
            <v>3240.4736130308097</v>
          </cell>
          <cell r="F51">
            <v>3339.2341068273372</v>
          </cell>
          <cell r="G51">
            <v>3492.0331618510045</v>
          </cell>
          <cell r="H51">
            <v>3708.8959358402312</v>
          </cell>
          <cell r="I51">
            <v>3815.3021986714402</v>
          </cell>
          <cell r="J51">
            <v>3969.3279607601457</v>
          </cell>
          <cell r="K51">
            <v>4257.5618208006372</v>
          </cell>
          <cell r="L51">
            <v>4483.2653457068682</v>
          </cell>
          <cell r="M51">
            <v>4703.7942536091177</v>
          </cell>
          <cell r="N51">
            <v>4864.3437124998036</v>
          </cell>
          <cell r="O51">
            <v>4908.5772202345242</v>
          </cell>
          <cell r="P51">
            <v>4880.5116424541357</v>
          </cell>
          <cell r="Q51">
            <v>4929.4243877135714</v>
          </cell>
          <cell r="R51">
            <v>5064.1221888312302</v>
          </cell>
          <cell r="S51">
            <v>5223.0317713376035</v>
          </cell>
          <cell r="T51">
            <v>5279.9764932642474</v>
          </cell>
          <cell r="U51">
            <v>5217.6849401947611</v>
          </cell>
          <cell r="V51">
            <v>5209.5284232864269</v>
          </cell>
          <cell r="W51">
            <v>5352.8035714760363</v>
          </cell>
          <cell r="X51">
            <v>5374.1344184961999</v>
          </cell>
          <cell r="Y51">
            <v>5378.6019376110016</v>
          </cell>
          <cell r="Z51">
            <v>5463.005755306599</v>
          </cell>
          <cell r="AA51">
            <v>5582.798406589247</v>
          </cell>
          <cell r="AB51">
            <v>5675.531359759947</v>
          </cell>
          <cell r="AC51">
            <v>5754.335211031902</v>
          </cell>
          <cell r="AD51">
            <v>5848.9805809750515</v>
          </cell>
          <cell r="AE51">
            <v>5784.9414097312574</v>
          </cell>
          <cell r="AF51">
            <v>5471.3612469722675</v>
          </cell>
          <cell r="AG51">
            <v>5701.4591898199897</v>
          </cell>
          <cell r="AH51">
            <v>5695.9243898015866</v>
          </cell>
          <cell r="AI51">
            <v>5781.4904865382014</v>
          </cell>
          <cell r="AJ51">
            <v>5898.3074949433467</v>
          </cell>
          <cell r="AK51">
            <v>5915.283488322656</v>
          </cell>
          <cell r="AL51">
            <v>5997.59242331113</v>
          </cell>
          <cell r="AM51">
            <v>6054.339618622781</v>
          </cell>
          <cell r="AN51">
            <v>6158.0379055819003</v>
          </cell>
          <cell r="AO51">
            <v>6241.4732056813955</v>
          </cell>
          <cell r="AP51">
            <v>6305.3542397818073</v>
          </cell>
          <cell r="AQ51">
            <v>6328.6455819000639</v>
          </cell>
          <cell r="AR51">
            <v>6394.205012970996</v>
          </cell>
          <cell r="AS51">
            <v>6457.9522387193156</v>
          </cell>
          <cell r="AT51">
            <v>6528.6612639465648</v>
          </cell>
          <cell r="AU51">
            <v>6598.1257556479586</v>
          </cell>
          <cell r="AV51">
            <v>6662.3303047468298</v>
          </cell>
          <cell r="AW51">
            <v>6727.8268864402644</v>
          </cell>
          <cell r="AX51">
            <v>6791.8281163547881</v>
          </cell>
          <cell r="AY51">
            <v>6852.5620475247988</v>
          </cell>
          <cell r="AZ51">
            <v>6912.0798287587941</v>
          </cell>
          <cell r="BA51">
            <v>6969.473185181957</v>
          </cell>
          <cell r="BB51">
            <v>7024.6503045700183</v>
          </cell>
          <cell r="BC51">
            <v>7078.3989763552145</v>
          </cell>
          <cell r="BD51">
            <v>7132.7590538357981</v>
          </cell>
          <cell r="BE51">
            <v>7186.6215496088143</v>
          </cell>
          <cell r="BF51">
            <v>7239.7032070328178</v>
          </cell>
          <cell r="BG51">
            <v>7291.6388046099955</v>
          </cell>
          <cell r="BH51">
            <v>7340.8484190488589</v>
          </cell>
          <cell r="BI51">
            <v>7386.960457025305</v>
          </cell>
          <cell r="BJ51">
            <v>7430.6940660247155</v>
          </cell>
          <cell r="BK51">
            <v>7472.0837118347545</v>
          </cell>
          <cell r="BL51">
            <v>7511.6875085127422</v>
          </cell>
          <cell r="BM51">
            <v>7549.2615888888477</v>
          </cell>
          <cell r="BN51">
            <v>7586.6746358368937</v>
          </cell>
          <cell r="BO51">
            <v>7624.7384779519371</v>
          </cell>
          <cell r="BP51">
            <v>7663.2521130773748</v>
          </cell>
          <cell r="BQ51">
            <v>7702.1720969430417</v>
          </cell>
          <cell r="BR51">
            <v>7741.3327620653972</v>
          </cell>
          <cell r="BS51">
            <v>7780.8053570475031</v>
          </cell>
          <cell r="BT51">
            <v>7818.8129181794066</v>
          </cell>
          <cell r="BU51">
            <v>7855.0200906404407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</row>
        <row r="53">
          <cell r="A53" t="str">
            <v>South Korea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 t="str">
            <v>South Korea Population</v>
          </cell>
          <cell r="B54" t="str">
            <v>millions</v>
          </cell>
          <cell r="C54">
            <v>37.459359999999997</v>
          </cell>
          <cell r="D54">
            <v>38.053350000000002</v>
          </cell>
          <cell r="E54">
            <v>38.671469999999999</v>
          </cell>
          <cell r="F54">
            <v>39.299329999999998</v>
          </cell>
          <cell r="G54">
            <v>39.915790000000001</v>
          </cell>
          <cell r="H54">
            <v>40.504730000000002</v>
          </cell>
          <cell r="I54">
            <v>41.064030000000002</v>
          </cell>
          <cell r="J54">
            <v>41.596400000000003</v>
          </cell>
          <cell r="K54">
            <v>42.096609999999998</v>
          </cell>
          <cell r="L54">
            <v>42.559550000000002</v>
          </cell>
          <cell r="M54">
            <v>42.972254</v>
          </cell>
          <cell r="N54">
            <v>43.378101000000001</v>
          </cell>
          <cell r="O54">
            <v>43.853448</v>
          </cell>
          <cell r="P54">
            <v>44.340558000000001</v>
          </cell>
          <cell r="Q54">
            <v>44.825885</v>
          </cell>
          <cell r="R54">
            <v>45.298610999999994</v>
          </cell>
          <cell r="S54">
            <v>45.757361000000003</v>
          </cell>
          <cell r="T54">
            <v>46.202604000000001</v>
          </cell>
          <cell r="U54">
            <v>46.627441999999995</v>
          </cell>
          <cell r="V54">
            <v>47.023879999999998</v>
          </cell>
          <cell r="W54">
            <v>47.386312000000004</v>
          </cell>
          <cell r="X54">
            <v>47.712788000000003</v>
          </cell>
          <cell r="Y54">
            <v>48.004785999999996</v>
          </cell>
          <cell r="Z54">
            <v>48.265025999999992</v>
          </cell>
          <cell r="AA54">
            <v>48.498083000000001</v>
          </cell>
          <cell r="AB54">
            <v>48.708497000000001</v>
          </cell>
          <cell r="AC54">
            <v>48.895844999999994</v>
          </cell>
          <cell r="AD54">
            <v>49.062428999999995</v>
          </cell>
          <cell r="AE54">
            <v>49.218985000000004</v>
          </cell>
          <cell r="AF54">
            <v>49.379207999999998</v>
          </cell>
          <cell r="AG54">
            <v>49.552855000000008</v>
          </cell>
          <cell r="AH54">
            <v>49.744658999999999</v>
          </cell>
          <cell r="AI54">
            <v>49.952243999999993</v>
          </cell>
          <cell r="AJ54">
            <v>50.169241999999997</v>
          </cell>
          <cell r="AK54">
            <v>50.385557500000004</v>
          </cell>
          <cell r="AL54">
            <v>50.593662500000001</v>
          </cell>
          <cell r="AM54">
            <v>50.791917499999997</v>
          </cell>
          <cell r="AN54">
            <v>50.982212500000003</v>
          </cell>
          <cell r="AO54">
            <v>51.164434999999997</v>
          </cell>
          <cell r="AP54">
            <v>51.339237500000003</v>
          </cell>
          <cell r="AQ54">
            <v>51.506972500000003</v>
          </cell>
          <cell r="AR54">
            <v>51.666654999999999</v>
          </cell>
          <cell r="AS54">
            <v>51.817227499999994</v>
          </cell>
          <cell r="AT54">
            <v>51.959107500000002</v>
          </cell>
          <cell r="AU54">
            <v>52.093055</v>
          </cell>
          <cell r="AV54">
            <v>52.219340000000003</v>
          </cell>
          <cell r="AW54">
            <v>52.337649999999996</v>
          </cell>
          <cell r="AX54">
            <v>52.446827499999998</v>
          </cell>
          <cell r="AY54">
            <v>52.545242500000001</v>
          </cell>
          <cell r="AZ54">
            <v>52.630832500000004</v>
          </cell>
          <cell r="BA54">
            <v>52.701817499999997</v>
          </cell>
          <cell r="BB54">
            <v>52.757655</v>
          </cell>
          <cell r="BC54">
            <v>52.797742499999998</v>
          </cell>
          <cell r="BD54">
            <v>52.820365000000002</v>
          </cell>
          <cell r="BE54">
            <v>52.8235375</v>
          </cell>
          <cell r="BF54">
            <v>52.805844999999998</v>
          </cell>
          <cell r="BG54">
            <v>52.766652499999999</v>
          </cell>
          <cell r="BH54">
            <v>52.7062825</v>
          </cell>
          <cell r="BI54">
            <v>52.625664999999998</v>
          </cell>
          <cell r="BJ54">
            <v>52.526274999999998</v>
          </cell>
          <cell r="BK54">
            <v>52.4094075</v>
          </cell>
          <cell r="BL54">
            <v>52.275570000000002</v>
          </cell>
          <cell r="BM54">
            <v>52.125135</v>
          </cell>
          <cell r="BN54">
            <v>51.9592375</v>
          </cell>
          <cell r="BO54">
            <v>51.77919</v>
          </cell>
          <cell r="BP54">
            <v>51.586185</v>
          </cell>
          <cell r="BQ54">
            <v>51.3811575</v>
          </cell>
          <cell r="BR54">
            <v>51.164854999999996</v>
          </cell>
          <cell r="BS54">
            <v>50.980385000000005</v>
          </cell>
          <cell r="BT54">
            <v>50.765769657275143</v>
          </cell>
          <cell r="BU54">
            <v>50.552057794297106</v>
          </cell>
        </row>
        <row r="55">
          <cell r="A55" t="str">
            <v>South Korea GDP</v>
          </cell>
          <cell r="B55" t="str">
            <v>Billion $</v>
          </cell>
          <cell r="C55">
            <v>156.23165097520749</v>
          </cell>
          <cell r="D55">
            <v>165.86022880665564</v>
          </cell>
          <cell r="E55">
            <v>178.00981513794358</v>
          </cell>
          <cell r="F55">
            <v>197.19015409409948</v>
          </cell>
          <cell r="G55">
            <v>213.16685782404983</v>
          </cell>
          <cell r="H55">
            <v>227.66748702410098</v>
          </cell>
          <cell r="I55">
            <v>251.84326383268012</v>
          </cell>
          <cell r="J55">
            <v>279.80836811819876</v>
          </cell>
          <cell r="K55">
            <v>309.58326576876681</v>
          </cell>
          <cell r="L55">
            <v>330.4631673339224</v>
          </cell>
          <cell r="M55">
            <v>362.88548621252892</v>
          </cell>
          <cell r="N55">
            <v>400.4586548872104</v>
          </cell>
          <cell r="O55">
            <v>425.18882354891679</v>
          </cell>
          <cell r="P55">
            <v>454.30059238477753</v>
          </cell>
          <cell r="Q55">
            <v>496.12405335932181</v>
          </cell>
          <cell r="R55">
            <v>543.60603601018965</v>
          </cell>
          <cell r="S55">
            <v>584.89033889483972</v>
          </cell>
          <cell r="T55">
            <v>619.52862952812484</v>
          </cell>
          <cell r="U55">
            <v>585.63294633936766</v>
          </cell>
          <cell r="V55">
            <v>651.85986330025628</v>
          </cell>
          <cell r="W55">
            <v>710.03461464714235</v>
          </cell>
          <cell r="X55">
            <v>742.16568608652653</v>
          </cell>
          <cell r="Y55">
            <v>797.32684386790197</v>
          </cell>
          <cell r="Z55">
            <v>820.71417758856569</v>
          </cell>
          <cell r="AA55">
            <v>860.92794934526262</v>
          </cell>
          <cell r="AB55">
            <v>894.70789476339928</v>
          </cell>
          <cell r="AC55">
            <v>941.01935162051632</v>
          </cell>
          <cell r="AD55">
            <v>992.43096893620168</v>
          </cell>
          <cell r="AE55">
            <v>1020.508969388888</v>
          </cell>
          <cell r="AF55">
            <v>1027.7292589639826</v>
          </cell>
          <cell r="AG55">
            <v>1094.4986210366517</v>
          </cell>
          <cell r="AH55">
            <v>1134.7948278422289</v>
          </cell>
          <cell r="AI55">
            <v>1160.8087515516042</v>
          </cell>
          <cell r="AJ55">
            <v>1194.4282384013541</v>
          </cell>
          <cell r="AK55">
            <v>1234.3393446428031</v>
          </cell>
          <cell r="AL55">
            <v>1268.7802842120593</v>
          </cell>
          <cell r="AM55">
            <v>1305.945905423154</v>
          </cell>
          <cell r="AN55">
            <v>1345.9450692509195</v>
          </cell>
          <cell r="AO55">
            <v>1383.4281475757496</v>
          </cell>
          <cell r="AP55">
            <v>1420.7209246334901</v>
          </cell>
          <cell r="AQ55">
            <v>1457.5558973930172</v>
          </cell>
          <cell r="AR55">
            <v>1493.9241995452958</v>
          </cell>
          <cell r="AS55">
            <v>1529.3068276346276</v>
          </cell>
          <cell r="AT55">
            <v>1564.078761657755</v>
          </cell>
          <cell r="AU55">
            <v>1598.3351522482224</v>
          </cell>
          <cell r="AV55">
            <v>1632.2658681702392</v>
          </cell>
          <cell r="AW55">
            <v>1665.8670168978879</v>
          </cell>
          <cell r="AX55">
            <v>1698.7361545015624</v>
          </cell>
          <cell r="AY55">
            <v>1730.6319443743637</v>
          </cell>
          <cell r="AZ55">
            <v>1761.0624144905771</v>
          </cell>
          <cell r="BA55">
            <v>1789.7613593277181</v>
          </cell>
          <cell r="BB55">
            <v>1816.8059806498213</v>
          </cell>
          <cell r="BC55">
            <v>1842.1921696795303</v>
          </cell>
          <cell r="BD55">
            <v>1866.0068594956733</v>
          </cell>
          <cell r="BE55">
            <v>1888.4003448489634</v>
          </cell>
          <cell r="BF55">
            <v>1909.5620620007301</v>
          </cell>
          <cell r="BG55">
            <v>1929.6626333370341</v>
          </cell>
          <cell r="BH55">
            <v>1948.6237758366415</v>
          </cell>
          <cell r="BI55">
            <v>1966.4199718296463</v>
          </cell>
          <cell r="BJ55">
            <v>1983.0998778900205</v>
          </cell>
          <cell r="BK55">
            <v>1998.4113448388714</v>
          </cell>
          <cell r="BL55">
            <v>2012.4633634018953</v>
          </cell>
          <cell r="BM55">
            <v>2025.5450617542031</v>
          </cell>
          <cell r="BN55">
            <v>2037.8052208864297</v>
          </cell>
          <cell r="BO55">
            <v>2049.4263570138278</v>
          </cell>
          <cell r="BP55">
            <v>2060.4329065491038</v>
          </cell>
          <cell r="BQ55">
            <v>2071.1267565023213</v>
          </cell>
          <cell r="BR55">
            <v>2081.7782211733238</v>
          </cell>
          <cell r="BS55">
            <v>2092.8569986895172</v>
          </cell>
          <cell r="BT55">
            <v>2103.9279086668203</v>
          </cell>
          <cell r="BU55">
            <v>2114.9794758377925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 t="str">
            <v>Taiwan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</row>
        <row r="58">
          <cell r="A58" t="str">
            <v>Taiwan Population</v>
          </cell>
          <cell r="B58" t="str">
            <v>millions</v>
          </cell>
          <cell r="C58">
            <v>17.641916999999999</v>
          </cell>
          <cell r="D58">
            <v>17.973500000000001</v>
          </cell>
          <cell r="E58">
            <v>18.292833000000002</v>
          </cell>
          <cell r="F58">
            <v>18.603332999999999</v>
          </cell>
          <cell r="G58">
            <v>18.86525</v>
          </cell>
          <cell r="H58">
            <v>19.131667</v>
          </cell>
          <cell r="I58">
            <v>19.363167000000001</v>
          </cell>
          <cell r="J58">
            <v>19.559417</v>
          </cell>
          <cell r="K58">
            <v>19.780667000000001</v>
          </cell>
          <cell r="L58">
            <v>20.007750000000001</v>
          </cell>
          <cell r="M58">
            <v>20.401305000000001</v>
          </cell>
          <cell r="N58">
            <v>20.518800000000002</v>
          </cell>
          <cell r="O58">
            <v>20.716684000000001</v>
          </cell>
          <cell r="P58">
            <v>20.902884</v>
          </cell>
          <cell r="Q58">
            <v>21.074052999999999</v>
          </cell>
          <cell r="R58">
            <v>21.228511999999998</v>
          </cell>
          <cell r="S58">
            <v>21.364130000000003</v>
          </cell>
          <cell r="T58">
            <v>21.483508</v>
          </cell>
          <cell r="U58">
            <v>21.595371999999998</v>
          </cell>
          <cell r="V58">
            <v>21.711573000000001</v>
          </cell>
          <cell r="W58">
            <v>21.840235</v>
          </cell>
          <cell r="X58">
            <v>21.985282000000002</v>
          </cell>
          <cell r="Y58">
            <v>22.143337000000002</v>
          </cell>
          <cell r="Z58">
            <v>22.306338</v>
          </cell>
          <cell r="AA58">
            <v>22.462374000000001</v>
          </cell>
          <cell r="AB58">
            <v>22.602885999999998</v>
          </cell>
          <cell r="AC58">
            <v>22.725477999999999</v>
          </cell>
          <cell r="AD58">
            <v>22.833012999999998</v>
          </cell>
          <cell r="AE58">
            <v>22.928525999999998</v>
          </cell>
          <cell r="AF58">
            <v>23.017055000000003</v>
          </cell>
          <cell r="AG58">
            <v>23.102406000000002</v>
          </cell>
          <cell r="AH58">
            <v>23.185009999999998</v>
          </cell>
          <cell r="AI58">
            <v>23.263897</v>
          </cell>
          <cell r="AJ58">
            <v>23.339858</v>
          </cell>
          <cell r="AK58">
            <v>23.413651999999999</v>
          </cell>
          <cell r="AL58">
            <v>23.485754999999997</v>
          </cell>
          <cell r="AM58">
            <v>23.556707499999998</v>
          </cell>
          <cell r="AN58">
            <v>23.626457500000001</v>
          </cell>
          <cell r="AO58">
            <v>23.694087499999998</v>
          </cell>
          <cell r="AP58">
            <v>23.7582475</v>
          </cell>
          <cell r="AQ58">
            <v>23.8179075</v>
          </cell>
          <cell r="AR58">
            <v>23.8726825</v>
          </cell>
          <cell r="AS58">
            <v>23.922727500000001</v>
          </cell>
          <cell r="AT58">
            <v>23.968059999999998</v>
          </cell>
          <cell r="AU58">
            <v>24.008870000000002</v>
          </cell>
          <cell r="AV58">
            <v>24.045237499999999</v>
          </cell>
          <cell r="AW58">
            <v>24.0768825</v>
          </cell>
          <cell r="AX58">
            <v>24.103447500000001</v>
          </cell>
          <cell r="AY58">
            <v>24.124747499999998</v>
          </cell>
          <cell r="AZ58">
            <v>24.140587500000002</v>
          </cell>
          <cell r="BA58">
            <v>24.150705000000002</v>
          </cell>
          <cell r="BB58">
            <v>24.155057499999998</v>
          </cell>
          <cell r="BC58">
            <v>24.153232500000001</v>
          </cell>
          <cell r="BD58">
            <v>24.144280000000002</v>
          </cell>
          <cell r="BE58">
            <v>24.127012499999999</v>
          </cell>
          <cell r="BF58">
            <v>24.100535000000001</v>
          </cell>
          <cell r="BG58">
            <v>24.064635000000003</v>
          </cell>
          <cell r="BH58">
            <v>24.019490000000001</v>
          </cell>
          <cell r="BI58">
            <v>23.965192500000001</v>
          </cell>
          <cell r="BJ58">
            <v>23.902032499999997</v>
          </cell>
          <cell r="BK58">
            <v>23.830334999999998</v>
          </cell>
          <cell r="BL58">
            <v>23.750230000000002</v>
          </cell>
          <cell r="BM58">
            <v>23.662062499999998</v>
          </cell>
          <cell r="BN58">
            <v>23.566777500000001</v>
          </cell>
          <cell r="BO58">
            <v>23.465522500000002</v>
          </cell>
          <cell r="BP58">
            <v>23.359294999999996</v>
          </cell>
          <cell r="BQ58">
            <v>23.248619999999999</v>
          </cell>
          <cell r="BR58">
            <v>23.133854999999997</v>
          </cell>
          <cell r="BS58">
            <v>23.033555</v>
          </cell>
          <cell r="BT58">
            <v>22.919851651604478</v>
          </cell>
          <cell r="BU58">
            <v>22.80670959092318</v>
          </cell>
        </row>
        <row r="59">
          <cell r="A59" t="str">
            <v>Taiwan GDP</v>
          </cell>
          <cell r="B59" t="str">
            <v>Billion $</v>
          </cell>
          <cell r="C59">
            <v>75.289276042253235</v>
          </cell>
          <cell r="D59">
            <v>80.150000616403645</v>
          </cell>
          <cell r="E59">
            <v>83.335324999726353</v>
          </cell>
          <cell r="F59">
            <v>90.269165007663602</v>
          </cell>
          <cell r="G59">
            <v>98.682072245523102</v>
          </cell>
          <cell r="H59">
            <v>102.69583963548786</v>
          </cell>
          <cell r="I59">
            <v>113.99678140099311</v>
          </cell>
          <cell r="J59">
            <v>126.17063563307779</v>
          </cell>
          <cell r="K59">
            <v>133.20058991199522</v>
          </cell>
          <cell r="L59">
            <v>146.89564810662552</v>
          </cell>
          <cell r="M59">
            <v>155.18868433706709</v>
          </cell>
          <cell r="N59">
            <v>168.1615379704979</v>
          </cell>
          <cell r="O59">
            <v>182.10754988899416</v>
          </cell>
          <cell r="P59">
            <v>194.49492854924605</v>
          </cell>
          <cell r="Q59">
            <v>209.07061017290093</v>
          </cell>
          <cell r="R59">
            <v>222.6627404646292</v>
          </cell>
          <cell r="S59">
            <v>236.41280621613552</v>
          </cell>
          <cell r="T59">
            <v>250.86493685280539</v>
          </cell>
          <cell r="U59">
            <v>261.42890238805091</v>
          </cell>
          <cell r="V59">
            <v>278.98907206969727</v>
          </cell>
          <cell r="W59">
            <v>296.90169878601847</v>
          </cell>
          <cell r="X59">
            <v>293.16097896623194</v>
          </cell>
          <cell r="Y59">
            <v>309.50344617919171</v>
          </cell>
          <cell r="Z59">
            <v>322.2568154990031</v>
          </cell>
          <cell r="AA59">
            <v>343.22286110436698</v>
          </cell>
          <cell r="AB59">
            <v>361.81135963759414</v>
          </cell>
          <cell r="AC59">
            <v>382.15767530535817</v>
          </cell>
          <cell r="AD59">
            <v>407.06262091691718</v>
          </cell>
          <cell r="AE59">
            <v>409.92893258536589</v>
          </cell>
          <cell r="AF59">
            <v>403.50693618377107</v>
          </cell>
          <cell r="AG59">
            <v>446.40376763537762</v>
          </cell>
          <cell r="AH59">
            <v>463.38743079861308</v>
          </cell>
          <cell r="AI59">
            <v>472.95062038844242</v>
          </cell>
          <cell r="AJ59">
            <v>483.36707588786408</v>
          </cell>
          <cell r="AK59">
            <v>502.8034981103342</v>
          </cell>
          <cell r="AL59">
            <v>506.85796815008371</v>
          </cell>
          <cell r="AM59">
            <v>514.00691123283195</v>
          </cell>
          <cell r="AN59">
            <v>528.69235120184317</v>
          </cell>
          <cell r="AO59">
            <v>542.36479287282111</v>
          </cell>
          <cell r="AP59">
            <v>555.31336368648294</v>
          </cell>
          <cell r="AQ59">
            <v>568.42446750713225</v>
          </cell>
          <cell r="AR59">
            <v>582.64723881680982</v>
          </cell>
          <cell r="AS59">
            <v>597.9092338698714</v>
          </cell>
          <cell r="AT59">
            <v>614.08523425904093</v>
          </cell>
          <cell r="AU59">
            <v>630.77473534359399</v>
          </cell>
          <cell r="AV59">
            <v>647.79237826595966</v>
          </cell>
          <cell r="AW59">
            <v>664.50292446097899</v>
          </cell>
          <cell r="AX59">
            <v>681.48074355892345</v>
          </cell>
          <cell r="AY59">
            <v>698.67014695978912</v>
          </cell>
          <cell r="AZ59">
            <v>716.19262970515388</v>
          </cell>
          <cell r="BA59">
            <v>734.04268768920349</v>
          </cell>
          <cell r="BB59">
            <v>751.53279334154274</v>
          </cell>
          <cell r="BC59">
            <v>769.35282157181121</v>
          </cell>
          <cell r="BD59">
            <v>787.34323425412606</v>
          </cell>
          <cell r="BE59">
            <v>805.57655607686422</v>
          </cell>
          <cell r="BF59">
            <v>824.1744439670689</v>
          </cell>
          <cell r="BG59">
            <v>842.90143551571214</v>
          </cell>
          <cell r="BH59">
            <v>861.82018039779882</v>
          </cell>
          <cell r="BI59">
            <v>880.80149401215704</v>
          </cell>
          <cell r="BJ59">
            <v>899.64998060237849</v>
          </cell>
          <cell r="BK59">
            <v>918.55286070888269</v>
          </cell>
          <cell r="BL59">
            <v>937.49629312440118</v>
          </cell>
          <cell r="BM59">
            <v>956.42313227974421</v>
          </cell>
          <cell r="BN59">
            <v>975.67827515836484</v>
          </cell>
          <cell r="BO59">
            <v>995.19421552130552</v>
          </cell>
          <cell r="BP59">
            <v>1014.9021520458871</v>
          </cell>
          <cell r="BQ59">
            <v>1034.6588970382045</v>
          </cell>
          <cell r="BR59">
            <v>1054.640986597979</v>
          </cell>
          <cell r="BS59">
            <v>1074.2138297019119</v>
          </cell>
          <cell r="BT59">
            <v>1094.1180230203856</v>
          </cell>
          <cell r="BU59">
            <v>1114.360613217249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</row>
        <row r="61">
          <cell r="A61" t="str">
            <v>Singapore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 t="str">
            <v>Singapore Population</v>
          </cell>
          <cell r="B62" t="str">
            <v>millions</v>
          </cell>
          <cell r="C62">
            <v>2.4145020000000001</v>
          </cell>
          <cell r="D62">
            <v>2.4632010000000002</v>
          </cell>
          <cell r="E62">
            <v>2.5204209999999998</v>
          </cell>
          <cell r="F62">
            <v>2.5831559999999998</v>
          </cell>
          <cell r="G62">
            <v>2.6469079999999998</v>
          </cell>
          <cell r="H62">
            <v>2.7085900000000001</v>
          </cell>
          <cell r="I62">
            <v>2.7670599999999999</v>
          </cell>
          <cell r="J62">
            <v>2.8238560000000001</v>
          </cell>
          <cell r="K62">
            <v>2.8818069999999998</v>
          </cell>
          <cell r="L62">
            <v>2.9450099999999999</v>
          </cell>
          <cell r="M62">
            <v>3.0164</v>
          </cell>
          <cell r="N62">
            <v>3.0965699999999998</v>
          </cell>
          <cell r="O62">
            <v>3.1894330000000002</v>
          </cell>
          <cell r="P62">
            <v>3.287588</v>
          </cell>
          <cell r="Q62">
            <v>3.3853499999999999</v>
          </cell>
          <cell r="R62">
            <v>3.4787789999999998</v>
          </cell>
          <cell r="S62">
            <v>3.5661330000000002</v>
          </cell>
          <cell r="T62">
            <v>3.6491349999999998</v>
          </cell>
          <cell r="U62">
            <v>3.7314400000000001</v>
          </cell>
          <cell r="V62">
            <v>3.8184619999999998</v>
          </cell>
          <cell r="W62">
            <v>3.9139599999999999</v>
          </cell>
          <cell r="X62">
            <v>4.0187790000000003</v>
          </cell>
          <cell r="Y62">
            <v>4.131208</v>
          </cell>
          <cell r="Z62">
            <v>4.249295</v>
          </cell>
          <cell r="AA62">
            <v>4.3700400000000004</v>
          </cell>
          <cell r="AB62">
            <v>4.4910420000000002</v>
          </cell>
          <cell r="AC62">
            <v>4.6119009999999996</v>
          </cell>
          <cell r="AD62">
            <v>4.7325280000000003</v>
          </cell>
          <cell r="AE62">
            <v>4.8511090000000001</v>
          </cell>
          <cell r="AF62">
            <v>4.9655180000000003</v>
          </cell>
          <cell r="AG62">
            <v>5.0742520000000004</v>
          </cell>
          <cell r="AH62">
            <v>5.1760169999999999</v>
          </cell>
          <cell r="AI62">
            <v>5.2709580000000003</v>
          </cell>
          <cell r="AJ62">
            <v>5.3608370000000001</v>
          </cell>
          <cell r="AK62">
            <v>5.4483420000000002</v>
          </cell>
          <cell r="AL62">
            <v>5.5352620000000003</v>
          </cell>
          <cell r="AM62">
            <v>5.6224550000000004</v>
          </cell>
          <cell r="AN62">
            <v>5.708844</v>
          </cell>
          <cell r="AO62">
            <v>5.7919010000000002</v>
          </cell>
          <cell r="AP62">
            <v>5.8681039999999998</v>
          </cell>
          <cell r="AQ62">
            <v>5.9350529999999999</v>
          </cell>
          <cell r="AR62">
            <v>5.9918009999999997</v>
          </cell>
          <cell r="AS62">
            <v>6.0395770000000004</v>
          </cell>
          <cell r="AT62">
            <v>6.0808590000000002</v>
          </cell>
          <cell r="AU62">
            <v>6.1192029999999997</v>
          </cell>
          <cell r="AV62">
            <v>6.157267</v>
          </cell>
          <cell r="AW62">
            <v>6.195856</v>
          </cell>
          <cell r="AX62">
            <v>6.2343609999999998</v>
          </cell>
          <cell r="AY62">
            <v>6.2722680000000004</v>
          </cell>
          <cell r="AZ62">
            <v>6.3085610000000001</v>
          </cell>
          <cell r="BA62">
            <v>6.3424699999999996</v>
          </cell>
          <cell r="BB62">
            <v>6.3740490000000003</v>
          </cell>
          <cell r="BC62">
            <v>6.4036359999999997</v>
          </cell>
          <cell r="BD62">
            <v>6.4311769999999999</v>
          </cell>
          <cell r="BE62">
            <v>6.4565929999999998</v>
          </cell>
          <cell r="BF62">
            <v>6.4798549999999997</v>
          </cell>
          <cell r="BG62">
            <v>6.5009209999999999</v>
          </cell>
          <cell r="BH62">
            <v>6.5197859999999999</v>
          </cell>
          <cell r="BI62">
            <v>6.5364329999999997</v>
          </cell>
          <cell r="BJ62">
            <v>6.5508519999999999</v>
          </cell>
          <cell r="BK62">
            <v>6.5630550000000003</v>
          </cell>
          <cell r="BL62">
            <v>6.5730380000000004</v>
          </cell>
          <cell r="BM62">
            <v>6.5808280000000003</v>
          </cell>
          <cell r="BN62">
            <v>6.5865429999999998</v>
          </cell>
          <cell r="BO62">
            <v>6.590274</v>
          </cell>
          <cell r="BP62">
            <v>6.5921180000000001</v>
          </cell>
          <cell r="BQ62">
            <v>6.592168</v>
          </cell>
          <cell r="BR62">
            <v>6.5904420000000004</v>
          </cell>
          <cell r="BS62">
            <v>6.5869650000000002</v>
          </cell>
          <cell r="BT62">
            <v>6.5852403622799063</v>
          </cell>
          <cell r="BU62">
            <v>6.5835161761145518</v>
          </cell>
        </row>
        <row r="63">
          <cell r="A63" t="str">
            <v>Singapore GDP</v>
          </cell>
          <cell r="B63" t="str">
            <v>Billion $</v>
          </cell>
          <cell r="C63">
            <v>32.090918686347315</v>
          </cell>
          <cell r="D63">
            <v>35.532842486535081</v>
          </cell>
          <cell r="E63">
            <v>38.086124141947103</v>
          </cell>
          <cell r="F63">
            <v>41.349305137538089</v>
          </cell>
          <cell r="G63">
            <v>44.998357899391358</v>
          </cell>
          <cell r="H63">
            <v>44.705825053058106</v>
          </cell>
          <cell r="I63">
            <v>45.28131962071874</v>
          </cell>
          <cell r="J63">
            <v>50.159075780761448</v>
          </cell>
          <cell r="K63">
            <v>55.713436854680616</v>
          </cell>
          <cell r="L63">
            <v>61.412019239585661</v>
          </cell>
          <cell r="M63">
            <v>67.580371712679124</v>
          </cell>
          <cell r="N63">
            <v>72.0995226774087</v>
          </cell>
          <cell r="O63">
            <v>77.209649128170028</v>
          </cell>
          <cell r="P63">
            <v>86.117625488172934</v>
          </cell>
          <cell r="Q63">
            <v>95.526368864634634</v>
          </cell>
          <cell r="R63">
            <v>102.24000586722003</v>
          </cell>
          <cell r="S63">
            <v>109.94065553932833</v>
          </cell>
          <cell r="T63">
            <v>119.05596469891074</v>
          </cell>
          <cell r="U63">
            <v>116.40669596201261</v>
          </cell>
          <cell r="V63">
            <v>123.50192212491365</v>
          </cell>
          <cell r="W63">
            <v>134.49056050262826</v>
          </cell>
          <cell r="X63">
            <v>133.20982025534946</v>
          </cell>
          <cell r="Y63">
            <v>138.82020034103542</v>
          </cell>
          <cell r="Z63">
            <v>144.97733176059663</v>
          </cell>
          <cell r="AA63">
            <v>158.82147157150143</v>
          </cell>
          <cell r="AB63">
            <v>170.71586165590409</v>
          </cell>
          <cell r="AC63">
            <v>185.84162179671767</v>
          </cell>
          <cell r="AD63">
            <v>202.77463161819577</v>
          </cell>
          <cell r="AE63">
            <v>206.39947195042706</v>
          </cell>
          <cell r="AF63">
            <v>205.15408168878582</v>
          </cell>
          <cell r="AG63">
            <v>236.42033724278025</v>
          </cell>
          <cell r="AH63">
            <v>251.43462025046296</v>
          </cell>
          <cell r="AI63">
            <v>261.70144419115542</v>
          </cell>
          <cell r="AJ63">
            <v>275.07723336247238</v>
          </cell>
          <cell r="AK63">
            <v>285.76092310889879</v>
          </cell>
          <cell r="AL63">
            <v>292.16499104638859</v>
          </cell>
          <cell r="AM63">
            <v>299.16824857445675</v>
          </cell>
          <cell r="AN63">
            <v>309.99377830474833</v>
          </cell>
          <cell r="AO63">
            <v>318.30700324246948</v>
          </cell>
          <cell r="AP63">
            <v>326.66559945307807</v>
          </cell>
          <cell r="AQ63">
            <v>335.26026870300655</v>
          </cell>
          <cell r="AR63">
            <v>343.57444300707579</v>
          </cell>
          <cell r="AS63">
            <v>352.37397412619373</v>
          </cell>
          <cell r="AT63">
            <v>361.59808198577264</v>
          </cell>
          <cell r="AU63">
            <v>370.76091315197351</v>
          </cell>
          <cell r="AV63">
            <v>380.21993961414205</v>
          </cell>
          <cell r="AW63">
            <v>389.89520876546317</v>
          </cell>
          <cell r="AX63">
            <v>399.76628445823559</v>
          </cell>
          <cell r="AY63">
            <v>409.90441865508393</v>
          </cell>
          <cell r="AZ63">
            <v>420.22358948503631</v>
          </cell>
          <cell r="BA63">
            <v>430.65161638645338</v>
          </cell>
          <cell r="BB63">
            <v>441.14803671451205</v>
          </cell>
          <cell r="BC63">
            <v>451.79085866401658</v>
          </cell>
          <cell r="BD63">
            <v>462.46765317910547</v>
          </cell>
          <cell r="BE63">
            <v>473.30779492749917</v>
          </cell>
          <cell r="BF63">
            <v>484.08277160661032</v>
          </cell>
          <cell r="BG63">
            <v>494.95378969932455</v>
          </cell>
          <cell r="BH63">
            <v>505.90491301812278</v>
          </cell>
          <cell r="BI63">
            <v>516.90816040546213</v>
          </cell>
          <cell r="BJ63">
            <v>527.84382085891684</v>
          </cell>
          <cell r="BK63">
            <v>538.80327193508435</v>
          </cell>
          <cell r="BL63">
            <v>549.7795464264135</v>
          </cell>
          <cell r="BM63">
            <v>560.76750801213768</v>
          </cell>
          <cell r="BN63">
            <v>571.79632929977117</v>
          </cell>
          <cell r="BO63">
            <v>582.86747039775298</v>
          </cell>
          <cell r="BP63">
            <v>593.98758187187093</v>
          </cell>
          <cell r="BQ63">
            <v>605.16652569336509</v>
          </cell>
          <cell r="BR63">
            <v>616.41910139611105</v>
          </cell>
          <cell r="BS63">
            <v>627.74708392134164</v>
          </cell>
          <cell r="BT63">
            <v>639.21402472985119</v>
          </cell>
          <cell r="BU63">
            <v>650.80869520507008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</row>
        <row r="65">
          <cell r="A65" t="str">
            <v>Malaysia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</row>
        <row r="66">
          <cell r="A66" t="str">
            <v>Malaysia Population</v>
          </cell>
          <cell r="B66" t="str">
            <v>millions</v>
          </cell>
          <cell r="C66">
            <v>13.763441</v>
          </cell>
          <cell r="D66">
            <v>14.106332</v>
          </cell>
          <cell r="E66">
            <v>14.466533999999999</v>
          </cell>
          <cell r="F66">
            <v>14.846707</v>
          </cell>
          <cell r="G66">
            <v>15.249776000000001</v>
          </cell>
          <cell r="H66">
            <v>15.677187</v>
          </cell>
          <cell r="I66">
            <v>16.130844</v>
          </cell>
          <cell r="J66">
            <v>16.608657999999998</v>
          </cell>
          <cell r="K66">
            <v>17.103097999999999</v>
          </cell>
          <cell r="L66">
            <v>17.603825000000001</v>
          </cell>
          <cell r="M66">
            <v>18.211096999999999</v>
          </cell>
          <cell r="N66">
            <v>18.529454000000001</v>
          </cell>
          <cell r="O66">
            <v>19.012723999999999</v>
          </cell>
          <cell r="P66">
            <v>19.494966999999999</v>
          </cell>
          <cell r="Q66">
            <v>19.986893999999999</v>
          </cell>
          <cell r="R66">
            <v>20.495597</v>
          </cell>
          <cell r="S66">
            <v>21.023320999999999</v>
          </cell>
          <cell r="T66">
            <v>21.565325000000001</v>
          </cell>
          <cell r="U66">
            <v>22.113464</v>
          </cell>
          <cell r="V66">
            <v>22.656286000000001</v>
          </cell>
          <cell r="W66">
            <v>23.185607999999998</v>
          </cell>
          <cell r="X66">
            <v>23.698906999999998</v>
          </cell>
          <cell r="Y66">
            <v>24.198810999999999</v>
          </cell>
          <cell r="Z66">
            <v>24.688703</v>
          </cell>
          <cell r="AA66">
            <v>25.174109000000001</v>
          </cell>
          <cell r="AB66">
            <v>25.659393000000001</v>
          </cell>
          <cell r="AC66">
            <v>26.143566</v>
          </cell>
          <cell r="AD66">
            <v>26.625845000000002</v>
          </cell>
          <cell r="AE66">
            <v>27.111069000000001</v>
          </cell>
          <cell r="AF66">
            <v>27.605383</v>
          </cell>
          <cell r="AG66">
            <v>28.112289000000001</v>
          </cell>
          <cell r="AH66">
            <v>28.635128000000002</v>
          </cell>
          <cell r="AI66">
            <v>29.170456000000001</v>
          </cell>
          <cell r="AJ66">
            <v>29.706724000000001</v>
          </cell>
          <cell r="AK66">
            <v>30.228017000000001</v>
          </cell>
          <cell r="AL66">
            <v>30.723154999999998</v>
          </cell>
          <cell r="AM66">
            <v>31.187265</v>
          </cell>
          <cell r="AN66">
            <v>31.624264</v>
          </cell>
          <cell r="AO66">
            <v>32.042458000000003</v>
          </cell>
          <cell r="AP66">
            <v>32.454455000000003</v>
          </cell>
          <cell r="AQ66">
            <v>32.869323000000001</v>
          </cell>
          <cell r="AR66">
            <v>33.289212999999997</v>
          </cell>
          <cell r="AS66">
            <v>33.710811</v>
          </cell>
          <cell r="AT66">
            <v>34.131169999999997</v>
          </cell>
          <cell r="AU66">
            <v>34.545392999999997</v>
          </cell>
          <cell r="AV66">
            <v>34.949758000000003</v>
          </cell>
          <cell r="AW66">
            <v>35.343767</v>
          </cell>
          <cell r="AX66">
            <v>35.728205000000003</v>
          </cell>
          <cell r="AY66">
            <v>36.102128999999998</v>
          </cell>
          <cell r="AZ66">
            <v>36.464596999999998</v>
          </cell>
          <cell r="BA66">
            <v>36.814968</v>
          </cell>
          <cell r="BB66">
            <v>37.152788999999999</v>
          </cell>
          <cell r="BC66">
            <v>37.477978</v>
          </cell>
          <cell r="BD66">
            <v>37.790723999999997</v>
          </cell>
          <cell r="BE66">
            <v>38.091467000000002</v>
          </cell>
          <cell r="BF66">
            <v>38.380670000000002</v>
          </cell>
          <cell r="BG66">
            <v>38.658467999999999</v>
          </cell>
          <cell r="BH66">
            <v>38.925159999999998</v>
          </cell>
          <cell r="BI66">
            <v>39.181635999999997</v>
          </cell>
          <cell r="BJ66">
            <v>39.429022000000003</v>
          </cell>
          <cell r="BK66">
            <v>39.668261999999999</v>
          </cell>
          <cell r="BL66">
            <v>39.899760999999998</v>
          </cell>
          <cell r="BM66">
            <v>40.123868999999999</v>
          </cell>
          <cell r="BN66">
            <v>40.341495999999999</v>
          </cell>
          <cell r="BO66">
            <v>40.553598000000001</v>
          </cell>
          <cell r="BP66">
            <v>40.760928</v>
          </cell>
          <cell r="BQ66">
            <v>40.963842999999997</v>
          </cell>
          <cell r="BR66">
            <v>41.162326999999998</v>
          </cell>
          <cell r="BS66">
            <v>41.356264000000003</v>
          </cell>
          <cell r="BT66">
            <v>41.556649415591409</v>
          </cell>
          <cell r="BU66">
            <v>41.758005767889806</v>
          </cell>
        </row>
        <row r="67">
          <cell r="A67" t="str">
            <v>Malaysia GDP</v>
          </cell>
          <cell r="B67" t="str">
            <v>Billion $</v>
          </cell>
          <cell r="C67">
            <v>46.36267519778859</v>
          </cell>
          <cell r="D67">
            <v>49.58017767259679</v>
          </cell>
          <cell r="E67">
            <v>52.527912567760929</v>
          </cell>
          <cell r="F67">
            <v>55.811032508527006</v>
          </cell>
          <cell r="G67">
            <v>60.143048029981948</v>
          </cell>
          <cell r="H67">
            <v>59.527460135946662</v>
          </cell>
          <cell r="I67">
            <v>60.265954889181685</v>
          </cell>
          <cell r="J67">
            <v>63.394405088761332</v>
          </cell>
          <cell r="K67">
            <v>69.061964580268508</v>
          </cell>
          <cell r="L67">
            <v>75.418120112114025</v>
          </cell>
          <cell r="M67">
            <v>82.213028221682862</v>
          </cell>
          <cell r="N67">
            <v>90.060643946838866</v>
          </cell>
          <cell r="O67">
            <v>98.063483098684216</v>
          </cell>
          <cell r="P67">
            <v>107.76758497675297</v>
          </cell>
          <cell r="Q67">
            <v>117.69433272404468</v>
          </cell>
          <cell r="R67">
            <v>129.26338470911423</v>
          </cell>
          <cell r="S67">
            <v>142.19236079465296</v>
          </cell>
          <cell r="T67">
            <v>152.60474032288417</v>
          </cell>
          <cell r="U67">
            <v>141.37392387247056</v>
          </cell>
          <cell r="V67">
            <v>150.05090680503889</v>
          </cell>
          <cell r="W67">
            <v>163.07588452963915</v>
          </cell>
          <cell r="X67">
            <v>163.92008812883537</v>
          </cell>
          <cell r="Y67">
            <v>172.75700092627702</v>
          </cell>
          <cell r="Z67">
            <v>182.75749624553464</v>
          </cell>
          <cell r="AA67">
            <v>195.15379104739449</v>
          </cell>
          <cell r="AB67">
            <v>204.86411867737741</v>
          </cell>
          <cell r="AC67">
            <v>216.30546640448881</v>
          </cell>
          <cell r="AD67">
            <v>229.93008468246506</v>
          </cell>
          <cell r="AE67">
            <v>241.03977729396112</v>
          </cell>
          <cell r="AF67">
            <v>237.39157102218948</v>
          </cell>
          <cell r="AG67">
            <v>255.01753289390547</v>
          </cell>
          <cell r="AH67">
            <v>268.51793881260903</v>
          </cell>
          <cell r="AI67">
            <v>283.21514519161252</v>
          </cell>
          <cell r="AJ67">
            <v>296.50847824208785</v>
          </cell>
          <cell r="AK67">
            <v>314.31891808824764</v>
          </cell>
          <cell r="AL67">
            <v>330.12289324571276</v>
          </cell>
          <cell r="AM67">
            <v>344.05358851278885</v>
          </cell>
          <cell r="AN67">
            <v>364.35914776217322</v>
          </cell>
          <cell r="AO67">
            <v>384.43641971747735</v>
          </cell>
          <cell r="AP67">
            <v>404.37093091060325</v>
          </cell>
          <cell r="AQ67">
            <v>425.68246890238265</v>
          </cell>
          <cell r="AR67">
            <v>446.9745896365406</v>
          </cell>
          <cell r="AS67">
            <v>469.96281513039821</v>
          </cell>
          <cell r="AT67">
            <v>493.76155013359255</v>
          </cell>
          <cell r="AU67">
            <v>518.21157309032742</v>
          </cell>
          <cell r="AV67">
            <v>542.78489427374859</v>
          </cell>
          <cell r="AW67">
            <v>567.37431248382791</v>
          </cell>
          <cell r="AX67">
            <v>592.15383355832216</v>
          </cell>
          <cell r="AY67">
            <v>617.33922894656325</v>
          </cell>
          <cell r="AZ67">
            <v>643.01759993765199</v>
          </cell>
          <cell r="BA67">
            <v>669.02133223620444</v>
          </cell>
          <cell r="BB67">
            <v>694.92560925486464</v>
          </cell>
          <cell r="BC67">
            <v>720.52225872243105</v>
          </cell>
          <cell r="BD67">
            <v>746.08299803717318</v>
          </cell>
          <cell r="BE67">
            <v>771.72031044521975</v>
          </cell>
          <cell r="BF67">
            <v>797.37844008589445</v>
          </cell>
          <cell r="BG67">
            <v>823.09532311963858</v>
          </cell>
          <cell r="BH67">
            <v>848.83093128358325</v>
          </cell>
          <cell r="BI67">
            <v>874.72104039111298</v>
          </cell>
          <cell r="BJ67">
            <v>900.87477356747434</v>
          </cell>
          <cell r="BK67">
            <v>927.29085971417339</v>
          </cell>
          <cell r="BL67">
            <v>954.01882749941808</v>
          </cell>
          <cell r="BM67">
            <v>981.0729176808477</v>
          </cell>
          <cell r="BN67">
            <v>1008.5443838899657</v>
          </cell>
          <cell r="BO67">
            <v>1036.4430053928029</v>
          </cell>
          <cell r="BP67">
            <v>1064.7871346397058</v>
          </cell>
          <cell r="BQ67">
            <v>1093.5774223510189</v>
          </cell>
          <cell r="BR67">
            <v>1122.9371845836229</v>
          </cell>
          <cell r="BS67">
            <v>1152.9380921016009</v>
          </cell>
          <cell r="BT67">
            <v>1183.6912338148472</v>
          </cell>
          <cell r="BU67">
            <v>1215.217315892327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 t="str">
            <v>Thailand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 t="str">
            <v>Thailand Population</v>
          </cell>
          <cell r="B70" t="str">
            <v>millions</v>
          </cell>
          <cell r="C70">
            <v>47.263814000000004</v>
          </cell>
          <cell r="D70">
            <v>48.330171999999997</v>
          </cell>
          <cell r="E70">
            <v>49.417965000000002</v>
          </cell>
          <cell r="F70">
            <v>50.503261999999999</v>
          </cell>
          <cell r="G70">
            <v>51.553355000000003</v>
          </cell>
          <cell r="H70">
            <v>52.544643999999998</v>
          </cell>
          <cell r="I70">
            <v>53.466039000000002</v>
          </cell>
          <cell r="J70">
            <v>54.323264000000002</v>
          </cell>
          <cell r="K70">
            <v>55.130070000000003</v>
          </cell>
          <cell r="L70">
            <v>55.908295000000003</v>
          </cell>
          <cell r="M70">
            <v>56.582824000000002</v>
          </cell>
          <cell r="N70">
            <v>57.258400999999999</v>
          </cell>
          <cell r="O70">
            <v>57.837878000000003</v>
          </cell>
          <cell r="P70">
            <v>58.364891</v>
          </cell>
          <cell r="Q70">
            <v>58.901665999999999</v>
          </cell>
          <cell r="R70">
            <v>59.491790000000002</v>
          </cell>
          <cell r="S70">
            <v>60.151471999999998</v>
          </cell>
          <cell r="T70">
            <v>60.863506000000001</v>
          </cell>
          <cell r="U70">
            <v>61.597282999999997</v>
          </cell>
          <cell r="V70">
            <v>62.306651000000002</v>
          </cell>
          <cell r="W70">
            <v>62.958021000000002</v>
          </cell>
          <cell r="X70">
            <v>63.543322000000003</v>
          </cell>
          <cell r="Y70">
            <v>64.073164000000006</v>
          </cell>
          <cell r="Z70">
            <v>64.554952</v>
          </cell>
          <cell r="AA70">
            <v>65.002230999999995</v>
          </cell>
          <cell r="AB70">
            <v>65.425470000000004</v>
          </cell>
          <cell r="AC70">
            <v>65.824163999999996</v>
          </cell>
          <cell r="AD70">
            <v>66.195615000000004</v>
          </cell>
          <cell r="AE70">
            <v>66.545760000000001</v>
          </cell>
          <cell r="AF70">
            <v>66.881867</v>
          </cell>
          <cell r="AG70">
            <v>67.208808000000005</v>
          </cell>
          <cell r="AH70">
            <v>67.53013</v>
          </cell>
          <cell r="AI70">
            <v>67.843979000000004</v>
          </cell>
          <cell r="AJ70">
            <v>68.143065000000007</v>
          </cell>
          <cell r="AK70">
            <v>68.416771999999995</v>
          </cell>
          <cell r="AL70">
            <v>68.657600000000002</v>
          </cell>
          <cell r="AM70">
            <v>68.863513999999995</v>
          </cell>
          <cell r="AN70">
            <v>69.037513000000004</v>
          </cell>
          <cell r="AO70">
            <v>69.183172999999996</v>
          </cell>
          <cell r="AP70">
            <v>69.306160000000006</v>
          </cell>
          <cell r="AQ70">
            <v>69.410867999999994</v>
          </cell>
          <cell r="AR70">
            <v>69.498124000000004</v>
          </cell>
          <cell r="AS70">
            <v>69.567504999999997</v>
          </cell>
          <cell r="AT70">
            <v>69.620739999999998</v>
          </cell>
          <cell r="AU70">
            <v>69.659622999999996</v>
          </cell>
          <cell r="AV70">
            <v>69.685485999999997</v>
          </cell>
          <cell r="AW70">
            <v>69.699233000000007</v>
          </cell>
          <cell r="AX70">
            <v>69.700973000000005</v>
          </cell>
          <cell r="AY70">
            <v>69.690111999999999</v>
          </cell>
          <cell r="AZ70">
            <v>69.665505999999993</v>
          </cell>
          <cell r="BA70">
            <v>69.626211999999995</v>
          </cell>
          <cell r="BB70">
            <v>69.572238999999996</v>
          </cell>
          <cell r="BC70">
            <v>69.503583000000006</v>
          </cell>
          <cell r="BD70">
            <v>69.419331</v>
          </cell>
          <cell r="BE70">
            <v>69.318315999999996</v>
          </cell>
          <cell r="BF70">
            <v>69.199657999999999</v>
          </cell>
          <cell r="BG70">
            <v>69.063053999999994</v>
          </cell>
          <cell r="BH70">
            <v>68.908558999999997</v>
          </cell>
          <cell r="BI70">
            <v>68.736188999999996</v>
          </cell>
          <cell r="BJ70">
            <v>68.546099999999996</v>
          </cell>
          <cell r="BK70">
            <v>68.338474000000005</v>
          </cell>
          <cell r="BL70">
            <v>68.113512999999998</v>
          </cell>
          <cell r="BM70">
            <v>67.871436000000003</v>
          </cell>
          <cell r="BN70">
            <v>67.612499999999997</v>
          </cell>
          <cell r="BO70">
            <v>67.337055000000007</v>
          </cell>
          <cell r="BP70">
            <v>67.045545000000004</v>
          </cell>
          <cell r="BQ70">
            <v>66.755296980942006</v>
          </cell>
          <cell r="BR70">
            <v>66.466305479562607</v>
          </cell>
          <cell r="BS70">
            <v>66.178565056249695</v>
          </cell>
          <cell r="BT70">
            <v>65.8920702949396</v>
          </cell>
          <cell r="BU70">
            <v>65.606815803015635</v>
          </cell>
        </row>
        <row r="71">
          <cell r="A71" t="str">
            <v>Thailand GDP</v>
          </cell>
          <cell r="B71" t="str">
            <v>Billion $</v>
          </cell>
          <cell r="C71">
            <v>67.480074041439622</v>
          </cell>
          <cell r="D71">
            <v>71.466032780194396</v>
          </cell>
          <cell r="E71">
            <v>75.291144092772967</v>
          </cell>
          <cell r="F71">
            <v>79.49555401914445</v>
          </cell>
          <cell r="G71">
            <v>84.068480316782811</v>
          </cell>
          <cell r="H71">
            <v>87.975344660021207</v>
          </cell>
          <cell r="I71">
            <v>92.843748713458879</v>
          </cell>
          <cell r="J71">
            <v>101.68149503600505</v>
          </cell>
          <cell r="K71">
            <v>115.19304808968664</v>
          </cell>
          <cell r="L71">
            <v>129.23566351326403</v>
          </cell>
          <cell r="M71">
            <v>143.66762128339838</v>
          </cell>
          <cell r="N71">
            <v>155.9630703118994</v>
          </cell>
          <cell r="O71">
            <v>168.57017045998901</v>
          </cell>
          <cell r="P71">
            <v>179.86618000536978</v>
          </cell>
          <cell r="Q71">
            <v>194.24990728659125</v>
          </cell>
          <cell r="R71">
            <v>210.02350838976406</v>
          </cell>
          <cell r="S71">
            <v>221.89482245050374</v>
          </cell>
          <cell r="T71">
            <v>215.78474752562209</v>
          </cell>
          <cell r="U71">
            <v>199.31231468261413</v>
          </cell>
          <cell r="V71">
            <v>208.42546839557676</v>
          </cell>
          <cell r="W71">
            <v>217.71223203323461</v>
          </cell>
          <cell r="X71">
            <v>225.21077201218219</v>
          </cell>
          <cell r="Y71">
            <v>239.05871171912355</v>
          </cell>
          <cell r="Z71">
            <v>256.24543131435598</v>
          </cell>
          <cell r="AA71">
            <v>272.36144588236908</v>
          </cell>
          <cell r="AB71">
            <v>283.7674936317955</v>
          </cell>
          <cell r="AC71">
            <v>297.86482668879421</v>
          </cell>
          <cell r="AD71">
            <v>314.05405575249631</v>
          </cell>
          <cell r="AE71">
            <v>319.47358580745663</v>
          </cell>
          <cell r="AF71">
            <v>317.26687521809686</v>
          </cell>
          <cell r="AG71">
            <v>341.10500951533339</v>
          </cell>
          <cell r="AH71">
            <v>343.97015335369827</v>
          </cell>
          <cell r="AI71">
            <v>368.88317754746055</v>
          </cell>
          <cell r="AJ71">
            <v>378.79646998495519</v>
          </cell>
          <cell r="AK71">
            <v>382.52539570879054</v>
          </cell>
          <cell r="AL71">
            <v>394.07832822743995</v>
          </cell>
          <cell r="AM71">
            <v>407.01467080950795</v>
          </cell>
          <cell r="AN71">
            <v>422.90035182826557</v>
          </cell>
          <cell r="AO71">
            <v>439.00423102760101</v>
          </cell>
          <cell r="AP71">
            <v>454.50739885572591</v>
          </cell>
          <cell r="AQ71">
            <v>469.24729500230427</v>
          </cell>
          <cell r="AR71">
            <v>484.26826386236854</v>
          </cell>
          <cell r="AS71">
            <v>499.63002007772809</v>
          </cell>
          <cell r="AT71">
            <v>515.49195237144465</v>
          </cell>
          <cell r="AU71">
            <v>531.69960646918787</v>
          </cell>
          <cell r="AV71">
            <v>548.00181702151167</v>
          </cell>
          <cell r="AW71">
            <v>564.62167663771243</v>
          </cell>
          <cell r="AX71">
            <v>582.38406823147307</v>
          </cell>
          <cell r="AY71">
            <v>600.57781891957904</v>
          </cell>
          <cell r="AZ71">
            <v>619.06254145979619</v>
          </cell>
          <cell r="BA71">
            <v>637.98299395068477</v>
          </cell>
          <cell r="BB71">
            <v>657.42159430261063</v>
          </cell>
          <cell r="BC71">
            <v>677.36448846257667</v>
          </cell>
          <cell r="BD71">
            <v>698.32142568429117</v>
          </cell>
          <cell r="BE71">
            <v>719.9393876261139</v>
          </cell>
          <cell r="BF71">
            <v>742.40511164931581</v>
          </cell>
          <cell r="BG71">
            <v>765.58460672370791</v>
          </cell>
          <cell r="BH71">
            <v>789.45074258748048</v>
          </cell>
          <cell r="BI71">
            <v>813.98983842247685</v>
          </cell>
          <cell r="BJ71">
            <v>839.26972058406182</v>
          </cell>
          <cell r="BK71">
            <v>865.2746075298827</v>
          </cell>
          <cell r="BL71">
            <v>892.0581726861966</v>
          </cell>
          <cell r="BM71">
            <v>919.65083908281736</v>
          </cell>
          <cell r="BN71">
            <v>948.11074211086054</v>
          </cell>
          <cell r="BO71">
            <v>977.43612839508967</v>
          </cell>
          <cell r="BP71">
            <v>1007.6443800307536</v>
          </cell>
          <cell r="BQ71">
            <v>1038.6966489534007</v>
          </cell>
          <cell r="BR71">
            <v>1070.7946421585152</v>
          </cell>
          <cell r="BS71">
            <v>1102.9097388746027</v>
          </cell>
          <cell r="BT71">
            <v>1135.9351010272317</v>
          </cell>
          <cell r="BU71">
            <v>1169.898348218602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 t="str">
            <v>Saudi Arabia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 t="str">
            <v>Saudi Arabia Population</v>
          </cell>
          <cell r="B74" t="str">
            <v>millions</v>
          </cell>
          <cell r="C74">
            <v>9.3196410000000007</v>
          </cell>
          <cell r="D74">
            <v>9.7860490000000002</v>
          </cell>
          <cell r="E74">
            <v>10.275796</v>
          </cell>
          <cell r="F74">
            <v>10.790055000000001</v>
          </cell>
          <cell r="G74">
            <v>11.330049000000001</v>
          </cell>
          <cell r="H74">
            <v>11.897068000000001</v>
          </cell>
          <cell r="I74">
            <v>12.492464999999999</v>
          </cell>
          <cell r="J74">
            <v>13.117658</v>
          </cell>
          <cell r="K74">
            <v>13.774138000000001</v>
          </cell>
          <cell r="L74">
            <v>14.463471999999999</v>
          </cell>
          <cell r="M74">
            <v>16.361453000000001</v>
          </cell>
          <cell r="N74">
            <v>16.867829</v>
          </cell>
          <cell r="O74">
            <v>17.378833</v>
          </cell>
          <cell r="P74">
            <v>17.859749999999998</v>
          </cell>
          <cell r="Q74">
            <v>18.31109</v>
          </cell>
          <cell r="R74">
            <v>18.735841000000001</v>
          </cell>
          <cell r="S74">
            <v>19.131578000000001</v>
          </cell>
          <cell r="T74">
            <v>19.505576000000001</v>
          </cell>
          <cell r="U74">
            <v>19.882458</v>
          </cell>
          <cell r="V74">
            <v>20.294405999999999</v>
          </cell>
          <cell r="W74">
            <v>20.764312</v>
          </cell>
          <cell r="X74">
            <v>21.303591999999998</v>
          </cell>
          <cell r="Y74">
            <v>21.906307999999999</v>
          </cell>
          <cell r="Z74">
            <v>22.556425000000001</v>
          </cell>
          <cell r="AA74">
            <v>23.22889</v>
          </cell>
          <cell r="AB74">
            <v>23.905653999999998</v>
          </cell>
          <cell r="AC74">
            <v>24.578301</v>
          </cell>
          <cell r="AD74">
            <v>25.252569000000001</v>
          </cell>
          <cell r="AE74">
            <v>25.940770000000001</v>
          </cell>
          <cell r="AF74">
            <v>26.661491999999999</v>
          </cell>
          <cell r="AG74">
            <v>27.425675999999999</v>
          </cell>
          <cell r="AH74">
            <v>28.238019999999999</v>
          </cell>
          <cell r="AI74">
            <v>29.086357</v>
          </cell>
          <cell r="AJ74">
            <v>29.944476000000002</v>
          </cell>
          <cell r="AK74">
            <v>30.776721999999999</v>
          </cell>
          <cell r="AL74">
            <v>31.557144000000001</v>
          </cell>
          <cell r="AM74">
            <v>32.275686999999998</v>
          </cell>
          <cell r="AN74">
            <v>32.938212999999998</v>
          </cell>
          <cell r="AO74">
            <v>33.554343000000003</v>
          </cell>
          <cell r="AP74">
            <v>34.140661999999999</v>
          </cell>
          <cell r="AQ74">
            <v>34.70964</v>
          </cell>
          <cell r="AR74">
            <v>35.262692000000001</v>
          </cell>
          <cell r="AS74">
            <v>35.796030000000002</v>
          </cell>
          <cell r="AT74">
            <v>36.311124</v>
          </cell>
          <cell r="AU74">
            <v>36.808934999999998</v>
          </cell>
          <cell r="AV74">
            <v>37.290304999999996</v>
          </cell>
          <cell r="AW74">
            <v>37.756514000000003</v>
          </cell>
          <cell r="AX74">
            <v>38.208593</v>
          </cell>
          <cell r="AY74">
            <v>38.646704999999997</v>
          </cell>
          <cell r="AZ74">
            <v>39.070672000000002</v>
          </cell>
          <cell r="BA74">
            <v>39.480348999999997</v>
          </cell>
          <cell r="BB74">
            <v>39.876559</v>
          </cell>
          <cell r="BC74">
            <v>40.259678000000001</v>
          </cell>
          <cell r="BD74">
            <v>40.628537999999999</v>
          </cell>
          <cell r="BE74">
            <v>40.981439000000002</v>
          </cell>
          <cell r="BF74">
            <v>41.317419000000001</v>
          </cell>
          <cell r="BG74">
            <v>41.636052999999997</v>
          </cell>
          <cell r="BH74">
            <v>41.938530999999998</v>
          </cell>
          <cell r="BI74">
            <v>42.227432</v>
          </cell>
          <cell r="BJ74">
            <v>42.506253999999998</v>
          </cell>
          <cell r="BK74">
            <v>42.777611</v>
          </cell>
          <cell r="BL74">
            <v>43.042326000000003</v>
          </cell>
          <cell r="BM74">
            <v>43.299987000000002</v>
          </cell>
          <cell r="BN74">
            <v>43.550350000000002</v>
          </cell>
          <cell r="BO74">
            <v>43.792735</v>
          </cell>
          <cell r="BP74">
            <v>44.026516000000001</v>
          </cell>
          <cell r="BQ74">
            <v>44.251739000000001</v>
          </cell>
          <cell r="BR74">
            <v>44.468353999999998</v>
          </cell>
          <cell r="BS74">
            <v>44.675434000000003</v>
          </cell>
          <cell r="BT74">
            <v>44.894123013236516</v>
          </cell>
          <cell r="BU74">
            <v>45.113882522721831</v>
          </cell>
        </row>
        <row r="75">
          <cell r="A75" t="str">
            <v>Saudi Arabia GDP</v>
          </cell>
          <cell r="B75" t="str">
            <v>Billion $</v>
          </cell>
          <cell r="C75">
            <v>294.813893592444</v>
          </cell>
          <cell r="D75">
            <v>308.64340284067254</v>
          </cell>
          <cell r="E75">
            <v>274.38965944363167</v>
          </cell>
          <cell r="F75">
            <v>251.84426486142814</v>
          </cell>
          <cell r="G75">
            <v>244.06648628170936</v>
          </cell>
          <cell r="H75">
            <v>233.51264255336383</v>
          </cell>
          <cell r="I75">
            <v>245.39913458629482</v>
          </cell>
          <cell r="J75">
            <v>235.62295452155064</v>
          </cell>
          <cell r="K75">
            <v>255.00059726406252</v>
          </cell>
          <cell r="L75">
            <v>255.15989841101171</v>
          </cell>
          <cell r="M75">
            <v>293.92742847736719</v>
          </cell>
          <cell r="N75">
            <v>338.03970497101778</v>
          </cell>
          <cell r="O75">
            <v>351.51917397683019</v>
          </cell>
          <cell r="P75">
            <v>346.72536135980886</v>
          </cell>
          <cell r="Q75">
            <v>348.6625859572851</v>
          </cell>
          <cell r="R75">
            <v>349.40206912516402</v>
          </cell>
          <cell r="S75">
            <v>358.6172839051884</v>
          </cell>
          <cell r="T75">
            <v>362.5756371212982</v>
          </cell>
          <cell r="U75">
            <v>373.06626471559423</v>
          </cell>
          <cell r="V75">
            <v>359.02671712185912</v>
          </cell>
          <cell r="W75">
            <v>379.22346403503462</v>
          </cell>
          <cell r="X75">
            <v>374.63203919659526</v>
          </cell>
          <cell r="Y75">
            <v>364.07050864350754</v>
          </cell>
          <cell r="Z75">
            <v>404.99953871139257</v>
          </cell>
          <cell r="AA75">
            <v>437.23119074634889</v>
          </cell>
          <cell r="AB75">
            <v>461.60180200385588</v>
          </cell>
          <cell r="AC75">
            <v>474.47311691756443</v>
          </cell>
          <cell r="AD75">
            <v>483.23725341160105</v>
          </cell>
          <cell r="AE75">
            <v>513.43848360359038</v>
          </cell>
          <cell r="AF75">
            <v>502.8655057937338</v>
          </cell>
          <cell r="AG75">
            <v>528.20733264953606</v>
          </cell>
          <cell r="AH75">
            <v>581.01140917100201</v>
          </cell>
          <cell r="AI75">
            <v>612.45252145350742</v>
          </cell>
          <cell r="AJ75">
            <v>628.98417505233658</v>
          </cell>
          <cell r="AK75">
            <v>651.9577069497667</v>
          </cell>
          <cell r="AL75">
            <v>678.72975604965393</v>
          </cell>
          <cell r="AM75">
            <v>690.06878338549006</v>
          </cell>
          <cell r="AN75">
            <v>684.99375478108811</v>
          </cell>
          <cell r="AO75">
            <v>696.2043648662069</v>
          </cell>
          <cell r="AP75">
            <v>718.76002953154727</v>
          </cell>
          <cell r="AQ75">
            <v>739.82182921747892</v>
          </cell>
          <cell r="AR75">
            <v>771.21423625030661</v>
          </cell>
          <cell r="AS75">
            <v>793.65915801381789</v>
          </cell>
          <cell r="AT75">
            <v>821.65647729409034</v>
          </cell>
          <cell r="AU75">
            <v>846.27500142019665</v>
          </cell>
          <cell r="AV75">
            <v>872.43008256147539</v>
          </cell>
          <cell r="AW75">
            <v>896.04290635706798</v>
          </cell>
          <cell r="AX75">
            <v>918.11970113011103</v>
          </cell>
          <cell r="AY75">
            <v>946.7927103041028</v>
          </cell>
          <cell r="AZ75">
            <v>977.64320007913409</v>
          </cell>
          <cell r="BA75">
            <v>1010.4244869062417</v>
          </cell>
          <cell r="BB75">
            <v>1040.2231745815784</v>
          </cell>
          <cell r="BC75">
            <v>1069.7165172311677</v>
          </cell>
          <cell r="BD75">
            <v>1099.4859187247055</v>
          </cell>
          <cell r="BE75">
            <v>1130.4431849782045</v>
          </cell>
          <cell r="BF75">
            <v>1161.2648871066283</v>
          </cell>
          <cell r="BG75">
            <v>1192.2296634914055</v>
          </cell>
          <cell r="BH75">
            <v>1224.1784145879512</v>
          </cell>
          <cell r="BI75">
            <v>1256.7048501979941</v>
          </cell>
          <cell r="BJ75">
            <v>1289.9529451407093</v>
          </cell>
          <cell r="BK75">
            <v>1323.7119036449321</v>
          </cell>
          <cell r="BL75">
            <v>1358.0402235235188</v>
          </cell>
          <cell r="BM75">
            <v>1393.3734809697214</v>
          </cell>
          <cell r="BN75">
            <v>1429.6920501743932</v>
          </cell>
          <cell r="BO75">
            <v>1467.1646523926677</v>
          </cell>
          <cell r="BP75">
            <v>1505.5236857368795</v>
          </cell>
          <cell r="BQ75">
            <v>1544.4940910379732</v>
          </cell>
          <cell r="BR75">
            <v>1584.4534400276798</v>
          </cell>
          <cell r="BS75">
            <v>1624.6014996371368</v>
          </cell>
          <cell r="BT75">
            <v>1665.7009960611838</v>
          </cell>
          <cell r="BU75">
            <v>1707.7770269759769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</row>
        <row r="77">
          <cell r="A77" t="str">
            <v>Iran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</row>
        <row r="78">
          <cell r="A78" t="str">
            <v>Iran Population</v>
          </cell>
          <cell r="B78" t="str">
            <v>millions</v>
          </cell>
          <cell r="C78">
            <v>39.329529999999998</v>
          </cell>
          <cell r="D78">
            <v>40.963124999999998</v>
          </cell>
          <cell r="E78">
            <v>42.749383999999999</v>
          </cell>
          <cell r="F78">
            <v>44.634636</v>
          </cell>
          <cell r="G78">
            <v>46.543897000000001</v>
          </cell>
          <cell r="H78">
            <v>48.417527999999997</v>
          </cell>
          <cell r="I78">
            <v>50.241017999999997</v>
          </cell>
          <cell r="J78">
            <v>52.013227999999998</v>
          </cell>
          <cell r="K78">
            <v>53.704636000000001</v>
          </cell>
          <cell r="L78">
            <v>55.284626000000003</v>
          </cell>
          <cell r="M78">
            <v>56.169195999999999</v>
          </cell>
          <cell r="N78">
            <v>57.375584000000003</v>
          </cell>
          <cell r="O78">
            <v>58.260738000000003</v>
          </cell>
          <cell r="P78">
            <v>58.991218000000003</v>
          </cell>
          <cell r="Q78">
            <v>59.725124999999998</v>
          </cell>
          <cell r="R78">
            <v>60.575643999999997</v>
          </cell>
          <cell r="S78">
            <v>61.583089000000001</v>
          </cell>
          <cell r="T78">
            <v>62.710557000000001</v>
          </cell>
          <cell r="U78">
            <v>63.90063</v>
          </cell>
          <cell r="V78">
            <v>65.062659999999994</v>
          </cell>
          <cell r="W78">
            <v>66.131854000000004</v>
          </cell>
          <cell r="X78">
            <v>67.096413999999996</v>
          </cell>
          <cell r="Y78">
            <v>67.983329999999995</v>
          </cell>
          <cell r="Z78">
            <v>68.812713000000002</v>
          </cell>
          <cell r="AA78">
            <v>69.617099999999994</v>
          </cell>
          <cell r="AB78">
            <v>70.421811000000005</v>
          </cell>
          <cell r="AC78">
            <v>71.227879999999999</v>
          </cell>
          <cell r="AD78">
            <v>72.031103000000002</v>
          </cell>
          <cell r="AE78">
            <v>72.845541999999995</v>
          </cell>
          <cell r="AF78">
            <v>73.687565000000006</v>
          </cell>
          <cell r="AG78">
            <v>74.567510999999996</v>
          </cell>
          <cell r="AH78">
            <v>75.491581999999994</v>
          </cell>
          <cell r="AI78">
            <v>76.453574000000003</v>
          </cell>
          <cell r="AJ78">
            <v>77.435383999999999</v>
          </cell>
          <cell r="AK78">
            <v>78.411091999999996</v>
          </cell>
          <cell r="AL78">
            <v>79.360487000000006</v>
          </cell>
          <cell r="AM78">
            <v>80.277428</v>
          </cell>
          <cell r="AN78">
            <v>81.162788000000006</v>
          </cell>
          <cell r="AO78">
            <v>82.011735000000002</v>
          </cell>
          <cell r="AP78">
            <v>82.820766000000006</v>
          </cell>
          <cell r="AQ78">
            <v>83.587129000000004</v>
          </cell>
          <cell r="AR78">
            <v>84.308038999999994</v>
          </cell>
          <cell r="AS78">
            <v>84.981814</v>
          </cell>
          <cell r="AT78">
            <v>85.608868000000001</v>
          </cell>
          <cell r="AU78">
            <v>86.190845999999993</v>
          </cell>
          <cell r="AV78">
            <v>86.729781000000003</v>
          </cell>
          <cell r="AW78">
            <v>87.225920000000002</v>
          </cell>
          <cell r="AX78">
            <v>87.681033999999997</v>
          </cell>
          <cell r="AY78">
            <v>88.100892999999999</v>
          </cell>
          <cell r="AZ78">
            <v>88.492920999999996</v>
          </cell>
          <cell r="BA78">
            <v>88.863308000000004</v>
          </cell>
          <cell r="BB78">
            <v>89.214451999999994</v>
          </cell>
          <cell r="BC78">
            <v>89.547756000000007</v>
          </cell>
          <cell r="BD78">
            <v>89.867078000000006</v>
          </cell>
          <cell r="BE78">
            <v>90.176445000000001</v>
          </cell>
          <cell r="BF78">
            <v>90.478779000000003</v>
          </cell>
          <cell r="BG78">
            <v>90.775583999999995</v>
          </cell>
          <cell r="BH78">
            <v>91.066937999999993</v>
          </cell>
          <cell r="BI78">
            <v>91.352328</v>
          </cell>
          <cell r="BJ78">
            <v>91.630373000000006</v>
          </cell>
          <cell r="BK78">
            <v>91.899462999999997</v>
          </cell>
          <cell r="BL78">
            <v>92.159118000000007</v>
          </cell>
          <cell r="BM78">
            <v>92.407886000000005</v>
          </cell>
          <cell r="BN78">
            <v>92.641739000000001</v>
          </cell>
          <cell r="BO78">
            <v>92.855590000000007</v>
          </cell>
          <cell r="BP78">
            <v>93.045085999999998</v>
          </cell>
          <cell r="BQ78">
            <v>93.231176172000005</v>
          </cell>
          <cell r="BR78">
            <v>93.417638524344</v>
          </cell>
          <cell r="BS78">
            <v>93.6044738013927</v>
          </cell>
          <cell r="BT78">
            <v>93.795498093710137</v>
          </cell>
          <cell r="BU78">
            <v>93.986912220816166</v>
          </cell>
        </row>
        <row r="79">
          <cell r="A79" t="str">
            <v>Iran GDP</v>
          </cell>
          <cell r="B79" t="str">
            <v>Billion $</v>
          </cell>
          <cell r="C79">
            <v>206.8918051166456</v>
          </cell>
          <cell r="D79">
            <v>196.84469391667761</v>
          </cell>
          <cell r="E79">
            <v>198.81804126167285</v>
          </cell>
          <cell r="F79">
            <v>235.51155616518068</v>
          </cell>
          <cell r="G79">
            <v>215.44539007865012</v>
          </cell>
          <cell r="H79">
            <v>217.92548096198647</v>
          </cell>
          <cell r="I79">
            <v>197.6182340974689</v>
          </cell>
          <cell r="J79">
            <v>191.51579695144827</v>
          </cell>
          <cell r="K79">
            <v>170.61932389456783</v>
          </cell>
          <cell r="L79">
            <v>186.17015341987553</v>
          </cell>
          <cell r="M79">
            <v>211.47984885536755</v>
          </cell>
          <cell r="N79">
            <v>238.37194041490685</v>
          </cell>
          <cell r="O79">
            <v>246.23340384720743</v>
          </cell>
          <cell r="P79">
            <v>242.61128226812005</v>
          </cell>
          <cell r="Q79">
            <v>238.49104846204938</v>
          </cell>
          <cell r="R79">
            <v>244.21732485950295</v>
          </cell>
          <cell r="S79">
            <v>259.72640961046341</v>
          </cell>
          <cell r="T79">
            <v>263.2337531623271</v>
          </cell>
          <cell r="U79">
            <v>268.70904621358386</v>
          </cell>
          <cell r="V79">
            <v>274.09047216351991</v>
          </cell>
          <cell r="W79">
            <v>290.11250603243803</v>
          </cell>
          <cell r="X79">
            <v>297.05249822442437</v>
          </cell>
          <cell r="Y79">
            <v>321.05086242388836</v>
          </cell>
          <cell r="Z79">
            <v>348.78740445967424</v>
          </cell>
          <cell r="AA79">
            <v>391.06395273910476</v>
          </cell>
          <cell r="AB79">
            <v>403.53812668748765</v>
          </cell>
          <cell r="AC79">
            <v>423.71420682521449</v>
          </cell>
          <cell r="AD79">
            <v>458.27137792113496</v>
          </cell>
          <cell r="AE79">
            <v>459.42098170543488</v>
          </cell>
          <cell r="AF79">
            <v>464.04912186569982</v>
          </cell>
          <cell r="AG79">
            <v>490.95440364103473</v>
          </cell>
          <cell r="AH79">
            <v>503.94367226768401</v>
          </cell>
          <cell r="AI79">
            <v>466.42729818785278</v>
          </cell>
          <cell r="AJ79">
            <v>465.52208654049667</v>
          </cell>
          <cell r="AK79">
            <v>486.95201816234436</v>
          </cell>
          <cell r="AL79">
            <v>480.52111009905195</v>
          </cell>
          <cell r="AM79">
            <v>544.88651100367338</v>
          </cell>
          <cell r="AN79">
            <v>569.14753263779835</v>
          </cell>
          <cell r="AO79">
            <v>595.29501159339702</v>
          </cell>
          <cell r="AP79">
            <v>624.4635884827776</v>
          </cell>
          <cell r="AQ79">
            <v>656.13973066723884</v>
          </cell>
          <cell r="AR79">
            <v>687.37297525845725</v>
          </cell>
          <cell r="AS79">
            <v>719.09686735894036</v>
          </cell>
          <cell r="AT79">
            <v>750.71263858280201</v>
          </cell>
          <cell r="AU79">
            <v>783.60168432932551</v>
          </cell>
          <cell r="AV79">
            <v>814.43384038136321</v>
          </cell>
          <cell r="AW79">
            <v>842.69877450158265</v>
          </cell>
          <cell r="AX79">
            <v>870.66342952381092</v>
          </cell>
          <cell r="AY79">
            <v>898.82952576551509</v>
          </cell>
          <cell r="AZ79">
            <v>927.81088784241911</v>
          </cell>
          <cell r="BA79">
            <v>957.30733847689646</v>
          </cell>
          <cell r="BB79">
            <v>987.57174363685738</v>
          </cell>
          <cell r="BC79">
            <v>1019.0623764472105</v>
          </cell>
          <cell r="BD79">
            <v>1051.2351237213024</v>
          </cell>
          <cell r="BE79">
            <v>1084.3330996001212</v>
          </cell>
          <cell r="BF79">
            <v>1118.6647062881602</v>
          </cell>
          <cell r="BG79">
            <v>1154.1322397704951</v>
          </cell>
          <cell r="BH79">
            <v>1190.414407344663</v>
          </cell>
          <cell r="BI79">
            <v>1227.8334626952883</v>
          </cell>
          <cell r="BJ79">
            <v>1266.5688799292741</v>
          </cell>
          <cell r="BK79">
            <v>1306.6221444144351</v>
          </cell>
          <cell r="BL79">
            <v>1347.4964667760644</v>
          </cell>
          <cell r="BM79">
            <v>1389.6944491414185</v>
          </cell>
          <cell r="BN79">
            <v>1433.3317831840807</v>
          </cell>
          <cell r="BO79">
            <v>1478.4934847602876</v>
          </cell>
          <cell r="BP79">
            <v>1525.2136142263842</v>
          </cell>
          <cell r="BQ79">
            <v>1573.5068764317432</v>
          </cell>
          <cell r="BR79">
            <v>1623.3292616089132</v>
          </cell>
          <cell r="BS79">
            <v>1674.7291868031834</v>
          </cell>
          <cell r="BT79">
            <v>1727.6293363054597</v>
          </cell>
          <cell r="BU79">
            <v>1782.064030146114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</row>
        <row r="81">
          <cell r="A81" t="str">
            <v>Qatar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</row>
        <row r="82">
          <cell r="A82" t="str">
            <v>Qatar Population</v>
          </cell>
          <cell r="B82" t="str">
            <v>millions</v>
          </cell>
          <cell r="C82">
            <v>0.22944200000000001</v>
          </cell>
          <cell r="D82">
            <v>0.25114700000000001</v>
          </cell>
          <cell r="E82">
            <v>0.27690399999999998</v>
          </cell>
          <cell r="F82">
            <v>0.305141</v>
          </cell>
          <cell r="G82">
            <v>0.333625</v>
          </cell>
          <cell r="H82">
            <v>0.36063499999999998</v>
          </cell>
          <cell r="I82">
            <v>0.38585999999999998</v>
          </cell>
          <cell r="J82">
            <v>0.409551</v>
          </cell>
          <cell r="K82">
            <v>0.43126100000000001</v>
          </cell>
          <cell r="L82">
            <v>0.45060600000000001</v>
          </cell>
          <cell r="M82">
            <v>0.47647800000000001</v>
          </cell>
          <cell r="N82">
            <v>0.48749100000000001</v>
          </cell>
          <cell r="O82">
            <v>0.49551699999999999</v>
          </cell>
          <cell r="P82">
            <v>0.50156599999999996</v>
          </cell>
          <cell r="Q82">
            <v>0.50709499999999996</v>
          </cell>
          <cell r="R82">
            <v>0.51345499999999999</v>
          </cell>
          <cell r="S82">
            <v>0.52230399999999999</v>
          </cell>
          <cell r="T82">
            <v>0.53460799999999997</v>
          </cell>
          <cell r="U82">
            <v>0.55042999999999997</v>
          </cell>
          <cell r="V82">
            <v>0.56944700000000004</v>
          </cell>
          <cell r="W82">
            <v>0.59226699999999999</v>
          </cell>
          <cell r="X82">
            <v>0.61688600000000005</v>
          </cell>
          <cell r="Y82">
            <v>0.64565899999999998</v>
          </cell>
          <cell r="Z82">
            <v>0.68858600000000003</v>
          </cell>
          <cell r="AA82">
            <v>0.75885499999999995</v>
          </cell>
          <cell r="AB82">
            <v>0.86486300000000005</v>
          </cell>
          <cell r="AC82">
            <v>1.0103819999999999</v>
          </cell>
          <cell r="AD82">
            <v>1.1896329999999999</v>
          </cell>
          <cell r="AE82">
            <v>1.3893420000000001</v>
          </cell>
          <cell r="AF82">
            <v>1.5907800000000001</v>
          </cell>
          <cell r="AG82">
            <v>1.779676</v>
          </cell>
          <cell r="AH82">
            <v>1.952054</v>
          </cell>
          <cell r="AI82">
            <v>2.1095679999999999</v>
          </cell>
          <cell r="AJ82">
            <v>2.2504729999999999</v>
          </cell>
          <cell r="AK82">
            <v>2.3744190000000001</v>
          </cell>
          <cell r="AL82">
            <v>2.4815390000000002</v>
          </cell>
          <cell r="AM82">
            <v>2.569804</v>
          </cell>
          <cell r="AN82">
            <v>2.639211</v>
          </cell>
          <cell r="AO82">
            <v>2.694849</v>
          </cell>
          <cell r="AP82">
            <v>2.7439010000000001</v>
          </cell>
          <cell r="AQ82">
            <v>2.7918069999999999</v>
          </cell>
          <cell r="AR82">
            <v>2.840398</v>
          </cell>
          <cell r="AS82">
            <v>2.8889360000000002</v>
          </cell>
          <cell r="AT82">
            <v>2.9371589999999999</v>
          </cell>
          <cell r="AU82">
            <v>2.9839579999999999</v>
          </cell>
          <cell r="AV82">
            <v>3.0285679999999999</v>
          </cell>
          <cell r="AW82">
            <v>3.0714169999999998</v>
          </cell>
          <cell r="AX82">
            <v>3.113299</v>
          </cell>
          <cell r="AY82">
            <v>3.1541389999999998</v>
          </cell>
          <cell r="AZ82">
            <v>3.1937229999999999</v>
          </cell>
          <cell r="BA82">
            <v>3.2319110000000002</v>
          </cell>
          <cell r="BB82">
            <v>3.2688009999999998</v>
          </cell>
          <cell r="BC82">
            <v>3.3044859999999998</v>
          </cell>
          <cell r="BD82">
            <v>3.3388089999999999</v>
          </cell>
          <cell r="BE82">
            <v>3.3715229999999998</v>
          </cell>
          <cell r="BF82">
            <v>3.4024969999999999</v>
          </cell>
          <cell r="BG82">
            <v>3.4316740000000001</v>
          </cell>
          <cell r="BH82">
            <v>3.4592170000000002</v>
          </cell>
          <cell r="BI82">
            <v>3.4855429999999998</v>
          </cell>
          <cell r="BJ82">
            <v>3.5112079999999999</v>
          </cell>
          <cell r="BK82">
            <v>3.5366170000000001</v>
          </cell>
          <cell r="BL82">
            <v>3.561931</v>
          </cell>
          <cell r="BM82">
            <v>3.5870920000000002</v>
          </cell>
          <cell r="BN82">
            <v>3.612015</v>
          </cell>
          <cell r="BO82">
            <v>3.636565</v>
          </cell>
          <cell r="BP82">
            <v>3.660625</v>
          </cell>
          <cell r="BQ82">
            <v>3.684196</v>
          </cell>
          <cell r="BR82">
            <v>3.7073200000000002</v>
          </cell>
          <cell r="BS82">
            <v>3.729927</v>
          </cell>
          <cell r="BT82">
            <v>3.753338032406528</v>
          </cell>
          <cell r="BU82">
            <v>3.7768960050717633</v>
          </cell>
        </row>
        <row r="83">
          <cell r="A83" t="str">
            <v>Qatar GDP</v>
          </cell>
          <cell r="B83" t="str">
            <v>Billion $</v>
          </cell>
          <cell r="C83">
            <v>17.579892568599295</v>
          </cell>
          <cell r="D83">
            <v>17.741239343477162</v>
          </cell>
          <cell r="E83">
            <v>16.386428681273131</v>
          </cell>
          <cell r="F83">
            <v>15.873509167361782</v>
          </cell>
          <cell r="G83">
            <v>16.424097189026721</v>
          </cell>
          <cell r="H83">
            <v>15.936917822080325</v>
          </cell>
          <cell r="I83">
            <v>16.694054827927435</v>
          </cell>
          <cell r="J83">
            <v>16.378894979722418</v>
          </cell>
          <cell r="K83">
            <v>17.520878573118679</v>
          </cell>
          <cell r="L83">
            <v>18.719992736607882</v>
          </cell>
          <cell r="M83">
            <v>19.35917979018943</v>
          </cell>
          <cell r="N83">
            <v>19.03738520605161</v>
          </cell>
          <cell r="O83">
            <v>21.194421406154596</v>
          </cell>
          <cell r="P83">
            <v>20.913566488671769</v>
          </cell>
          <cell r="Q83">
            <v>21.210269019053321</v>
          </cell>
          <cell r="R83">
            <v>21.719153477689865</v>
          </cell>
          <cell r="S83">
            <v>22.669129828674027</v>
          </cell>
          <cell r="T83">
            <v>29.472598088386441</v>
          </cell>
          <cell r="U83">
            <v>32.779026435115675</v>
          </cell>
          <cell r="V83">
            <v>34.183301022529811</v>
          </cell>
          <cell r="W83">
            <v>36.927579322823775</v>
          </cell>
          <cell r="X83">
            <v>38.36707082779067</v>
          </cell>
          <cell r="Y83">
            <v>41.122794626289561</v>
          </cell>
          <cell r="Z83">
            <v>42.652529482484944</v>
          </cell>
          <cell r="AA83">
            <v>50.849873068359507</v>
          </cell>
          <cell r="AB83">
            <v>54.659414799968935</v>
          </cell>
          <cell r="AC83">
            <v>68.964425008260761</v>
          </cell>
          <cell r="AD83">
            <v>81.368421931579903</v>
          </cell>
          <cell r="AE83">
            <v>95.740557299790993</v>
          </cell>
          <cell r="AF83">
            <v>107.18788956538788</v>
          </cell>
          <cell r="AG83">
            <v>125.12230635306925</v>
          </cell>
          <cell r="AH83">
            <v>143.01891918577525</v>
          </cell>
          <cell r="AI83">
            <v>149.72258660062451</v>
          </cell>
          <cell r="AJ83">
            <v>156.32576383662447</v>
          </cell>
          <cell r="AK83">
            <v>162.5457817455281</v>
          </cell>
          <cell r="AL83">
            <v>168.31780795388428</v>
          </cell>
          <cell r="AM83">
            <v>172.05423783268128</v>
          </cell>
          <cell r="AN83">
            <v>175.16637639291258</v>
          </cell>
          <cell r="AO83">
            <v>179.71962793681928</v>
          </cell>
          <cell r="AP83">
            <v>185.28642839890782</v>
          </cell>
          <cell r="AQ83">
            <v>192.31676316534211</v>
          </cell>
          <cell r="AR83">
            <v>199.93350856315828</v>
          </cell>
          <cell r="AS83">
            <v>208.0966179079104</v>
          </cell>
          <cell r="AT83">
            <v>218.50144880330566</v>
          </cell>
          <cell r="AU83">
            <v>229.04414370806572</v>
          </cell>
          <cell r="AV83">
            <v>239.7087253442927</v>
          </cell>
          <cell r="AW83">
            <v>250.31180633783242</v>
          </cell>
          <cell r="AX83">
            <v>260.99637228382534</v>
          </cell>
          <cell r="AY83">
            <v>271.74708691213471</v>
          </cell>
          <cell r="AZ83">
            <v>282.54886058971937</v>
          </cell>
          <cell r="BA83">
            <v>293.38690808764483</v>
          </cell>
          <cell r="BB83">
            <v>304.24680076298534</v>
          </cell>
          <cell r="BC83">
            <v>315.11451315607025</v>
          </cell>
          <cell r="BD83">
            <v>325.97646406265062</v>
          </cell>
          <cell r="BE83">
            <v>336.81955219242428</v>
          </cell>
          <cell r="BF83">
            <v>347.63118657007465</v>
          </cell>
          <cell r="BG83">
            <v>358.45510526811086</v>
          </cell>
          <cell r="BH83">
            <v>369.28121176897412</v>
          </cell>
          <cell r="BI83">
            <v>380.09969737167415</v>
          </cell>
          <cell r="BJ83">
            <v>390.90105926980806</v>
          </cell>
          <cell r="BK83">
            <v>401.67611623941724</v>
          </cell>
          <cell r="BL83">
            <v>412.41602201654263</v>
          </cell>
          <cell r="BM83">
            <v>423.11227645441141</v>
          </cell>
          <cell r="BN83">
            <v>433.75673455847658</v>
          </cell>
          <cell r="BO83">
            <v>444.34161350418231</v>
          </cell>
          <cell r="BP83">
            <v>454.85949774739032</v>
          </cell>
          <cell r="BQ83">
            <v>465.30334234098228</v>
          </cell>
          <cell r="BR83">
            <v>475.66647457355805</v>
          </cell>
          <cell r="BS83">
            <v>485.94259404717849</v>
          </cell>
          <cell r="BT83">
            <v>496.41551944779025</v>
          </cell>
          <cell r="BU83">
            <v>507.08740839033874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</row>
        <row r="85">
          <cell r="A85" t="str">
            <v>Oman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</row>
        <row r="86">
          <cell r="A86" t="str">
            <v>Oman Population</v>
          </cell>
          <cell r="B86" t="str">
            <v>millions</v>
          </cell>
          <cell r="C86">
            <v>1.187441</v>
          </cell>
          <cell r="D86">
            <v>1.2524839999999999</v>
          </cell>
          <cell r="E86">
            <v>1.3206009999999999</v>
          </cell>
          <cell r="F86">
            <v>1.390309</v>
          </cell>
          <cell r="G86">
            <v>1.459695</v>
          </cell>
          <cell r="H86">
            <v>1.5273680000000001</v>
          </cell>
          <cell r="I86">
            <v>1.5923719999999999</v>
          </cell>
          <cell r="J86">
            <v>1.654936</v>
          </cell>
          <cell r="K86">
            <v>1.7163619999999999</v>
          </cell>
          <cell r="L86">
            <v>1.7786280000000001</v>
          </cell>
          <cell r="M86">
            <v>1.8121590000000001</v>
          </cell>
          <cell r="N86">
            <v>1.8937710000000001</v>
          </cell>
          <cell r="O86">
            <v>1.983277</v>
          </cell>
          <cell r="P86">
            <v>2.072111</v>
          </cell>
          <cell r="Q86">
            <v>2.148428</v>
          </cell>
          <cell r="R86">
            <v>2.2042830000000002</v>
          </cell>
          <cell r="S86">
            <v>2.236666</v>
          </cell>
          <cell r="T86">
            <v>2.2497729999999998</v>
          </cell>
          <cell r="U86">
            <v>2.2518750000000001</v>
          </cell>
          <cell r="V86">
            <v>2.254918</v>
          </cell>
          <cell r="W86">
            <v>2.2679909999999999</v>
          </cell>
          <cell r="X86">
            <v>2.2947869999999999</v>
          </cell>
          <cell r="Y86">
            <v>2.3342849999999999</v>
          </cell>
          <cell r="Z86">
            <v>2.3852549999999999</v>
          </cell>
          <cell r="AA86">
            <v>2.4447510000000001</v>
          </cell>
          <cell r="AB86">
            <v>2.511269</v>
          </cell>
          <cell r="AC86">
            <v>2.5829909999999998</v>
          </cell>
          <cell r="AD86">
            <v>2.6627619999999999</v>
          </cell>
          <cell r="AE86">
            <v>2.7590140000000001</v>
          </cell>
          <cell r="AF86">
            <v>2.8829419999999999</v>
          </cell>
          <cell r="AG86">
            <v>3.0414599999999998</v>
          </cell>
          <cell r="AH86">
            <v>3.2372679999999998</v>
          </cell>
          <cell r="AI86">
            <v>3.4646439999999998</v>
          </cell>
          <cell r="AJ86">
            <v>3.711481</v>
          </cell>
          <cell r="AK86">
            <v>3.960925</v>
          </cell>
          <cell r="AL86">
            <v>4.1998100000000003</v>
          </cell>
          <cell r="AM86">
            <v>4.4247620000000003</v>
          </cell>
          <cell r="AN86">
            <v>4.6362620000000003</v>
          </cell>
          <cell r="AO86">
            <v>4.8299459999999996</v>
          </cell>
          <cell r="AP86">
            <v>5.0018750000000001</v>
          </cell>
          <cell r="AQ86">
            <v>5.1497000000000002</v>
          </cell>
          <cell r="AR86">
            <v>5.2702270000000002</v>
          </cell>
          <cell r="AS86">
            <v>5.3644220000000002</v>
          </cell>
          <cell r="AT86">
            <v>5.4395870000000004</v>
          </cell>
          <cell r="AU86">
            <v>5.5062220000000002</v>
          </cell>
          <cell r="AV86">
            <v>5.5721489999999996</v>
          </cell>
          <cell r="AW86">
            <v>5.6400980000000001</v>
          </cell>
          <cell r="AX86">
            <v>5.7085660000000003</v>
          </cell>
          <cell r="AY86">
            <v>5.7761259999999996</v>
          </cell>
          <cell r="AZ86">
            <v>5.8397649999999999</v>
          </cell>
          <cell r="BA86">
            <v>5.8974729999999997</v>
          </cell>
          <cell r="BB86">
            <v>5.949427</v>
          </cell>
          <cell r="BC86">
            <v>5.9972669999999999</v>
          </cell>
          <cell r="BD86">
            <v>6.0421379999999996</v>
          </cell>
          <cell r="BE86">
            <v>6.0855309999999996</v>
          </cell>
          <cell r="BF86">
            <v>6.12859</v>
          </cell>
          <cell r="BG86">
            <v>6.1718039999999998</v>
          </cell>
          <cell r="BH86">
            <v>6.2151199999999998</v>
          </cell>
          <cell r="BI86">
            <v>6.2584030000000004</v>
          </cell>
          <cell r="BJ86">
            <v>6.3012930000000003</v>
          </cell>
          <cell r="BK86">
            <v>6.3435199999999998</v>
          </cell>
          <cell r="BL86">
            <v>6.3850769999999999</v>
          </cell>
          <cell r="BM86">
            <v>6.4261920000000003</v>
          </cell>
          <cell r="BN86">
            <v>6.4671339999999997</v>
          </cell>
          <cell r="BO86">
            <v>6.5083099999999998</v>
          </cell>
          <cell r="BP86">
            <v>6.5498880000000002</v>
          </cell>
          <cell r="BQ86">
            <v>6.5891873280000004</v>
          </cell>
          <cell r="BR86">
            <v>6.6287224519679997</v>
          </cell>
          <cell r="BS86">
            <v>6.6684947866798101</v>
          </cell>
          <cell r="BT86">
            <v>6.7085057553998881</v>
          </cell>
          <cell r="BU86">
            <v>6.7487567899322869</v>
          </cell>
        </row>
        <row r="87">
          <cell r="A87" t="str">
            <v>Oman GDP</v>
          </cell>
          <cell r="B87" t="str">
            <v>Billion $</v>
          </cell>
          <cell r="C87">
            <v>11.963723831006746</v>
          </cell>
          <cell r="D87">
            <v>14.046845355380311</v>
          </cell>
          <cell r="E87">
            <v>15.674030029616057</v>
          </cell>
          <cell r="F87">
            <v>17.698773902189156</v>
          </cell>
          <cell r="G87">
            <v>20.159502769221415</v>
          </cell>
          <cell r="H87">
            <v>23.086513893039672</v>
          </cell>
          <cell r="I87">
            <v>23.580876539299314</v>
          </cell>
          <cell r="J87">
            <v>22.640183491932323</v>
          </cell>
          <cell r="K87">
            <v>23.82768838362027</v>
          </cell>
          <cell r="L87">
            <v>24.538565611874038</v>
          </cell>
          <cell r="M87">
            <v>26.59508466142444</v>
          </cell>
          <cell r="N87">
            <v>28.200839565644465</v>
          </cell>
          <cell r="O87">
            <v>30.596540161852268</v>
          </cell>
          <cell r="P87">
            <v>32.476448343337573</v>
          </cell>
          <cell r="Q87">
            <v>33.725469238674634</v>
          </cell>
          <cell r="R87">
            <v>35.353808903644207</v>
          </cell>
          <cell r="S87">
            <v>36.377279245156821</v>
          </cell>
          <cell r="T87">
            <v>38.62421437158855</v>
          </cell>
          <cell r="U87">
            <v>39.668845501347718</v>
          </cell>
          <cell r="V87">
            <v>39.800346255380227</v>
          </cell>
          <cell r="W87">
            <v>42.407693363278796</v>
          </cell>
          <cell r="X87">
            <v>44.308746409618458</v>
          </cell>
          <cell r="Y87">
            <v>43.820949280272302</v>
          </cell>
          <cell r="Z87">
            <v>42.651547278785173</v>
          </cell>
          <cell r="AA87">
            <v>44.278535460324576</v>
          </cell>
          <cell r="AB87">
            <v>43.202692721021066</v>
          </cell>
          <cell r="AC87">
            <v>46.65712914247203</v>
          </cell>
          <cell r="AD87">
            <v>48.734623737090772</v>
          </cell>
          <cell r="AE87">
            <v>52.730900885639791</v>
          </cell>
          <cell r="AF87">
            <v>55.954022115976329</v>
          </cell>
          <cell r="AG87">
            <v>57.048240109731083</v>
          </cell>
          <cell r="AH87">
            <v>58.511751088475158</v>
          </cell>
          <cell r="AI87">
            <v>63.83891288151338</v>
          </cell>
          <cell r="AJ87">
            <v>67.198811269040817</v>
          </cell>
          <cell r="AK87">
            <v>67.998543024303245</v>
          </cell>
          <cell r="AL87">
            <v>71.220417266704814</v>
          </cell>
          <cell r="AM87">
            <v>75.054380752884015</v>
          </cell>
          <cell r="AN87">
            <v>75.636269512191177</v>
          </cell>
          <cell r="AO87">
            <v>77.723027233284284</v>
          </cell>
          <cell r="AP87">
            <v>79.982933113014312</v>
          </cell>
          <cell r="AQ87">
            <v>82.21555091082341</v>
          </cell>
          <cell r="AR87">
            <v>84.429696242813009</v>
          </cell>
          <cell r="AS87">
            <v>86.795738827134215</v>
          </cell>
          <cell r="AT87">
            <v>89.054391216313149</v>
          </cell>
          <cell r="AU87">
            <v>91.163653119602628</v>
          </cell>
          <cell r="AV87">
            <v>93.673183947743055</v>
          </cell>
          <cell r="AW87">
            <v>95.009241916880356</v>
          </cell>
          <cell r="AX87">
            <v>96.146226298717792</v>
          </cell>
          <cell r="AY87">
            <v>97.321912296603102</v>
          </cell>
          <cell r="AZ87">
            <v>98.571830139866819</v>
          </cell>
          <cell r="BA87">
            <v>99.962668664177855</v>
          </cell>
          <cell r="BB87">
            <v>101.38704469703612</v>
          </cell>
          <cell r="BC87">
            <v>102.88114286516719</v>
          </cell>
          <cell r="BD87">
            <v>104.50054664178982</v>
          </cell>
          <cell r="BE87">
            <v>106.33426292084731</v>
          </cell>
          <cell r="BF87">
            <v>108.33847922295315</v>
          </cell>
          <cell r="BG87">
            <v>110.39180823834356</v>
          </cell>
          <cell r="BH87">
            <v>112.50394178894148</v>
          </cell>
          <cell r="BI87">
            <v>114.76669140064188</v>
          </cell>
          <cell r="BJ87">
            <v>117.06931350693939</v>
          </cell>
          <cell r="BK87">
            <v>119.39544742250688</v>
          </cell>
          <cell r="BL87">
            <v>121.82410050139792</v>
          </cell>
          <cell r="BM87">
            <v>124.3140474167121</v>
          </cell>
          <cell r="BN87">
            <v>126.87521815298334</v>
          </cell>
          <cell r="BO87">
            <v>129.50558028610635</v>
          </cell>
          <cell r="BP87">
            <v>132.11956021531154</v>
          </cell>
          <cell r="BQ87">
            <v>134.7868181327222</v>
          </cell>
          <cell r="BR87">
            <v>137.50792322299944</v>
          </cell>
          <cell r="BS87">
            <v>140.28396256437708</v>
          </cell>
          <cell r="BT87">
            <v>143.10924818297605</v>
          </cell>
          <cell r="BU87">
            <v>145.984228916022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 t="str">
            <v>UAE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 t="str">
            <v>UAE Population</v>
          </cell>
          <cell r="B90" t="str">
            <v>millions</v>
          </cell>
          <cell r="C90">
            <v>1.0152000000000001</v>
          </cell>
          <cell r="D90">
            <v>1.1012310000000001</v>
          </cell>
          <cell r="E90">
            <v>1.1804410000000001</v>
          </cell>
          <cell r="F90">
            <v>1.2556290000000001</v>
          </cell>
          <cell r="G90">
            <v>1.331175</v>
          </cell>
          <cell r="H90">
            <v>1.4103760000000001</v>
          </cell>
          <cell r="I90">
            <v>1.4943219999999999</v>
          </cell>
          <cell r="J90">
            <v>1.5824100000000001</v>
          </cell>
          <cell r="K90">
            <v>1.6743490000000001</v>
          </cell>
          <cell r="L90">
            <v>1.769347</v>
          </cell>
          <cell r="M90">
            <v>1.811458</v>
          </cell>
          <cell r="N90">
            <v>1.9700260000000001</v>
          </cell>
          <cell r="O90">
            <v>2.0866389999999999</v>
          </cell>
          <cell r="P90">
            <v>2.2074050000000001</v>
          </cell>
          <cell r="Q90">
            <v>2.3286859999999998</v>
          </cell>
          <cell r="R90">
            <v>2.44882</v>
          </cell>
          <cell r="S90">
            <v>2.5710199999999999</v>
          </cell>
          <cell r="T90">
            <v>2.7000099999999998</v>
          </cell>
          <cell r="U90">
            <v>2.8381449999999999</v>
          </cell>
          <cell r="V90">
            <v>2.988162</v>
          </cell>
          <cell r="W90">
            <v>3.154925</v>
          </cell>
          <cell r="X90">
            <v>3.3260320000000001</v>
          </cell>
          <cell r="Y90">
            <v>3.5072320000000001</v>
          </cell>
          <cell r="Z90">
            <v>3.7419319999999998</v>
          </cell>
          <cell r="AA90">
            <v>4.0879310000000002</v>
          </cell>
          <cell r="AB90">
            <v>4.5795620000000001</v>
          </cell>
          <cell r="AC90">
            <v>5.242032</v>
          </cell>
          <cell r="AD90">
            <v>6.0440670000000001</v>
          </cell>
          <cell r="AE90">
            <v>6.8942779999999999</v>
          </cell>
          <cell r="AF90">
            <v>7.6663930000000002</v>
          </cell>
          <cell r="AG90">
            <v>8.2706839999999993</v>
          </cell>
          <cell r="AH90">
            <v>8.6724750000000004</v>
          </cell>
          <cell r="AI90">
            <v>8.9004530000000006</v>
          </cell>
          <cell r="AJ90">
            <v>9.0062630000000006</v>
          </cell>
          <cell r="AK90">
            <v>9.0708669999999998</v>
          </cell>
          <cell r="AL90">
            <v>9.1543019999999995</v>
          </cell>
          <cell r="AM90">
            <v>9.2696120000000004</v>
          </cell>
          <cell r="AN90">
            <v>9.4001450000000002</v>
          </cell>
          <cell r="AO90">
            <v>9.5416150000000002</v>
          </cell>
          <cell r="AP90">
            <v>9.6820880000000002</v>
          </cell>
          <cell r="AQ90">
            <v>9.8131699999999995</v>
          </cell>
          <cell r="AR90">
            <v>9.9374789999999997</v>
          </cell>
          <cell r="AS90">
            <v>10.061874</v>
          </cell>
          <cell r="AT90">
            <v>10.186481000000001</v>
          </cell>
          <cell r="AU90">
            <v>10.311025000000001</v>
          </cell>
          <cell r="AV90">
            <v>10.435287000000001</v>
          </cell>
          <cell r="AW90">
            <v>10.559658000000001</v>
          </cell>
          <cell r="AX90">
            <v>10.684417</v>
          </cell>
          <cell r="AY90">
            <v>10.809006999999999</v>
          </cell>
          <cell r="AZ90">
            <v>10.932594999999999</v>
          </cell>
          <cell r="BA90">
            <v>11.054579</v>
          </cell>
          <cell r="BB90">
            <v>11.174712</v>
          </cell>
          <cell r="BC90">
            <v>11.293170999999999</v>
          </cell>
          <cell r="BD90">
            <v>11.410288</v>
          </cell>
          <cell r="BE90">
            <v>11.526564</v>
          </cell>
          <cell r="BF90">
            <v>11.642334999999999</v>
          </cell>
          <cell r="BG90">
            <v>11.757633999999999</v>
          </cell>
          <cell r="BH90">
            <v>11.872175</v>
          </cell>
          <cell r="BI90">
            <v>11.985602</v>
          </cell>
          <cell r="BJ90">
            <v>12.097447000000001</v>
          </cell>
          <cell r="BK90">
            <v>12.207333</v>
          </cell>
          <cell r="BL90">
            <v>12.315129000000001</v>
          </cell>
          <cell r="BM90">
            <v>12.420752999999999</v>
          </cell>
          <cell r="BN90">
            <v>12.523948000000001</v>
          </cell>
          <cell r="BO90">
            <v>12.624393</v>
          </cell>
          <cell r="BP90">
            <v>12.721861000000001</v>
          </cell>
          <cell r="BQ90">
            <v>12.816224999999999</v>
          </cell>
          <cell r="BR90">
            <v>12.907477999999999</v>
          </cell>
          <cell r="BS90">
            <v>12.995685999999999</v>
          </cell>
          <cell r="BT90">
            <v>13.088216783015904</v>
          </cell>
          <cell r="BU90">
            <v>13.181406395877769</v>
          </cell>
        </row>
        <row r="91">
          <cell r="A91" t="str">
            <v>UAE GDP</v>
          </cell>
          <cell r="B91" t="str">
            <v>Billion $</v>
          </cell>
          <cell r="C91">
            <v>122.09691351768373</v>
          </cell>
          <cell r="D91">
            <v>125.56624686005824</v>
          </cell>
          <cell r="E91">
            <v>115.20669838965102</v>
          </cell>
          <cell r="F91">
            <v>109.41471854718812</v>
          </cell>
          <cell r="G91">
            <v>114.14076414189206</v>
          </cell>
          <cell r="H91">
            <v>111.41334526173611</v>
          </cell>
          <cell r="I91">
            <v>90.284428903696181</v>
          </cell>
          <cell r="J91">
            <v>95.935091705736497</v>
          </cell>
          <cell r="K91">
            <v>93.633642761711499</v>
          </cell>
          <cell r="L91">
            <v>106.30473425045963</v>
          </cell>
          <cell r="M91">
            <v>125.17481358380122</v>
          </cell>
          <cell r="N91">
            <v>126.25144757270007</v>
          </cell>
          <cell r="O91">
            <v>130.47491409651138</v>
          </cell>
          <cell r="P91">
            <v>132.12033053679295</v>
          </cell>
          <cell r="Q91">
            <v>140.98724570422522</v>
          </cell>
          <cell r="R91">
            <v>149.73923498596466</v>
          </cell>
          <cell r="S91">
            <v>157.05694921426715</v>
          </cell>
          <cell r="T91">
            <v>170.31709790542303</v>
          </cell>
          <cell r="U91">
            <v>170.52702918995399</v>
          </cell>
          <cell r="V91">
            <v>175.87874460034962</v>
          </cell>
          <cell r="W91">
            <v>197.65643376643351</v>
          </cell>
          <cell r="X91">
            <v>201.00767259321552</v>
          </cell>
          <cell r="Y91">
            <v>205.89894278965281</v>
          </cell>
          <cell r="Z91">
            <v>224.01924005685552</v>
          </cell>
          <cell r="AA91">
            <v>245.45009949057317</v>
          </cell>
          <cell r="AB91">
            <v>257.3670370565078</v>
          </cell>
          <cell r="AC91">
            <v>282.68495113413746</v>
          </cell>
          <cell r="AD91">
            <v>291.68680694298979</v>
          </cell>
          <cell r="AE91">
            <v>300.99690248352897</v>
          </cell>
          <cell r="AF91">
            <v>285.21586994272025</v>
          </cell>
          <cell r="AG91">
            <v>289.88043019724984</v>
          </cell>
          <cell r="AH91">
            <v>308.31369543443975</v>
          </cell>
          <cell r="AI91">
            <v>324.05212121536016</v>
          </cell>
          <cell r="AJ91">
            <v>342.81443466652155</v>
          </cell>
          <cell r="AK91">
            <v>354.07563562147323</v>
          </cell>
          <cell r="AL91">
            <v>367.63272096718595</v>
          </cell>
          <cell r="AM91">
            <v>378.7957407486046</v>
          </cell>
          <cell r="AN91">
            <v>381.55882851609272</v>
          </cell>
          <cell r="AO91">
            <v>389.01568455830648</v>
          </cell>
          <cell r="AP91">
            <v>406.57321929296955</v>
          </cell>
          <cell r="AQ91">
            <v>426.77472877579055</v>
          </cell>
          <cell r="AR91">
            <v>448.28498233296961</v>
          </cell>
          <cell r="AS91">
            <v>468.73609918840049</v>
          </cell>
          <cell r="AT91">
            <v>484.89085085031746</v>
          </cell>
          <cell r="AU91">
            <v>506.42044836597165</v>
          </cell>
          <cell r="AV91">
            <v>528.17569756304181</v>
          </cell>
          <cell r="AW91">
            <v>546.4772657193904</v>
          </cell>
          <cell r="AX91">
            <v>563.42281692018821</v>
          </cell>
          <cell r="AY91">
            <v>581.38818118204517</v>
          </cell>
          <cell r="AZ91">
            <v>601.47212809304051</v>
          </cell>
          <cell r="BA91">
            <v>621.31241289834213</v>
          </cell>
          <cell r="BB91">
            <v>640.21783251527063</v>
          </cell>
          <cell r="BC91">
            <v>659.06667630301752</v>
          </cell>
          <cell r="BD91">
            <v>678.41157003456294</v>
          </cell>
          <cell r="BE91">
            <v>698.30430364605365</v>
          </cell>
          <cell r="BF91">
            <v>718.64623369253695</v>
          </cell>
          <cell r="BG91">
            <v>739.74781065845661</v>
          </cell>
          <cell r="BH91">
            <v>761.4588059359271</v>
          </cell>
          <cell r="BI91">
            <v>783.72539068411231</v>
          </cell>
          <cell r="BJ91">
            <v>806.73429203297269</v>
          </cell>
          <cell r="BK91">
            <v>829.65554646829742</v>
          </cell>
          <cell r="BL91">
            <v>853.19567852272633</v>
          </cell>
          <cell r="BM91">
            <v>877.39126247294564</v>
          </cell>
          <cell r="BN91">
            <v>902.4185113165862</v>
          </cell>
          <cell r="BO91">
            <v>928.18181121784687</v>
          </cell>
          <cell r="BP91">
            <v>954.62511918850464</v>
          </cell>
          <cell r="BQ91">
            <v>981.74565828843652</v>
          </cell>
          <cell r="BR91">
            <v>1009.6091958631514</v>
          </cell>
          <cell r="BS91">
            <v>1038.2331004041534</v>
          </cell>
          <cell r="BT91">
            <v>1067.5978896655599</v>
          </cell>
          <cell r="BU91">
            <v>1097.7177274612955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</row>
        <row r="93">
          <cell r="A93" t="str">
            <v>Canada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</row>
        <row r="94">
          <cell r="A94" t="str">
            <v>Canada Population</v>
          </cell>
          <cell r="B94" t="str">
            <v>millions</v>
          </cell>
          <cell r="C94">
            <v>24.470715250000001</v>
          </cell>
          <cell r="D94">
            <v>24.784554</v>
          </cell>
          <cell r="E94">
            <v>25.0829445</v>
          </cell>
          <cell r="F94">
            <v>25.335950749999999</v>
          </cell>
          <cell r="G94">
            <v>25.576734999999999</v>
          </cell>
          <cell r="H94">
            <v>25.813199999999998</v>
          </cell>
          <cell r="I94">
            <v>26.067486500000001</v>
          </cell>
          <cell r="J94">
            <v>26.39787025</v>
          </cell>
          <cell r="K94">
            <v>26.751473749999999</v>
          </cell>
          <cell r="L94">
            <v>27.214901999999999</v>
          </cell>
          <cell r="M94">
            <v>27.632359999999998</v>
          </cell>
          <cell r="N94">
            <v>27.987111300000002</v>
          </cell>
          <cell r="O94">
            <v>28.324154200000002</v>
          </cell>
          <cell r="P94">
            <v>28.651462300000002</v>
          </cell>
          <cell r="Q94">
            <v>28.9600638</v>
          </cell>
          <cell r="R94">
            <v>29.263007000000002</v>
          </cell>
          <cell r="S94">
            <v>29.569874499999997</v>
          </cell>
          <cell r="T94">
            <v>29.867571499999997</v>
          </cell>
          <cell r="U94">
            <v>30.123874499999999</v>
          </cell>
          <cell r="V94">
            <v>30.367051200000002</v>
          </cell>
          <cell r="W94">
            <v>30.647400299999997</v>
          </cell>
          <cell r="X94">
            <v>30.971515799999999</v>
          </cell>
          <cell r="Y94">
            <v>31.308559800000001</v>
          </cell>
          <cell r="Z94">
            <v>31.6015935</v>
          </cell>
          <cell r="AA94">
            <v>31.898941700000002</v>
          </cell>
          <cell r="AB94">
            <v>32.2027657</v>
          </cell>
          <cell r="AC94">
            <v>32.5286258</v>
          </cell>
          <cell r="AD94">
            <v>32.847675000000002</v>
          </cell>
          <cell r="AE94">
            <v>33.198549700000001</v>
          </cell>
          <cell r="AF94">
            <v>33.58108</v>
          </cell>
          <cell r="AG94">
            <v>33.9585875</v>
          </cell>
          <cell r="AH94">
            <v>34.302168500000001</v>
          </cell>
          <cell r="AI94">
            <v>34.697339200000002</v>
          </cell>
          <cell r="AJ94">
            <v>35.099368499999997</v>
          </cell>
          <cell r="AK94">
            <v>35.487114499999997</v>
          </cell>
          <cell r="AL94">
            <v>35.8042485</v>
          </cell>
          <cell r="AM94">
            <v>36.205143199999995</v>
          </cell>
          <cell r="AN94">
            <v>36.657218999999998</v>
          </cell>
          <cell r="AO94">
            <v>37.088298399999999</v>
          </cell>
          <cell r="AP94">
            <v>37.470943399999996</v>
          </cell>
          <cell r="AQ94">
            <v>37.885772299999999</v>
          </cell>
          <cell r="AR94">
            <v>38.300558600000002</v>
          </cell>
          <cell r="AS94">
            <v>38.714687300000001</v>
          </cell>
          <cell r="AT94">
            <v>39.132762100000001</v>
          </cell>
          <cell r="AU94">
            <v>39.541597400000001</v>
          </cell>
          <cell r="AV94">
            <v>39.952086999999999</v>
          </cell>
          <cell r="AW94">
            <v>40.362963699999995</v>
          </cell>
          <cell r="AX94">
            <v>40.766827799999994</v>
          </cell>
          <cell r="AY94">
            <v>41.160439699999998</v>
          </cell>
          <cell r="AZ94">
            <v>41.550141299999993</v>
          </cell>
          <cell r="BA94">
            <v>41.935132899999999</v>
          </cell>
          <cell r="BB94">
            <v>42.319366000000002</v>
          </cell>
          <cell r="BC94">
            <v>42.696807399999997</v>
          </cell>
          <cell r="BD94">
            <v>43.071583799999999</v>
          </cell>
          <cell r="BE94">
            <v>43.440839599999997</v>
          </cell>
          <cell r="BF94">
            <v>43.808426100000005</v>
          </cell>
          <cell r="BG94">
            <v>44.176108899999996</v>
          </cell>
          <cell r="BH94">
            <v>44.544266899999997</v>
          </cell>
          <cell r="BI94">
            <v>44.887369699999994</v>
          </cell>
          <cell r="BJ94">
            <v>45.220280600000002</v>
          </cell>
          <cell r="BK94">
            <v>45.5489137</v>
          </cell>
          <cell r="BL94">
            <v>45.873402200000001</v>
          </cell>
          <cell r="BM94">
            <v>46.193999999999996</v>
          </cell>
          <cell r="BN94">
            <v>46.511068900000005</v>
          </cell>
          <cell r="BO94">
            <v>46.824900900000003</v>
          </cell>
          <cell r="BP94">
            <v>47.136460600000007</v>
          </cell>
          <cell r="BQ94">
            <v>47.444923000000003</v>
          </cell>
          <cell r="BR94">
            <v>47.750389699999999</v>
          </cell>
          <cell r="BS94">
            <v>48.053012899999999</v>
          </cell>
          <cell r="BT94">
            <v>48.362394691506339</v>
          </cell>
          <cell r="BU94">
            <v>48.673768389183365</v>
          </cell>
        </row>
        <row r="95">
          <cell r="A95" t="str">
            <v>Canada GDP</v>
          </cell>
          <cell r="B95" t="str">
            <v>Billion $</v>
          </cell>
          <cell r="C95">
            <v>768.78400510498727</v>
          </cell>
          <cell r="D95">
            <v>795.71510968382256</v>
          </cell>
          <cell r="E95">
            <v>772.96557114600068</v>
          </cell>
          <cell r="F95">
            <v>793.97266245426817</v>
          </cell>
          <cell r="G95">
            <v>840.13798743003088</v>
          </cell>
          <cell r="H95">
            <v>880.29786200721321</v>
          </cell>
          <cell r="I95">
            <v>901.60796089367136</v>
          </cell>
          <cell r="J95">
            <v>939.95532158021638</v>
          </cell>
          <cell r="K95">
            <v>986.71283276609381</v>
          </cell>
          <cell r="L95">
            <v>1012.5588260279</v>
          </cell>
          <cell r="M95">
            <v>1014.1216713005066</v>
          </cell>
          <cell r="N95">
            <v>992.56455488445897</v>
          </cell>
          <cell r="O95">
            <v>1001.3286664261684</v>
          </cell>
          <cell r="P95">
            <v>1027.9165716263913</v>
          </cell>
          <cell r="Q95">
            <v>1074.1060069827183</v>
          </cell>
          <cell r="R95">
            <v>1102.8674341716462</v>
          </cell>
          <cell r="S95">
            <v>1120.6346508016225</v>
          </cell>
          <cell r="T95">
            <v>1168.5964947739285</v>
          </cell>
          <cell r="U95">
            <v>1213.9580788113403</v>
          </cell>
          <cell r="V95">
            <v>1276.637054045558</v>
          </cell>
          <cell r="W95">
            <v>1342.8017323967142</v>
          </cell>
          <cell r="X95">
            <v>1366.579814318671</v>
          </cell>
          <cell r="Y95">
            <v>1407.7143585692481</v>
          </cell>
          <cell r="Z95">
            <v>1433.0852233842932</v>
          </cell>
          <cell r="AA95">
            <v>1477.3099389693432</v>
          </cell>
          <cell r="AB95">
            <v>1524.6042754883651</v>
          </cell>
          <cell r="AC95">
            <v>1564.6006827433393</v>
          </cell>
          <cell r="AD95">
            <v>1596.8747061659103</v>
          </cell>
          <cell r="AE95">
            <v>1612.8492174880553</v>
          </cell>
          <cell r="AF95">
            <v>1565.2770699993084</v>
          </cell>
          <cell r="AG95">
            <v>1613.5418420975057</v>
          </cell>
          <cell r="AH95">
            <v>1664.2267409904105</v>
          </cell>
          <cell r="AI95">
            <v>1693.2761274949892</v>
          </cell>
          <cell r="AJ95">
            <v>1735.1849905397216</v>
          </cell>
          <cell r="AK95">
            <v>1784.7368266099863</v>
          </cell>
          <cell r="AL95">
            <v>1802.6007062349079</v>
          </cell>
          <cell r="AM95">
            <v>1828.0908141145837</v>
          </cell>
          <cell r="AN95">
            <v>1882.9459220571375</v>
          </cell>
          <cell r="AO95">
            <v>1927.2267072534287</v>
          </cell>
          <cell r="AP95">
            <v>1972.4583924629878</v>
          </cell>
          <cell r="AQ95">
            <v>2014.2449679393117</v>
          </cell>
          <cell r="AR95">
            <v>2054.3126673244165</v>
          </cell>
          <cell r="AS95">
            <v>2095.9556437058873</v>
          </cell>
          <cell r="AT95">
            <v>2138.0662051258996</v>
          </cell>
          <cell r="AU95">
            <v>2180.1666181999858</v>
          </cell>
          <cell r="AV95">
            <v>2222.6382070263162</v>
          </cell>
          <cell r="AW95">
            <v>2266.5148343461033</v>
          </cell>
          <cell r="AX95">
            <v>2309.6031888960874</v>
          </cell>
          <cell r="AY95">
            <v>2352.3901375720689</v>
          </cell>
          <cell r="AZ95">
            <v>2396.5466055307666</v>
          </cell>
          <cell r="BA95">
            <v>2441.5519826261752</v>
          </cell>
          <cell r="BB95">
            <v>2486.1265624370244</v>
          </cell>
          <cell r="BC95">
            <v>2531.9011841536253</v>
          </cell>
          <cell r="BD95">
            <v>2578.8801608229965</v>
          </cell>
          <cell r="BE95">
            <v>2627.2147027994356</v>
          </cell>
          <cell r="BF95">
            <v>2676.7505552248672</v>
          </cell>
          <cell r="BG95">
            <v>2727.4600638566421</v>
          </cell>
          <cell r="BH95">
            <v>2778.9986923505735</v>
          </cell>
          <cell r="BI95">
            <v>2831.0076966781753</v>
          </cell>
          <cell r="BJ95">
            <v>2884.5138357385135</v>
          </cell>
          <cell r="BK95">
            <v>2938.9637709699714</v>
          </cell>
          <cell r="BL95">
            <v>2995.0113095588317</v>
          </cell>
          <cell r="BM95">
            <v>3051.5672802785866</v>
          </cell>
          <cell r="BN95">
            <v>3109.0949551207573</v>
          </cell>
          <cell r="BO95">
            <v>3167.5834246134741</v>
          </cell>
          <cell r="BP95">
            <v>3227.1496484435334</v>
          </cell>
          <cell r="BQ95">
            <v>3288.2581671456992</v>
          </cell>
          <cell r="BR95">
            <v>3350.6600925361367</v>
          </cell>
          <cell r="BS95">
            <v>3414.2184219448436</v>
          </cell>
          <cell r="BT95">
            <v>3478.8787604814929</v>
          </cell>
          <cell r="BU95">
            <v>3544.6648445584397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 t="str">
            <v>United States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</row>
        <row r="98">
          <cell r="A98" t="str">
            <v>United States Population</v>
          </cell>
          <cell r="B98" t="str">
            <v>millions</v>
          </cell>
          <cell r="C98">
            <v>227.9790625</v>
          </cell>
          <cell r="D98">
            <v>230.242625</v>
          </cell>
          <cell r="E98">
            <v>232.4464375</v>
          </cell>
          <cell r="F98">
            <v>234.55725000000001</v>
          </cell>
          <cell r="G98">
            <v>236.61756249999999</v>
          </cell>
          <cell r="H98">
            <v>238.7433125</v>
          </cell>
          <cell r="I98">
            <v>240.918125</v>
          </cell>
          <cell r="J98">
            <v>243.08512500000001</v>
          </cell>
          <cell r="K98">
            <v>245.31762499999999</v>
          </cell>
          <cell r="L98">
            <v>247.69033924999999</v>
          </cell>
          <cell r="M98">
            <v>250.5958555</v>
          </cell>
          <cell r="N98">
            <v>253.946169</v>
          </cell>
          <cell r="O98">
            <v>257.35660899999999</v>
          </cell>
          <cell r="P98">
            <v>260.687949</v>
          </cell>
          <cell r="Q98">
            <v>263.85291799999999</v>
          </cell>
          <cell r="R98">
            <v>266.979782</v>
          </cell>
          <cell r="S98">
            <v>270.11541999999997</v>
          </cell>
          <cell r="T98">
            <v>273.36837899999995</v>
          </cell>
          <cell r="U98">
            <v>276.55313799999999</v>
          </cell>
          <cell r="V98">
            <v>279.731222</v>
          </cell>
          <cell r="W98">
            <v>282.789582</v>
          </cell>
          <cell r="X98">
            <v>285.68420500000002</v>
          </cell>
          <cell r="Y98">
            <v>288.43646100000001</v>
          </cell>
          <cell r="Z98">
            <v>291.115655</v>
          </cell>
          <cell r="AA98">
            <v>293.75842299999999</v>
          </cell>
          <cell r="AB98">
            <v>296.45982599999996</v>
          </cell>
          <cell r="AC98">
            <v>299.28163599999999</v>
          </cell>
          <cell r="AD98">
            <v>302.22668099999999</v>
          </cell>
          <cell r="AE98">
            <v>304.94778000000002</v>
          </cell>
          <cell r="AF98">
            <v>307.580197</v>
          </cell>
          <cell r="AG98">
            <v>310.09966400000002</v>
          </cell>
          <cell r="AH98">
            <v>312.40233000000001</v>
          </cell>
          <cell r="AI98">
            <v>314.65629999999999</v>
          </cell>
          <cell r="AJ98">
            <v>316.84954300000004</v>
          </cell>
          <cell r="AK98">
            <v>319.178585</v>
          </cell>
          <cell r="AL98">
            <v>321.45040599999999</v>
          </cell>
          <cell r="AM98">
            <v>323.667732</v>
          </cell>
          <cell r="AN98">
            <v>325.91586599999999</v>
          </cell>
          <cell r="AO98">
            <v>328.34803599999998</v>
          </cell>
          <cell r="AP98">
            <v>330.703395</v>
          </cell>
          <cell r="AQ98">
            <v>333.05203</v>
          </cell>
          <cell r="AR98">
            <v>335.389432</v>
          </cell>
          <cell r="AS98">
            <v>337.71182299999998</v>
          </cell>
          <cell r="AT98">
            <v>340.01292000000001</v>
          </cell>
          <cell r="AU98">
            <v>342.28940699999998</v>
          </cell>
          <cell r="AV98">
            <v>344.539604</v>
          </cell>
          <cell r="AW98">
            <v>346.76463699999999</v>
          </cell>
          <cell r="AX98">
            <v>348.95723900000002</v>
          </cell>
          <cell r="AY98">
            <v>351.172663</v>
          </cell>
          <cell r="AZ98">
            <v>353.49491899999998</v>
          </cell>
          <cell r="BA98">
            <v>355.801649</v>
          </cell>
          <cell r="BB98">
            <v>358.06177700000001</v>
          </cell>
          <cell r="BC98">
            <v>360.27443200000005</v>
          </cell>
          <cell r="BD98">
            <v>362.43951599999997</v>
          </cell>
          <cell r="BE98">
            <v>364.55739199999999</v>
          </cell>
          <cell r="BF98">
            <v>366.62975499999999</v>
          </cell>
          <cell r="BG98">
            <v>368.66149000000001</v>
          </cell>
          <cell r="BH98">
            <v>370.65388100000001</v>
          </cell>
          <cell r="BI98">
            <v>372.60891900000001</v>
          </cell>
          <cell r="BJ98">
            <v>374.52911399999999</v>
          </cell>
          <cell r="BK98">
            <v>376.41778099999999</v>
          </cell>
          <cell r="BL98">
            <v>378.27826600000003</v>
          </cell>
          <cell r="BM98">
            <v>380.11439000000001</v>
          </cell>
          <cell r="BN98">
            <v>381.92979500000001</v>
          </cell>
          <cell r="BO98">
            <v>383.72878200000002</v>
          </cell>
          <cell r="BP98">
            <v>385.515625</v>
          </cell>
          <cell r="BQ98">
            <v>387.29573699999997</v>
          </cell>
          <cell r="BR98">
            <v>389.07180600000004</v>
          </cell>
          <cell r="BS98">
            <v>390.84342699999996</v>
          </cell>
          <cell r="BT98">
            <v>392.6357650720002</v>
          </cell>
          <cell r="BU98">
            <v>394.43632248592206</v>
          </cell>
        </row>
        <row r="99">
          <cell r="A99" t="str">
            <v>United States GDP</v>
          </cell>
          <cell r="B99" t="str">
            <v>Billion $</v>
          </cell>
          <cell r="C99">
            <v>6585.1365005805173</v>
          </cell>
          <cell r="D99">
            <v>6752.2742346764298</v>
          </cell>
          <cell r="E99">
            <v>6621.1692307044341</v>
          </cell>
          <cell r="F99">
            <v>6920.2860021321567</v>
          </cell>
          <cell r="G99">
            <v>7417.5827892414172</v>
          </cell>
          <cell r="H99">
            <v>7724.4812770339286</v>
          </cell>
          <cell r="I99">
            <v>7992.1046528838606</v>
          </cell>
          <cell r="J99">
            <v>8247.8017025660174</v>
          </cell>
          <cell r="K99">
            <v>8586.8420623000493</v>
          </cell>
          <cell r="L99">
            <v>8893.6277715945216</v>
          </cell>
          <cell r="M99">
            <v>9064.329417530631</v>
          </cell>
          <cell r="N99">
            <v>9057.6139492797774</v>
          </cell>
          <cell r="O99">
            <v>9379.6479561144897</v>
          </cell>
          <cell r="P99">
            <v>9637.1997523751324</v>
          </cell>
          <cell r="Q99">
            <v>10026.315309970547</v>
          </cell>
          <cell r="R99">
            <v>10298.92845052325</v>
          </cell>
          <cell r="S99">
            <v>10689.863748690128</v>
          </cell>
          <cell r="T99">
            <v>11169.520661383671</v>
          </cell>
          <cell r="U99">
            <v>11666.554689570976</v>
          </cell>
          <cell r="V99">
            <v>12213.156252417646</v>
          </cell>
          <cell r="W99">
            <v>12712.939427001716</v>
          </cell>
          <cell r="X99">
            <v>12837.015813221797</v>
          </cell>
          <cell r="Y99">
            <v>13066.301404479436</v>
          </cell>
          <cell r="Z99">
            <v>13433.043100930268</v>
          </cell>
          <cell r="AA99">
            <v>13941.583359480313</v>
          </cell>
          <cell r="AB99">
            <v>14407.959243102689</v>
          </cell>
          <cell r="AC99">
            <v>14792.165610703887</v>
          </cell>
          <cell r="AD99">
            <v>15055.255175718834</v>
          </cell>
          <cell r="AE99">
            <v>15011.500767133837</v>
          </cell>
          <cell r="AF99">
            <v>14594.852925158999</v>
          </cell>
          <cell r="AG99">
            <v>14964.382800000001</v>
          </cell>
          <cell r="AH99">
            <v>15204.030299030039</v>
          </cell>
          <cell r="AI99">
            <v>15542.172117779161</v>
          </cell>
          <cell r="AJ99">
            <v>15802.866689433347</v>
          </cell>
          <cell r="AK99">
            <v>16208.873122743886</v>
          </cell>
          <cell r="AL99">
            <v>16672.703916008963</v>
          </cell>
          <cell r="AM99">
            <v>16920.340113754995</v>
          </cell>
          <cell r="AN99">
            <v>17304.996417487699</v>
          </cell>
          <cell r="AO99">
            <v>17773.490684356711</v>
          </cell>
          <cell r="AP99">
            <v>18295.519951972066</v>
          </cell>
          <cell r="AQ99">
            <v>18682.818438624621</v>
          </cell>
          <cell r="AR99">
            <v>18997.8903757441</v>
          </cell>
          <cell r="AS99">
            <v>19307.541905425427</v>
          </cell>
          <cell r="AT99">
            <v>19631.999599402108</v>
          </cell>
          <cell r="AU99">
            <v>19970.433441969326</v>
          </cell>
          <cell r="AV99">
            <v>20319.460106915689</v>
          </cell>
          <cell r="AW99">
            <v>20678.591200853902</v>
          </cell>
          <cell r="AX99">
            <v>21032.818116633793</v>
          </cell>
          <cell r="AY99">
            <v>21401.151452981296</v>
          </cell>
          <cell r="AZ99">
            <v>21802.120905620737</v>
          </cell>
          <cell r="BA99">
            <v>22233.411540507077</v>
          </cell>
          <cell r="BB99">
            <v>22678.177480361112</v>
          </cell>
          <cell r="BC99">
            <v>23120.495076328785</v>
          </cell>
          <cell r="BD99">
            <v>23576.076626923699</v>
          </cell>
          <cell r="BE99">
            <v>24045.989309655095</v>
          </cell>
          <cell r="BF99">
            <v>24525.087027153131</v>
          </cell>
          <cell r="BG99">
            <v>25020.772912176191</v>
          </cell>
          <cell r="BH99">
            <v>25523.396615055808</v>
          </cell>
          <cell r="BI99">
            <v>26040.147590117096</v>
          </cell>
          <cell r="BJ99">
            <v>26565.003972200189</v>
          </cell>
          <cell r="BK99">
            <v>27092.459821760764</v>
          </cell>
          <cell r="BL99">
            <v>27621.344917876464</v>
          </cell>
          <cell r="BM99">
            <v>28168.806372794505</v>
          </cell>
          <cell r="BN99">
            <v>28729.675314323853</v>
          </cell>
          <cell r="BO99">
            <v>29310.474451247243</v>
          </cell>
          <cell r="BP99">
            <v>29904.62317612546</v>
          </cell>
          <cell r="BQ99">
            <v>30506.243155782726</v>
          </cell>
          <cell r="BR99">
            <v>31120.747206050135</v>
          </cell>
          <cell r="BS99">
            <v>31742.818266566912</v>
          </cell>
          <cell r="BT99">
            <v>32373.516840774715</v>
          </cell>
          <cell r="BU99">
            <v>33012.244165705677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</row>
        <row r="101">
          <cell r="A101" t="str">
            <v>Mexico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str">
            <v>Mexico Population</v>
          </cell>
          <cell r="B102" t="str">
            <v>millions</v>
          </cell>
          <cell r="C102">
            <v>64.803493721288703</v>
          </cell>
          <cell r="D102">
            <v>66.381067629098794</v>
          </cell>
          <cell r="E102">
            <v>67.920289799326</v>
          </cell>
          <cell r="F102">
            <v>69.439349893197601</v>
          </cell>
          <cell r="G102">
            <v>70.956437571940697</v>
          </cell>
          <cell r="H102">
            <v>72.489742496782497</v>
          </cell>
          <cell r="I102">
            <v>74.040148471827194</v>
          </cell>
          <cell r="J102">
            <v>75.595529056256893</v>
          </cell>
          <cell r="K102">
            <v>77.154558543915002</v>
          </cell>
          <cell r="L102">
            <v>78.715911228644998</v>
          </cell>
          <cell r="M102">
            <v>85.609403999999998</v>
          </cell>
          <cell r="N102">
            <v>87.071511999999998</v>
          </cell>
          <cell r="O102">
            <v>88.828309999999988</v>
          </cell>
          <cell r="P102">
            <v>90.600453000000002</v>
          </cell>
          <cell r="Q102">
            <v>92.349146999999988</v>
          </cell>
          <cell r="R102">
            <v>94.045579000000004</v>
          </cell>
          <cell r="S102">
            <v>95.687452000000008</v>
          </cell>
          <cell r="T102">
            <v>97.281739000000002</v>
          </cell>
          <cell r="U102">
            <v>98.821455999999998</v>
          </cell>
          <cell r="V102">
            <v>100.300579</v>
          </cell>
          <cell r="W102">
            <v>101.719673</v>
          </cell>
          <cell r="X102">
            <v>103.06706800000001</v>
          </cell>
          <cell r="Y102">
            <v>104.35560800000002</v>
          </cell>
          <cell r="Z102">
            <v>105.64045300000001</v>
          </cell>
          <cell r="AA102">
            <v>106.99558300000001</v>
          </cell>
          <cell r="AB102">
            <v>108.472228</v>
          </cell>
          <cell r="AC102">
            <v>110.092378</v>
          </cell>
          <cell r="AD102">
            <v>111.83634600000001</v>
          </cell>
          <cell r="AE102">
            <v>113.66180900000001</v>
          </cell>
          <cell r="AF102">
            <v>115.505228</v>
          </cell>
          <cell r="AG102">
            <v>117.31894999999999</v>
          </cell>
          <cell r="AH102">
            <v>119.09002499999998</v>
          </cell>
          <cell r="AI102">
            <v>120.8283</v>
          </cell>
          <cell r="AJ102">
            <v>122.53595</v>
          </cell>
          <cell r="AK102">
            <v>124.221575</v>
          </cell>
          <cell r="AL102">
            <v>125.89092499999998</v>
          </cell>
          <cell r="AM102">
            <v>127.540425</v>
          </cell>
          <cell r="AN102">
            <v>129.163275</v>
          </cell>
          <cell r="AO102">
            <v>130.75905</v>
          </cell>
          <cell r="AP102">
            <v>132.328025</v>
          </cell>
          <cell r="AQ102">
            <v>133.870025</v>
          </cell>
          <cell r="AR102">
            <v>135.38422500000001</v>
          </cell>
          <cell r="AS102">
            <v>136.86905000000002</v>
          </cell>
          <cell r="AT102">
            <v>138.32295000000002</v>
          </cell>
          <cell r="AU102">
            <v>139.74424999999999</v>
          </cell>
          <cell r="AV102">
            <v>141.13150000000002</v>
          </cell>
          <cell r="AW102">
            <v>142.48384999999999</v>
          </cell>
          <cell r="AX102">
            <v>143.80095</v>
          </cell>
          <cell r="AY102">
            <v>145.08259999999999</v>
          </cell>
          <cell r="AZ102">
            <v>146.32900000000001</v>
          </cell>
          <cell r="BA102">
            <v>147.54012499999999</v>
          </cell>
          <cell r="BB102">
            <v>148.71577500000001</v>
          </cell>
          <cell r="BC102">
            <v>149.855625</v>
          </cell>
          <cell r="BD102">
            <v>150.95962499999999</v>
          </cell>
          <cell r="BE102">
            <v>152.02795</v>
          </cell>
          <cell r="BF102">
            <v>153.06060000000002</v>
          </cell>
          <cell r="BG102">
            <v>154.0575</v>
          </cell>
          <cell r="BH102">
            <v>155.01859999999999</v>
          </cell>
          <cell r="BI102">
            <v>155.94412499999999</v>
          </cell>
          <cell r="BJ102">
            <v>156.83439999999999</v>
          </cell>
          <cell r="BK102">
            <v>157.68965000000003</v>
          </cell>
          <cell r="BL102">
            <v>158.50992499999998</v>
          </cell>
          <cell r="BM102">
            <v>159.29505</v>
          </cell>
          <cell r="BN102">
            <v>160.044725</v>
          </cell>
          <cell r="BO102">
            <v>160.75852500000002</v>
          </cell>
          <cell r="BP102">
            <v>161.43622500000001</v>
          </cell>
          <cell r="BQ102">
            <v>162.077575</v>
          </cell>
          <cell r="BR102">
            <v>162.6825</v>
          </cell>
          <cell r="BS102">
            <v>163.37407499999998</v>
          </cell>
          <cell r="BT102">
            <v>163.98383894988248</v>
          </cell>
          <cell r="BU102">
            <v>164.59587873254063</v>
          </cell>
        </row>
        <row r="103">
          <cell r="A103" t="str">
            <v>Mexico GDP</v>
          </cell>
          <cell r="B103" t="str">
            <v>Billion $</v>
          </cell>
          <cell r="C103">
            <v>544.55919385374489</v>
          </cell>
          <cell r="D103">
            <v>590.98616831290167</v>
          </cell>
          <cell r="E103">
            <v>587.90826496479679</v>
          </cell>
          <cell r="F103">
            <v>567.4113028862381</v>
          </cell>
          <cell r="G103">
            <v>586.76464781541688</v>
          </cell>
          <cell r="H103">
            <v>599.60125791572602</v>
          </cell>
          <cell r="I103">
            <v>581.13980290291897</v>
          </cell>
          <cell r="J103">
            <v>591.14958303177877</v>
          </cell>
          <cell r="K103">
            <v>598.73557506714712</v>
          </cell>
          <cell r="L103">
            <v>623.31672025414696</v>
          </cell>
          <cell r="M103">
            <v>655.50672515347162</v>
          </cell>
          <cell r="N103">
            <v>682.99605815835923</v>
          </cell>
          <cell r="O103">
            <v>707.37453785755622</v>
          </cell>
          <cell r="P103">
            <v>719.82219580137462</v>
          </cell>
          <cell r="Q103">
            <v>755.29076790330544</v>
          </cell>
          <cell r="R103">
            <v>707.77752734358603</v>
          </cell>
          <cell r="S103">
            <v>753.91683846008902</v>
          </cell>
          <cell r="T103">
            <v>807.32351823876638</v>
          </cell>
          <cell r="U103">
            <v>849.26453980084682</v>
          </cell>
          <cell r="V103">
            <v>872.5666784058169</v>
          </cell>
          <cell r="W103">
            <v>913.50245547445115</v>
          </cell>
          <cell r="X103">
            <v>911.84055305820277</v>
          </cell>
          <cell r="Y103">
            <v>911.39621611094628</v>
          </cell>
          <cell r="Z103">
            <v>924.76229638114228</v>
          </cell>
          <cell r="AA103">
            <v>958.79481806381034</v>
          </cell>
          <cell r="AB103">
            <v>982.89370878636657</v>
          </cell>
          <cell r="AC103">
            <v>1027.0974752240577</v>
          </cell>
          <cell r="AD103">
            <v>1050.5375637249119</v>
          </cell>
          <cell r="AE103">
            <v>1060.196533349716</v>
          </cell>
          <cell r="AF103">
            <v>1006.424742452768</v>
          </cell>
          <cell r="AG103">
            <v>1058.0558153583577</v>
          </cell>
          <cell r="AH103">
            <v>1096.8746598765645</v>
          </cell>
          <cell r="AI103">
            <v>1134.4305618810756</v>
          </cell>
          <cell r="AJ103">
            <v>1152.4551350494303</v>
          </cell>
          <cell r="AK103">
            <v>1185.2853490466966</v>
          </cell>
          <cell r="AL103">
            <v>1224.1977571812517</v>
          </cell>
          <cell r="AM103">
            <v>1256.8477156099523</v>
          </cell>
          <cell r="AN103">
            <v>1285.4604829005793</v>
          </cell>
          <cell r="AO103">
            <v>1309.5210380880205</v>
          </cell>
          <cell r="AP103">
            <v>1336.8604952151561</v>
          </cell>
          <cell r="AQ103">
            <v>1370.4093961116487</v>
          </cell>
          <cell r="AR103">
            <v>1408.1188030251844</v>
          </cell>
          <cell r="AS103">
            <v>1443.4043737236543</v>
          </cell>
          <cell r="AT103">
            <v>1476.2875158115851</v>
          </cell>
          <cell r="AU103">
            <v>1512.4499136839138</v>
          </cell>
          <cell r="AV103">
            <v>1551.4379384314852</v>
          </cell>
          <cell r="AW103">
            <v>1594.3900853859743</v>
          </cell>
          <cell r="AX103">
            <v>1642.4894343116257</v>
          </cell>
          <cell r="AY103">
            <v>1688.6592680722033</v>
          </cell>
          <cell r="AZ103">
            <v>1736.8584012040812</v>
          </cell>
          <cell r="BA103">
            <v>1785.8505003152236</v>
          </cell>
          <cell r="BB103">
            <v>1836.5955460846781</v>
          </cell>
          <cell r="BC103">
            <v>1889.6230671103785</v>
          </cell>
          <cell r="BD103">
            <v>1944.1922895067423</v>
          </cell>
          <cell r="BE103">
            <v>2000.7653344557953</v>
          </cell>
          <cell r="BF103">
            <v>2059.4906398104158</v>
          </cell>
          <cell r="BG103">
            <v>2120.4566667463373</v>
          </cell>
          <cell r="BH103">
            <v>2183.7676225285718</v>
          </cell>
          <cell r="BI103">
            <v>2249.4043995431607</v>
          </cell>
          <cell r="BJ103">
            <v>2317.1401833355271</v>
          </cell>
          <cell r="BK103">
            <v>2387.5957944369597</v>
          </cell>
          <cell r="BL103">
            <v>2459.3859308354909</v>
          </cell>
          <cell r="BM103">
            <v>2533.9288021004609</v>
          </cell>
          <cell r="BN103">
            <v>2610.9273556037615</v>
          </cell>
          <cell r="BO103">
            <v>2690.9026276704549</v>
          </cell>
          <cell r="BP103">
            <v>2773.9061027048178</v>
          </cell>
          <cell r="BQ103">
            <v>2859.9469806691268</v>
          </cell>
          <cell r="BR103">
            <v>2949.309752704537</v>
          </cell>
          <cell r="BS103">
            <v>3042.014057192061</v>
          </cell>
          <cell r="BT103">
            <v>3137.460180855328</v>
          </cell>
          <cell r="BU103">
            <v>3235.7336692380022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</row>
        <row r="105">
          <cell r="A105" t="str">
            <v>Russia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</row>
        <row r="106">
          <cell r="A106" t="str">
            <v>Russia Population</v>
          </cell>
          <cell r="B106" t="str">
            <v>millions</v>
          </cell>
          <cell r="C106">
            <v>138.655</v>
          </cell>
          <cell r="D106">
            <v>139.60599999999999</v>
          </cell>
          <cell r="E106">
            <v>140.565</v>
          </cell>
          <cell r="F106">
            <v>141.53800000000001</v>
          </cell>
          <cell r="G106">
            <v>142.53</v>
          </cell>
          <cell r="H106">
            <v>143.541</v>
          </cell>
          <cell r="I106">
            <v>144.57499999999999</v>
          </cell>
          <cell r="J106">
            <v>145.61199999999999</v>
          </cell>
          <cell r="K106">
            <v>146.589</v>
          </cell>
          <cell r="L106">
            <v>147.42599999999999</v>
          </cell>
          <cell r="M106">
            <v>147.56855200000001</v>
          </cell>
          <cell r="N106">
            <v>148.035898</v>
          </cell>
          <cell r="O106">
            <v>148.31802500000001</v>
          </cell>
          <cell r="P106">
            <v>148.43137300000001</v>
          </cell>
          <cell r="Q106">
            <v>148.411855</v>
          </cell>
          <cell r="R106">
            <v>148.288839</v>
          </cell>
          <cell r="S106">
            <v>148.07392400000001</v>
          </cell>
          <cell r="T106">
            <v>147.768371</v>
          </cell>
          <cell r="U106">
            <v>147.381001</v>
          </cell>
          <cell r="V106">
            <v>146.919737</v>
          </cell>
          <cell r="W106">
            <v>146.396514</v>
          </cell>
          <cell r="X106">
            <v>145.814864</v>
          </cell>
          <cell r="Y106">
            <v>145.19488199999998</v>
          </cell>
          <cell r="Z106">
            <v>144.58469500000001</v>
          </cell>
          <cell r="AA106">
            <v>144.04460700000001</v>
          </cell>
          <cell r="AB106">
            <v>143.61818500000001</v>
          </cell>
          <cell r="AC106">
            <v>143.32293300000001</v>
          </cell>
          <cell r="AD106">
            <v>143.15014200000002</v>
          </cell>
          <cell r="AE106">
            <v>143.08318700000001</v>
          </cell>
          <cell r="AF106">
            <v>143.09276500000001</v>
          </cell>
          <cell r="AG106">
            <v>143.15385000000001</v>
          </cell>
          <cell r="AH106">
            <v>143.26400000000001</v>
          </cell>
          <cell r="AI106">
            <v>143.42057500000001</v>
          </cell>
          <cell r="AJ106">
            <v>143.59720000000002</v>
          </cell>
          <cell r="AK106">
            <v>143.76137500000002</v>
          </cell>
          <cell r="AL106">
            <v>143.888025</v>
          </cell>
          <cell r="AM106">
            <v>143.96452499999998</v>
          </cell>
          <cell r="AN106">
            <v>143.98972499999999</v>
          </cell>
          <cell r="AO106">
            <v>143.96472499999999</v>
          </cell>
          <cell r="AP106">
            <v>143.89557499999998</v>
          </cell>
          <cell r="AQ106">
            <v>143.78684999999999</v>
          </cell>
          <cell r="AR106">
            <v>143.63682500000002</v>
          </cell>
          <cell r="AS106">
            <v>143.44185000000002</v>
          </cell>
          <cell r="AT106">
            <v>143.20355000000001</v>
          </cell>
          <cell r="AU106">
            <v>142.92432500000001</v>
          </cell>
          <cell r="AV106">
            <v>142.6069</v>
          </cell>
          <cell r="AW106">
            <v>142.25325000000001</v>
          </cell>
          <cell r="AX106">
            <v>141.86587500000002</v>
          </cell>
          <cell r="AY106">
            <v>141.44864999999999</v>
          </cell>
          <cell r="AZ106">
            <v>141.00627500000002</v>
          </cell>
          <cell r="BA106">
            <v>140.54340000000002</v>
          </cell>
          <cell r="BB106">
            <v>140.06300000000002</v>
          </cell>
          <cell r="BC106">
            <v>139.56895</v>
          </cell>
          <cell r="BD106">
            <v>139.06812500000001</v>
          </cell>
          <cell r="BE106">
            <v>138.56842499999999</v>
          </cell>
          <cell r="BF106">
            <v>138.076425</v>
          </cell>
          <cell r="BG106">
            <v>137.59530000000001</v>
          </cell>
          <cell r="BH106">
            <v>137.12717499999999</v>
          </cell>
          <cell r="BI106">
            <v>136.67579999999998</v>
          </cell>
          <cell r="BJ106">
            <v>136.24475000000001</v>
          </cell>
          <cell r="BK106">
            <v>135.8365</v>
          </cell>
          <cell r="BL106">
            <v>135.4528</v>
          </cell>
          <cell r="BM106">
            <v>135.09324999999998</v>
          </cell>
          <cell r="BN106">
            <v>134.75517500000001</v>
          </cell>
          <cell r="BO106">
            <v>134.43447499999999</v>
          </cell>
          <cell r="BP106">
            <v>134.12739999999999</v>
          </cell>
          <cell r="BQ106">
            <v>133.832875</v>
          </cell>
          <cell r="BR106">
            <v>133.54984999999999</v>
          </cell>
          <cell r="BS106">
            <v>133.2807</v>
          </cell>
          <cell r="BT106">
            <v>132.99884272003422</v>
          </cell>
          <cell r="BU106">
            <v>132.71758150181083</v>
          </cell>
        </row>
        <row r="107">
          <cell r="A107" t="str">
            <v>Russia GDP</v>
          </cell>
          <cell r="B107" t="str">
            <v>Billion $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1518.1996234081623</v>
          </cell>
          <cell r="N107">
            <v>1442.2896422377507</v>
          </cell>
          <cell r="O107">
            <v>1233.1576441132827</v>
          </cell>
          <cell r="P107">
            <v>1125.8729290754272</v>
          </cell>
          <cell r="Q107">
            <v>982.88706708284678</v>
          </cell>
          <cell r="R107">
            <v>942.58869733245092</v>
          </cell>
          <cell r="S107">
            <v>908.98600190990589</v>
          </cell>
          <cell r="T107">
            <v>920.59596029213321</v>
          </cell>
          <cell r="U107">
            <v>873.23926240033779</v>
          </cell>
          <cell r="V107">
            <v>925.72752454392821</v>
          </cell>
          <cell r="W107">
            <v>1018.9482922812631</v>
          </cell>
          <cell r="X107">
            <v>1070.6465427963469</v>
          </cell>
          <cell r="Y107">
            <v>1121.4031515077411</v>
          </cell>
          <cell r="Z107">
            <v>1204.1309712350765</v>
          </cell>
          <cell r="AA107">
            <v>1290.6838217788252</v>
          </cell>
          <cell r="AB107">
            <v>1372.277505044475</v>
          </cell>
          <cell r="AC107">
            <v>1483.5616921986975</v>
          </cell>
          <cell r="AD107">
            <v>1610.1089001343998</v>
          </cell>
          <cell r="AE107">
            <v>1698.3425857955565</v>
          </cell>
          <cell r="AF107">
            <v>1563.8647815019792</v>
          </cell>
          <cell r="AG107">
            <v>1634.3850712962642</v>
          </cell>
          <cell r="AH107">
            <v>1689.0451831643297</v>
          </cell>
          <cell r="AI107">
            <v>1751.9254642109247</v>
          </cell>
          <cell r="AJ107">
            <v>1782.7742654465949</v>
          </cell>
          <cell r="AK107">
            <v>1796.3494931314506</v>
          </cell>
          <cell r="AL107">
            <v>1746.5686651990486</v>
          </cell>
          <cell r="AM107">
            <v>1739.0113132823135</v>
          </cell>
          <cell r="AN107">
            <v>1765.720442345108</v>
          </cell>
          <cell r="AO107">
            <v>1798.8253228578319</v>
          </cell>
          <cell r="AP107">
            <v>1832.9687959828389</v>
          </cell>
          <cell r="AQ107">
            <v>1868.4521652651845</v>
          </cell>
          <cell r="AR107">
            <v>1906.6075441138105</v>
          </cell>
          <cell r="AS107">
            <v>1947.2676034381977</v>
          </cell>
          <cell r="AT107">
            <v>1988.2210319472622</v>
          </cell>
          <cell r="AU107">
            <v>2027.0264825437507</v>
          </cell>
          <cell r="AV107">
            <v>2064.5736345514761</v>
          </cell>
          <cell r="AW107">
            <v>2103.7269234639512</v>
          </cell>
          <cell r="AX107">
            <v>2142.9287282105838</v>
          </cell>
          <cell r="AY107">
            <v>2180.5168760981733</v>
          </cell>
          <cell r="AZ107">
            <v>2217.7386283632113</v>
          </cell>
          <cell r="BA107">
            <v>2254.7026402592819</v>
          </cell>
          <cell r="BB107">
            <v>2290.0348018585</v>
          </cell>
          <cell r="BC107">
            <v>2325.4068879462443</v>
          </cell>
          <cell r="BD107">
            <v>2360.4858575359472</v>
          </cell>
          <cell r="BE107">
            <v>2395.3505488581172</v>
          </cell>
          <cell r="BF107">
            <v>2428.584906003251</v>
          </cell>
          <cell r="BG107">
            <v>2460.0989725288478</v>
          </cell>
          <cell r="BH107">
            <v>2491.7510059578321</v>
          </cell>
          <cell r="BI107">
            <v>2522.1780145743141</v>
          </cell>
          <cell r="BJ107">
            <v>2553.3261908506315</v>
          </cell>
          <cell r="BK107">
            <v>2585.0530195239444</v>
          </cell>
          <cell r="BL107">
            <v>2615.8282303251685</v>
          </cell>
          <cell r="BM107">
            <v>2646.8601707488147</v>
          </cell>
          <cell r="BN107">
            <v>2678.4141617629375</v>
          </cell>
          <cell r="BO107">
            <v>2710.3815481139527</v>
          </cell>
          <cell r="BP107">
            <v>2742.3736977553203</v>
          </cell>
          <cell r="BQ107">
            <v>2775.052144300721</v>
          </cell>
          <cell r="BR107">
            <v>2808.2900390587629</v>
          </cell>
          <cell r="BS107">
            <v>2842.1010271078021</v>
          </cell>
          <cell r="BT107">
            <v>2876.264340632099</v>
          </cell>
          <cell r="BU107">
            <v>2910.7864513633081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</row>
      </sheetData>
      <sheetData sheetId="2"/>
      <sheetData sheetId="3">
        <row r="111">
          <cell r="A111" t="str">
            <v>Region</v>
          </cell>
          <cell r="B111" t="str">
            <v>File Abbreviation</v>
          </cell>
          <cell r="C111" t="str">
            <v>File location</v>
          </cell>
        </row>
        <row r="112">
          <cell r="A112" t="str">
            <v>NAM</v>
          </cell>
          <cell r="B112" t="str">
            <v>Nam</v>
          </cell>
          <cell r="C112" t="str">
            <v>'V:\Lform\WLO\[WLONam11</v>
          </cell>
        </row>
        <row r="113">
          <cell r="A113" t="str">
            <v>SAM</v>
          </cell>
          <cell r="B113" t="str">
            <v>Sam</v>
          </cell>
          <cell r="C113" t="str">
            <v>'V:\Lform\WLO\[WLOSam11</v>
          </cell>
        </row>
        <row r="114">
          <cell r="A114" t="str">
            <v>WEP</v>
          </cell>
          <cell r="B114" t="str">
            <v>Eur</v>
          </cell>
          <cell r="C114" t="str">
            <v>'V:\Lform\WLO\[WLOEur11</v>
          </cell>
        </row>
        <row r="115">
          <cell r="A115" t="str">
            <v>CEP</v>
          </cell>
          <cell r="B115" t="str">
            <v>Eur</v>
          </cell>
          <cell r="C115" t="str">
            <v>'V:\Lform\WLO\[WLOEur11</v>
          </cell>
        </row>
        <row r="116">
          <cell r="A116" t="str">
            <v>FSU</v>
          </cell>
          <cell r="B116" t="str">
            <v>Eur</v>
          </cell>
          <cell r="C116" t="str">
            <v>'V:\Lform\WLO\[WLOEur11</v>
          </cell>
        </row>
        <row r="117">
          <cell r="A117" t="str">
            <v>AFR</v>
          </cell>
          <cell r="B117" t="str">
            <v>Ame</v>
          </cell>
          <cell r="C117" t="str">
            <v>'V:\Lform\WLO\[WLOAme11</v>
          </cell>
        </row>
        <row r="118">
          <cell r="A118" t="str">
            <v>MDE</v>
          </cell>
          <cell r="B118" t="str">
            <v>Ame</v>
          </cell>
          <cell r="C118" t="str">
            <v>'V:\Lform\WLO\[WLOAme11</v>
          </cell>
        </row>
        <row r="119">
          <cell r="A119" t="str">
            <v>NEA</v>
          </cell>
          <cell r="B119" t="str">
            <v>Nea</v>
          </cell>
          <cell r="C119" t="str">
            <v>'V:\Lform\WLO\[WLONea11</v>
          </cell>
        </row>
        <row r="120">
          <cell r="A120" t="str">
            <v>SEA</v>
          </cell>
          <cell r="B120" t="str">
            <v>Sea</v>
          </cell>
          <cell r="C120" t="str">
            <v>'V:\Lform\WLO\[WLOSea11</v>
          </cell>
        </row>
        <row r="121">
          <cell r="A121" t="str">
            <v>ISC</v>
          </cell>
          <cell r="B121" t="str">
            <v>Isc</v>
          </cell>
          <cell r="C121" t="str">
            <v>'V:\Lform\WLO\[WLOIsc11</v>
          </cell>
        </row>
      </sheetData>
      <sheetData sheetId="4">
        <row r="40">
          <cell r="Z40">
            <v>2260</v>
          </cell>
        </row>
      </sheetData>
      <sheetData sheetId="5"/>
      <sheetData sheetId="6">
        <row r="40">
          <cell r="Z40">
            <v>320</v>
          </cell>
        </row>
      </sheetData>
      <sheetData sheetId="7"/>
      <sheetData sheetId="8">
        <row r="40">
          <cell r="Z40">
            <v>1997</v>
          </cell>
        </row>
      </sheetData>
      <sheetData sheetId="9"/>
      <sheetData sheetId="10">
        <row r="40">
          <cell r="Z40">
            <v>152</v>
          </cell>
        </row>
      </sheetData>
      <sheetData sheetId="11"/>
      <sheetData sheetId="12">
        <row r="40">
          <cell r="Z40">
            <v>384</v>
          </cell>
        </row>
      </sheetData>
      <sheetData sheetId="13"/>
      <sheetData sheetId="14">
        <row r="40">
          <cell r="Z40">
            <v>51</v>
          </cell>
        </row>
      </sheetData>
      <sheetData sheetId="15"/>
      <sheetData sheetId="16">
        <row r="40">
          <cell r="Z40">
            <v>86</v>
          </cell>
        </row>
      </sheetData>
      <sheetData sheetId="17"/>
      <sheetData sheetId="18">
        <row r="40">
          <cell r="Z40">
            <v>85</v>
          </cell>
        </row>
      </sheetData>
      <sheetData sheetId="19"/>
      <sheetData sheetId="20">
        <row r="40">
          <cell r="Z40">
            <v>3016</v>
          </cell>
        </row>
      </sheetData>
      <sheetData sheetId="21"/>
      <sheetData sheetId="22">
        <row r="40">
          <cell r="Z40">
            <v>291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_List"/>
      <sheetName val="Main"/>
      <sheetName val="New_Form"/>
      <sheetName val="AuditResults"/>
      <sheetName val="WorkData"/>
      <sheetName val="World_Total"/>
      <sheetName val="Region_Zeros"/>
      <sheetName val="New_Zeros"/>
      <sheetName val="Country_Table"/>
      <sheetName val="Pgm_Constants"/>
      <sheetName val="NewData"/>
      <sheetName val="NewGdpPopData"/>
      <sheetName val="Blank_New_Form"/>
      <sheetName val="PrntWork"/>
      <sheetName val="PrtForm1"/>
      <sheetName val="PrtForm1_NRN"/>
      <sheetName val="PrtForm1_WLD"/>
      <sheetName val="PrtForm1_NRN WLD"/>
    </sheetNames>
    <sheetDataSet>
      <sheetData sheetId="0"/>
      <sheetData sheetId="1"/>
      <sheetData sheetId="2"/>
      <sheetData sheetId="3"/>
      <sheetData sheetId="4">
        <row r="492">
          <cell r="A492" t="str">
            <v>Country Test Row</v>
          </cell>
        </row>
      </sheetData>
      <sheetData sheetId="5">
        <row r="22">
          <cell r="C22">
            <v>483.92428058019993</v>
          </cell>
        </row>
      </sheetData>
      <sheetData sheetId="6"/>
      <sheetData sheetId="7"/>
      <sheetData sheetId="8"/>
      <sheetData sheetId="9">
        <row r="10">
          <cell r="B10">
            <v>469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 "/>
      <sheetName val="Wor mob and sta exe met"/>
      <sheetName val="Wor Mob exc met"/>
      <sheetName val="world consumption catalyst"/>
      <sheetName val="Wor sta"/>
      <sheetName val="wld cons catalyst mobile"/>
      <sheetName val="Wor pre met by type"/>
      <sheetName val="emission_legis_LV"/>
      <sheetName val="emission_legis_HV"/>
      <sheetName val="USRFGvsCnvGas"/>
      <sheetName val="Tier3emissions"/>
      <sheetName val="CSA EmisStnd"/>
      <sheetName val="CSA SulfLmt"/>
      <sheetName val="EU_Emiss_Specs_Cars"/>
      <sheetName val="EU_Emiss_Specs_Truck"/>
      <sheetName val="EU_Emiss_Bikes"/>
      <sheetName val="EU_Power plants"/>
      <sheetName val="fuel standard"/>
      <sheetName val="gas standard"/>
      <sheetName val="diesel standard"/>
      <sheetName val="vehicle emission standard"/>
      <sheetName val="thermal plant stand"/>
      <sheetName val="thermal plant stand (2)"/>
      <sheetName val="NEA Gasoline Quality"/>
      <sheetName val="NEA Diesel Quality"/>
      <sheetName val="NEA Vehicle Emi. Std."/>
      <sheetName val="JP Motorcycle"/>
      <sheetName val="JP Non-road Emi.Std."/>
      <sheetName val="JP VOC Standards"/>
      <sheetName val="JP Boiler Emi.Std."/>
      <sheetName val="heavy duty "/>
      <sheetName val="light duty  (2)"/>
      <sheetName val="2&amp;3 wheeler (2)"/>
      <sheetName val="emission standards (2)"/>
      <sheetName val="lv ice prod"/>
      <sheetName val="lv ev prod"/>
      <sheetName val="mhv ice prod"/>
      <sheetName val="motor prod"/>
      <sheetName val="Precious_metal_price_US"/>
      <sheetName val="NA Total"/>
      <sheetName val="NA ECMrktrs"/>
      <sheetName val="NA StnryCatPrdcrs"/>
      <sheetName val="SA Total"/>
      <sheetName val="CSA ECMrktrs"/>
      <sheetName val="Cat mobile sources"/>
      <sheetName val="Precious metals"/>
      <sheetName val="Cat stationary sources"/>
      <sheetName val="WE producers"/>
      <sheetName val="Catalysts prices"/>
      <sheetName val="WE price"/>
      <sheetName val="Cat mobile sources (2)"/>
      <sheetName val="Cat stationary sources (2)"/>
      <sheetName val="CE producers"/>
      <sheetName val="Cat mobile sources (3)"/>
      <sheetName val="Eurasia producers"/>
      <sheetName val="Cat mobile sources (4)"/>
      <sheetName val="Cat mobile sources (5)"/>
      <sheetName val="AF producers"/>
      <sheetName val="cat mobile sources (6)"/>
      <sheetName val="precious metals (2)"/>
      <sheetName val="cat stationary sources (3)"/>
      <sheetName val="chi ms producer"/>
      <sheetName val="chi ss producer"/>
      <sheetName val="price"/>
      <sheetName val="NEA cons. mobile"/>
      <sheetName val="NEA cons.Pre"/>
      <sheetName val="NEA cons. stationary"/>
      <sheetName val="NEA Producers (MS)"/>
      <sheetName val="NEA Producers (SS)"/>
      <sheetName val="NEA Price"/>
      <sheetName val="Cat mobile sources (7)"/>
      <sheetName val="Cat stationary sources (4)"/>
      <sheetName val="South Asia Producers"/>
      <sheetName val="Cat mobile sources (8)"/>
      <sheetName val="Cat stationary sources (5)"/>
      <sheetName val="Southeast Asia Produc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global SD"/>
      <sheetName val="global op rate"/>
      <sheetName val="global Rankings"/>
      <sheetName val="formula"/>
      <sheetName val="grades"/>
      <sheetName val="global cap reg"/>
      <sheetName val="global Rankings (2)"/>
      <sheetName val="Global CapRank"/>
      <sheetName val="global supply demand"/>
      <sheetName val="Global Rankings (3)"/>
      <sheetName val="global pd reg"/>
      <sheetName val="global op reg"/>
      <sheetName val="global consu"/>
      <sheetName val="global cons reg"/>
      <sheetName val="fert 10%N"/>
      <sheetName val="cons by product"/>
      <sheetName val="Global Cons reg product"/>
      <sheetName val="global cons product"/>
      <sheetName val="global imp"/>
      <sheetName val="global expo"/>
      <sheetName val="global net trade"/>
      <sheetName val="na capacity country"/>
      <sheetName val="na capacity 2023"/>
      <sheetName val="na supply"/>
      <sheetName val="na cons country"/>
      <sheetName val="us producers"/>
      <sheetName val="us capacity company"/>
      <sheetName val="us supply"/>
      <sheetName val="us cons"/>
      <sheetName val="major end uses"/>
      <sheetName val="us prices"/>
      <sheetName val="us imports"/>
      <sheetName val="us exports"/>
      <sheetName val="cnd producers"/>
      <sheetName val="cnd capacity ranking company"/>
      <sheetName val="cnd supply"/>
      <sheetName val="cnd cons"/>
      <sheetName val="cnd prices"/>
      <sheetName val="mex producers"/>
      <sheetName val="mex capa ranking company"/>
      <sheetName val="mex supply"/>
      <sheetName val="mex cons"/>
      <sheetName val="la producer"/>
      <sheetName val="la capa ranking company"/>
      <sheetName val="la capacity country"/>
      <sheetName val="la supp"/>
      <sheetName val="la cons"/>
      <sheetName val="la imports"/>
      <sheetName val="la exports"/>
      <sheetName val="we Producers"/>
      <sheetName val="we Capacity Ranking"/>
      <sheetName val="we Capacity country"/>
      <sheetName val="we capacity country (2)"/>
      <sheetName val="we SupplyDemand"/>
      <sheetName val="we Consumption"/>
      <sheetName val="we Price"/>
      <sheetName val="we Price (2)"/>
      <sheetName val="German Sales"/>
      <sheetName val="we imp Trade"/>
      <sheetName val="we exp Trade"/>
      <sheetName val="ex we imp Trade"/>
      <sheetName val="ex we exp Trade"/>
      <sheetName val="ce Producers"/>
      <sheetName val="ce Capacity Ranking"/>
      <sheetName val="ce Capacity Country"/>
      <sheetName val="ce SupplyDemand"/>
      <sheetName val="ce cons "/>
      <sheetName val="ce Price"/>
      <sheetName val="ce imp trade"/>
      <sheetName val="ce exp trade"/>
      <sheetName val="ex ce imp trade"/>
      <sheetName val="ex ce exp Trade"/>
      <sheetName val="CIS BALS Producers"/>
      <sheetName val="CIS BALS Capacity Ranking"/>
      <sheetName val="CIS BALS Capacity country"/>
      <sheetName val="CIS BALS SupplyDemand"/>
      <sheetName val="CIS BALS Cons"/>
      <sheetName val="CIS BALS Price"/>
      <sheetName val="CIS BALS imp Trade"/>
      <sheetName val="CIS BALS exp Trade"/>
      <sheetName val="ex CIS BALS imp Trade"/>
      <sheetName val="ex CIS BALS exp Trade"/>
      <sheetName val="mde Producers"/>
      <sheetName val="mde Capacity Ranking"/>
      <sheetName val="mde Capacity country"/>
      <sheetName val="mde SupplyDemand"/>
      <sheetName val="mde Cons"/>
      <sheetName val="mde Price"/>
      <sheetName val="mde imp Trade"/>
      <sheetName val="mde exp Trade"/>
      <sheetName val="ex mde imp Trade"/>
      <sheetName val="ex mde exp Trade"/>
      <sheetName val="afr Producers"/>
      <sheetName val="afr Capacity Ranking"/>
      <sheetName val="afr Capacity country"/>
      <sheetName val="afr SupplyDemand"/>
      <sheetName val="afr Cons"/>
      <sheetName val="afr Price"/>
      <sheetName val="afr imp Trade"/>
      <sheetName val="afr exp Trade"/>
      <sheetName val="ex afr imp Trade"/>
      <sheetName val="ex afr exp Trade"/>
      <sheetName val="swa pd"/>
      <sheetName val="swa capa ranking"/>
      <sheetName val="swa capa"/>
      <sheetName val="swa sd"/>
      <sheetName val="swa production"/>
      <sheetName val="swa cons"/>
      <sheetName val="swa uv"/>
      <sheetName val="swa imp"/>
      <sheetName val="swa exp"/>
      <sheetName val="chi producers"/>
      <sheetName val="chi capa ranking company"/>
      <sheetName val="chi supply"/>
      <sheetName val="chi cons"/>
      <sheetName val="chi prices"/>
      <sheetName val="chi-trade"/>
      <sheetName val="chi-trade (2)"/>
      <sheetName val="chi-trade (3)"/>
      <sheetName val="ja producer"/>
      <sheetName val="ja capa ranking company"/>
      <sheetName val="ja supply"/>
      <sheetName val="ja cons"/>
      <sheetName val="ja usv"/>
      <sheetName val="nea pd"/>
      <sheetName val="nea sd"/>
      <sheetName val="nea cons"/>
      <sheetName val="nea uv"/>
      <sheetName val="nea imp"/>
      <sheetName val="nea exp"/>
      <sheetName val="sea&amp;oce pd"/>
      <sheetName val="sea&amp;oce capa ranking"/>
      <sheetName val="sea&amp;oce capa"/>
      <sheetName val="sea&amp;oce sd"/>
      <sheetName val="sea&amp;oce production"/>
      <sheetName val="sea&amp;oce cons"/>
      <sheetName val="sea&amp;oce uv"/>
      <sheetName val="sea&amp;oce imp"/>
      <sheetName val="sea&amp;oce exp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"/>
      <sheetName val="wo cons region"/>
      <sheetName val="pie chart"/>
      <sheetName val="wo cons end use"/>
      <sheetName val="pie end use"/>
      <sheetName val="pie consumption"/>
      <sheetName val="wo cons type"/>
      <sheetName val="wo cons -web"/>
      <sheetName val="na producers"/>
      <sheetName val="na supp"/>
      <sheetName val="na production"/>
      <sheetName val="na cons type"/>
      <sheetName val="na cons "/>
      <sheetName val="na end uses"/>
      <sheetName val="na cons all"/>
      <sheetName val="na cons wipes"/>
      <sheetName val="na cons hygiene"/>
      <sheetName val="na cons filtration"/>
      <sheetName val="na cons medical"/>
      <sheetName val="na cons indus"/>
      <sheetName val="na cons other"/>
      <sheetName val="na cons geotex "/>
      <sheetName val="na cons furnish"/>
      <sheetName val="na cons building"/>
      <sheetName val="na cons auto type"/>
      <sheetName val="na cons agri"/>
      <sheetName val="na cons oth type"/>
      <sheetName val="na prices"/>
      <sheetName val="na trade"/>
      <sheetName val="us imp"/>
      <sheetName val="us exp"/>
      <sheetName val="la producers"/>
      <sheetName val="la supp"/>
      <sheetName val="la prod"/>
      <sheetName val="la cons"/>
      <sheetName val="eur producers"/>
      <sheetName val="eur supp"/>
      <sheetName val="Cee supply"/>
      <sheetName val="hist eur supply"/>
      <sheetName val="we production"/>
      <sheetName val="Cee production"/>
      <sheetName val="his eur production"/>
      <sheetName val="eur production"/>
      <sheetName val="we cons"/>
      <sheetName val="Cee cons"/>
      <sheetName val="his eur cons"/>
      <sheetName val="we cons 1"/>
      <sheetName val="we cons 2"/>
      <sheetName val="CEE cons1"/>
      <sheetName val="his we cons 1"/>
      <sheetName val="hist we cons 2"/>
      <sheetName val="eur prices"/>
      <sheetName val="we trade"/>
      <sheetName val="cee trade"/>
      <sheetName val="eur trade"/>
      <sheetName val="ame producers"/>
      <sheetName val="ame supplydemand"/>
      <sheetName val="afr supplydemand"/>
      <sheetName val="ame cons"/>
      <sheetName val="afr cons"/>
      <sheetName val="ame trade"/>
      <sheetName val="afr trade"/>
      <sheetName val="China producers "/>
      <sheetName val="additional capacity "/>
      <sheetName val="chi Supp "/>
      <sheetName val="chi production"/>
      <sheetName val="Chi Pro by web formation"/>
      <sheetName val="Chi cons"/>
      <sheetName val="Con by fiber type"/>
      <sheetName val="Hygiene con break"/>
      <sheetName val="chi prices"/>
      <sheetName val="chi trade"/>
      <sheetName val="jap producers"/>
      <sheetName val="jap producers process"/>
      <sheetName val="jap supp"/>
      <sheetName val="jap production"/>
      <sheetName val="jap cons"/>
      <sheetName val="jap cons end use 1"/>
      <sheetName val="jap cons end use 2"/>
      <sheetName val="jap cons 2"/>
      <sheetName val="jap prices"/>
      <sheetName val="jap trade"/>
      <sheetName val="jap trade type"/>
      <sheetName val="othNEA producers"/>
      <sheetName val="OthNEA supp"/>
      <sheetName val="othNEA supp2"/>
      <sheetName val="SK cons"/>
      <sheetName val="OthNEA trade"/>
      <sheetName val="Ind producers"/>
      <sheetName val="Indian sub supp"/>
      <sheetName val="ISC supp"/>
      <sheetName val="ind cons"/>
      <sheetName val="ISC trade"/>
      <sheetName val="SEA producers"/>
      <sheetName val="SEA sup"/>
      <sheetName val="SEA supp"/>
      <sheetName val="SEA trade"/>
      <sheetName val="oce supp"/>
      <sheetName val="oce c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Sheet1"/>
      <sheetName val="CEH Original"/>
      <sheetName val="H2SO4 CAPS"/>
      <sheetName val="IFDC H2SO4 Capacities"/>
      <sheetName val="Acid Database"/>
      <sheetName val="ESA Capacities"/>
      <sheetName val="Regional Breakdown"/>
      <sheetName val="CEH Capacities"/>
      <sheetName val="IFDC Capacities"/>
    </sheetNames>
    <sheetDataSet>
      <sheetData sheetId="0"/>
      <sheetData sheetId="1"/>
      <sheetData sheetId="2">
        <row r="169">
          <cell r="G169" t="str">
            <v>Existing</v>
          </cell>
        </row>
      </sheetData>
      <sheetData sheetId="3">
        <row r="2">
          <cell r="A2" t="str">
            <v>Existing-1</v>
          </cell>
        </row>
      </sheetData>
      <sheetData sheetId="4">
        <row r="2">
          <cell r="A2" t="str">
            <v>Sulfuric Acid</v>
          </cell>
        </row>
      </sheetData>
      <sheetData sheetId="5">
        <row r="2">
          <cell r="A2">
            <v>1</v>
          </cell>
        </row>
      </sheetData>
      <sheetData sheetId="6">
        <row r="5">
          <cell r="A5" t="str">
            <v>Western Europe</v>
          </cell>
        </row>
      </sheetData>
      <sheetData sheetId="7">
        <row r="3">
          <cell r="A3" t="str">
            <v>North America</v>
          </cell>
        </row>
      </sheetData>
      <sheetData sheetId="8">
        <row r="1">
          <cell r="C1" t="str">
            <v>Global Producers of Sulfuric Acid</v>
          </cell>
        </row>
      </sheetData>
      <sheetData sheetId="9">
        <row r="4">
          <cell r="B4" t="str">
            <v>Canada</v>
          </cell>
        </row>
        <row r="38">
          <cell r="B38" t="str">
            <v>Argentina</v>
          </cell>
          <cell r="C38" t="str">
            <v>Meranol S.A.C.I.</v>
          </cell>
          <cell r="D38" t="str">
            <v/>
          </cell>
          <cell r="E38" t="str">
            <v>Buenos Aires</v>
          </cell>
          <cell r="F38" t="str">
            <v>OPR</v>
          </cell>
          <cell r="G38">
            <v>60</v>
          </cell>
          <cell r="H38">
            <v>60</v>
          </cell>
          <cell r="I38">
            <v>60</v>
          </cell>
          <cell r="J38">
            <v>60</v>
          </cell>
          <cell r="K38">
            <v>60</v>
          </cell>
          <cell r="L38">
            <v>60</v>
          </cell>
          <cell r="M38">
            <v>60</v>
          </cell>
          <cell r="N38">
            <v>60</v>
          </cell>
          <cell r="O38">
            <v>60</v>
          </cell>
          <cell r="P38">
            <v>60</v>
          </cell>
          <cell r="Q38">
            <v>60</v>
          </cell>
          <cell r="R38">
            <v>60</v>
          </cell>
          <cell r="S38">
            <v>60</v>
          </cell>
          <cell r="T38">
            <v>60</v>
          </cell>
          <cell r="U38">
            <v>60</v>
          </cell>
        </row>
        <row r="39">
          <cell r="B39" t="str">
            <v>Bolivia</v>
          </cell>
          <cell r="C39" t="str">
            <v>Comibol/Cossmil</v>
          </cell>
          <cell r="D39" t="str">
            <v/>
          </cell>
          <cell r="E39" t="str">
            <v>Oruro</v>
          </cell>
          <cell r="F39" t="str">
            <v>OPR</v>
          </cell>
          <cell r="G39">
            <v>0</v>
          </cell>
          <cell r="H39">
            <v>0</v>
          </cell>
          <cell r="I39">
            <v>0</v>
          </cell>
          <cell r="J39" t="str">
            <v xml:space="preserve">-  </v>
          </cell>
          <cell r="K39" t="str">
            <v xml:space="preserve">-  </v>
          </cell>
          <cell r="L39">
            <v>26</v>
          </cell>
          <cell r="M39">
            <v>26</v>
          </cell>
          <cell r="N39">
            <v>26</v>
          </cell>
          <cell r="O39">
            <v>26</v>
          </cell>
          <cell r="P39">
            <v>26</v>
          </cell>
          <cell r="Q39">
            <v>26</v>
          </cell>
          <cell r="R39">
            <v>26</v>
          </cell>
          <cell r="S39">
            <v>26</v>
          </cell>
          <cell r="T39">
            <v>26</v>
          </cell>
          <cell r="U39">
            <v>26</v>
          </cell>
        </row>
        <row r="40">
          <cell r="B40" t="str">
            <v>Brazil</v>
          </cell>
          <cell r="C40" t="str">
            <v>Anitapolis project</v>
          </cell>
          <cell r="D40" t="str">
            <v/>
          </cell>
          <cell r="E40" t="str">
            <v>Anitapolis</v>
          </cell>
          <cell r="F40" t="str">
            <v>PLN</v>
          </cell>
          <cell r="G40">
            <v>0</v>
          </cell>
          <cell r="H40">
            <v>0</v>
          </cell>
          <cell r="I40">
            <v>0</v>
          </cell>
          <cell r="J40" t="str">
            <v xml:space="preserve">-  </v>
          </cell>
          <cell r="K40" t="str">
            <v xml:space="preserve">-  </v>
          </cell>
          <cell r="L40" t="str">
            <v xml:space="preserve">-  </v>
          </cell>
          <cell r="M40" t="str">
            <v xml:space="preserve">-  </v>
          </cell>
          <cell r="N40" t="str">
            <v xml:space="preserve">-  </v>
          </cell>
          <cell r="O40" t="str">
            <v xml:space="preserve">-  </v>
          </cell>
          <cell r="P40" t="str">
            <v xml:space="preserve">-  </v>
          </cell>
          <cell r="Q40" t="str">
            <v xml:space="preserve">-  </v>
          </cell>
          <cell r="R40" t="str">
            <v xml:space="preserve">-  </v>
          </cell>
          <cell r="S40" t="str">
            <v xml:space="preserve">-  </v>
          </cell>
          <cell r="T40" t="str">
            <v xml:space="preserve">-  </v>
          </cell>
          <cell r="U40">
            <v>200</v>
          </cell>
        </row>
        <row r="41">
          <cell r="B41" t="str">
            <v>Brazil</v>
          </cell>
          <cell r="C41" t="str">
            <v>Arafertil SA</v>
          </cell>
          <cell r="D41" t="str">
            <v/>
          </cell>
          <cell r="E41" t="str">
            <v>Araxa, MG</v>
          </cell>
          <cell r="F41" t="str">
            <v>OPR</v>
          </cell>
          <cell r="G41">
            <v>343</v>
          </cell>
          <cell r="H41">
            <v>343</v>
          </cell>
          <cell r="I41">
            <v>343</v>
          </cell>
          <cell r="J41">
            <v>343</v>
          </cell>
          <cell r="K41">
            <v>343</v>
          </cell>
          <cell r="L41">
            <v>343</v>
          </cell>
          <cell r="M41">
            <v>343</v>
          </cell>
          <cell r="N41">
            <v>343</v>
          </cell>
          <cell r="O41">
            <v>343</v>
          </cell>
          <cell r="P41">
            <v>343</v>
          </cell>
          <cell r="Q41">
            <v>343</v>
          </cell>
          <cell r="R41">
            <v>343</v>
          </cell>
          <cell r="S41">
            <v>343</v>
          </cell>
          <cell r="T41">
            <v>343</v>
          </cell>
          <cell r="U41">
            <v>343</v>
          </cell>
        </row>
        <row r="42">
          <cell r="B42" t="str">
            <v>Brazil</v>
          </cell>
          <cell r="C42" t="str">
            <v>Arraias--Campos Belos Itafos Phosphate Project</v>
          </cell>
          <cell r="D42" t="str">
            <v/>
          </cell>
          <cell r="E42" t="str">
            <v>South-eastern portion of Tocantins State</v>
          </cell>
          <cell r="F42" t="str">
            <v>PLN</v>
          </cell>
          <cell r="G42" t="str">
            <v xml:space="preserve">-  </v>
          </cell>
          <cell r="H42" t="str">
            <v xml:space="preserve">-  </v>
          </cell>
          <cell r="I42" t="str">
            <v xml:space="preserve">-  </v>
          </cell>
          <cell r="J42" t="str">
            <v xml:space="preserve">-  </v>
          </cell>
          <cell r="K42" t="str">
            <v xml:space="preserve">-  </v>
          </cell>
          <cell r="L42" t="str">
            <v xml:space="preserve">-  </v>
          </cell>
          <cell r="M42" t="str">
            <v xml:space="preserve">-  </v>
          </cell>
          <cell r="N42" t="str">
            <v xml:space="preserve">-  </v>
          </cell>
          <cell r="O42" t="str">
            <v xml:space="preserve">-  </v>
          </cell>
          <cell r="P42" t="str">
            <v xml:space="preserve">-  </v>
          </cell>
          <cell r="Q42" t="str">
            <v xml:space="preserve">-  </v>
          </cell>
          <cell r="R42" t="str">
            <v xml:space="preserve">-  </v>
          </cell>
          <cell r="S42" t="str">
            <v xml:space="preserve">-  </v>
          </cell>
          <cell r="T42" t="str">
            <v xml:space="preserve">-  </v>
          </cell>
          <cell r="U42">
            <v>250</v>
          </cell>
        </row>
        <row r="43">
          <cell r="B43" t="str">
            <v>Brazil</v>
          </cell>
          <cell r="C43" t="str">
            <v>Bunge Fertilizantes S.A.</v>
          </cell>
          <cell r="D43" t="str">
            <v/>
          </cell>
          <cell r="E43" t="str">
            <v>Araxa, Minas Gerais</v>
          </cell>
          <cell r="F43" t="str">
            <v>OPR</v>
          </cell>
          <cell r="G43">
            <v>683</v>
          </cell>
          <cell r="H43">
            <v>683</v>
          </cell>
          <cell r="I43">
            <v>683</v>
          </cell>
          <cell r="J43">
            <v>683</v>
          </cell>
          <cell r="K43">
            <v>683</v>
          </cell>
          <cell r="L43">
            <v>683</v>
          </cell>
          <cell r="M43">
            <v>683</v>
          </cell>
          <cell r="N43">
            <v>683</v>
          </cell>
          <cell r="O43">
            <v>683</v>
          </cell>
          <cell r="P43">
            <v>683</v>
          </cell>
          <cell r="Q43">
            <v>683</v>
          </cell>
          <cell r="R43">
            <v>683</v>
          </cell>
          <cell r="S43">
            <v>683</v>
          </cell>
          <cell r="T43">
            <v>683</v>
          </cell>
          <cell r="U43">
            <v>683</v>
          </cell>
        </row>
        <row r="44">
          <cell r="B44" t="str">
            <v>Brazil</v>
          </cell>
          <cell r="C44" t="str">
            <v>Bunge Fertilizantes S.A.</v>
          </cell>
          <cell r="D44" t="str">
            <v/>
          </cell>
          <cell r="E44" t="str">
            <v>Cajati, Sao Paulo</v>
          </cell>
          <cell r="F44" t="str">
            <v>OPR</v>
          </cell>
          <cell r="G44">
            <v>650</v>
          </cell>
          <cell r="H44">
            <v>650</v>
          </cell>
          <cell r="I44">
            <v>650</v>
          </cell>
          <cell r="J44">
            <v>650</v>
          </cell>
          <cell r="K44">
            <v>650</v>
          </cell>
          <cell r="L44">
            <v>650</v>
          </cell>
          <cell r="M44">
            <v>650</v>
          </cell>
          <cell r="N44">
            <v>650</v>
          </cell>
          <cell r="O44">
            <v>650</v>
          </cell>
          <cell r="P44">
            <v>650</v>
          </cell>
          <cell r="Q44">
            <v>650</v>
          </cell>
          <cell r="R44">
            <v>650</v>
          </cell>
          <cell r="S44">
            <v>650</v>
          </cell>
          <cell r="T44">
            <v>650</v>
          </cell>
          <cell r="U44">
            <v>650</v>
          </cell>
        </row>
        <row r="45">
          <cell r="B45" t="str">
            <v>Brazil</v>
          </cell>
          <cell r="C45" t="str">
            <v>Bunge Fertilizantes S.A.</v>
          </cell>
          <cell r="D45" t="str">
            <v/>
          </cell>
          <cell r="E45" t="str">
            <v>Cubatao, Sao Paulo</v>
          </cell>
          <cell r="F45" t="str">
            <v>OPR</v>
          </cell>
          <cell r="G45">
            <v>358</v>
          </cell>
          <cell r="H45">
            <v>358</v>
          </cell>
          <cell r="I45">
            <v>358</v>
          </cell>
          <cell r="J45">
            <v>358</v>
          </cell>
          <cell r="K45">
            <v>358</v>
          </cell>
          <cell r="L45">
            <v>358</v>
          </cell>
          <cell r="M45">
            <v>358</v>
          </cell>
          <cell r="N45">
            <v>358</v>
          </cell>
          <cell r="O45">
            <v>358</v>
          </cell>
          <cell r="P45">
            <v>358</v>
          </cell>
          <cell r="Q45">
            <v>358</v>
          </cell>
          <cell r="R45">
            <v>358</v>
          </cell>
          <cell r="S45">
            <v>358</v>
          </cell>
          <cell r="T45">
            <v>358</v>
          </cell>
          <cell r="U45">
            <v>358</v>
          </cell>
        </row>
        <row r="46">
          <cell r="B46" t="str">
            <v>Brazil</v>
          </cell>
          <cell r="C46" t="str">
            <v>Copebras Ltda.</v>
          </cell>
          <cell r="D46" t="str">
            <v/>
          </cell>
          <cell r="E46" t="str">
            <v>Catalao, State of Goias</v>
          </cell>
          <cell r="F46" t="str">
            <v>OPR</v>
          </cell>
          <cell r="G46">
            <v>560</v>
          </cell>
          <cell r="H46">
            <v>560</v>
          </cell>
          <cell r="I46">
            <v>560</v>
          </cell>
          <cell r="J46">
            <v>560</v>
          </cell>
          <cell r="K46">
            <v>560</v>
          </cell>
          <cell r="L46">
            <v>560</v>
          </cell>
          <cell r="M46">
            <v>560</v>
          </cell>
          <cell r="N46">
            <v>560</v>
          </cell>
          <cell r="O46">
            <v>560</v>
          </cell>
          <cell r="P46">
            <v>560</v>
          </cell>
          <cell r="Q46">
            <v>560</v>
          </cell>
          <cell r="R46">
            <v>560</v>
          </cell>
          <cell r="S46">
            <v>560</v>
          </cell>
          <cell r="T46">
            <v>560</v>
          </cell>
          <cell r="U46">
            <v>560</v>
          </cell>
        </row>
        <row r="47">
          <cell r="B47" t="str">
            <v>Brazil</v>
          </cell>
          <cell r="C47" t="str">
            <v>Copebras Ltda.</v>
          </cell>
          <cell r="D47" t="str">
            <v/>
          </cell>
          <cell r="E47" t="str">
            <v>Cubatao, Sao Paulo</v>
          </cell>
          <cell r="F47" t="str">
            <v>OPR</v>
          </cell>
          <cell r="G47">
            <v>624</v>
          </cell>
          <cell r="H47">
            <v>624</v>
          </cell>
          <cell r="I47">
            <v>624</v>
          </cell>
          <cell r="J47">
            <v>640</v>
          </cell>
          <cell r="K47">
            <v>640</v>
          </cell>
          <cell r="L47">
            <v>640</v>
          </cell>
          <cell r="M47">
            <v>640</v>
          </cell>
          <cell r="N47">
            <v>640</v>
          </cell>
          <cell r="O47">
            <v>640</v>
          </cell>
          <cell r="P47">
            <v>640</v>
          </cell>
          <cell r="Q47">
            <v>640</v>
          </cell>
          <cell r="R47">
            <v>640</v>
          </cell>
          <cell r="S47">
            <v>640</v>
          </cell>
          <cell r="T47">
            <v>640</v>
          </cell>
          <cell r="U47">
            <v>640</v>
          </cell>
        </row>
        <row r="48">
          <cell r="B48" t="str">
            <v>Brazil</v>
          </cell>
          <cell r="C48" t="str">
            <v>Fertilizantes Heringer</v>
          </cell>
          <cell r="D48" t="str">
            <v/>
          </cell>
          <cell r="E48" t="str">
            <v>Paranagua, Parana</v>
          </cell>
          <cell r="F48" t="str">
            <v>OPR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>
            <v>200</v>
          </cell>
          <cell r="L48">
            <v>200</v>
          </cell>
          <cell r="M48">
            <v>200</v>
          </cell>
          <cell r="N48">
            <v>200</v>
          </cell>
          <cell r="O48">
            <v>200</v>
          </cell>
          <cell r="P48">
            <v>200</v>
          </cell>
          <cell r="Q48">
            <v>200</v>
          </cell>
          <cell r="R48">
            <v>200</v>
          </cell>
          <cell r="S48">
            <v>200</v>
          </cell>
          <cell r="T48">
            <v>200</v>
          </cell>
          <cell r="U48">
            <v>200</v>
          </cell>
        </row>
        <row r="49">
          <cell r="B49" t="str">
            <v>Brazil</v>
          </cell>
          <cell r="C49" t="str">
            <v>Galvani Mineracao</v>
          </cell>
          <cell r="D49" t="str">
            <v/>
          </cell>
          <cell r="E49" t="str">
            <v>Serro do Salitre, Minas Gerais</v>
          </cell>
          <cell r="F49" t="str">
            <v>OPR</v>
          </cell>
          <cell r="G49" t="str">
            <v>-</v>
          </cell>
          <cell r="H49" t="str">
            <v>-</v>
          </cell>
          <cell r="I49">
            <v>400</v>
          </cell>
          <cell r="J49">
            <v>400</v>
          </cell>
          <cell r="K49">
            <v>400</v>
          </cell>
          <cell r="L49">
            <v>400</v>
          </cell>
          <cell r="M49">
            <v>400</v>
          </cell>
          <cell r="N49">
            <v>400</v>
          </cell>
          <cell r="O49">
            <v>400</v>
          </cell>
          <cell r="P49">
            <v>400</v>
          </cell>
          <cell r="Q49">
            <v>400</v>
          </cell>
          <cell r="R49">
            <v>400</v>
          </cell>
          <cell r="S49">
            <v>400</v>
          </cell>
          <cell r="T49">
            <v>400</v>
          </cell>
          <cell r="U49">
            <v>400</v>
          </cell>
        </row>
        <row r="50">
          <cell r="B50" t="str">
            <v>Brazil</v>
          </cell>
          <cell r="C50" t="str">
            <v>Industria de Fosfatados Catarinense (IFC)</v>
          </cell>
          <cell r="E50" t="str">
            <v>Florianopolis</v>
          </cell>
          <cell r="F50" t="str">
            <v>PLN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>
            <v>200</v>
          </cell>
        </row>
        <row r="51">
          <cell r="B51" t="str">
            <v>Brazil</v>
          </cell>
          <cell r="C51" t="str">
            <v>MBAC Fertilizer Corp.</v>
          </cell>
          <cell r="D51" t="str">
            <v/>
          </cell>
          <cell r="E51" t="str">
            <v>Tocantins State</v>
          </cell>
          <cell r="F51" t="str">
            <v>PLN</v>
          </cell>
          <cell r="G51">
            <v>0</v>
          </cell>
          <cell r="H51">
            <v>0</v>
          </cell>
          <cell r="I51">
            <v>0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>
            <v>250</v>
          </cell>
        </row>
        <row r="52">
          <cell r="B52" t="str">
            <v>Brazil</v>
          </cell>
          <cell r="C52" t="str">
            <v>Paranapanema</v>
          </cell>
          <cell r="D52" t="str">
            <v/>
          </cell>
          <cell r="E52" t="str">
            <v>Dias D'Avila, Bahia State</v>
          </cell>
          <cell r="F52" t="str">
            <v>OPR</v>
          </cell>
          <cell r="G52">
            <v>750</v>
          </cell>
          <cell r="H52">
            <v>750</v>
          </cell>
          <cell r="I52">
            <v>750</v>
          </cell>
          <cell r="J52">
            <v>750</v>
          </cell>
          <cell r="K52">
            <v>750</v>
          </cell>
          <cell r="L52">
            <v>750</v>
          </cell>
          <cell r="M52">
            <v>750</v>
          </cell>
          <cell r="N52">
            <v>750</v>
          </cell>
          <cell r="O52">
            <v>750</v>
          </cell>
          <cell r="P52">
            <v>750</v>
          </cell>
          <cell r="Q52">
            <v>750</v>
          </cell>
          <cell r="R52">
            <v>750</v>
          </cell>
          <cell r="S52">
            <v>750</v>
          </cell>
          <cell r="T52">
            <v>750</v>
          </cell>
          <cell r="U52">
            <v>750</v>
          </cell>
        </row>
        <row r="53">
          <cell r="B53" t="str">
            <v>Brazil</v>
          </cell>
          <cell r="C53" t="str">
            <v>Petróleo Brasileiro S.A. (PETROBRAS)</v>
          </cell>
          <cell r="E53" t="str">
            <v>Pernambuco</v>
          </cell>
          <cell r="F53" t="str">
            <v>UCT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>
            <v>496</v>
          </cell>
          <cell r="R53">
            <v>496</v>
          </cell>
          <cell r="S53">
            <v>496</v>
          </cell>
          <cell r="T53">
            <v>496</v>
          </cell>
          <cell r="U53">
            <v>496</v>
          </cell>
        </row>
        <row r="54">
          <cell r="B54" t="str">
            <v>Brazil</v>
          </cell>
          <cell r="C54" t="str">
            <v>Serrana</v>
          </cell>
          <cell r="D54" t="str">
            <v/>
          </cell>
          <cell r="E54" t="str">
            <v>Araxa, MG</v>
          </cell>
          <cell r="F54" t="str">
            <v>OPR</v>
          </cell>
          <cell r="G54">
            <v>330</v>
          </cell>
          <cell r="H54">
            <v>330</v>
          </cell>
          <cell r="I54">
            <v>330</v>
          </cell>
          <cell r="J54">
            <v>330</v>
          </cell>
          <cell r="K54">
            <v>330</v>
          </cell>
          <cell r="L54">
            <v>330</v>
          </cell>
          <cell r="M54">
            <v>693</v>
          </cell>
          <cell r="N54">
            <v>693</v>
          </cell>
          <cell r="O54">
            <v>693</v>
          </cell>
          <cell r="P54">
            <v>693</v>
          </cell>
          <cell r="Q54">
            <v>693</v>
          </cell>
          <cell r="R54">
            <v>693</v>
          </cell>
          <cell r="S54">
            <v>693</v>
          </cell>
          <cell r="T54">
            <v>693</v>
          </cell>
          <cell r="U54">
            <v>693</v>
          </cell>
        </row>
        <row r="55">
          <cell r="B55" t="str">
            <v>Brazil</v>
          </cell>
          <cell r="C55" t="str">
            <v>Vale Fertilizantes S.A.</v>
          </cell>
          <cell r="D55" t="str">
            <v>formerly Fertilizantes Fosfatados S.A. Fosfertil</v>
          </cell>
          <cell r="E55" t="str">
            <v>Patrocinio, Minas Gerias</v>
          </cell>
          <cell r="F55" t="str">
            <v>PLN</v>
          </cell>
          <cell r="G55" t="str">
            <v>-</v>
          </cell>
          <cell r="H55" t="str">
            <v>-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>
            <v>1400</v>
          </cell>
        </row>
        <row r="56">
          <cell r="B56" t="str">
            <v>Brazil</v>
          </cell>
          <cell r="C56" t="str">
            <v>Vale Fertilizantes S.A.</v>
          </cell>
          <cell r="D56" t="str">
            <v>formerly Fertilizantes Fosfatados S.A. Fosfertil</v>
          </cell>
          <cell r="E56" t="str">
            <v>Piacaguera, Sao Paulo</v>
          </cell>
          <cell r="F56" t="str">
            <v>OPR</v>
          </cell>
          <cell r="G56">
            <v>400</v>
          </cell>
          <cell r="H56">
            <v>400</v>
          </cell>
          <cell r="I56">
            <v>400</v>
          </cell>
          <cell r="J56">
            <v>400</v>
          </cell>
          <cell r="K56">
            <v>400</v>
          </cell>
          <cell r="L56">
            <v>400</v>
          </cell>
          <cell r="M56">
            <v>400</v>
          </cell>
          <cell r="N56">
            <v>400</v>
          </cell>
          <cell r="O56">
            <v>400</v>
          </cell>
          <cell r="P56">
            <v>400</v>
          </cell>
          <cell r="Q56">
            <v>400</v>
          </cell>
          <cell r="R56">
            <v>400</v>
          </cell>
          <cell r="S56">
            <v>400</v>
          </cell>
          <cell r="T56">
            <v>400</v>
          </cell>
          <cell r="U56">
            <v>400</v>
          </cell>
        </row>
        <row r="57">
          <cell r="B57" t="str">
            <v>Brazil</v>
          </cell>
          <cell r="C57" t="str">
            <v>Vale Fertilizantes S.A.</v>
          </cell>
          <cell r="D57" t="str">
            <v>formerly Fertilizantes Fosfatados S.A. Fosfertil</v>
          </cell>
          <cell r="E57" t="str">
            <v>Uberaba, Minas Gerais</v>
          </cell>
          <cell r="F57" t="str">
            <v>OPR</v>
          </cell>
          <cell r="G57">
            <v>1915</v>
          </cell>
          <cell r="H57">
            <v>1915</v>
          </cell>
          <cell r="I57">
            <v>1915</v>
          </cell>
          <cell r="J57">
            <v>1915</v>
          </cell>
          <cell r="K57">
            <v>1915</v>
          </cell>
          <cell r="L57">
            <v>1915</v>
          </cell>
          <cell r="M57">
            <v>1915</v>
          </cell>
          <cell r="N57">
            <v>2593</v>
          </cell>
          <cell r="O57">
            <v>2593</v>
          </cell>
          <cell r="P57">
            <v>2593</v>
          </cell>
          <cell r="Q57">
            <v>2593</v>
          </cell>
          <cell r="R57">
            <v>2593</v>
          </cell>
          <cell r="S57">
            <v>2593</v>
          </cell>
          <cell r="T57">
            <v>2593</v>
          </cell>
          <cell r="U57">
            <v>2593</v>
          </cell>
        </row>
        <row r="58">
          <cell r="B58" t="str">
            <v>Brazil</v>
          </cell>
          <cell r="C58" t="str">
            <v>Votorantim Metals</v>
          </cell>
          <cell r="D58" t="str">
            <v/>
          </cell>
          <cell r="E58" t="str">
            <v>Juis de Fora</v>
          </cell>
          <cell r="F58" t="str">
            <v>OPR</v>
          </cell>
          <cell r="G58" t="str">
            <v>-</v>
          </cell>
          <cell r="H58" t="str">
            <v>-</v>
          </cell>
          <cell r="I58" t="str">
            <v>-</v>
          </cell>
          <cell r="J58" t="str">
            <v>-</v>
          </cell>
          <cell r="K58" t="str">
            <v>-</v>
          </cell>
          <cell r="L58">
            <v>79</v>
          </cell>
          <cell r="M58">
            <v>79</v>
          </cell>
          <cell r="N58">
            <v>79</v>
          </cell>
          <cell r="O58">
            <v>79</v>
          </cell>
          <cell r="P58">
            <v>79</v>
          </cell>
          <cell r="Q58">
            <v>79</v>
          </cell>
          <cell r="R58">
            <v>79</v>
          </cell>
          <cell r="S58">
            <v>79</v>
          </cell>
          <cell r="T58">
            <v>79</v>
          </cell>
          <cell r="U58">
            <v>79</v>
          </cell>
        </row>
        <row r="59">
          <cell r="B59" t="str">
            <v>Chile</v>
          </cell>
          <cell r="C59" t="str">
            <v>Codelco</v>
          </cell>
          <cell r="D59" t="str">
            <v/>
          </cell>
          <cell r="E59" t="str">
            <v>El Teniente</v>
          </cell>
          <cell r="F59" t="str">
            <v>OPR</v>
          </cell>
          <cell r="G59">
            <v>429</v>
          </cell>
          <cell r="H59">
            <v>429</v>
          </cell>
          <cell r="I59">
            <v>429</v>
          </cell>
          <cell r="J59">
            <v>520</v>
          </cell>
          <cell r="K59">
            <v>520</v>
          </cell>
          <cell r="L59">
            <v>520</v>
          </cell>
          <cell r="M59">
            <v>520</v>
          </cell>
          <cell r="N59">
            <v>520</v>
          </cell>
          <cell r="O59">
            <v>520</v>
          </cell>
          <cell r="P59">
            <v>520</v>
          </cell>
          <cell r="Q59">
            <v>520</v>
          </cell>
          <cell r="R59">
            <v>520</v>
          </cell>
          <cell r="S59">
            <v>520</v>
          </cell>
          <cell r="T59">
            <v>520</v>
          </cell>
          <cell r="U59">
            <v>520</v>
          </cell>
        </row>
        <row r="60">
          <cell r="B60" t="str">
            <v>Chile</v>
          </cell>
          <cell r="C60" t="str">
            <v>Codelco</v>
          </cell>
          <cell r="D60" t="str">
            <v/>
          </cell>
          <cell r="E60" t="str">
            <v>Mina Ministro Hales, near Calama</v>
          </cell>
          <cell r="F60" t="str">
            <v>UCT</v>
          </cell>
          <cell r="G60" t="str">
            <v>-</v>
          </cell>
          <cell r="H60" t="str">
            <v>-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>
            <v>290</v>
          </cell>
          <cell r="R60">
            <v>290</v>
          </cell>
          <cell r="S60">
            <v>290</v>
          </cell>
          <cell r="T60">
            <v>290</v>
          </cell>
          <cell r="U60">
            <v>290</v>
          </cell>
        </row>
        <row r="61">
          <cell r="B61" t="str">
            <v>Chile</v>
          </cell>
          <cell r="C61" t="str">
            <v>Compania Explotadora de Minas (CEMIN)</v>
          </cell>
          <cell r="E61" t="str">
            <v>Dos Amigos</v>
          </cell>
          <cell r="F61" t="str">
            <v>UCT</v>
          </cell>
          <cell r="G61" t="str">
            <v>-</v>
          </cell>
          <cell r="H61" t="str">
            <v>-</v>
          </cell>
          <cell r="I61" t="str">
            <v>-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-</v>
          </cell>
          <cell r="P61" t="str">
            <v>-</v>
          </cell>
          <cell r="Q61">
            <v>100</v>
          </cell>
          <cell r="R61">
            <v>100</v>
          </cell>
          <cell r="S61">
            <v>100</v>
          </cell>
          <cell r="T61">
            <v>100</v>
          </cell>
          <cell r="U61">
            <v>100</v>
          </cell>
        </row>
        <row r="62">
          <cell r="B62" t="str">
            <v>Chile</v>
          </cell>
          <cell r="C62" t="str">
            <v>Empresa Nacional de Acido S.A. (ENA)</v>
          </cell>
          <cell r="E62" t="str">
            <v>Laguna, Tarapaca state</v>
          </cell>
          <cell r="F62" t="str">
            <v>UCT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 t="str">
            <v>-</v>
          </cell>
          <cell r="Q62">
            <v>250</v>
          </cell>
          <cell r="R62">
            <v>250</v>
          </cell>
          <cell r="S62">
            <v>250</v>
          </cell>
          <cell r="T62">
            <v>250</v>
          </cell>
          <cell r="U62">
            <v>250</v>
          </cell>
        </row>
        <row r="63">
          <cell r="B63" t="str">
            <v>Chile</v>
          </cell>
          <cell r="C63" t="str">
            <v>ENAMI (Empresa Nacional de Mineria)</v>
          </cell>
          <cell r="D63" t="str">
            <v>also known as Chile's National Mining Company</v>
          </cell>
          <cell r="E63" t="str">
            <v>Hernan Videla Lira (Paipote)</v>
          </cell>
          <cell r="F63" t="str">
            <v>OPR</v>
          </cell>
          <cell r="G63">
            <v>290</v>
          </cell>
          <cell r="H63">
            <v>290</v>
          </cell>
          <cell r="I63">
            <v>290</v>
          </cell>
          <cell r="J63">
            <v>290</v>
          </cell>
          <cell r="K63">
            <v>290</v>
          </cell>
          <cell r="L63">
            <v>290</v>
          </cell>
          <cell r="M63">
            <v>290</v>
          </cell>
          <cell r="N63">
            <v>290</v>
          </cell>
          <cell r="O63">
            <v>290</v>
          </cell>
          <cell r="P63">
            <v>290</v>
          </cell>
          <cell r="Q63">
            <v>290</v>
          </cell>
          <cell r="R63">
            <v>290</v>
          </cell>
          <cell r="S63">
            <v>290</v>
          </cell>
          <cell r="T63">
            <v>290</v>
          </cell>
          <cell r="U63">
            <v>290</v>
          </cell>
        </row>
        <row r="64">
          <cell r="B64" t="str">
            <v>Chile</v>
          </cell>
          <cell r="C64" t="str">
            <v>Haldeman Mining</v>
          </cell>
          <cell r="D64" t="str">
            <v/>
          </cell>
          <cell r="E64" t="str">
            <v>Sagasca</v>
          </cell>
          <cell r="F64" t="str">
            <v>OPR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-</v>
          </cell>
          <cell r="L64" t="str">
            <v>-</v>
          </cell>
          <cell r="M64">
            <v>40</v>
          </cell>
          <cell r="N64">
            <v>40</v>
          </cell>
          <cell r="O64">
            <v>40</v>
          </cell>
          <cell r="P64">
            <v>40</v>
          </cell>
          <cell r="Q64">
            <v>40</v>
          </cell>
          <cell r="R64">
            <v>40</v>
          </cell>
          <cell r="S64">
            <v>40</v>
          </cell>
          <cell r="T64">
            <v>40</v>
          </cell>
          <cell r="U64">
            <v>40</v>
          </cell>
        </row>
        <row r="65">
          <cell r="B65" t="str">
            <v>Chile</v>
          </cell>
          <cell r="C65" t="str">
            <v>Indian Plant'</v>
          </cell>
          <cell r="D65" t="str">
            <v/>
          </cell>
          <cell r="E65" t="str">
            <v>Iquique</v>
          </cell>
          <cell r="F65" t="str">
            <v>UCT</v>
          </cell>
          <cell r="G65">
            <v>0</v>
          </cell>
          <cell r="H65">
            <v>0</v>
          </cell>
          <cell r="I65">
            <v>0</v>
          </cell>
          <cell r="J65" t="str">
            <v>-</v>
          </cell>
          <cell r="K65" t="str">
            <v>-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 t="str">
            <v>-</v>
          </cell>
          <cell r="Q65">
            <v>220</v>
          </cell>
          <cell r="R65">
            <v>220</v>
          </cell>
          <cell r="S65">
            <v>220</v>
          </cell>
          <cell r="T65">
            <v>220</v>
          </cell>
          <cell r="U65">
            <v>220</v>
          </cell>
        </row>
        <row r="66">
          <cell r="B66" t="str">
            <v>Chile</v>
          </cell>
          <cell r="C66" t="str">
            <v>Molybdenos y Metales S.A.</v>
          </cell>
          <cell r="D66" t="str">
            <v/>
          </cell>
          <cell r="E66" t="str">
            <v>Mejillones</v>
          </cell>
          <cell r="F66" t="str">
            <v>OPR</v>
          </cell>
          <cell r="G66" t="str">
            <v>-</v>
          </cell>
          <cell r="H66" t="str">
            <v>-</v>
          </cell>
          <cell r="I66" t="str">
            <v>-</v>
          </cell>
          <cell r="J66" t="str">
            <v>-</v>
          </cell>
          <cell r="K66" t="str">
            <v>-</v>
          </cell>
          <cell r="L66">
            <v>56</v>
          </cell>
          <cell r="M66">
            <v>56</v>
          </cell>
          <cell r="N66">
            <v>56</v>
          </cell>
          <cell r="O66">
            <v>56</v>
          </cell>
          <cell r="P66">
            <v>56</v>
          </cell>
          <cell r="Q66">
            <v>56</v>
          </cell>
          <cell r="R66">
            <v>56</v>
          </cell>
          <cell r="S66">
            <v>56</v>
          </cell>
          <cell r="T66">
            <v>56</v>
          </cell>
          <cell r="U66">
            <v>56</v>
          </cell>
        </row>
        <row r="67">
          <cell r="B67" t="str">
            <v>Chile</v>
          </cell>
          <cell r="C67" t="str">
            <v>NorAcid PAM</v>
          </cell>
          <cell r="D67" t="str">
            <v/>
          </cell>
          <cell r="E67" t="str">
            <v>Mejillones, Antofagasta Province</v>
          </cell>
          <cell r="F67" t="str">
            <v>OPR</v>
          </cell>
          <cell r="G67" t="str">
            <v>-</v>
          </cell>
          <cell r="H67" t="str">
            <v>-</v>
          </cell>
          <cell r="I67" t="str">
            <v>-</v>
          </cell>
          <cell r="J67" t="str">
            <v>-</v>
          </cell>
          <cell r="K67" t="str">
            <v>-</v>
          </cell>
          <cell r="L67" t="str">
            <v>-</v>
          </cell>
          <cell r="M67" t="str">
            <v>-</v>
          </cell>
          <cell r="N67">
            <v>594</v>
          </cell>
          <cell r="O67">
            <v>594</v>
          </cell>
          <cell r="P67">
            <v>594</v>
          </cell>
          <cell r="Q67">
            <v>594</v>
          </cell>
          <cell r="R67">
            <v>594</v>
          </cell>
          <cell r="S67">
            <v>594</v>
          </cell>
          <cell r="T67">
            <v>594</v>
          </cell>
          <cell r="U67">
            <v>594</v>
          </cell>
        </row>
        <row r="68">
          <cell r="B68" t="str">
            <v>Chile</v>
          </cell>
          <cell r="C68" t="str">
            <v>Noranda</v>
          </cell>
          <cell r="D68" t="str">
            <v/>
          </cell>
          <cell r="E68" t="str">
            <v>Altonorte</v>
          </cell>
          <cell r="F68" t="str">
            <v>OPR</v>
          </cell>
          <cell r="G68">
            <v>726</v>
          </cell>
          <cell r="H68">
            <v>726</v>
          </cell>
          <cell r="I68">
            <v>726</v>
          </cell>
          <cell r="J68">
            <v>726</v>
          </cell>
          <cell r="K68">
            <v>726</v>
          </cell>
          <cell r="L68">
            <v>726</v>
          </cell>
          <cell r="M68">
            <v>726</v>
          </cell>
          <cell r="N68">
            <v>726</v>
          </cell>
          <cell r="O68">
            <v>726</v>
          </cell>
          <cell r="P68">
            <v>726</v>
          </cell>
          <cell r="Q68">
            <v>726</v>
          </cell>
          <cell r="R68">
            <v>726</v>
          </cell>
          <cell r="S68">
            <v>726</v>
          </cell>
          <cell r="T68">
            <v>726</v>
          </cell>
          <cell r="U68">
            <v>726</v>
          </cell>
        </row>
        <row r="69">
          <cell r="B69" t="str">
            <v>Chile</v>
          </cell>
          <cell r="C69" t="str">
            <v>Xstrata</v>
          </cell>
          <cell r="D69" t="str">
            <v/>
          </cell>
          <cell r="E69" t="str">
            <v>Altonorte</v>
          </cell>
          <cell r="F69" t="str">
            <v>OPR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>
            <v>800</v>
          </cell>
          <cell r="M69">
            <v>800</v>
          </cell>
          <cell r="N69">
            <v>800</v>
          </cell>
          <cell r="O69">
            <v>800</v>
          </cell>
          <cell r="P69">
            <v>800</v>
          </cell>
          <cell r="Q69">
            <v>800</v>
          </cell>
          <cell r="R69">
            <v>800</v>
          </cell>
          <cell r="S69">
            <v>800</v>
          </cell>
          <cell r="T69">
            <v>800</v>
          </cell>
          <cell r="U69">
            <v>800</v>
          </cell>
        </row>
        <row r="70">
          <cell r="B70" t="str">
            <v>Mexico</v>
          </cell>
          <cell r="C70" t="str">
            <v>Agrogen</v>
          </cell>
          <cell r="D70" t="str">
            <v/>
          </cell>
          <cell r="E70" t="str">
            <v>Queretaro, QRO</v>
          </cell>
          <cell r="F70" t="str">
            <v>OPR</v>
          </cell>
          <cell r="G70">
            <v>660</v>
          </cell>
          <cell r="H70">
            <v>660</v>
          </cell>
          <cell r="I70">
            <v>660</v>
          </cell>
          <cell r="J70">
            <v>660</v>
          </cell>
          <cell r="K70">
            <v>660</v>
          </cell>
          <cell r="L70">
            <v>660</v>
          </cell>
          <cell r="M70">
            <v>660</v>
          </cell>
          <cell r="N70">
            <v>660</v>
          </cell>
          <cell r="O70">
            <v>660</v>
          </cell>
          <cell r="P70">
            <v>660</v>
          </cell>
          <cell r="Q70">
            <v>660</v>
          </cell>
          <cell r="R70">
            <v>660</v>
          </cell>
          <cell r="S70">
            <v>660</v>
          </cell>
          <cell r="T70">
            <v>660</v>
          </cell>
          <cell r="U70">
            <v>660</v>
          </cell>
        </row>
        <row r="71">
          <cell r="B71" t="str">
            <v>Mexico</v>
          </cell>
          <cell r="C71" t="str">
            <v>Grupo FERTINAL, S.A. de C.V.</v>
          </cell>
          <cell r="D71" t="str">
            <v/>
          </cell>
          <cell r="E71" t="str">
            <v xml:space="preserve">Lazaro Cardenas I </v>
          </cell>
          <cell r="F71" t="str">
            <v>OPR</v>
          </cell>
          <cell r="G71">
            <v>660</v>
          </cell>
          <cell r="H71">
            <v>660</v>
          </cell>
          <cell r="I71">
            <v>660</v>
          </cell>
          <cell r="J71">
            <v>660</v>
          </cell>
          <cell r="K71">
            <v>660</v>
          </cell>
          <cell r="L71">
            <v>660</v>
          </cell>
          <cell r="M71">
            <v>660</v>
          </cell>
          <cell r="N71">
            <v>660</v>
          </cell>
          <cell r="O71">
            <v>660</v>
          </cell>
          <cell r="P71">
            <v>660</v>
          </cell>
          <cell r="Q71">
            <v>660</v>
          </cell>
          <cell r="R71">
            <v>660</v>
          </cell>
          <cell r="S71">
            <v>660</v>
          </cell>
          <cell r="T71">
            <v>660</v>
          </cell>
          <cell r="U71">
            <v>660</v>
          </cell>
        </row>
        <row r="72">
          <cell r="B72" t="str">
            <v>Mexico</v>
          </cell>
          <cell r="C72" t="str">
            <v>Grupo FERTINAL, S.A. de C.V.</v>
          </cell>
          <cell r="D72" t="str">
            <v/>
          </cell>
          <cell r="E72" t="str">
            <v xml:space="preserve">Lazaro Cardenas II </v>
          </cell>
          <cell r="F72" t="str">
            <v>OPR</v>
          </cell>
          <cell r="G72">
            <v>660</v>
          </cell>
          <cell r="H72">
            <v>660</v>
          </cell>
          <cell r="I72">
            <v>660</v>
          </cell>
          <cell r="J72">
            <v>660</v>
          </cell>
          <cell r="K72">
            <v>660</v>
          </cell>
          <cell r="L72">
            <v>660</v>
          </cell>
          <cell r="M72">
            <v>660</v>
          </cell>
          <cell r="N72">
            <v>660</v>
          </cell>
          <cell r="O72">
            <v>660</v>
          </cell>
          <cell r="P72">
            <v>660</v>
          </cell>
          <cell r="Q72">
            <v>660</v>
          </cell>
          <cell r="R72">
            <v>660</v>
          </cell>
          <cell r="S72">
            <v>660</v>
          </cell>
          <cell r="T72">
            <v>660</v>
          </cell>
          <cell r="U72">
            <v>660</v>
          </cell>
        </row>
        <row r="73">
          <cell r="B73" t="str">
            <v>Mexico</v>
          </cell>
          <cell r="C73" t="str">
            <v>Mexichem</v>
          </cell>
          <cell r="D73" t="str">
            <v/>
          </cell>
          <cell r="E73" t="str">
            <v>Matamoros</v>
          </cell>
          <cell r="F73" t="str">
            <v>OPR</v>
          </cell>
          <cell r="G73">
            <v>363</v>
          </cell>
          <cell r="H73">
            <v>363</v>
          </cell>
          <cell r="I73">
            <v>363</v>
          </cell>
          <cell r="J73">
            <v>363</v>
          </cell>
          <cell r="K73">
            <v>363</v>
          </cell>
          <cell r="L73">
            <v>363</v>
          </cell>
          <cell r="M73">
            <v>363</v>
          </cell>
          <cell r="N73">
            <v>363</v>
          </cell>
          <cell r="O73">
            <v>363</v>
          </cell>
          <cell r="P73">
            <v>363</v>
          </cell>
          <cell r="Q73">
            <v>363</v>
          </cell>
          <cell r="R73">
            <v>363</v>
          </cell>
          <cell r="S73">
            <v>363</v>
          </cell>
          <cell r="T73">
            <v>363</v>
          </cell>
          <cell r="U73">
            <v>363</v>
          </cell>
        </row>
        <row r="74">
          <cell r="B74" t="str">
            <v>Mexico</v>
          </cell>
          <cell r="C74" t="str">
            <v>Minera y Metalurgica del Boleo S.A. (MMB)</v>
          </cell>
          <cell r="E74" t="str">
            <v>Santa Rosalita, Baja California Sur</v>
          </cell>
          <cell r="F74" t="str">
            <v>UCT</v>
          </cell>
          <cell r="G74" t="str">
            <v>-</v>
          </cell>
          <cell r="H74" t="str">
            <v>-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-</v>
          </cell>
          <cell r="Q74">
            <v>874</v>
          </cell>
          <cell r="R74">
            <v>874</v>
          </cell>
          <cell r="S74">
            <v>874</v>
          </cell>
          <cell r="T74">
            <v>874</v>
          </cell>
          <cell r="U74">
            <v>874</v>
          </cell>
        </row>
        <row r="75">
          <cell r="B75" t="str">
            <v>Mexico</v>
          </cell>
          <cell r="C75" t="str">
            <v>Stingray Copper Inc.</v>
          </cell>
          <cell r="D75" t="str">
            <v/>
          </cell>
          <cell r="E75" t="str">
            <v>El Pilar, Sonora</v>
          </cell>
          <cell r="F75" t="str">
            <v>UCT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 t="str">
            <v>-</v>
          </cell>
          <cell r="Q75">
            <v>248</v>
          </cell>
          <cell r="R75">
            <v>248</v>
          </cell>
          <cell r="S75">
            <v>248</v>
          </cell>
          <cell r="T75">
            <v>248</v>
          </cell>
          <cell r="U75">
            <v>248</v>
          </cell>
        </row>
        <row r="76">
          <cell r="B76" t="str">
            <v>Peru</v>
          </cell>
          <cell r="C76" t="str">
            <v>Doe Run Peru</v>
          </cell>
          <cell r="D76" t="str">
            <v/>
          </cell>
          <cell r="E76" t="str">
            <v>La Oroya</v>
          </cell>
          <cell r="F76" t="str">
            <v>IOP</v>
          </cell>
          <cell r="G76" t="str">
            <v>-</v>
          </cell>
          <cell r="H76" t="str">
            <v>-</v>
          </cell>
          <cell r="I76" t="str">
            <v>-</v>
          </cell>
          <cell r="J76" t="str">
            <v>-</v>
          </cell>
          <cell r="K76">
            <v>155</v>
          </cell>
          <cell r="L76">
            <v>155</v>
          </cell>
          <cell r="M76">
            <v>155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>
            <v>155</v>
          </cell>
        </row>
        <row r="77">
          <cell r="B77" t="str">
            <v>Peru</v>
          </cell>
          <cell r="C77" t="str">
            <v>PetroPeru</v>
          </cell>
          <cell r="D77" t="str">
            <v/>
          </cell>
          <cell r="E77" t="str">
            <v>Talara</v>
          </cell>
          <cell r="F77" t="str">
            <v>PLN</v>
          </cell>
          <cell r="G77">
            <v>0</v>
          </cell>
          <cell r="H77">
            <v>0</v>
          </cell>
          <cell r="I77">
            <v>0</v>
          </cell>
          <cell r="J77" t="str">
            <v>-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>
            <v>152</v>
          </cell>
        </row>
        <row r="78">
          <cell r="B78" t="str">
            <v>Peru</v>
          </cell>
          <cell r="C78" t="str">
            <v>Refineria de Cajamarquilla</v>
          </cell>
          <cell r="D78" t="str">
            <v/>
          </cell>
          <cell r="E78" t="str">
            <v>Votorantim, Cajamarquilla</v>
          </cell>
          <cell r="F78" t="str">
            <v>OPR</v>
          </cell>
          <cell r="G78" t="str">
            <v>-</v>
          </cell>
          <cell r="H78" t="str">
            <v>-</v>
          </cell>
          <cell r="I78" t="str">
            <v>-</v>
          </cell>
          <cell r="J78" t="str">
            <v>-</v>
          </cell>
          <cell r="K78" t="str">
            <v>-</v>
          </cell>
          <cell r="L78">
            <v>300</v>
          </cell>
          <cell r="M78">
            <v>300</v>
          </cell>
          <cell r="N78">
            <v>300</v>
          </cell>
          <cell r="O78">
            <v>300</v>
          </cell>
          <cell r="P78">
            <v>300</v>
          </cell>
          <cell r="Q78">
            <v>300</v>
          </cell>
          <cell r="R78">
            <v>300</v>
          </cell>
          <cell r="S78">
            <v>300</v>
          </cell>
          <cell r="T78">
            <v>300</v>
          </cell>
          <cell r="U78">
            <v>300</v>
          </cell>
        </row>
        <row r="79">
          <cell r="B79" t="str">
            <v>Peru</v>
          </cell>
          <cell r="C79" t="str">
            <v>Rio Seco</v>
          </cell>
          <cell r="D79" t="str">
            <v/>
          </cell>
          <cell r="E79" t="str">
            <v>Rio Seco</v>
          </cell>
          <cell r="F79" t="str">
            <v>PLN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>
            <v>20</v>
          </cell>
        </row>
        <row r="80">
          <cell r="B80" t="str">
            <v>Peru</v>
          </cell>
          <cell r="C80" t="str">
            <v>Southern Peru Copper Corp. (SPCC)</v>
          </cell>
          <cell r="E80" t="str">
            <v>Ilo</v>
          </cell>
          <cell r="F80" t="str">
            <v>OPR</v>
          </cell>
          <cell r="G80" t="str">
            <v>-</v>
          </cell>
          <cell r="H80" t="str">
            <v>-</v>
          </cell>
          <cell r="I80">
            <v>1241</v>
          </cell>
          <cell r="J80">
            <v>1241</v>
          </cell>
          <cell r="K80">
            <v>1241</v>
          </cell>
          <cell r="L80">
            <v>1241</v>
          </cell>
          <cell r="M80">
            <v>1241</v>
          </cell>
          <cell r="N80">
            <v>1241</v>
          </cell>
          <cell r="O80">
            <v>1241</v>
          </cell>
          <cell r="P80">
            <v>1241</v>
          </cell>
          <cell r="Q80">
            <v>1241</v>
          </cell>
          <cell r="R80">
            <v>1241</v>
          </cell>
          <cell r="S80">
            <v>1241</v>
          </cell>
          <cell r="T80">
            <v>1241</v>
          </cell>
          <cell r="U80">
            <v>1241</v>
          </cell>
        </row>
        <row r="81">
          <cell r="B81" t="str">
            <v>Trinidad &amp; Tobago</v>
          </cell>
          <cell r="C81" t="str">
            <v>Petrotrin</v>
          </cell>
          <cell r="D81" t="str">
            <v/>
          </cell>
          <cell r="E81" t="str">
            <v>Pointe a Pierre</v>
          </cell>
          <cell r="F81" t="str">
            <v>UCT</v>
          </cell>
          <cell r="G81">
            <v>0</v>
          </cell>
          <cell r="H81">
            <v>0</v>
          </cell>
          <cell r="I81">
            <v>0</v>
          </cell>
          <cell r="J81" t="str">
            <v>-</v>
          </cell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>
            <v>89</v>
          </cell>
          <cell r="R81">
            <v>89</v>
          </cell>
          <cell r="S81">
            <v>89</v>
          </cell>
          <cell r="T81">
            <v>89</v>
          </cell>
          <cell r="U81">
            <v>89</v>
          </cell>
        </row>
        <row r="82">
          <cell r="B82" t="str">
            <v>Venezuela</v>
          </cell>
          <cell r="C82" t="str">
            <v>Servifertil, affiliate of Petroquimica de Venezuela, S.A. (PEQUIVEN)</v>
          </cell>
          <cell r="E82" t="str">
            <v>Moron-Estado Carabobo</v>
          </cell>
          <cell r="F82" t="str">
            <v>OPR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>
            <v>462</v>
          </cell>
          <cell r="L82">
            <v>462</v>
          </cell>
          <cell r="M82">
            <v>462</v>
          </cell>
          <cell r="N82">
            <v>462</v>
          </cell>
          <cell r="O82">
            <v>462</v>
          </cell>
          <cell r="P82">
            <v>1155</v>
          </cell>
          <cell r="Q82">
            <v>1155</v>
          </cell>
          <cell r="R82">
            <v>1155</v>
          </cell>
          <cell r="S82">
            <v>1155</v>
          </cell>
          <cell r="T82">
            <v>1155</v>
          </cell>
          <cell r="U82">
            <v>1155</v>
          </cell>
        </row>
        <row r="83">
          <cell r="B83" t="str">
            <v>Austria</v>
          </cell>
          <cell r="C83" t="str">
            <v>Lenzing AG</v>
          </cell>
          <cell r="D83" t="str">
            <v/>
          </cell>
          <cell r="E83" t="str">
            <v>Lenzing</v>
          </cell>
          <cell r="F83" t="str">
            <v>OPR</v>
          </cell>
          <cell r="G83">
            <v>46</v>
          </cell>
          <cell r="H83">
            <v>46</v>
          </cell>
          <cell r="I83">
            <v>46</v>
          </cell>
          <cell r="J83">
            <v>46</v>
          </cell>
          <cell r="K83">
            <v>46</v>
          </cell>
          <cell r="L83">
            <v>46</v>
          </cell>
          <cell r="M83">
            <v>46</v>
          </cell>
          <cell r="N83">
            <v>46</v>
          </cell>
          <cell r="O83">
            <v>46</v>
          </cell>
          <cell r="P83">
            <v>46</v>
          </cell>
          <cell r="Q83">
            <v>46</v>
          </cell>
          <cell r="R83">
            <v>46</v>
          </cell>
          <cell r="S83">
            <v>46</v>
          </cell>
          <cell r="T83">
            <v>46</v>
          </cell>
          <cell r="U83">
            <v>46</v>
          </cell>
        </row>
        <row r="84">
          <cell r="B84" t="str">
            <v>Belgium</v>
          </cell>
          <cell r="C84" t="str">
            <v>BASF</v>
          </cell>
          <cell r="D84" t="str">
            <v/>
          </cell>
          <cell r="E84" t="str">
            <v>Antwerp I</v>
          </cell>
          <cell r="F84" t="str">
            <v>OPR</v>
          </cell>
          <cell r="G84">
            <v>0</v>
          </cell>
          <cell r="H84">
            <v>0</v>
          </cell>
          <cell r="I84">
            <v>0</v>
          </cell>
          <cell r="J84">
            <v>270</v>
          </cell>
          <cell r="K84">
            <v>270</v>
          </cell>
          <cell r="L84">
            <v>270</v>
          </cell>
          <cell r="M84">
            <v>270</v>
          </cell>
          <cell r="N84">
            <v>270</v>
          </cell>
          <cell r="O84">
            <v>270</v>
          </cell>
          <cell r="P84">
            <v>270</v>
          </cell>
          <cell r="Q84">
            <v>270</v>
          </cell>
          <cell r="R84">
            <v>270</v>
          </cell>
          <cell r="S84">
            <v>270</v>
          </cell>
          <cell r="T84">
            <v>270</v>
          </cell>
          <cell r="U84">
            <v>270</v>
          </cell>
        </row>
        <row r="85">
          <cell r="B85" t="str">
            <v>Belgium</v>
          </cell>
          <cell r="C85" t="str">
            <v>BASF</v>
          </cell>
          <cell r="D85" t="str">
            <v/>
          </cell>
          <cell r="E85" t="str">
            <v>Antwerp II</v>
          </cell>
          <cell r="F85" t="str">
            <v>UCT</v>
          </cell>
          <cell r="G85">
            <v>0</v>
          </cell>
          <cell r="H85">
            <v>0</v>
          </cell>
          <cell r="I85">
            <v>0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>
            <v>270</v>
          </cell>
          <cell r="R85">
            <v>270</v>
          </cell>
          <cell r="S85">
            <v>270</v>
          </cell>
          <cell r="T85">
            <v>270</v>
          </cell>
          <cell r="U85">
            <v>270</v>
          </cell>
        </row>
        <row r="86">
          <cell r="B86" t="str">
            <v>Belgium</v>
          </cell>
          <cell r="C86" t="str">
            <v>Balen</v>
          </cell>
          <cell r="D86" t="str">
            <v/>
          </cell>
          <cell r="E86" t="str">
            <v>Balen</v>
          </cell>
          <cell r="F86" t="str">
            <v>OPR</v>
          </cell>
          <cell r="G86">
            <v>350</v>
          </cell>
          <cell r="H86">
            <v>350</v>
          </cell>
          <cell r="I86">
            <v>350</v>
          </cell>
          <cell r="J86">
            <v>350</v>
          </cell>
          <cell r="K86">
            <v>350</v>
          </cell>
          <cell r="L86">
            <v>350</v>
          </cell>
          <cell r="M86">
            <v>350</v>
          </cell>
          <cell r="N86">
            <v>350</v>
          </cell>
          <cell r="O86">
            <v>350</v>
          </cell>
          <cell r="P86">
            <v>350</v>
          </cell>
          <cell r="Q86">
            <v>350</v>
          </cell>
          <cell r="R86">
            <v>350</v>
          </cell>
          <cell r="S86">
            <v>350</v>
          </cell>
          <cell r="T86">
            <v>350</v>
          </cell>
          <cell r="U86">
            <v>350</v>
          </cell>
        </row>
        <row r="87">
          <cell r="B87" t="str">
            <v>Belgium</v>
          </cell>
          <cell r="C87" t="str">
            <v>Norddeutsche Affinerie (NA)</v>
          </cell>
          <cell r="E87" t="str">
            <v>Olen</v>
          </cell>
          <cell r="F87" t="str">
            <v>OPR</v>
          </cell>
          <cell r="G87">
            <v>1300</v>
          </cell>
          <cell r="H87">
            <v>1300</v>
          </cell>
          <cell r="I87">
            <v>1300</v>
          </cell>
          <cell r="J87">
            <v>1300</v>
          </cell>
          <cell r="K87">
            <v>1300</v>
          </cell>
          <cell r="L87">
            <v>1300</v>
          </cell>
          <cell r="M87">
            <v>1300</v>
          </cell>
          <cell r="N87">
            <v>1300</v>
          </cell>
          <cell r="O87">
            <v>1300</v>
          </cell>
          <cell r="P87">
            <v>1300</v>
          </cell>
          <cell r="Q87">
            <v>1300</v>
          </cell>
          <cell r="R87">
            <v>1300</v>
          </cell>
          <cell r="S87">
            <v>1300</v>
          </cell>
          <cell r="T87">
            <v>1300</v>
          </cell>
          <cell r="U87">
            <v>1300</v>
          </cell>
        </row>
        <row r="88">
          <cell r="B88" t="str">
            <v>Belgium</v>
          </cell>
          <cell r="C88" t="str">
            <v>Nilefos Chemie</v>
          </cell>
          <cell r="D88" t="str">
            <v>subsidiary of MISA</v>
          </cell>
          <cell r="E88" t="str">
            <v>Rieme</v>
          </cell>
          <cell r="F88" t="str">
            <v>OPR</v>
          </cell>
          <cell r="G88">
            <v>240</v>
          </cell>
          <cell r="H88">
            <v>240</v>
          </cell>
          <cell r="I88">
            <v>240</v>
          </cell>
          <cell r="J88">
            <v>240</v>
          </cell>
          <cell r="K88">
            <v>240</v>
          </cell>
          <cell r="L88">
            <v>240</v>
          </cell>
          <cell r="M88">
            <v>240</v>
          </cell>
          <cell r="N88">
            <v>240</v>
          </cell>
          <cell r="O88">
            <v>240</v>
          </cell>
          <cell r="P88">
            <v>240</v>
          </cell>
          <cell r="Q88">
            <v>240</v>
          </cell>
          <cell r="R88">
            <v>240</v>
          </cell>
          <cell r="S88">
            <v>240</v>
          </cell>
          <cell r="T88">
            <v>240</v>
          </cell>
          <cell r="U88">
            <v>240</v>
          </cell>
        </row>
        <row r="89">
          <cell r="B89" t="str">
            <v>Belgium</v>
          </cell>
          <cell r="C89" t="str">
            <v>Prayon</v>
          </cell>
          <cell r="D89" t="str">
            <v/>
          </cell>
          <cell r="E89" t="str">
            <v>Engis I</v>
          </cell>
          <cell r="F89" t="str">
            <v>OPR</v>
          </cell>
          <cell r="G89">
            <v>152</v>
          </cell>
          <cell r="H89">
            <v>152</v>
          </cell>
          <cell r="I89">
            <v>152</v>
          </cell>
          <cell r="J89">
            <v>152</v>
          </cell>
          <cell r="K89">
            <v>152</v>
          </cell>
          <cell r="L89">
            <v>152</v>
          </cell>
          <cell r="M89">
            <v>152</v>
          </cell>
          <cell r="N89">
            <v>152</v>
          </cell>
          <cell r="O89">
            <v>152</v>
          </cell>
          <cell r="P89">
            <v>152</v>
          </cell>
          <cell r="Q89">
            <v>152</v>
          </cell>
          <cell r="R89">
            <v>152</v>
          </cell>
          <cell r="S89">
            <v>152</v>
          </cell>
          <cell r="T89">
            <v>152</v>
          </cell>
          <cell r="U89">
            <v>152</v>
          </cell>
        </row>
        <row r="90">
          <cell r="B90" t="str">
            <v>Belgium</v>
          </cell>
          <cell r="C90" t="str">
            <v>Prayon</v>
          </cell>
          <cell r="D90" t="str">
            <v/>
          </cell>
          <cell r="E90" t="str">
            <v>Engis II</v>
          </cell>
          <cell r="F90" t="str">
            <v>OPR</v>
          </cell>
          <cell r="G90">
            <v>330</v>
          </cell>
          <cell r="H90">
            <v>330</v>
          </cell>
          <cell r="I90">
            <v>330</v>
          </cell>
          <cell r="J90">
            <v>330</v>
          </cell>
          <cell r="K90">
            <v>330</v>
          </cell>
          <cell r="L90">
            <v>330</v>
          </cell>
          <cell r="M90">
            <v>330</v>
          </cell>
          <cell r="N90">
            <v>330</v>
          </cell>
          <cell r="O90">
            <v>330</v>
          </cell>
          <cell r="P90">
            <v>330</v>
          </cell>
          <cell r="Q90">
            <v>330</v>
          </cell>
          <cell r="R90">
            <v>330</v>
          </cell>
          <cell r="S90">
            <v>330</v>
          </cell>
          <cell r="T90">
            <v>330</v>
          </cell>
          <cell r="U90">
            <v>330</v>
          </cell>
        </row>
        <row r="91">
          <cell r="B91" t="str">
            <v>Belgium</v>
          </cell>
          <cell r="C91" t="str">
            <v>Umicore</v>
          </cell>
          <cell r="D91" t="str">
            <v/>
          </cell>
          <cell r="E91" t="str">
            <v>Hoboken/Antwerpen</v>
          </cell>
          <cell r="F91" t="str">
            <v>OPR</v>
          </cell>
          <cell r="G91">
            <v>177</v>
          </cell>
          <cell r="H91">
            <v>177</v>
          </cell>
          <cell r="I91">
            <v>177</v>
          </cell>
          <cell r="J91">
            <v>177</v>
          </cell>
          <cell r="K91">
            <v>177</v>
          </cell>
          <cell r="L91">
            <v>177</v>
          </cell>
          <cell r="M91">
            <v>177</v>
          </cell>
          <cell r="N91">
            <v>177</v>
          </cell>
          <cell r="O91">
            <v>177</v>
          </cell>
          <cell r="P91">
            <v>177</v>
          </cell>
          <cell r="Q91">
            <v>177</v>
          </cell>
          <cell r="R91">
            <v>177</v>
          </cell>
          <cell r="S91">
            <v>177</v>
          </cell>
          <cell r="T91">
            <v>177</v>
          </cell>
          <cell r="U91">
            <v>177</v>
          </cell>
        </row>
        <row r="92">
          <cell r="B92" t="str">
            <v>Finland</v>
          </cell>
          <cell r="C92" t="str">
            <v>Boliden Kokkola Oy</v>
          </cell>
          <cell r="D92" t="str">
            <v>formerly Kemira Oyj</v>
          </cell>
          <cell r="E92" t="str">
            <v>Kokkola</v>
          </cell>
          <cell r="F92" t="str">
            <v>OPR</v>
          </cell>
          <cell r="G92" t="str">
            <v>-</v>
          </cell>
          <cell r="H92" t="str">
            <v>-</v>
          </cell>
          <cell r="I92" t="str">
            <v>-</v>
          </cell>
          <cell r="J92" t="str">
            <v>-</v>
          </cell>
          <cell r="K92" t="str">
            <v>-</v>
          </cell>
          <cell r="L92" t="str">
            <v>-</v>
          </cell>
          <cell r="M92">
            <v>300</v>
          </cell>
          <cell r="N92">
            <v>300</v>
          </cell>
          <cell r="O92">
            <v>300</v>
          </cell>
          <cell r="P92">
            <v>300</v>
          </cell>
          <cell r="Q92">
            <v>300</v>
          </cell>
          <cell r="R92">
            <v>300</v>
          </cell>
          <cell r="S92">
            <v>300</v>
          </cell>
          <cell r="T92">
            <v>300</v>
          </cell>
          <cell r="U92">
            <v>300</v>
          </cell>
        </row>
        <row r="93">
          <cell r="B93" t="str">
            <v>Finland</v>
          </cell>
          <cell r="C93" t="str">
            <v>Kemira Oyj</v>
          </cell>
          <cell r="D93" t="str">
            <v/>
          </cell>
          <cell r="E93" t="str">
            <v>Kokkola</v>
          </cell>
          <cell r="F93" t="str">
            <v>SLD</v>
          </cell>
          <cell r="G93">
            <v>300</v>
          </cell>
          <cell r="H93">
            <v>300</v>
          </cell>
          <cell r="I93">
            <v>300</v>
          </cell>
          <cell r="J93">
            <v>300</v>
          </cell>
          <cell r="K93">
            <v>300</v>
          </cell>
          <cell r="L93">
            <v>300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</row>
        <row r="94">
          <cell r="B94" t="str">
            <v>Finland</v>
          </cell>
          <cell r="C94" t="str">
            <v>Yara International ASA</v>
          </cell>
          <cell r="D94" t="str">
            <v>formerly Kemphos Oy Siilinjarvi - Kemira GrowHow</v>
          </cell>
          <cell r="E94" t="str">
            <v>Siilinjarvi</v>
          </cell>
          <cell r="F94" t="str">
            <v>OPR</v>
          </cell>
          <cell r="G94">
            <v>550</v>
          </cell>
          <cell r="H94">
            <v>550</v>
          </cell>
          <cell r="I94">
            <v>550</v>
          </cell>
          <cell r="J94">
            <v>550</v>
          </cell>
          <cell r="K94">
            <v>550</v>
          </cell>
          <cell r="L94">
            <v>550</v>
          </cell>
          <cell r="M94">
            <v>550</v>
          </cell>
          <cell r="N94">
            <v>550</v>
          </cell>
          <cell r="O94">
            <v>550</v>
          </cell>
          <cell r="P94">
            <v>550</v>
          </cell>
          <cell r="Q94">
            <v>550</v>
          </cell>
          <cell r="R94">
            <v>550</v>
          </cell>
          <cell r="S94">
            <v>550</v>
          </cell>
          <cell r="T94">
            <v>550</v>
          </cell>
          <cell r="U94">
            <v>550</v>
          </cell>
        </row>
        <row r="95">
          <cell r="B95" t="str">
            <v>France</v>
          </cell>
          <cell r="C95" t="str">
            <v>Millennium Inorganic Chemicals (MIC)</v>
          </cell>
          <cell r="E95" t="str">
            <v>Le Havre</v>
          </cell>
          <cell r="F95" t="str">
            <v>OPR</v>
          </cell>
          <cell r="G95">
            <v>600</v>
          </cell>
          <cell r="H95">
            <v>600</v>
          </cell>
          <cell r="I95">
            <v>600</v>
          </cell>
          <cell r="J95">
            <v>600</v>
          </cell>
          <cell r="K95">
            <v>600</v>
          </cell>
          <cell r="L95">
            <v>600</v>
          </cell>
          <cell r="M95">
            <v>600</v>
          </cell>
          <cell r="N95">
            <v>600</v>
          </cell>
          <cell r="O95">
            <v>600</v>
          </cell>
          <cell r="P95">
            <v>600</v>
          </cell>
          <cell r="Q95">
            <v>600</v>
          </cell>
          <cell r="R95">
            <v>600</v>
          </cell>
          <cell r="S95">
            <v>600</v>
          </cell>
          <cell r="T95">
            <v>600</v>
          </cell>
          <cell r="U95">
            <v>600</v>
          </cell>
        </row>
        <row r="96">
          <cell r="B96" t="str">
            <v>Germany</v>
          </cell>
          <cell r="C96" t="str">
            <v>Aurubis</v>
          </cell>
          <cell r="D96" t="str">
            <v/>
          </cell>
          <cell r="E96" t="str">
            <v>Hamburg</v>
          </cell>
          <cell r="F96" t="str">
            <v>OPR</v>
          </cell>
          <cell r="G96">
            <v>0</v>
          </cell>
          <cell r="H96">
            <v>0</v>
          </cell>
          <cell r="I96">
            <v>0</v>
          </cell>
          <cell r="J96">
            <v>1300</v>
          </cell>
          <cell r="K96">
            <v>1300</v>
          </cell>
          <cell r="L96">
            <v>1300</v>
          </cell>
          <cell r="M96">
            <v>1300</v>
          </cell>
          <cell r="N96">
            <v>1300</v>
          </cell>
          <cell r="O96">
            <v>1300</v>
          </cell>
          <cell r="P96">
            <v>1300</v>
          </cell>
          <cell r="Q96">
            <v>1300</v>
          </cell>
          <cell r="R96">
            <v>1300</v>
          </cell>
          <cell r="S96">
            <v>1300</v>
          </cell>
          <cell r="T96">
            <v>1300</v>
          </cell>
          <cell r="U96">
            <v>1300</v>
          </cell>
        </row>
        <row r="97">
          <cell r="B97" t="str">
            <v>Germany</v>
          </cell>
          <cell r="C97" t="str">
            <v>BCT</v>
          </cell>
          <cell r="D97" t="str">
            <v/>
          </cell>
          <cell r="E97" t="str">
            <v>Ruhr Schwefelsaure</v>
          </cell>
          <cell r="F97" t="str">
            <v>OPR</v>
          </cell>
          <cell r="G97">
            <v>200</v>
          </cell>
          <cell r="H97">
            <v>200</v>
          </cell>
          <cell r="I97">
            <v>200</v>
          </cell>
          <cell r="J97">
            <v>200</v>
          </cell>
          <cell r="K97">
            <v>200</v>
          </cell>
          <cell r="L97">
            <v>200</v>
          </cell>
          <cell r="M97">
            <v>200</v>
          </cell>
          <cell r="N97">
            <v>200</v>
          </cell>
          <cell r="O97">
            <v>200</v>
          </cell>
          <cell r="P97">
            <v>200</v>
          </cell>
          <cell r="Q97">
            <v>200</v>
          </cell>
          <cell r="R97">
            <v>200</v>
          </cell>
          <cell r="S97">
            <v>200</v>
          </cell>
          <cell r="T97">
            <v>200</v>
          </cell>
          <cell r="U97">
            <v>200</v>
          </cell>
        </row>
        <row r="98">
          <cell r="B98" t="str">
            <v>Germany</v>
          </cell>
          <cell r="C98" t="str">
            <v>Bayer Technology Services GmbH</v>
          </cell>
          <cell r="D98" t="str">
            <v/>
          </cell>
          <cell r="E98" t="str">
            <v>Stolberg near Aachen</v>
          </cell>
          <cell r="F98" t="str">
            <v>OPR</v>
          </cell>
          <cell r="G98" t="str">
            <v>-</v>
          </cell>
          <cell r="H98" t="str">
            <v>-</v>
          </cell>
          <cell r="I98" t="str">
            <v>-</v>
          </cell>
          <cell r="J98" t="str">
            <v>-</v>
          </cell>
          <cell r="K98" t="str">
            <v>-</v>
          </cell>
          <cell r="L98">
            <v>149</v>
          </cell>
          <cell r="M98">
            <v>149</v>
          </cell>
          <cell r="N98">
            <v>149</v>
          </cell>
          <cell r="O98">
            <v>149</v>
          </cell>
          <cell r="P98">
            <v>149</v>
          </cell>
          <cell r="Q98">
            <v>149</v>
          </cell>
          <cell r="R98">
            <v>149</v>
          </cell>
          <cell r="S98">
            <v>149</v>
          </cell>
          <cell r="T98">
            <v>149</v>
          </cell>
          <cell r="U98">
            <v>149</v>
          </cell>
        </row>
        <row r="99">
          <cell r="B99" t="str">
            <v>Germany</v>
          </cell>
          <cell r="C99" t="str">
            <v>Chemie Kelheim</v>
          </cell>
          <cell r="D99" t="str">
            <v/>
          </cell>
          <cell r="E99" t="str">
            <v>Kelheim, Germany</v>
          </cell>
          <cell r="F99" t="str">
            <v>OPR</v>
          </cell>
          <cell r="G99">
            <v>0</v>
          </cell>
          <cell r="H99">
            <v>110</v>
          </cell>
          <cell r="I99">
            <v>110</v>
          </cell>
          <cell r="J99">
            <v>110</v>
          </cell>
          <cell r="K99">
            <v>110</v>
          </cell>
          <cell r="L99">
            <v>110</v>
          </cell>
          <cell r="M99">
            <v>110</v>
          </cell>
          <cell r="N99">
            <v>110</v>
          </cell>
          <cell r="O99">
            <v>110</v>
          </cell>
          <cell r="P99">
            <v>110</v>
          </cell>
          <cell r="Q99">
            <v>110</v>
          </cell>
          <cell r="R99">
            <v>110</v>
          </cell>
          <cell r="S99">
            <v>110</v>
          </cell>
          <cell r="T99">
            <v>110</v>
          </cell>
          <cell r="U99">
            <v>110</v>
          </cell>
        </row>
        <row r="100">
          <cell r="B100" t="str">
            <v>Germany</v>
          </cell>
          <cell r="C100" t="str">
            <v>Sudamin Rohstoff GmbH</v>
          </cell>
          <cell r="D100" t="str">
            <v/>
          </cell>
          <cell r="E100" t="str">
            <v>Duisburg</v>
          </cell>
          <cell r="F100" t="str">
            <v>CLS</v>
          </cell>
          <cell r="G100">
            <v>115</v>
          </cell>
          <cell r="H100">
            <v>115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</row>
        <row r="101">
          <cell r="B101" t="str">
            <v>Greece</v>
          </cell>
          <cell r="C101" t="str">
            <v>Hellenic Fertilizers &amp; Chemicals ELFE S.A.</v>
          </cell>
          <cell r="D101" t="str">
            <v>formerly Phosphoric Fertilizers Industry S.A. (PFI</v>
          </cell>
          <cell r="E101" t="str">
            <v>Nea Karvali I, Kavala</v>
          </cell>
          <cell r="F101" t="str">
            <v>OPR</v>
          </cell>
          <cell r="G101">
            <v>283</v>
          </cell>
          <cell r="H101">
            <v>283</v>
          </cell>
          <cell r="I101">
            <v>283</v>
          </cell>
          <cell r="J101">
            <v>283</v>
          </cell>
          <cell r="K101">
            <v>283</v>
          </cell>
          <cell r="L101">
            <v>283</v>
          </cell>
          <cell r="M101">
            <v>283</v>
          </cell>
          <cell r="N101">
            <v>283</v>
          </cell>
          <cell r="O101">
            <v>283</v>
          </cell>
          <cell r="P101">
            <v>283</v>
          </cell>
          <cell r="Q101">
            <v>283</v>
          </cell>
          <cell r="R101">
            <v>283</v>
          </cell>
          <cell r="S101">
            <v>283</v>
          </cell>
          <cell r="T101">
            <v>283</v>
          </cell>
          <cell r="U101">
            <v>283</v>
          </cell>
        </row>
        <row r="102">
          <cell r="B102" t="str">
            <v>Greece</v>
          </cell>
          <cell r="C102" t="str">
            <v>Hellenic Fertilizers &amp; Chemicals ELFE S.A.</v>
          </cell>
          <cell r="D102" t="str">
            <v>formerly Phosphoric Fertilizers Industry S.A. (PFI</v>
          </cell>
          <cell r="E102" t="str">
            <v>Nea Karvali II, Kavala</v>
          </cell>
          <cell r="F102" t="str">
            <v>OPR</v>
          </cell>
          <cell r="G102">
            <v>177</v>
          </cell>
          <cell r="H102">
            <v>177</v>
          </cell>
          <cell r="I102">
            <v>177</v>
          </cell>
          <cell r="J102">
            <v>177</v>
          </cell>
          <cell r="K102">
            <v>177</v>
          </cell>
          <cell r="L102">
            <v>177</v>
          </cell>
          <cell r="M102">
            <v>177</v>
          </cell>
          <cell r="N102">
            <v>177</v>
          </cell>
          <cell r="O102">
            <v>177</v>
          </cell>
          <cell r="P102">
            <v>177</v>
          </cell>
          <cell r="Q102">
            <v>177</v>
          </cell>
          <cell r="R102">
            <v>177</v>
          </cell>
          <cell r="S102">
            <v>177</v>
          </cell>
          <cell r="T102">
            <v>177</v>
          </cell>
          <cell r="U102">
            <v>177</v>
          </cell>
        </row>
        <row r="103">
          <cell r="B103" t="str">
            <v>Ireland</v>
          </cell>
          <cell r="C103" t="str">
            <v>ConocoPhillips</v>
          </cell>
          <cell r="D103" t="str">
            <v/>
          </cell>
          <cell r="E103" t="str">
            <v>Cork</v>
          </cell>
          <cell r="F103" t="str">
            <v>PLN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>
            <v>10</v>
          </cell>
        </row>
        <row r="104">
          <cell r="B104" t="str">
            <v>Italy</v>
          </cell>
          <cell r="C104" t="str">
            <v>Essemar</v>
          </cell>
          <cell r="D104" t="str">
            <v/>
          </cell>
          <cell r="E104" t="str">
            <v>Trecate</v>
          </cell>
          <cell r="F104" t="str">
            <v>OPR</v>
          </cell>
          <cell r="G104" t="str">
            <v>-</v>
          </cell>
          <cell r="H104">
            <v>132</v>
          </cell>
          <cell r="I104">
            <v>132</v>
          </cell>
          <cell r="J104">
            <v>132</v>
          </cell>
          <cell r="K104">
            <v>132</v>
          </cell>
          <cell r="L104">
            <v>132</v>
          </cell>
          <cell r="M104">
            <v>132</v>
          </cell>
          <cell r="N104">
            <v>132</v>
          </cell>
          <cell r="O104">
            <v>132</v>
          </cell>
          <cell r="P104">
            <v>132</v>
          </cell>
          <cell r="Q104">
            <v>132</v>
          </cell>
          <cell r="R104">
            <v>132</v>
          </cell>
          <cell r="S104">
            <v>132</v>
          </cell>
          <cell r="T104">
            <v>132</v>
          </cell>
          <cell r="U104">
            <v>132</v>
          </cell>
        </row>
        <row r="105">
          <cell r="B105" t="str">
            <v>Italy</v>
          </cell>
          <cell r="C105" t="str">
            <v>Fluorsid S.p.A.</v>
          </cell>
          <cell r="D105" t="str">
            <v/>
          </cell>
          <cell r="E105" t="str">
            <v>Cagliari, Sardinia</v>
          </cell>
          <cell r="F105" t="str">
            <v>OPR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150</v>
          </cell>
          <cell r="M105">
            <v>150</v>
          </cell>
          <cell r="N105">
            <v>150</v>
          </cell>
          <cell r="O105">
            <v>150</v>
          </cell>
          <cell r="P105">
            <v>150</v>
          </cell>
          <cell r="Q105">
            <v>300</v>
          </cell>
          <cell r="R105">
            <v>300</v>
          </cell>
          <cell r="S105">
            <v>300</v>
          </cell>
          <cell r="T105">
            <v>300</v>
          </cell>
          <cell r="U105">
            <v>300</v>
          </cell>
        </row>
        <row r="106">
          <cell r="B106" t="str">
            <v>Italy</v>
          </cell>
          <cell r="C106" t="str">
            <v>SORIS</v>
          </cell>
          <cell r="D106" t="str">
            <v/>
          </cell>
          <cell r="E106" t="str">
            <v>Serravalle Scrivia</v>
          </cell>
          <cell r="F106" t="str">
            <v>OPR</v>
          </cell>
          <cell r="G106" t="str">
            <v>-</v>
          </cell>
          <cell r="H106">
            <v>66</v>
          </cell>
          <cell r="I106">
            <v>66</v>
          </cell>
          <cell r="J106">
            <v>66</v>
          </cell>
          <cell r="K106">
            <v>66</v>
          </cell>
          <cell r="L106">
            <v>66</v>
          </cell>
          <cell r="M106">
            <v>66</v>
          </cell>
          <cell r="N106">
            <v>66</v>
          </cell>
          <cell r="O106">
            <v>66</v>
          </cell>
          <cell r="P106">
            <v>66</v>
          </cell>
          <cell r="Q106">
            <v>66</v>
          </cell>
          <cell r="R106">
            <v>66</v>
          </cell>
          <cell r="S106">
            <v>66</v>
          </cell>
          <cell r="T106">
            <v>66</v>
          </cell>
          <cell r="U106">
            <v>66</v>
          </cell>
        </row>
        <row r="107">
          <cell r="B107" t="str">
            <v>Norway</v>
          </cell>
          <cell r="C107" t="str">
            <v>Boliden Odda</v>
          </cell>
          <cell r="D107" t="str">
            <v/>
          </cell>
          <cell r="E107">
            <v>0</v>
          </cell>
          <cell r="F107" t="str">
            <v>OPR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125</v>
          </cell>
          <cell r="M107">
            <v>125</v>
          </cell>
          <cell r="N107">
            <v>125</v>
          </cell>
          <cell r="O107">
            <v>125</v>
          </cell>
          <cell r="P107">
            <v>125</v>
          </cell>
          <cell r="Q107">
            <v>125</v>
          </cell>
          <cell r="R107">
            <v>125</v>
          </cell>
          <cell r="S107">
            <v>125</v>
          </cell>
          <cell r="T107">
            <v>125</v>
          </cell>
          <cell r="U107">
            <v>125</v>
          </cell>
        </row>
        <row r="108">
          <cell r="B108" t="str">
            <v>Spain</v>
          </cell>
          <cell r="C108" t="str">
            <v>Befesa Valorizacion de Azufre, S.L. U.</v>
          </cell>
          <cell r="D108" t="str">
            <v>subsidiary of Befesa</v>
          </cell>
          <cell r="E108" t="str">
            <v>Luchana-Barakaldo</v>
          </cell>
          <cell r="F108" t="str">
            <v>SLD</v>
          </cell>
          <cell r="G108">
            <v>320</v>
          </cell>
          <cell r="H108">
            <v>320</v>
          </cell>
          <cell r="I108">
            <v>320</v>
          </cell>
          <cell r="J108">
            <v>320</v>
          </cell>
          <cell r="K108">
            <v>320</v>
          </cell>
          <cell r="L108">
            <v>320</v>
          </cell>
          <cell r="M108">
            <v>320</v>
          </cell>
          <cell r="N108">
            <v>320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</row>
        <row r="109">
          <cell r="B109" t="str">
            <v>Spain</v>
          </cell>
          <cell r="C109" t="str">
            <v>Befesa Valorizacion de Azufre, S.L. U.</v>
          </cell>
          <cell r="D109" t="str">
            <v>subsidiary of Befesa</v>
          </cell>
          <cell r="E109" t="str">
            <v>Port of Bilbao</v>
          </cell>
          <cell r="F109" t="str">
            <v>OPR</v>
          </cell>
          <cell r="G109" t="str">
            <v>-</v>
          </cell>
          <cell r="H109" t="str">
            <v>-</v>
          </cell>
          <cell r="I109" t="str">
            <v>-</v>
          </cell>
          <cell r="J109" t="str">
            <v>-</v>
          </cell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>
            <v>350</v>
          </cell>
          <cell r="P109">
            <v>350</v>
          </cell>
          <cell r="Q109">
            <v>350</v>
          </cell>
          <cell r="R109">
            <v>350</v>
          </cell>
          <cell r="S109">
            <v>350</v>
          </cell>
          <cell r="T109">
            <v>350</v>
          </cell>
          <cell r="U109">
            <v>350</v>
          </cell>
        </row>
        <row r="110">
          <cell r="B110" t="str">
            <v>Spain</v>
          </cell>
          <cell r="C110" t="str">
            <v>FERTIBERIA S.A.</v>
          </cell>
          <cell r="D110" t="str">
            <v/>
          </cell>
          <cell r="E110" t="str">
            <v>Huelva (4 plants)</v>
          </cell>
          <cell r="F110" t="str">
            <v>CLS</v>
          </cell>
          <cell r="G110">
            <v>800</v>
          </cell>
          <cell r="H110">
            <v>800</v>
          </cell>
          <cell r="I110">
            <v>800</v>
          </cell>
          <cell r="J110">
            <v>800</v>
          </cell>
          <cell r="K110">
            <v>800</v>
          </cell>
          <cell r="L110">
            <v>800</v>
          </cell>
          <cell r="M110" t="str">
            <v>-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</row>
        <row r="111">
          <cell r="B111" t="str">
            <v>Switzerland</v>
          </cell>
          <cell r="C111" t="str">
            <v>SF-Chem</v>
          </cell>
          <cell r="D111" t="str">
            <v/>
          </cell>
          <cell r="E111" t="str">
            <v>Prattein</v>
          </cell>
          <cell r="F111" t="str">
            <v>OPR</v>
          </cell>
          <cell r="G111">
            <v>83</v>
          </cell>
          <cell r="H111">
            <v>83</v>
          </cell>
          <cell r="I111">
            <v>83</v>
          </cell>
          <cell r="J111">
            <v>83</v>
          </cell>
          <cell r="K111">
            <v>83</v>
          </cell>
          <cell r="L111">
            <v>83</v>
          </cell>
          <cell r="M111">
            <v>83</v>
          </cell>
          <cell r="N111">
            <v>83</v>
          </cell>
          <cell r="O111">
            <v>83</v>
          </cell>
          <cell r="P111">
            <v>83</v>
          </cell>
          <cell r="Q111">
            <v>83</v>
          </cell>
          <cell r="R111">
            <v>83</v>
          </cell>
          <cell r="S111">
            <v>83</v>
          </cell>
          <cell r="T111">
            <v>83</v>
          </cell>
          <cell r="U111">
            <v>83</v>
          </cell>
        </row>
        <row r="112">
          <cell r="B112" t="str">
            <v>United Kingdom</v>
          </cell>
          <cell r="C112" t="str">
            <v>INEOS Chlor Limited</v>
          </cell>
          <cell r="D112" t="str">
            <v/>
          </cell>
          <cell r="E112" t="str">
            <v>Runcorn, Cheshire</v>
          </cell>
          <cell r="F112" t="str">
            <v>OPR</v>
          </cell>
          <cell r="G112">
            <v>0</v>
          </cell>
          <cell r="H112">
            <v>0</v>
          </cell>
          <cell r="I112">
            <v>0</v>
          </cell>
          <cell r="J112">
            <v>300</v>
          </cell>
          <cell r="K112">
            <v>300</v>
          </cell>
          <cell r="L112">
            <v>300</v>
          </cell>
          <cell r="M112">
            <v>300</v>
          </cell>
          <cell r="N112">
            <v>300</v>
          </cell>
          <cell r="O112">
            <v>300</v>
          </cell>
          <cell r="P112">
            <v>300</v>
          </cell>
          <cell r="Q112">
            <v>300</v>
          </cell>
          <cell r="R112">
            <v>300</v>
          </cell>
          <cell r="S112">
            <v>300</v>
          </cell>
          <cell r="T112">
            <v>300</v>
          </cell>
          <cell r="U112">
            <v>300</v>
          </cell>
        </row>
        <row r="113">
          <cell r="B113" t="str">
            <v>Bulgaria</v>
          </cell>
          <cell r="C113" t="str">
            <v>Cumerio</v>
          </cell>
          <cell r="D113" t="str">
            <v>formerly Unimed</v>
          </cell>
          <cell r="E113" t="str">
            <v>Pirdop</v>
          </cell>
          <cell r="F113" t="str">
            <v>OPR</v>
          </cell>
          <cell r="G113">
            <v>825</v>
          </cell>
          <cell r="H113">
            <v>825</v>
          </cell>
          <cell r="I113">
            <v>825</v>
          </cell>
          <cell r="J113">
            <v>825</v>
          </cell>
          <cell r="K113">
            <v>1000</v>
          </cell>
          <cell r="L113">
            <v>1000</v>
          </cell>
          <cell r="M113">
            <v>1000</v>
          </cell>
          <cell r="N113">
            <v>1000</v>
          </cell>
          <cell r="O113">
            <v>1000</v>
          </cell>
          <cell r="P113">
            <v>1000</v>
          </cell>
          <cell r="Q113">
            <v>1000</v>
          </cell>
          <cell r="R113">
            <v>1000</v>
          </cell>
          <cell r="S113">
            <v>1000</v>
          </cell>
          <cell r="T113">
            <v>1000</v>
          </cell>
          <cell r="U113">
            <v>1000</v>
          </cell>
        </row>
        <row r="114">
          <cell r="B114" t="str">
            <v>Bulgaria</v>
          </cell>
          <cell r="C114" t="str">
            <v>KCM</v>
          </cell>
          <cell r="D114" t="str">
            <v/>
          </cell>
          <cell r="E114" t="str">
            <v>Plovdiv</v>
          </cell>
          <cell r="F114" t="str">
            <v>OPR</v>
          </cell>
          <cell r="G114">
            <v>0</v>
          </cell>
          <cell r="H114">
            <v>0</v>
          </cell>
          <cell r="I114">
            <v>0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>
            <v>69</v>
          </cell>
          <cell r="O114">
            <v>69</v>
          </cell>
          <cell r="P114">
            <v>69</v>
          </cell>
          <cell r="Q114">
            <v>69</v>
          </cell>
          <cell r="R114">
            <v>69</v>
          </cell>
          <cell r="S114">
            <v>69</v>
          </cell>
          <cell r="T114">
            <v>69</v>
          </cell>
          <cell r="U114">
            <v>69</v>
          </cell>
        </row>
        <row r="115">
          <cell r="B115" t="str">
            <v>Bulgaria</v>
          </cell>
          <cell r="C115" t="str">
            <v>KZM</v>
          </cell>
          <cell r="D115" t="str">
            <v/>
          </cell>
          <cell r="E115" t="str">
            <v>Plovdiv</v>
          </cell>
          <cell r="F115" t="str">
            <v>OPR</v>
          </cell>
          <cell r="G115">
            <v>145</v>
          </cell>
          <cell r="H115">
            <v>145</v>
          </cell>
          <cell r="I115">
            <v>145</v>
          </cell>
          <cell r="J115">
            <v>145</v>
          </cell>
          <cell r="K115">
            <v>145</v>
          </cell>
          <cell r="L115">
            <v>145</v>
          </cell>
          <cell r="M115">
            <v>145</v>
          </cell>
          <cell r="N115">
            <v>145</v>
          </cell>
          <cell r="O115">
            <v>145</v>
          </cell>
          <cell r="P115">
            <v>145</v>
          </cell>
          <cell r="Q115">
            <v>145</v>
          </cell>
          <cell r="R115">
            <v>145</v>
          </cell>
          <cell r="S115">
            <v>145</v>
          </cell>
          <cell r="T115">
            <v>145</v>
          </cell>
          <cell r="U115">
            <v>145</v>
          </cell>
        </row>
        <row r="116">
          <cell r="B116" t="str">
            <v>Bulgaria</v>
          </cell>
          <cell r="C116" t="str">
            <v>Umicore</v>
          </cell>
          <cell r="D116" t="str">
            <v/>
          </cell>
          <cell r="E116" t="str">
            <v>Pirdop</v>
          </cell>
          <cell r="F116" t="str">
            <v>OPR</v>
          </cell>
          <cell r="G116">
            <v>396</v>
          </cell>
          <cell r="H116">
            <v>396</v>
          </cell>
          <cell r="I116">
            <v>396</v>
          </cell>
          <cell r="J116">
            <v>396</v>
          </cell>
          <cell r="K116">
            <v>396</v>
          </cell>
          <cell r="L116">
            <v>396</v>
          </cell>
          <cell r="M116">
            <v>396</v>
          </cell>
          <cell r="N116">
            <v>396</v>
          </cell>
          <cell r="O116">
            <v>396</v>
          </cell>
          <cell r="P116">
            <v>396</v>
          </cell>
          <cell r="Q116">
            <v>396</v>
          </cell>
          <cell r="R116">
            <v>396</v>
          </cell>
          <cell r="S116">
            <v>396</v>
          </cell>
          <cell r="T116">
            <v>396</v>
          </cell>
          <cell r="U116">
            <v>396</v>
          </cell>
        </row>
        <row r="117">
          <cell r="B117" t="str">
            <v>Hungary</v>
          </cell>
          <cell r="C117" t="str">
            <v>Bige Holding</v>
          </cell>
          <cell r="D117" t="str">
            <v/>
          </cell>
          <cell r="E117" t="str">
            <v>Kereskedelmi es Temerlo Kft., Szolnok</v>
          </cell>
          <cell r="F117" t="str">
            <v>OPR</v>
          </cell>
          <cell r="G117" t="str">
            <v>-</v>
          </cell>
          <cell r="H117" t="str">
            <v>-</v>
          </cell>
          <cell r="I117" t="str">
            <v>-</v>
          </cell>
          <cell r="J117">
            <v>100</v>
          </cell>
          <cell r="K117">
            <v>100</v>
          </cell>
          <cell r="L117">
            <v>100</v>
          </cell>
          <cell r="M117">
            <v>100</v>
          </cell>
          <cell r="N117">
            <v>100</v>
          </cell>
          <cell r="O117">
            <v>100</v>
          </cell>
          <cell r="P117">
            <v>100</v>
          </cell>
          <cell r="Q117">
            <v>100</v>
          </cell>
          <cell r="R117">
            <v>100</v>
          </cell>
          <cell r="S117">
            <v>100</v>
          </cell>
          <cell r="T117">
            <v>100</v>
          </cell>
          <cell r="U117">
            <v>100</v>
          </cell>
        </row>
        <row r="118">
          <cell r="B118" t="str">
            <v>Poland</v>
          </cell>
          <cell r="C118" t="str">
            <v>Petrochemia Blachownia</v>
          </cell>
          <cell r="D118" t="str">
            <v/>
          </cell>
          <cell r="E118" t="str">
            <v>Kedzierzyn</v>
          </cell>
          <cell r="F118" t="str">
            <v>OPR</v>
          </cell>
          <cell r="G118" t="str">
            <v>-</v>
          </cell>
          <cell r="H118" t="str">
            <v>-</v>
          </cell>
          <cell r="I118" t="str">
            <v>-</v>
          </cell>
          <cell r="J118" t="str">
            <v>-</v>
          </cell>
          <cell r="K118" t="str">
            <v>-</v>
          </cell>
          <cell r="L118">
            <v>8</v>
          </cell>
          <cell r="M118">
            <v>8</v>
          </cell>
          <cell r="N118">
            <v>8</v>
          </cell>
          <cell r="O118">
            <v>8</v>
          </cell>
          <cell r="P118">
            <v>8</v>
          </cell>
          <cell r="Q118">
            <v>8</v>
          </cell>
          <cell r="R118">
            <v>8</v>
          </cell>
          <cell r="S118">
            <v>8</v>
          </cell>
          <cell r="T118">
            <v>8</v>
          </cell>
          <cell r="U118">
            <v>8</v>
          </cell>
        </row>
        <row r="119">
          <cell r="B119" t="str">
            <v>Romania</v>
          </cell>
          <cell r="C119" t="str">
            <v>S.C. Donawchem S.R.L.</v>
          </cell>
          <cell r="D119" t="str">
            <v/>
          </cell>
          <cell r="E119" t="str">
            <v>Turnu Magurele</v>
          </cell>
          <cell r="F119" t="str">
            <v>OPR</v>
          </cell>
          <cell r="G119">
            <v>400</v>
          </cell>
          <cell r="H119">
            <v>400</v>
          </cell>
          <cell r="I119">
            <v>400</v>
          </cell>
          <cell r="J119">
            <v>400</v>
          </cell>
          <cell r="K119">
            <v>400</v>
          </cell>
          <cell r="L119">
            <v>400</v>
          </cell>
          <cell r="M119">
            <v>400</v>
          </cell>
          <cell r="N119">
            <v>400</v>
          </cell>
          <cell r="O119">
            <v>400</v>
          </cell>
          <cell r="P119">
            <v>400</v>
          </cell>
          <cell r="Q119">
            <v>400</v>
          </cell>
          <cell r="R119">
            <v>400</v>
          </cell>
          <cell r="S119">
            <v>400</v>
          </cell>
          <cell r="T119">
            <v>400</v>
          </cell>
          <cell r="U119">
            <v>400</v>
          </cell>
        </row>
        <row r="120">
          <cell r="B120" t="str">
            <v>Romania</v>
          </cell>
          <cell r="C120" t="str">
            <v>S.C. Sofert S.A. Bacau</v>
          </cell>
          <cell r="D120" t="str">
            <v/>
          </cell>
          <cell r="E120" t="str">
            <v>Bacau</v>
          </cell>
          <cell r="F120" t="str">
            <v>OPR</v>
          </cell>
          <cell r="G120">
            <v>400</v>
          </cell>
          <cell r="H120">
            <v>400</v>
          </cell>
          <cell r="I120">
            <v>400</v>
          </cell>
          <cell r="J120">
            <v>400</v>
          </cell>
          <cell r="K120">
            <v>400</v>
          </cell>
          <cell r="L120">
            <v>400</v>
          </cell>
          <cell r="M120">
            <v>400</v>
          </cell>
          <cell r="N120">
            <v>400</v>
          </cell>
          <cell r="O120">
            <v>400</v>
          </cell>
          <cell r="P120">
            <v>400</v>
          </cell>
          <cell r="Q120">
            <v>400</v>
          </cell>
          <cell r="R120">
            <v>400</v>
          </cell>
          <cell r="S120">
            <v>400</v>
          </cell>
          <cell r="T120">
            <v>400</v>
          </cell>
          <cell r="U120">
            <v>400</v>
          </cell>
        </row>
        <row r="121">
          <cell r="B121" t="str">
            <v>Romania</v>
          </cell>
          <cell r="C121" t="str">
            <v>S.N.P. Petrom</v>
          </cell>
          <cell r="D121" t="str">
            <v/>
          </cell>
          <cell r="E121" t="str">
            <v>Petrobrazi</v>
          </cell>
          <cell r="F121" t="str">
            <v>OPR</v>
          </cell>
          <cell r="G121">
            <v>37</v>
          </cell>
          <cell r="H121">
            <v>37</v>
          </cell>
          <cell r="I121">
            <v>37</v>
          </cell>
          <cell r="J121">
            <v>37</v>
          </cell>
          <cell r="K121">
            <v>37</v>
          </cell>
          <cell r="L121">
            <v>37</v>
          </cell>
          <cell r="M121">
            <v>37</v>
          </cell>
          <cell r="N121">
            <v>37</v>
          </cell>
          <cell r="O121">
            <v>37</v>
          </cell>
          <cell r="P121">
            <v>37</v>
          </cell>
          <cell r="Q121">
            <v>37</v>
          </cell>
          <cell r="R121">
            <v>37</v>
          </cell>
          <cell r="S121">
            <v>37</v>
          </cell>
          <cell r="T121">
            <v>37</v>
          </cell>
          <cell r="U121">
            <v>37</v>
          </cell>
        </row>
        <row r="122">
          <cell r="B122" t="str">
            <v xml:space="preserve">Serbia and Montenegro </v>
          </cell>
          <cell r="C122" t="str">
            <v>A-Tec Industries</v>
          </cell>
          <cell r="D122" t="str">
            <v>formerly RTB Bor</v>
          </cell>
          <cell r="E122" t="str">
            <v>Bor</v>
          </cell>
          <cell r="F122" t="str">
            <v>UCT</v>
          </cell>
          <cell r="G122">
            <v>0</v>
          </cell>
          <cell r="H122">
            <v>0</v>
          </cell>
          <cell r="I122">
            <v>0</v>
          </cell>
          <cell r="J122" t="str">
            <v>-</v>
          </cell>
          <cell r="K122" t="str">
            <v>-</v>
          </cell>
          <cell r="L122" t="str">
            <v>-</v>
          </cell>
          <cell r="M122" t="str">
            <v>-</v>
          </cell>
          <cell r="N122" t="str">
            <v>-</v>
          </cell>
          <cell r="O122" t="str">
            <v>-</v>
          </cell>
          <cell r="P122" t="str">
            <v>-</v>
          </cell>
          <cell r="Q122" t="str">
            <v>-</v>
          </cell>
          <cell r="R122">
            <v>400</v>
          </cell>
          <cell r="S122">
            <v>400</v>
          </cell>
          <cell r="T122">
            <v>400</v>
          </cell>
          <cell r="U122">
            <v>400</v>
          </cell>
        </row>
        <row r="123">
          <cell r="B123" t="str">
            <v xml:space="preserve">Serbia and Montenegro </v>
          </cell>
          <cell r="C123" t="str">
            <v>A-Tec Industries</v>
          </cell>
          <cell r="D123" t="str">
            <v>formerly RTB Bor</v>
          </cell>
          <cell r="E123" t="str">
            <v>Prahovo</v>
          </cell>
          <cell r="F123" t="str">
            <v>OPR</v>
          </cell>
          <cell r="G123">
            <v>475</v>
          </cell>
          <cell r="H123">
            <v>475</v>
          </cell>
          <cell r="I123">
            <v>475</v>
          </cell>
          <cell r="J123">
            <v>475</v>
          </cell>
          <cell r="K123">
            <v>475</v>
          </cell>
          <cell r="L123">
            <v>475</v>
          </cell>
          <cell r="M123">
            <v>475</v>
          </cell>
          <cell r="N123">
            <v>475</v>
          </cell>
          <cell r="O123">
            <v>475</v>
          </cell>
          <cell r="P123">
            <v>475</v>
          </cell>
          <cell r="Q123">
            <v>475</v>
          </cell>
          <cell r="R123">
            <v>475</v>
          </cell>
          <cell r="S123">
            <v>475</v>
          </cell>
          <cell r="T123">
            <v>475</v>
          </cell>
          <cell r="U123">
            <v>475</v>
          </cell>
        </row>
        <row r="163">
          <cell r="B163" t="str">
            <v>Algeria</v>
          </cell>
          <cell r="C163" t="str">
            <v>Ferfos/Engro</v>
          </cell>
          <cell r="D163" t="str">
            <v/>
          </cell>
          <cell r="E163" t="str">
            <v>Guelma</v>
          </cell>
          <cell r="F163" t="str">
            <v>UCT</v>
          </cell>
          <cell r="G163" t="str">
            <v>-</v>
          </cell>
          <cell r="H163" t="str">
            <v>-</v>
          </cell>
          <cell r="I163" t="str">
            <v>-</v>
          </cell>
          <cell r="J163" t="str">
            <v>-</v>
          </cell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>
            <v>1320</v>
          </cell>
          <cell r="R163">
            <v>1320</v>
          </cell>
          <cell r="S163">
            <v>1320</v>
          </cell>
          <cell r="T163">
            <v>1320</v>
          </cell>
          <cell r="U163">
            <v>1320</v>
          </cell>
        </row>
        <row r="164">
          <cell r="B164" t="str">
            <v>Algeria</v>
          </cell>
          <cell r="C164" t="str">
            <v>Grupo Villar Mir</v>
          </cell>
          <cell r="D164" t="str">
            <v/>
          </cell>
          <cell r="E164" t="str">
            <v>Annaba</v>
          </cell>
          <cell r="F164" t="str">
            <v>OPR</v>
          </cell>
          <cell r="G164">
            <v>495</v>
          </cell>
          <cell r="H164">
            <v>495</v>
          </cell>
          <cell r="I164">
            <v>495</v>
          </cell>
          <cell r="J164">
            <v>495</v>
          </cell>
          <cell r="K164">
            <v>495</v>
          </cell>
          <cell r="L164">
            <v>800</v>
          </cell>
          <cell r="M164">
            <v>800</v>
          </cell>
          <cell r="N164">
            <v>800</v>
          </cell>
          <cell r="O164">
            <v>800</v>
          </cell>
          <cell r="P164">
            <v>800</v>
          </cell>
          <cell r="Q164">
            <v>800</v>
          </cell>
          <cell r="R164">
            <v>800</v>
          </cell>
          <cell r="S164">
            <v>800</v>
          </cell>
          <cell r="T164">
            <v>800</v>
          </cell>
          <cell r="U164">
            <v>800</v>
          </cell>
        </row>
        <row r="165">
          <cell r="B165" t="str">
            <v>Congo</v>
          </cell>
          <cell r="C165" t="str">
            <v>First Quantum</v>
          </cell>
          <cell r="D165" t="str">
            <v/>
          </cell>
          <cell r="E165" t="str">
            <v>Kolwezi</v>
          </cell>
          <cell r="F165" t="str">
            <v>UCT</v>
          </cell>
          <cell r="G165" t="str">
            <v>-</v>
          </cell>
          <cell r="H165" t="str">
            <v>-</v>
          </cell>
          <cell r="I165" t="str">
            <v>-</v>
          </cell>
          <cell r="J165" t="str">
            <v>-</v>
          </cell>
          <cell r="K165" t="str">
            <v>-</v>
          </cell>
          <cell r="L165" t="str">
            <v>-</v>
          </cell>
          <cell r="M165" t="str">
            <v>-</v>
          </cell>
          <cell r="N165" t="str">
            <v>-</v>
          </cell>
          <cell r="O165" t="str">
            <v>-</v>
          </cell>
          <cell r="P165" t="str">
            <v>-</v>
          </cell>
          <cell r="Q165">
            <v>330</v>
          </cell>
          <cell r="R165">
            <v>330</v>
          </cell>
          <cell r="S165">
            <v>330</v>
          </cell>
          <cell r="T165">
            <v>330</v>
          </cell>
          <cell r="U165">
            <v>330</v>
          </cell>
        </row>
        <row r="166">
          <cell r="B166" t="str">
            <v>Congo</v>
          </cell>
          <cell r="C166" t="str">
            <v>Mutanda Mining</v>
          </cell>
          <cell r="D166" t="str">
            <v/>
          </cell>
          <cell r="E166" t="str">
            <v>Katanga</v>
          </cell>
          <cell r="F166" t="str">
            <v>OPR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>
            <v>129</v>
          </cell>
          <cell r="O166">
            <v>129</v>
          </cell>
          <cell r="P166">
            <v>129</v>
          </cell>
          <cell r="Q166">
            <v>129</v>
          </cell>
          <cell r="R166">
            <v>129</v>
          </cell>
          <cell r="S166">
            <v>129</v>
          </cell>
          <cell r="T166">
            <v>129</v>
          </cell>
          <cell r="U166">
            <v>129</v>
          </cell>
        </row>
        <row r="167">
          <cell r="B167" t="str">
            <v>Egypt</v>
          </cell>
          <cell r="C167" t="str">
            <v>Abu Zaabal Fertilizers &amp; Chemicals Co.</v>
          </cell>
          <cell r="D167" t="str">
            <v/>
          </cell>
          <cell r="E167" t="str">
            <v>Abu Zaabal</v>
          </cell>
          <cell r="F167" t="str">
            <v>OPR</v>
          </cell>
          <cell r="G167">
            <v>132</v>
          </cell>
          <cell r="H167">
            <v>132</v>
          </cell>
          <cell r="I167">
            <v>132</v>
          </cell>
          <cell r="J167">
            <v>132</v>
          </cell>
          <cell r="K167">
            <v>132</v>
          </cell>
          <cell r="L167">
            <v>132</v>
          </cell>
          <cell r="M167">
            <v>132</v>
          </cell>
          <cell r="N167">
            <v>132</v>
          </cell>
          <cell r="O167">
            <v>132</v>
          </cell>
          <cell r="P167">
            <v>132</v>
          </cell>
          <cell r="Q167">
            <v>132</v>
          </cell>
          <cell r="R167">
            <v>132</v>
          </cell>
          <cell r="S167">
            <v>132</v>
          </cell>
          <cell r="T167">
            <v>132</v>
          </cell>
          <cell r="U167">
            <v>132</v>
          </cell>
        </row>
        <row r="168">
          <cell r="B168" t="str">
            <v>Egypt</v>
          </cell>
          <cell r="C168" t="str">
            <v>Abu Zaabal Fertilizers &amp; Chemicals Co.</v>
          </cell>
          <cell r="D168" t="str">
            <v/>
          </cell>
          <cell r="E168" t="str">
            <v>Abu Zaabal</v>
          </cell>
          <cell r="F168" t="str">
            <v>OPR</v>
          </cell>
          <cell r="G168">
            <v>66</v>
          </cell>
          <cell r="H168">
            <v>66</v>
          </cell>
          <cell r="I168">
            <v>66</v>
          </cell>
          <cell r="J168">
            <v>66</v>
          </cell>
          <cell r="K168">
            <v>66</v>
          </cell>
          <cell r="L168">
            <v>66</v>
          </cell>
          <cell r="M168">
            <v>66</v>
          </cell>
          <cell r="N168">
            <v>66</v>
          </cell>
          <cell r="O168">
            <v>66</v>
          </cell>
          <cell r="P168">
            <v>66</v>
          </cell>
          <cell r="Q168">
            <v>66</v>
          </cell>
          <cell r="R168">
            <v>66</v>
          </cell>
          <cell r="S168">
            <v>66</v>
          </cell>
          <cell r="T168">
            <v>66</v>
          </cell>
          <cell r="U168">
            <v>66</v>
          </cell>
        </row>
        <row r="169">
          <cell r="B169" t="str">
            <v>Egypt</v>
          </cell>
          <cell r="C169" t="str">
            <v>Abu Zaabal Fertilizers &amp; Chemicals Co.</v>
          </cell>
          <cell r="E169" t="str">
            <v>Abu Zaabal</v>
          </cell>
          <cell r="F169" t="str">
            <v>OPR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  <cell r="K169" t="str">
            <v>-</v>
          </cell>
          <cell r="L169">
            <v>495</v>
          </cell>
          <cell r="M169">
            <v>495</v>
          </cell>
          <cell r="N169">
            <v>495</v>
          </cell>
          <cell r="O169">
            <v>495</v>
          </cell>
          <cell r="P169">
            <v>495</v>
          </cell>
          <cell r="Q169">
            <v>495</v>
          </cell>
          <cell r="R169">
            <v>495</v>
          </cell>
          <cell r="S169">
            <v>495</v>
          </cell>
          <cell r="T169">
            <v>495</v>
          </cell>
          <cell r="U169">
            <v>495</v>
          </cell>
        </row>
        <row r="170">
          <cell r="B170" t="str">
            <v>Egypt</v>
          </cell>
          <cell r="C170" t="str">
            <v>Indo-Egyptian Fertilizer Company (IEFC)</v>
          </cell>
          <cell r="E170" t="str">
            <v>Edfu, Sebaeya</v>
          </cell>
          <cell r="F170" t="str">
            <v>PLN</v>
          </cell>
          <cell r="G170" t="str">
            <v>-</v>
          </cell>
          <cell r="H170" t="str">
            <v>-</v>
          </cell>
          <cell r="I170" t="str">
            <v>-</v>
          </cell>
          <cell r="J170" t="str">
            <v>-</v>
          </cell>
          <cell r="K170" t="str">
            <v>-</v>
          </cell>
          <cell r="L170" t="str">
            <v>-</v>
          </cell>
          <cell r="M170" t="str">
            <v>-</v>
          </cell>
          <cell r="N170" t="str">
            <v>-</v>
          </cell>
          <cell r="O170" t="str">
            <v>-</v>
          </cell>
          <cell r="P170" t="str">
            <v>-</v>
          </cell>
          <cell r="Q170" t="str">
            <v>-</v>
          </cell>
          <cell r="R170" t="str">
            <v>-</v>
          </cell>
          <cell r="S170" t="str">
            <v>-</v>
          </cell>
          <cell r="T170" t="str">
            <v>-</v>
          </cell>
          <cell r="U170">
            <v>1485</v>
          </cell>
        </row>
        <row r="171">
          <cell r="B171" t="str">
            <v>Egypt</v>
          </cell>
          <cell r="C171" t="str">
            <v>Suez Company for Fertilizer Production (SCFP)</v>
          </cell>
          <cell r="E171" t="str">
            <v>Ain Sokhna</v>
          </cell>
          <cell r="F171" t="str">
            <v>OPR</v>
          </cell>
          <cell r="G171" t="str">
            <v>-</v>
          </cell>
          <cell r="H171" t="str">
            <v>-</v>
          </cell>
          <cell r="I171" t="str">
            <v>-</v>
          </cell>
          <cell r="J171">
            <v>400</v>
          </cell>
          <cell r="K171">
            <v>400</v>
          </cell>
          <cell r="L171">
            <v>400</v>
          </cell>
          <cell r="M171">
            <v>400</v>
          </cell>
          <cell r="N171">
            <v>400</v>
          </cell>
          <cell r="O171">
            <v>400</v>
          </cell>
          <cell r="P171">
            <v>400</v>
          </cell>
          <cell r="Q171">
            <v>400</v>
          </cell>
          <cell r="R171">
            <v>400</v>
          </cell>
          <cell r="S171">
            <v>400</v>
          </cell>
          <cell r="T171">
            <v>400</v>
          </cell>
          <cell r="U171">
            <v>400</v>
          </cell>
        </row>
        <row r="172">
          <cell r="B172" t="str">
            <v>Madagascar</v>
          </cell>
          <cell r="C172" t="str">
            <v>Dynatec Madagascar SA (DMSA)</v>
          </cell>
          <cell r="E172" t="str">
            <v>Ambatovy</v>
          </cell>
          <cell r="F172" t="str">
            <v>OPR</v>
          </cell>
          <cell r="G172" t="str">
            <v>-</v>
          </cell>
          <cell r="H172" t="str">
            <v>-</v>
          </cell>
          <cell r="I172" t="str">
            <v>-</v>
          </cell>
          <cell r="J172" t="str">
            <v>-</v>
          </cell>
          <cell r="K172" t="str">
            <v>-</v>
          </cell>
          <cell r="L172" t="str">
            <v>-</v>
          </cell>
          <cell r="M172" t="str">
            <v>-</v>
          </cell>
          <cell r="N172">
            <v>908</v>
          </cell>
          <cell r="O172">
            <v>908</v>
          </cell>
          <cell r="P172">
            <v>908</v>
          </cell>
          <cell r="Q172">
            <v>908</v>
          </cell>
          <cell r="R172">
            <v>908</v>
          </cell>
          <cell r="S172">
            <v>908</v>
          </cell>
          <cell r="T172">
            <v>908</v>
          </cell>
          <cell r="U172">
            <v>908</v>
          </cell>
        </row>
        <row r="173">
          <cell r="B173" t="str">
            <v>Madagascar</v>
          </cell>
          <cell r="C173" t="str">
            <v>Dynatec Madagascar SA (DMSA)</v>
          </cell>
          <cell r="E173" t="str">
            <v>Ambatovy</v>
          </cell>
          <cell r="F173" t="str">
            <v>OPR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>
            <v>908</v>
          </cell>
          <cell r="O173">
            <v>908</v>
          </cell>
          <cell r="P173">
            <v>908</v>
          </cell>
          <cell r="Q173">
            <v>908</v>
          </cell>
          <cell r="R173">
            <v>908</v>
          </cell>
          <cell r="S173">
            <v>908</v>
          </cell>
          <cell r="T173">
            <v>908</v>
          </cell>
          <cell r="U173">
            <v>908</v>
          </cell>
        </row>
        <row r="174">
          <cell r="B174" t="str">
            <v>Malawi</v>
          </cell>
          <cell r="C174" t="str">
            <v>Paladin Energy</v>
          </cell>
          <cell r="E174" t="str">
            <v>Kayelekara</v>
          </cell>
          <cell r="F174" t="str">
            <v>OPR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>
            <v>75</v>
          </cell>
          <cell r="M174">
            <v>75</v>
          </cell>
          <cell r="N174">
            <v>75</v>
          </cell>
          <cell r="O174">
            <v>75</v>
          </cell>
          <cell r="P174">
            <v>75</v>
          </cell>
          <cell r="Q174">
            <v>75</v>
          </cell>
          <cell r="R174">
            <v>75</v>
          </cell>
          <cell r="S174">
            <v>75</v>
          </cell>
          <cell r="T174">
            <v>75</v>
          </cell>
          <cell r="U174">
            <v>75</v>
          </cell>
        </row>
        <row r="175">
          <cell r="B175" t="str">
            <v>Morocco</v>
          </cell>
          <cell r="C175" t="str">
            <v>Bunge Maroc Phosphore (OCP/Bunge)</v>
          </cell>
          <cell r="E175" t="str">
            <v>Maroc Phosphore</v>
          </cell>
          <cell r="F175" t="str">
            <v>OPR</v>
          </cell>
          <cell r="G175" t="str">
            <v>-</v>
          </cell>
          <cell r="H175" t="str">
            <v>-</v>
          </cell>
          <cell r="I175" t="str">
            <v>-</v>
          </cell>
          <cell r="J175" t="str">
            <v>-</v>
          </cell>
          <cell r="K175" t="str">
            <v>-</v>
          </cell>
          <cell r="L175" t="str">
            <v>-</v>
          </cell>
          <cell r="M175">
            <v>1125</v>
          </cell>
          <cell r="N175">
            <v>1125</v>
          </cell>
          <cell r="O175">
            <v>1125</v>
          </cell>
          <cell r="P175">
            <v>1125</v>
          </cell>
          <cell r="Q175">
            <v>1125</v>
          </cell>
          <cell r="R175">
            <v>1125</v>
          </cell>
          <cell r="S175">
            <v>1125</v>
          </cell>
          <cell r="T175">
            <v>1125</v>
          </cell>
          <cell r="U175">
            <v>1125</v>
          </cell>
        </row>
        <row r="176">
          <cell r="B176" t="str">
            <v>Morocco</v>
          </cell>
          <cell r="C176" t="str">
            <v>Imacid (OCP/Chambal/Tata)</v>
          </cell>
          <cell r="E176" t="str">
            <v>Maroc Phosphore, Jorf Lasfar</v>
          </cell>
          <cell r="F176" t="str">
            <v>OPR</v>
          </cell>
          <cell r="G176">
            <v>0</v>
          </cell>
          <cell r="H176">
            <v>0</v>
          </cell>
          <cell r="I176">
            <v>0</v>
          </cell>
          <cell r="J176">
            <v>1089</v>
          </cell>
          <cell r="K176">
            <v>1089</v>
          </cell>
          <cell r="L176">
            <v>1089</v>
          </cell>
          <cell r="M176">
            <v>1089</v>
          </cell>
          <cell r="N176">
            <v>1089</v>
          </cell>
          <cell r="O176">
            <v>1089</v>
          </cell>
          <cell r="P176">
            <v>1089</v>
          </cell>
          <cell r="Q176">
            <v>1089</v>
          </cell>
          <cell r="R176">
            <v>1089</v>
          </cell>
          <cell r="S176">
            <v>1089</v>
          </cell>
          <cell r="T176">
            <v>1089</v>
          </cell>
          <cell r="U176">
            <v>1089</v>
          </cell>
        </row>
        <row r="177">
          <cell r="B177" t="str">
            <v>Morocco</v>
          </cell>
          <cell r="C177" t="str">
            <v>Office Cherifien des Phosphates Group (OCP)</v>
          </cell>
          <cell r="E177" t="str">
            <v xml:space="preserve">Jorf Lasfar </v>
          </cell>
          <cell r="F177" t="str">
            <v>PLN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>
            <v>2970</v>
          </cell>
        </row>
        <row r="178">
          <cell r="B178" t="str">
            <v>Morocco</v>
          </cell>
          <cell r="C178" t="str">
            <v>Office Cherifien des Phosphates Group (OCP)</v>
          </cell>
          <cell r="E178" t="str">
            <v>Maroc Chimie I, Safi</v>
          </cell>
          <cell r="F178" t="str">
            <v>UCT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>
            <v>1125</v>
          </cell>
          <cell r="R178">
            <v>1125</v>
          </cell>
          <cell r="S178">
            <v>1125</v>
          </cell>
          <cell r="T178">
            <v>1125</v>
          </cell>
          <cell r="U178">
            <v>1125</v>
          </cell>
        </row>
        <row r="179">
          <cell r="B179" t="str">
            <v>Morocco</v>
          </cell>
          <cell r="C179" t="str">
            <v>Office Cherifien des Phosphates Group (OCP)</v>
          </cell>
          <cell r="E179" t="str">
            <v>Maroc Chimie II, Safi</v>
          </cell>
          <cell r="F179" t="str">
            <v>UCT</v>
          </cell>
          <cell r="G179" t="str">
            <v>-</v>
          </cell>
          <cell r="H179" t="str">
            <v>-</v>
          </cell>
          <cell r="I179" t="str">
            <v>-</v>
          </cell>
          <cell r="J179" t="str">
            <v>-</v>
          </cell>
          <cell r="K179" t="str">
            <v>-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>
            <v>1125</v>
          </cell>
          <cell r="R179">
            <v>1125</v>
          </cell>
          <cell r="S179">
            <v>1125</v>
          </cell>
          <cell r="T179">
            <v>1125</v>
          </cell>
          <cell r="U179">
            <v>1125</v>
          </cell>
        </row>
        <row r="180">
          <cell r="B180" t="str">
            <v>Morocco</v>
          </cell>
          <cell r="C180" t="str">
            <v>Office Cherifien des Phosphates Group (OCP)</v>
          </cell>
          <cell r="E180" t="str">
            <v>Maroc Phosphore III-IV (Plant 1)</v>
          </cell>
          <cell r="F180" t="str">
            <v>OPR</v>
          </cell>
          <cell r="G180">
            <v>793</v>
          </cell>
          <cell r="H180">
            <v>793</v>
          </cell>
          <cell r="I180">
            <v>793</v>
          </cell>
          <cell r="J180">
            <v>793</v>
          </cell>
          <cell r="K180">
            <v>793</v>
          </cell>
          <cell r="L180">
            <v>793</v>
          </cell>
          <cell r="M180">
            <v>793</v>
          </cell>
          <cell r="N180">
            <v>793</v>
          </cell>
          <cell r="O180">
            <v>793</v>
          </cell>
          <cell r="P180">
            <v>793</v>
          </cell>
          <cell r="Q180">
            <v>793</v>
          </cell>
          <cell r="R180">
            <v>793</v>
          </cell>
          <cell r="S180">
            <v>793</v>
          </cell>
          <cell r="T180">
            <v>793</v>
          </cell>
          <cell r="U180">
            <v>793</v>
          </cell>
        </row>
        <row r="181">
          <cell r="B181" t="str">
            <v>Morocco</v>
          </cell>
          <cell r="C181" t="str">
            <v>Office Cherifien des Phosphates Group (OCP)</v>
          </cell>
          <cell r="E181" t="str">
            <v>Maroc Phosphore III-IV (Plant 2)</v>
          </cell>
          <cell r="F181" t="str">
            <v>OPR</v>
          </cell>
          <cell r="G181">
            <v>793</v>
          </cell>
          <cell r="H181">
            <v>793</v>
          </cell>
          <cell r="I181">
            <v>793</v>
          </cell>
          <cell r="J181">
            <v>793</v>
          </cell>
          <cell r="K181">
            <v>793</v>
          </cell>
          <cell r="L181">
            <v>793</v>
          </cell>
          <cell r="M181">
            <v>793</v>
          </cell>
          <cell r="N181">
            <v>793</v>
          </cell>
          <cell r="O181">
            <v>793</v>
          </cell>
          <cell r="P181">
            <v>793</v>
          </cell>
          <cell r="Q181">
            <v>793</v>
          </cell>
          <cell r="R181">
            <v>793</v>
          </cell>
          <cell r="S181">
            <v>793</v>
          </cell>
          <cell r="T181">
            <v>793</v>
          </cell>
          <cell r="U181">
            <v>793</v>
          </cell>
        </row>
        <row r="182">
          <cell r="B182" t="str">
            <v>Morocco</v>
          </cell>
          <cell r="C182" t="str">
            <v>Office Cherifien des Phosphates Group (OCP)</v>
          </cell>
          <cell r="E182" t="str">
            <v>Maroc Phosphore III-IV (Plant 3)</v>
          </cell>
          <cell r="F182" t="str">
            <v>OPR</v>
          </cell>
          <cell r="G182">
            <v>793</v>
          </cell>
          <cell r="H182">
            <v>793</v>
          </cell>
          <cell r="I182">
            <v>793</v>
          </cell>
          <cell r="J182">
            <v>793</v>
          </cell>
          <cell r="K182">
            <v>793</v>
          </cell>
          <cell r="L182">
            <v>793</v>
          </cell>
          <cell r="M182">
            <v>793</v>
          </cell>
          <cell r="N182">
            <v>793</v>
          </cell>
          <cell r="O182">
            <v>793</v>
          </cell>
          <cell r="P182">
            <v>793</v>
          </cell>
          <cell r="Q182">
            <v>793</v>
          </cell>
          <cell r="R182">
            <v>793</v>
          </cell>
          <cell r="S182">
            <v>793</v>
          </cell>
          <cell r="T182">
            <v>793</v>
          </cell>
          <cell r="U182">
            <v>793</v>
          </cell>
        </row>
        <row r="183">
          <cell r="B183" t="str">
            <v>Morocco</v>
          </cell>
          <cell r="C183" t="str">
            <v>Office Cherifien des Phosphates Group (OCP)</v>
          </cell>
          <cell r="E183" t="str">
            <v>Maroc Phosphore III-IV (Plant 4)</v>
          </cell>
          <cell r="F183" t="str">
            <v>OPR</v>
          </cell>
          <cell r="G183">
            <v>793</v>
          </cell>
          <cell r="H183">
            <v>793</v>
          </cell>
          <cell r="I183">
            <v>793</v>
          </cell>
          <cell r="J183">
            <v>793</v>
          </cell>
          <cell r="K183">
            <v>793</v>
          </cell>
          <cell r="L183">
            <v>793</v>
          </cell>
          <cell r="M183">
            <v>793</v>
          </cell>
          <cell r="N183">
            <v>793</v>
          </cell>
          <cell r="O183">
            <v>793</v>
          </cell>
          <cell r="P183">
            <v>793</v>
          </cell>
          <cell r="Q183">
            <v>793</v>
          </cell>
          <cell r="R183">
            <v>793</v>
          </cell>
          <cell r="S183">
            <v>793</v>
          </cell>
          <cell r="T183">
            <v>793</v>
          </cell>
          <cell r="U183">
            <v>793</v>
          </cell>
        </row>
        <row r="184">
          <cell r="B184" t="str">
            <v>Morocco</v>
          </cell>
          <cell r="C184" t="str">
            <v>Office Cherifien des Phosphates Group (OCP)</v>
          </cell>
          <cell r="E184" t="str">
            <v>Maroc Phosphore III-IV (Plant 5)</v>
          </cell>
          <cell r="F184" t="str">
            <v>OPR</v>
          </cell>
          <cell r="G184">
            <v>793</v>
          </cell>
          <cell r="H184">
            <v>793</v>
          </cell>
          <cell r="I184">
            <v>793</v>
          </cell>
          <cell r="J184">
            <v>793</v>
          </cell>
          <cell r="K184">
            <v>793</v>
          </cell>
          <cell r="L184">
            <v>793</v>
          </cell>
          <cell r="M184">
            <v>793</v>
          </cell>
          <cell r="N184">
            <v>793</v>
          </cell>
          <cell r="O184">
            <v>793</v>
          </cell>
          <cell r="P184">
            <v>793</v>
          </cell>
          <cell r="Q184">
            <v>793</v>
          </cell>
          <cell r="R184">
            <v>793</v>
          </cell>
          <cell r="S184">
            <v>793</v>
          </cell>
          <cell r="T184">
            <v>793</v>
          </cell>
          <cell r="U184">
            <v>793</v>
          </cell>
        </row>
        <row r="185">
          <cell r="B185" t="str">
            <v>Morocco</v>
          </cell>
          <cell r="C185" t="str">
            <v>Office Cherifien des Phosphates Group (OCP)</v>
          </cell>
          <cell r="E185" t="str">
            <v>Maroc Phosphore III-IV (Plant 6)</v>
          </cell>
          <cell r="F185" t="str">
            <v>OPR</v>
          </cell>
          <cell r="G185">
            <v>793</v>
          </cell>
          <cell r="H185">
            <v>793</v>
          </cell>
          <cell r="I185">
            <v>793</v>
          </cell>
          <cell r="J185">
            <v>793</v>
          </cell>
          <cell r="K185">
            <v>793</v>
          </cell>
          <cell r="L185">
            <v>793</v>
          </cell>
          <cell r="M185">
            <v>793</v>
          </cell>
          <cell r="N185">
            <v>793</v>
          </cell>
          <cell r="O185">
            <v>793</v>
          </cell>
          <cell r="P185">
            <v>793</v>
          </cell>
          <cell r="Q185">
            <v>793</v>
          </cell>
          <cell r="R185">
            <v>793</v>
          </cell>
          <cell r="S185">
            <v>793</v>
          </cell>
          <cell r="T185">
            <v>793</v>
          </cell>
          <cell r="U185">
            <v>793</v>
          </cell>
        </row>
        <row r="186">
          <cell r="B186" t="str">
            <v>Morocco</v>
          </cell>
          <cell r="C186" t="str">
            <v>Pakistan Maroc Phosphore (OCP/Bunge J.V.)</v>
          </cell>
          <cell r="E186" t="str">
            <v>Jorf Lasfar (2008)</v>
          </cell>
          <cell r="F186" t="str">
            <v>OPR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  <cell r="K186">
            <v>1125</v>
          </cell>
          <cell r="L186">
            <v>1125</v>
          </cell>
          <cell r="M186">
            <v>1125</v>
          </cell>
          <cell r="N186">
            <v>1125</v>
          </cell>
          <cell r="O186">
            <v>1125</v>
          </cell>
          <cell r="P186">
            <v>1125</v>
          </cell>
          <cell r="Q186">
            <v>1125</v>
          </cell>
          <cell r="R186">
            <v>1125</v>
          </cell>
          <cell r="S186">
            <v>1125</v>
          </cell>
          <cell r="T186">
            <v>1125</v>
          </cell>
          <cell r="U186">
            <v>1125</v>
          </cell>
        </row>
        <row r="187">
          <cell r="B187" t="str">
            <v>Namibia</v>
          </cell>
          <cell r="C187" t="str">
            <v>Gecko</v>
          </cell>
          <cell r="E187" t="str">
            <v>Swakopmund</v>
          </cell>
          <cell r="F187" t="str">
            <v>PLN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>
            <v>320</v>
          </cell>
        </row>
        <row r="188">
          <cell r="B188" t="str">
            <v>Namibia</v>
          </cell>
          <cell r="C188" t="str">
            <v>Namibia Custom Smelter</v>
          </cell>
          <cell r="E188" t="str">
            <v>Tsumeb</v>
          </cell>
          <cell r="F188" t="str">
            <v>UCT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 t="str">
            <v>-</v>
          </cell>
          <cell r="M188" t="str">
            <v>-</v>
          </cell>
          <cell r="N188" t="str">
            <v>-</v>
          </cell>
          <cell r="O188" t="str">
            <v>-</v>
          </cell>
          <cell r="P188" t="str">
            <v>-</v>
          </cell>
          <cell r="Q188" t="str">
            <v>-</v>
          </cell>
          <cell r="R188" t="str">
            <v>-</v>
          </cell>
          <cell r="S188" t="str">
            <v>-</v>
          </cell>
          <cell r="T188" t="str">
            <v>-</v>
          </cell>
          <cell r="U188">
            <v>330</v>
          </cell>
        </row>
        <row r="189">
          <cell r="B189" t="str">
            <v>Senegal</v>
          </cell>
          <cell r="C189" t="str">
            <v>Industries Chimique du Senegal (ICS)</v>
          </cell>
          <cell r="E189" t="str">
            <v>MBAO (18km from Dakar)</v>
          </cell>
          <cell r="F189" t="str">
            <v>OPR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1800</v>
          </cell>
          <cell r="M189">
            <v>1800</v>
          </cell>
          <cell r="N189">
            <v>1800</v>
          </cell>
          <cell r="O189">
            <v>1800</v>
          </cell>
          <cell r="P189">
            <v>1800</v>
          </cell>
          <cell r="Q189">
            <v>1800</v>
          </cell>
          <cell r="R189">
            <v>1800</v>
          </cell>
          <cell r="S189">
            <v>1800</v>
          </cell>
          <cell r="T189">
            <v>1800</v>
          </cell>
          <cell r="U189">
            <v>1800</v>
          </cell>
        </row>
        <row r="190">
          <cell r="B190" t="str">
            <v>South Africa</v>
          </cell>
          <cell r="C190" t="str">
            <v>Anglo Platinum</v>
          </cell>
          <cell r="E190" t="str">
            <v>Rustenburg</v>
          </cell>
          <cell r="F190" t="str">
            <v>OPR</v>
          </cell>
          <cell r="G190">
            <v>241</v>
          </cell>
          <cell r="H190">
            <v>241</v>
          </cell>
          <cell r="I190">
            <v>241</v>
          </cell>
          <cell r="J190">
            <v>241</v>
          </cell>
          <cell r="K190">
            <v>241</v>
          </cell>
          <cell r="L190">
            <v>241</v>
          </cell>
          <cell r="M190">
            <v>241</v>
          </cell>
          <cell r="N190">
            <v>241</v>
          </cell>
          <cell r="O190">
            <v>241</v>
          </cell>
          <cell r="P190">
            <v>241</v>
          </cell>
          <cell r="Q190">
            <v>241</v>
          </cell>
          <cell r="R190">
            <v>241</v>
          </cell>
          <cell r="S190">
            <v>241</v>
          </cell>
          <cell r="T190">
            <v>241</v>
          </cell>
          <cell r="U190">
            <v>241</v>
          </cell>
        </row>
        <row r="191">
          <cell r="B191" t="str">
            <v>South Africa</v>
          </cell>
          <cell r="C191" t="str">
            <v>Exxaro Resources</v>
          </cell>
          <cell r="E191" t="str">
            <v>Springs, Zincor</v>
          </cell>
          <cell r="F191" t="str">
            <v>OPR</v>
          </cell>
          <cell r="G191">
            <v>0</v>
          </cell>
          <cell r="H191">
            <v>170</v>
          </cell>
          <cell r="I191">
            <v>170</v>
          </cell>
          <cell r="J191">
            <v>170</v>
          </cell>
          <cell r="K191">
            <v>170</v>
          </cell>
          <cell r="L191">
            <v>170</v>
          </cell>
          <cell r="M191">
            <v>170</v>
          </cell>
          <cell r="N191">
            <v>170</v>
          </cell>
          <cell r="O191">
            <v>170</v>
          </cell>
          <cell r="P191">
            <v>170</v>
          </cell>
          <cell r="Q191">
            <v>170</v>
          </cell>
          <cell r="R191">
            <v>170</v>
          </cell>
          <cell r="S191">
            <v>170</v>
          </cell>
          <cell r="T191">
            <v>170</v>
          </cell>
          <cell r="U191">
            <v>170</v>
          </cell>
        </row>
        <row r="192">
          <cell r="B192" t="str">
            <v>South Africa</v>
          </cell>
          <cell r="C192" t="str">
            <v>First Uranium Corporation</v>
          </cell>
          <cell r="E192" t="str">
            <v>Witwatersrand Basin</v>
          </cell>
          <cell r="F192" t="str">
            <v>PLN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</row>
        <row r="193">
          <cell r="B193" t="str">
            <v>South Africa</v>
          </cell>
          <cell r="C193" t="str">
            <v>Foskor Limited, Richards Bay</v>
          </cell>
          <cell r="D193" t="str">
            <v>formerly Indian Ocean Fertilizer (Pty</v>
          </cell>
          <cell r="E193" t="str">
            <v>Richards Bay</v>
          </cell>
          <cell r="F193" t="str">
            <v>OPR</v>
          </cell>
          <cell r="G193">
            <v>990</v>
          </cell>
          <cell r="H193">
            <v>990</v>
          </cell>
          <cell r="I193">
            <v>2200</v>
          </cell>
          <cell r="J193">
            <v>2200</v>
          </cell>
          <cell r="K193">
            <v>2200</v>
          </cell>
          <cell r="L193">
            <v>2200</v>
          </cell>
          <cell r="M193">
            <v>2200</v>
          </cell>
          <cell r="N193">
            <v>2200</v>
          </cell>
          <cell r="O193">
            <v>2200</v>
          </cell>
          <cell r="P193">
            <v>2200</v>
          </cell>
          <cell r="Q193">
            <v>2200</v>
          </cell>
          <cell r="R193">
            <v>2200</v>
          </cell>
          <cell r="S193">
            <v>2200</v>
          </cell>
          <cell r="T193">
            <v>2200</v>
          </cell>
          <cell r="U193">
            <v>2200</v>
          </cell>
        </row>
        <row r="194">
          <cell r="B194" t="str">
            <v>South Africa</v>
          </cell>
          <cell r="C194" t="str">
            <v>Sasol Nitro</v>
          </cell>
          <cell r="E194" t="str">
            <v>Secunda</v>
          </cell>
          <cell r="F194" t="str">
            <v>OPR</v>
          </cell>
          <cell r="G194" t="str">
            <v>-</v>
          </cell>
          <cell r="H194" t="str">
            <v>-</v>
          </cell>
          <cell r="I194" t="str">
            <v>-</v>
          </cell>
          <cell r="J194" t="str">
            <v>-</v>
          </cell>
          <cell r="K194" t="str">
            <v>-</v>
          </cell>
          <cell r="L194" t="str">
            <v>-</v>
          </cell>
          <cell r="M194">
            <v>90</v>
          </cell>
          <cell r="N194">
            <v>90</v>
          </cell>
          <cell r="O194">
            <v>90</v>
          </cell>
          <cell r="P194">
            <v>90</v>
          </cell>
          <cell r="Q194">
            <v>90</v>
          </cell>
          <cell r="R194">
            <v>90</v>
          </cell>
          <cell r="S194">
            <v>90</v>
          </cell>
          <cell r="T194">
            <v>90</v>
          </cell>
          <cell r="U194">
            <v>90</v>
          </cell>
        </row>
        <row r="195">
          <cell r="B195" t="str">
            <v>Tunisia</v>
          </cell>
          <cell r="C195" t="str">
            <v>Groupe Chimique Tunisien (GCT)</v>
          </cell>
          <cell r="E195" t="str">
            <v>La Skhira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 t="str">
            <v>-</v>
          </cell>
          <cell r="N195" t="str">
            <v>-</v>
          </cell>
          <cell r="O195" t="str">
            <v>-</v>
          </cell>
          <cell r="P195" t="str">
            <v>-</v>
          </cell>
          <cell r="Q195" t="str">
            <v>-</v>
          </cell>
          <cell r="R195" t="str">
            <v>-</v>
          </cell>
          <cell r="S195" t="str">
            <v>-</v>
          </cell>
          <cell r="T195" t="str">
            <v>-</v>
          </cell>
          <cell r="U195" t="str">
            <v>-</v>
          </cell>
        </row>
        <row r="196">
          <cell r="B196" t="str">
            <v>Tunisia</v>
          </cell>
          <cell r="C196" t="str">
            <v>Groupe Chimique Tunisien (GCT)</v>
          </cell>
          <cell r="E196" t="str">
            <v>M'dhilla 1</v>
          </cell>
          <cell r="F196" t="str">
            <v>OPR</v>
          </cell>
          <cell r="G196">
            <v>495</v>
          </cell>
          <cell r="H196">
            <v>495</v>
          </cell>
          <cell r="I196">
            <v>495</v>
          </cell>
          <cell r="J196">
            <v>495</v>
          </cell>
          <cell r="K196">
            <v>495</v>
          </cell>
          <cell r="L196">
            <v>495</v>
          </cell>
          <cell r="M196">
            <v>495</v>
          </cell>
          <cell r="N196">
            <v>495</v>
          </cell>
          <cell r="O196">
            <v>495</v>
          </cell>
          <cell r="P196">
            <v>495</v>
          </cell>
          <cell r="Q196">
            <v>495</v>
          </cell>
          <cell r="R196">
            <v>495</v>
          </cell>
          <cell r="S196">
            <v>495</v>
          </cell>
          <cell r="T196">
            <v>495</v>
          </cell>
          <cell r="U196">
            <v>495</v>
          </cell>
        </row>
        <row r="197">
          <cell r="B197" t="str">
            <v>Tunisia</v>
          </cell>
          <cell r="C197" t="str">
            <v>Groupe Chimique Tunisien (GCT)</v>
          </cell>
          <cell r="E197" t="str">
            <v>M'dhilla 2</v>
          </cell>
          <cell r="F197" t="str">
            <v>UCT</v>
          </cell>
          <cell r="G197" t="str">
            <v>-</v>
          </cell>
          <cell r="H197" t="str">
            <v>-</v>
          </cell>
          <cell r="I197" t="str">
            <v>-</v>
          </cell>
          <cell r="J197" t="str">
            <v>-</v>
          </cell>
          <cell r="K197" t="str">
            <v>-</v>
          </cell>
          <cell r="L197" t="str">
            <v>-</v>
          </cell>
          <cell r="M197" t="str">
            <v>-</v>
          </cell>
          <cell r="N197" t="str">
            <v>-</v>
          </cell>
          <cell r="O197" t="str">
            <v>-</v>
          </cell>
          <cell r="P197" t="str">
            <v>-</v>
          </cell>
          <cell r="Q197">
            <v>595</v>
          </cell>
          <cell r="R197">
            <v>595</v>
          </cell>
          <cell r="S197">
            <v>595</v>
          </cell>
          <cell r="T197">
            <v>595</v>
          </cell>
          <cell r="U197">
            <v>595</v>
          </cell>
        </row>
        <row r="198">
          <cell r="B198" t="str">
            <v>Tunisia</v>
          </cell>
          <cell r="C198" t="str">
            <v>Groupe Chimique Tunisien (GCT)</v>
          </cell>
          <cell r="E198" t="str">
            <v>SFAX</v>
          </cell>
          <cell r="F198" t="str">
            <v>OPR</v>
          </cell>
          <cell r="G198">
            <v>363</v>
          </cell>
          <cell r="H198">
            <v>363</v>
          </cell>
          <cell r="I198">
            <v>363</v>
          </cell>
          <cell r="J198">
            <v>363</v>
          </cell>
          <cell r="K198">
            <v>363</v>
          </cell>
          <cell r="L198">
            <v>363</v>
          </cell>
          <cell r="M198">
            <v>363</v>
          </cell>
          <cell r="N198">
            <v>363</v>
          </cell>
          <cell r="O198">
            <v>363</v>
          </cell>
          <cell r="P198">
            <v>363</v>
          </cell>
          <cell r="Q198">
            <v>363</v>
          </cell>
          <cell r="R198">
            <v>363</v>
          </cell>
          <cell r="S198">
            <v>363</v>
          </cell>
          <cell r="T198">
            <v>363</v>
          </cell>
          <cell r="U198">
            <v>363</v>
          </cell>
        </row>
        <row r="199">
          <cell r="B199" t="str">
            <v>Tunisia</v>
          </cell>
          <cell r="C199" t="str">
            <v>Tunisian Indian Fertilizers (TIFERT)</v>
          </cell>
          <cell r="E199" t="str">
            <v>La Skhira</v>
          </cell>
          <cell r="F199" t="str">
            <v>OPR</v>
          </cell>
          <cell r="G199" t="str">
            <v>-</v>
          </cell>
          <cell r="H199" t="str">
            <v>-</v>
          </cell>
          <cell r="I199" t="str">
            <v>-</v>
          </cell>
          <cell r="J199" t="str">
            <v>-</v>
          </cell>
          <cell r="K199" t="str">
            <v>-</v>
          </cell>
          <cell r="L199" t="str">
            <v>-</v>
          </cell>
          <cell r="M199">
            <v>1188</v>
          </cell>
          <cell r="N199">
            <v>1188</v>
          </cell>
          <cell r="O199">
            <v>1188</v>
          </cell>
          <cell r="P199">
            <v>1188</v>
          </cell>
          <cell r="Q199">
            <v>1188</v>
          </cell>
          <cell r="R199">
            <v>1188</v>
          </cell>
          <cell r="S199">
            <v>1188</v>
          </cell>
          <cell r="T199">
            <v>1188</v>
          </cell>
          <cell r="U199">
            <v>1188</v>
          </cell>
        </row>
        <row r="200">
          <cell r="B200" t="str">
            <v>Zambia</v>
          </cell>
          <cell r="C200" t="str">
            <v>Chambishi Copper Smelter</v>
          </cell>
          <cell r="D200" t="str">
            <v/>
          </cell>
          <cell r="E200" t="str">
            <v>Chambishi</v>
          </cell>
          <cell r="F200" t="str">
            <v>OPR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-</v>
          </cell>
          <cell r="L200">
            <v>90</v>
          </cell>
          <cell r="M200">
            <v>90</v>
          </cell>
          <cell r="N200">
            <v>90</v>
          </cell>
          <cell r="O200">
            <v>90</v>
          </cell>
          <cell r="P200">
            <v>90</v>
          </cell>
          <cell r="Q200">
            <v>90</v>
          </cell>
          <cell r="R200">
            <v>90</v>
          </cell>
          <cell r="S200">
            <v>90</v>
          </cell>
          <cell r="T200">
            <v>90</v>
          </cell>
          <cell r="U200">
            <v>300</v>
          </cell>
        </row>
        <row r="201">
          <cell r="B201" t="str">
            <v>Zambia</v>
          </cell>
          <cell r="C201" t="str">
            <v>Kansanshi Mining</v>
          </cell>
          <cell r="D201" t="str">
            <v>subsidiary of First Quantum Minerals</v>
          </cell>
          <cell r="E201" t="str">
            <v>Bwana Mkubwa Mine</v>
          </cell>
          <cell r="F201" t="str">
            <v>OPR</v>
          </cell>
          <cell r="G201">
            <v>296</v>
          </cell>
          <cell r="H201">
            <v>296</v>
          </cell>
          <cell r="I201">
            <v>296</v>
          </cell>
          <cell r="J201">
            <v>296</v>
          </cell>
          <cell r="K201">
            <v>330</v>
          </cell>
          <cell r="L201">
            <v>330</v>
          </cell>
          <cell r="M201">
            <v>330</v>
          </cell>
          <cell r="N201">
            <v>330</v>
          </cell>
          <cell r="O201">
            <v>330</v>
          </cell>
          <cell r="P201">
            <v>330</v>
          </cell>
          <cell r="Q201">
            <v>330</v>
          </cell>
          <cell r="R201">
            <v>330</v>
          </cell>
          <cell r="S201">
            <v>330</v>
          </cell>
          <cell r="T201">
            <v>330</v>
          </cell>
          <cell r="U201">
            <v>330</v>
          </cell>
        </row>
        <row r="202">
          <cell r="B202" t="str">
            <v>Zambia</v>
          </cell>
          <cell r="C202" t="str">
            <v>Kansanshi Mining</v>
          </cell>
          <cell r="D202" t="str">
            <v>subsidiary of First Quantum Minerals</v>
          </cell>
          <cell r="E202" t="str">
            <v>Solwezi</v>
          </cell>
          <cell r="F202" t="str">
            <v>PLN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 t="str">
            <v>-</v>
          </cell>
          <cell r="L202" t="str">
            <v>-</v>
          </cell>
          <cell r="M202" t="str">
            <v>-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1452</v>
          </cell>
        </row>
        <row r="203">
          <cell r="B203" t="str">
            <v>Zambia</v>
          </cell>
          <cell r="C203" t="str">
            <v>Mopani Copper</v>
          </cell>
          <cell r="D203" t="str">
            <v/>
          </cell>
          <cell r="E203" t="str">
            <v>Mufulira</v>
          </cell>
          <cell r="F203" t="str">
            <v>OPR</v>
          </cell>
          <cell r="G203">
            <v>380</v>
          </cell>
          <cell r="H203">
            <v>380</v>
          </cell>
          <cell r="I203">
            <v>380</v>
          </cell>
          <cell r="J203">
            <v>380</v>
          </cell>
          <cell r="K203">
            <v>380</v>
          </cell>
          <cell r="L203">
            <v>380</v>
          </cell>
          <cell r="M203">
            <v>380</v>
          </cell>
          <cell r="N203">
            <v>380</v>
          </cell>
          <cell r="O203">
            <v>380</v>
          </cell>
          <cell r="P203">
            <v>380</v>
          </cell>
          <cell r="Q203">
            <v>380</v>
          </cell>
          <cell r="R203">
            <v>380</v>
          </cell>
          <cell r="S203">
            <v>380</v>
          </cell>
          <cell r="T203">
            <v>380</v>
          </cell>
          <cell r="U203">
            <v>650</v>
          </cell>
        </row>
        <row r="204">
          <cell r="B204" t="str">
            <v>Zambia</v>
          </cell>
          <cell r="C204" t="str">
            <v>Sable Chemicals</v>
          </cell>
          <cell r="D204" t="str">
            <v/>
          </cell>
          <cell r="E204" t="str">
            <v>Kabwe</v>
          </cell>
          <cell r="F204" t="str">
            <v>OPR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33</v>
          </cell>
          <cell r="M204">
            <v>33</v>
          </cell>
          <cell r="N204">
            <v>33</v>
          </cell>
          <cell r="O204">
            <v>33</v>
          </cell>
          <cell r="P204">
            <v>33</v>
          </cell>
          <cell r="Q204">
            <v>33</v>
          </cell>
          <cell r="R204">
            <v>33</v>
          </cell>
          <cell r="S204">
            <v>33</v>
          </cell>
          <cell r="T204">
            <v>33</v>
          </cell>
          <cell r="U204">
            <v>33</v>
          </cell>
        </row>
        <row r="205">
          <cell r="B205" t="str">
            <v>Iraq</v>
          </cell>
          <cell r="C205" t="str">
            <v>State Enterprise for Phosphate</v>
          </cell>
          <cell r="D205" t="str">
            <v/>
          </cell>
          <cell r="E205" t="str">
            <v>Al Qaim</v>
          </cell>
          <cell r="F205" t="str">
            <v>OPR</v>
          </cell>
          <cell r="G205">
            <v>1500</v>
          </cell>
          <cell r="H205">
            <v>1500</v>
          </cell>
          <cell r="I205">
            <v>1500</v>
          </cell>
          <cell r="J205">
            <v>1500</v>
          </cell>
          <cell r="K205">
            <v>1500</v>
          </cell>
          <cell r="L205">
            <v>1500</v>
          </cell>
          <cell r="M205">
            <v>1500</v>
          </cell>
          <cell r="N205">
            <v>1500</v>
          </cell>
          <cell r="O205">
            <v>1500</v>
          </cell>
          <cell r="P205">
            <v>1500</v>
          </cell>
          <cell r="Q205">
            <v>1500</v>
          </cell>
          <cell r="R205">
            <v>1500</v>
          </cell>
          <cell r="S205">
            <v>1500</v>
          </cell>
          <cell r="T205">
            <v>1500</v>
          </cell>
          <cell r="U205">
            <v>1500</v>
          </cell>
        </row>
        <row r="206">
          <cell r="B206" t="str">
            <v>Jordan</v>
          </cell>
          <cell r="C206" t="str">
            <v>Al Qawatel Agr Co</v>
          </cell>
          <cell r="D206" t="str">
            <v/>
          </cell>
          <cell r="E206" t="str">
            <v>Amman</v>
          </cell>
          <cell r="F206" t="str">
            <v>UCT</v>
          </cell>
          <cell r="G206" t="str">
            <v>-</v>
          </cell>
          <cell r="H206" t="str">
            <v>-</v>
          </cell>
          <cell r="I206" t="str">
            <v>-</v>
          </cell>
          <cell r="J206" t="str">
            <v>-</v>
          </cell>
          <cell r="K206" t="str">
            <v>-</v>
          </cell>
          <cell r="L206" t="str">
            <v>-</v>
          </cell>
          <cell r="M206" t="str">
            <v>-</v>
          </cell>
          <cell r="N206" t="str">
            <v>-</v>
          </cell>
          <cell r="O206" t="str">
            <v>-</v>
          </cell>
          <cell r="P206" t="str">
            <v>-</v>
          </cell>
          <cell r="Q206">
            <v>7</v>
          </cell>
          <cell r="R206">
            <v>7</v>
          </cell>
          <cell r="S206">
            <v>7</v>
          </cell>
          <cell r="T206">
            <v>7</v>
          </cell>
          <cell r="U206">
            <v>7</v>
          </cell>
        </row>
        <row r="207">
          <cell r="B207" t="str">
            <v>Jordan</v>
          </cell>
          <cell r="C207" t="str">
            <v>Indo-Jordan Chemicals Company (IJCC)</v>
          </cell>
          <cell r="D207" t="str">
            <v/>
          </cell>
          <cell r="E207" t="str">
            <v>Eshidiya (1997)</v>
          </cell>
          <cell r="F207" t="str">
            <v>OPR</v>
          </cell>
          <cell r="G207">
            <v>690</v>
          </cell>
          <cell r="H207">
            <v>690</v>
          </cell>
          <cell r="I207">
            <v>690</v>
          </cell>
          <cell r="J207">
            <v>690</v>
          </cell>
          <cell r="K207">
            <v>690</v>
          </cell>
          <cell r="L207">
            <v>690</v>
          </cell>
          <cell r="M207">
            <v>690</v>
          </cell>
          <cell r="N207">
            <v>690</v>
          </cell>
          <cell r="O207">
            <v>690</v>
          </cell>
          <cell r="P207">
            <v>690</v>
          </cell>
          <cell r="Q207">
            <v>690</v>
          </cell>
          <cell r="R207">
            <v>690</v>
          </cell>
          <cell r="S207">
            <v>690</v>
          </cell>
          <cell r="T207">
            <v>690</v>
          </cell>
          <cell r="U207">
            <v>690</v>
          </cell>
        </row>
        <row r="208">
          <cell r="B208" t="str">
            <v>Jordan</v>
          </cell>
          <cell r="C208" t="str">
            <v>Jordan India Fertilizer Company (JIFCO)</v>
          </cell>
          <cell r="D208" t="str">
            <v/>
          </cell>
          <cell r="E208" t="str">
            <v>El Eshidya</v>
          </cell>
          <cell r="F208" t="str">
            <v>UCT</v>
          </cell>
          <cell r="G208" t="str">
            <v>-</v>
          </cell>
          <cell r="H208" t="str">
            <v>-</v>
          </cell>
          <cell r="I208" t="str">
            <v>-</v>
          </cell>
          <cell r="J208" t="str">
            <v>-</v>
          </cell>
          <cell r="K208" t="str">
            <v>-</v>
          </cell>
          <cell r="L208" t="str">
            <v>-</v>
          </cell>
          <cell r="M208" t="str">
            <v>-</v>
          </cell>
          <cell r="N208" t="str">
            <v>-</v>
          </cell>
          <cell r="O208" t="str">
            <v>-</v>
          </cell>
          <cell r="P208" t="str">
            <v>-</v>
          </cell>
          <cell r="Q208">
            <v>1485</v>
          </cell>
          <cell r="R208">
            <v>1485</v>
          </cell>
          <cell r="S208">
            <v>1485</v>
          </cell>
          <cell r="T208">
            <v>1485</v>
          </cell>
          <cell r="U208">
            <v>1485</v>
          </cell>
        </row>
        <row r="209">
          <cell r="B209" t="str">
            <v>Jordan</v>
          </cell>
          <cell r="C209" t="str">
            <v>Jordan Al Abyad Fertilizers and Chemicals Company (JAFCCO)</v>
          </cell>
          <cell r="D209" t="str">
            <v/>
          </cell>
          <cell r="E209" t="str">
            <v>Al-Abyad, south of Amman</v>
          </cell>
          <cell r="F209" t="str">
            <v>OPR</v>
          </cell>
          <cell r="G209" t="str">
            <v>-</v>
          </cell>
          <cell r="H209" t="str">
            <v>-</v>
          </cell>
          <cell r="I209" t="str">
            <v>-</v>
          </cell>
          <cell r="J209" t="str">
            <v>-</v>
          </cell>
          <cell r="K209" t="str">
            <v>-</v>
          </cell>
          <cell r="L209" t="str">
            <v>-</v>
          </cell>
          <cell r="M209">
            <v>75</v>
          </cell>
          <cell r="N209">
            <v>75</v>
          </cell>
          <cell r="O209">
            <v>132</v>
          </cell>
          <cell r="P209">
            <v>132</v>
          </cell>
          <cell r="Q209">
            <v>132</v>
          </cell>
          <cell r="R209">
            <v>132</v>
          </cell>
          <cell r="S209">
            <v>132</v>
          </cell>
          <cell r="T209">
            <v>132</v>
          </cell>
          <cell r="U209">
            <v>132</v>
          </cell>
        </row>
        <row r="210">
          <cell r="B210" t="str">
            <v>Jordan</v>
          </cell>
          <cell r="C210" t="str">
            <v>Jordan Phosphate Mines Co. Ltd. (JPMC)</v>
          </cell>
          <cell r="D210" t="str">
            <v/>
          </cell>
          <cell r="E210" t="str">
            <v>Aqaba I (Red Sea coast)</v>
          </cell>
          <cell r="F210" t="str">
            <v>OPR</v>
          </cell>
          <cell r="G210">
            <v>724</v>
          </cell>
          <cell r="H210">
            <v>724</v>
          </cell>
          <cell r="I210">
            <v>724</v>
          </cell>
          <cell r="J210">
            <v>724</v>
          </cell>
          <cell r="K210">
            <v>724</v>
          </cell>
          <cell r="L210">
            <v>724</v>
          </cell>
          <cell r="M210">
            <v>724</v>
          </cell>
          <cell r="N210">
            <v>724</v>
          </cell>
          <cell r="O210">
            <v>724</v>
          </cell>
          <cell r="P210">
            <v>825</v>
          </cell>
          <cell r="Q210">
            <v>825</v>
          </cell>
          <cell r="R210">
            <v>825</v>
          </cell>
          <cell r="S210">
            <v>825</v>
          </cell>
          <cell r="T210">
            <v>825</v>
          </cell>
          <cell r="U210">
            <v>825</v>
          </cell>
        </row>
        <row r="211">
          <cell r="B211" t="str">
            <v>Jordan</v>
          </cell>
          <cell r="C211" t="str">
            <v>Jordan Phosphate Mines Co. Ltd. (JPMC)</v>
          </cell>
          <cell r="D211" t="str">
            <v/>
          </cell>
          <cell r="E211" t="str">
            <v>Aqaba II (Red Sea coast)</v>
          </cell>
          <cell r="F211" t="str">
            <v>OPR</v>
          </cell>
          <cell r="G211">
            <v>724</v>
          </cell>
          <cell r="H211">
            <v>724</v>
          </cell>
          <cell r="I211">
            <v>724</v>
          </cell>
          <cell r="J211">
            <v>724</v>
          </cell>
          <cell r="K211">
            <v>724</v>
          </cell>
          <cell r="L211">
            <v>724</v>
          </cell>
          <cell r="M211">
            <v>724</v>
          </cell>
          <cell r="N211">
            <v>724</v>
          </cell>
          <cell r="O211">
            <v>724</v>
          </cell>
          <cell r="P211">
            <v>825</v>
          </cell>
          <cell r="Q211">
            <v>825</v>
          </cell>
          <cell r="R211">
            <v>825</v>
          </cell>
          <cell r="S211">
            <v>825</v>
          </cell>
          <cell r="T211">
            <v>825</v>
          </cell>
          <cell r="U211">
            <v>825</v>
          </cell>
        </row>
        <row r="212">
          <cell r="B212" t="str">
            <v>Jordan</v>
          </cell>
          <cell r="C212" t="str">
            <v>Jordan Phosphate Mines Co. Ltd. (JPMC)</v>
          </cell>
          <cell r="D212" t="str">
            <v/>
          </cell>
          <cell r="E212" t="str">
            <v>Shidiya</v>
          </cell>
          <cell r="F212" t="str">
            <v>UCT</v>
          </cell>
          <cell r="G212" t="str">
            <v>-</v>
          </cell>
          <cell r="H212" t="str">
            <v>-</v>
          </cell>
          <cell r="I212" t="str">
            <v>-</v>
          </cell>
          <cell r="J212" t="str">
            <v>-</v>
          </cell>
          <cell r="K212" t="str">
            <v>-</v>
          </cell>
          <cell r="L212" t="str">
            <v>-</v>
          </cell>
          <cell r="M212" t="str">
            <v>-</v>
          </cell>
          <cell r="N212" t="str">
            <v>-</v>
          </cell>
          <cell r="O212" t="str">
            <v>-</v>
          </cell>
          <cell r="P212" t="str">
            <v>-</v>
          </cell>
          <cell r="Q212">
            <v>990</v>
          </cell>
          <cell r="R212">
            <v>990</v>
          </cell>
          <cell r="S212">
            <v>990</v>
          </cell>
          <cell r="T212">
            <v>990</v>
          </cell>
          <cell r="U212">
            <v>990</v>
          </cell>
        </row>
        <row r="213">
          <cell r="B213" t="str">
            <v>Jordan</v>
          </cell>
          <cell r="C213" t="str">
            <v>Jordan Phosphate Mines Co. Ltd. (JPMC)/Gresik</v>
          </cell>
          <cell r="D213" t="str">
            <v/>
          </cell>
          <cell r="E213" t="str">
            <v>unknown</v>
          </cell>
          <cell r="F213" t="str">
            <v>PLN</v>
          </cell>
          <cell r="G213">
            <v>0</v>
          </cell>
          <cell r="H213">
            <v>0</v>
          </cell>
          <cell r="I213">
            <v>0</v>
          </cell>
          <cell r="J213" t="str">
            <v>-</v>
          </cell>
          <cell r="K213" t="str">
            <v>-</v>
          </cell>
          <cell r="L213" t="str">
            <v>-</v>
          </cell>
          <cell r="M213" t="str">
            <v>-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600</v>
          </cell>
        </row>
        <row r="214">
          <cell r="B214" t="str">
            <v>Jordan</v>
          </cell>
          <cell r="C214" t="str">
            <v>Jordan Phosphate Mines Co. Ltd. (JPMC)/Mitsubishi Corporation</v>
          </cell>
          <cell r="D214" t="str">
            <v/>
          </cell>
          <cell r="E214" t="str">
            <v>El-Eshidya</v>
          </cell>
          <cell r="F214" t="str">
            <v>PLN</v>
          </cell>
          <cell r="G214" t="str">
            <v>-</v>
          </cell>
          <cell r="H214" t="str">
            <v>-</v>
          </cell>
          <cell r="I214" t="str">
            <v>-</v>
          </cell>
          <cell r="J214" t="str">
            <v>-</v>
          </cell>
          <cell r="K214" t="str">
            <v>-</v>
          </cell>
          <cell r="L214" t="str">
            <v>-</v>
          </cell>
          <cell r="M214" t="str">
            <v>-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990</v>
          </cell>
        </row>
        <row r="215">
          <cell r="B215" t="str">
            <v>Oman</v>
          </cell>
          <cell r="C215" t="str">
            <v>Bausher Chemicals</v>
          </cell>
          <cell r="D215" t="str">
            <v/>
          </cell>
          <cell r="E215" t="str">
            <v>Azaiba</v>
          </cell>
          <cell r="F215" t="str">
            <v>OPR</v>
          </cell>
          <cell r="G215">
            <v>3</v>
          </cell>
          <cell r="H215">
            <v>3</v>
          </cell>
          <cell r="I215">
            <v>3</v>
          </cell>
          <cell r="J215">
            <v>3</v>
          </cell>
          <cell r="K215">
            <v>3</v>
          </cell>
          <cell r="L215">
            <v>3</v>
          </cell>
          <cell r="M215">
            <v>3</v>
          </cell>
          <cell r="N215">
            <v>3</v>
          </cell>
          <cell r="O215">
            <v>3</v>
          </cell>
          <cell r="P215">
            <v>3</v>
          </cell>
          <cell r="Q215">
            <v>3</v>
          </cell>
          <cell r="R215">
            <v>3</v>
          </cell>
          <cell r="S215">
            <v>3</v>
          </cell>
          <cell r="T215">
            <v>3</v>
          </cell>
          <cell r="U215">
            <v>3</v>
          </cell>
        </row>
        <row r="216">
          <cell r="B216" t="str">
            <v>Qatar</v>
          </cell>
          <cell r="C216" t="str">
            <v>Qatar Petroleum</v>
          </cell>
          <cell r="D216" t="str">
            <v/>
          </cell>
          <cell r="E216" t="str">
            <v>Al Shaheen</v>
          </cell>
          <cell r="F216" t="str">
            <v>UCT</v>
          </cell>
          <cell r="G216" t="str">
            <v>-</v>
          </cell>
          <cell r="H216" t="str">
            <v>-</v>
          </cell>
          <cell r="I216" t="str">
            <v>-</v>
          </cell>
          <cell r="J216" t="str">
            <v>-</v>
          </cell>
          <cell r="K216" t="str">
            <v>-</v>
          </cell>
          <cell r="L216" t="str">
            <v>-</v>
          </cell>
          <cell r="M216" t="str">
            <v>-</v>
          </cell>
          <cell r="N216" t="str">
            <v>-</v>
          </cell>
          <cell r="O216" t="str">
            <v>-</v>
          </cell>
          <cell r="P216" t="str">
            <v>-</v>
          </cell>
          <cell r="Q216">
            <v>109</v>
          </cell>
          <cell r="R216">
            <v>109</v>
          </cell>
          <cell r="S216">
            <v>109</v>
          </cell>
          <cell r="T216">
            <v>109</v>
          </cell>
          <cell r="U216">
            <v>109</v>
          </cell>
        </row>
        <row r="217">
          <cell r="B217" t="str">
            <v>Saudia Arabia</v>
          </cell>
          <cell r="C217" t="str">
            <v>BCNC</v>
          </cell>
          <cell r="D217" t="str">
            <v/>
          </cell>
          <cell r="E217" t="str">
            <v>Yanbu</v>
          </cell>
          <cell r="F217" t="str">
            <v>OPR</v>
          </cell>
          <cell r="G217">
            <v>33</v>
          </cell>
          <cell r="H217">
            <v>33</v>
          </cell>
          <cell r="I217">
            <v>33</v>
          </cell>
          <cell r="J217">
            <v>33</v>
          </cell>
          <cell r="K217">
            <v>33</v>
          </cell>
          <cell r="L217">
            <v>33</v>
          </cell>
          <cell r="M217">
            <v>33</v>
          </cell>
          <cell r="N217">
            <v>33</v>
          </cell>
          <cell r="O217">
            <v>33</v>
          </cell>
          <cell r="P217">
            <v>33</v>
          </cell>
          <cell r="Q217">
            <v>33</v>
          </cell>
          <cell r="R217">
            <v>33</v>
          </cell>
          <cell r="S217">
            <v>33</v>
          </cell>
          <cell r="T217">
            <v>33</v>
          </cell>
          <cell r="U217">
            <v>33</v>
          </cell>
        </row>
        <row r="218">
          <cell r="B218" t="str">
            <v>Saudia Arabia</v>
          </cell>
          <cell r="C218" t="str">
            <v>Ma'aden Phosphate Co. (MPC)</v>
          </cell>
          <cell r="D218" t="str">
            <v/>
          </cell>
          <cell r="E218" t="str">
            <v>Ras Az Zawr (3)</v>
          </cell>
          <cell r="F218" t="str">
            <v>OPR</v>
          </cell>
          <cell r="G218" t="str">
            <v>-</v>
          </cell>
          <cell r="H218" t="str">
            <v>-</v>
          </cell>
          <cell r="I218" t="str">
            <v>-</v>
          </cell>
          <cell r="J218" t="str">
            <v>-</v>
          </cell>
          <cell r="K218" t="str">
            <v>-</v>
          </cell>
          <cell r="L218" t="str">
            <v>-</v>
          </cell>
          <cell r="M218" t="str">
            <v>-</v>
          </cell>
          <cell r="N218">
            <v>4455</v>
          </cell>
          <cell r="O218">
            <v>4455</v>
          </cell>
          <cell r="P218">
            <v>4455</v>
          </cell>
          <cell r="Q218">
            <v>4455</v>
          </cell>
          <cell r="R218">
            <v>4455</v>
          </cell>
          <cell r="S218">
            <v>4455</v>
          </cell>
          <cell r="T218">
            <v>4455</v>
          </cell>
          <cell r="U218">
            <v>4455</v>
          </cell>
        </row>
        <row r="219">
          <cell r="B219" t="str">
            <v>Saudia Arabia</v>
          </cell>
          <cell r="C219" t="str">
            <v>National Company for Sulphur Products (NCSP)</v>
          </cell>
          <cell r="D219" t="str">
            <v/>
          </cell>
          <cell r="E219" t="str">
            <v>Medan</v>
          </cell>
          <cell r="F219" t="str">
            <v>OPR</v>
          </cell>
          <cell r="G219">
            <v>33</v>
          </cell>
          <cell r="H219">
            <v>33</v>
          </cell>
          <cell r="I219">
            <v>33</v>
          </cell>
          <cell r="J219">
            <v>50</v>
          </cell>
          <cell r="K219">
            <v>50</v>
          </cell>
          <cell r="L219">
            <v>50</v>
          </cell>
          <cell r="M219">
            <v>180</v>
          </cell>
          <cell r="N219">
            <v>180</v>
          </cell>
          <cell r="O219">
            <v>180</v>
          </cell>
          <cell r="P219">
            <v>180</v>
          </cell>
          <cell r="Q219">
            <v>180</v>
          </cell>
          <cell r="R219">
            <v>180</v>
          </cell>
          <cell r="S219">
            <v>180</v>
          </cell>
          <cell r="T219">
            <v>180</v>
          </cell>
          <cell r="U219">
            <v>180</v>
          </cell>
        </row>
        <row r="220">
          <cell r="B220" t="str">
            <v>Saudia Arabia</v>
          </cell>
          <cell r="C220" t="str">
            <v>Saudi Arabian Fertilizer Co. (SAFCO) (subsidiary of SABIC)</v>
          </cell>
          <cell r="D220" t="str">
            <v/>
          </cell>
          <cell r="E220" t="str">
            <v xml:space="preserve">SAFCO I, Dammam </v>
          </cell>
          <cell r="F220" t="str">
            <v>OPR</v>
          </cell>
          <cell r="G220">
            <v>100</v>
          </cell>
          <cell r="H220">
            <v>100</v>
          </cell>
          <cell r="I220">
            <v>100</v>
          </cell>
          <cell r="J220">
            <v>100</v>
          </cell>
          <cell r="K220">
            <v>100</v>
          </cell>
          <cell r="L220">
            <v>100</v>
          </cell>
          <cell r="M220">
            <v>100</v>
          </cell>
          <cell r="N220">
            <v>100</v>
          </cell>
          <cell r="O220">
            <v>100</v>
          </cell>
          <cell r="P220">
            <v>100</v>
          </cell>
          <cell r="Q220">
            <v>100</v>
          </cell>
          <cell r="R220">
            <v>100</v>
          </cell>
          <cell r="S220">
            <v>100</v>
          </cell>
          <cell r="T220">
            <v>100</v>
          </cell>
          <cell r="U220">
            <v>100</v>
          </cell>
        </row>
        <row r="221">
          <cell r="B221" t="str">
            <v>Turkey</v>
          </cell>
          <cell r="C221" t="str">
            <v>Bandirma Gubre Fabrikalari A.S. (BAGFAS)</v>
          </cell>
          <cell r="D221" t="str">
            <v/>
          </cell>
          <cell r="E221" t="str">
            <v>Bandirma</v>
          </cell>
          <cell r="F221" t="str">
            <v>OPR</v>
          </cell>
          <cell r="G221">
            <v>545</v>
          </cell>
          <cell r="H221">
            <v>545</v>
          </cell>
          <cell r="I221">
            <v>545</v>
          </cell>
          <cell r="J221">
            <v>545</v>
          </cell>
          <cell r="K221">
            <v>545</v>
          </cell>
          <cell r="L221">
            <v>545</v>
          </cell>
          <cell r="M221">
            <v>545</v>
          </cell>
          <cell r="N221">
            <v>545</v>
          </cell>
          <cell r="O221">
            <v>545</v>
          </cell>
          <cell r="P221">
            <v>545</v>
          </cell>
          <cell r="Q221">
            <v>545</v>
          </cell>
          <cell r="R221">
            <v>545</v>
          </cell>
          <cell r="S221">
            <v>545</v>
          </cell>
          <cell r="T221">
            <v>545</v>
          </cell>
          <cell r="U221">
            <v>545</v>
          </cell>
        </row>
        <row r="222">
          <cell r="B222" t="str">
            <v>Turkey</v>
          </cell>
          <cell r="C222" t="str">
            <v>Etibank</v>
          </cell>
          <cell r="D222" t="str">
            <v/>
          </cell>
          <cell r="E222" t="str">
            <v>Bandirma</v>
          </cell>
          <cell r="F222" t="str">
            <v>OPR</v>
          </cell>
          <cell r="G222">
            <v>248</v>
          </cell>
          <cell r="H222">
            <v>248</v>
          </cell>
          <cell r="I222">
            <v>248</v>
          </cell>
          <cell r="J222">
            <v>248</v>
          </cell>
          <cell r="K222">
            <v>248</v>
          </cell>
          <cell r="L222">
            <v>248</v>
          </cell>
          <cell r="M222">
            <v>248</v>
          </cell>
          <cell r="N222">
            <v>248</v>
          </cell>
          <cell r="O222">
            <v>248</v>
          </cell>
          <cell r="P222">
            <v>248</v>
          </cell>
          <cell r="Q222">
            <v>248</v>
          </cell>
          <cell r="R222">
            <v>248</v>
          </cell>
          <cell r="S222">
            <v>248</v>
          </cell>
          <cell r="T222">
            <v>248</v>
          </cell>
          <cell r="U222">
            <v>248</v>
          </cell>
        </row>
        <row r="223">
          <cell r="B223" t="str">
            <v>Turkey</v>
          </cell>
          <cell r="C223" t="str">
            <v>European Nickel</v>
          </cell>
          <cell r="D223" t="str">
            <v/>
          </cell>
          <cell r="E223" t="str">
            <v>Caldag</v>
          </cell>
          <cell r="F223">
            <v>0</v>
          </cell>
          <cell r="G223" t="str">
            <v>-</v>
          </cell>
          <cell r="H223" t="str">
            <v>-</v>
          </cell>
          <cell r="I223" t="str">
            <v>-</v>
          </cell>
          <cell r="J223" t="str">
            <v>-</v>
          </cell>
          <cell r="K223" t="str">
            <v>-</v>
          </cell>
          <cell r="L223" t="str">
            <v>-</v>
          </cell>
          <cell r="M223" t="str">
            <v>-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 t="str">
            <v>-</v>
          </cell>
        </row>
        <row r="224">
          <cell r="B224" t="str">
            <v>Turkey</v>
          </cell>
          <cell r="C224" t="str">
            <v>PT Indo Bharat Rayon</v>
          </cell>
          <cell r="D224" t="str">
            <v/>
          </cell>
          <cell r="E224" t="str">
            <v>Adana Organised Industrial Zone</v>
          </cell>
          <cell r="F224" t="str">
            <v>OPR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 t="str">
            <v>-</v>
          </cell>
          <cell r="L224" t="str">
            <v>-</v>
          </cell>
          <cell r="M224" t="str">
            <v>-</v>
          </cell>
          <cell r="N224">
            <v>80</v>
          </cell>
          <cell r="O224">
            <v>80</v>
          </cell>
          <cell r="P224">
            <v>80</v>
          </cell>
          <cell r="Q224">
            <v>80</v>
          </cell>
          <cell r="R224">
            <v>80</v>
          </cell>
          <cell r="S224">
            <v>80</v>
          </cell>
          <cell r="T224">
            <v>80</v>
          </cell>
          <cell r="U224">
            <v>80</v>
          </cell>
        </row>
        <row r="225">
          <cell r="B225" t="str">
            <v>Turkey</v>
          </cell>
          <cell r="C225" t="str">
            <v>Toros Tarim Sanayi ve Ticaret A.S. (Toros Agri)</v>
          </cell>
          <cell r="D225" t="str">
            <v/>
          </cell>
          <cell r="E225" t="str">
            <v>Samsun</v>
          </cell>
          <cell r="F225" t="str">
            <v>OPR</v>
          </cell>
          <cell r="G225" t="str">
            <v>-</v>
          </cell>
          <cell r="H225">
            <v>215</v>
          </cell>
          <cell r="I225">
            <v>215</v>
          </cell>
          <cell r="J225">
            <v>215</v>
          </cell>
          <cell r="K225">
            <v>215</v>
          </cell>
          <cell r="L225">
            <v>215</v>
          </cell>
          <cell r="M225">
            <v>215</v>
          </cell>
          <cell r="N225">
            <v>215</v>
          </cell>
          <cell r="O225">
            <v>215</v>
          </cell>
          <cell r="P225">
            <v>215</v>
          </cell>
          <cell r="Q225">
            <v>215</v>
          </cell>
          <cell r="R225">
            <v>215</v>
          </cell>
          <cell r="S225">
            <v>215</v>
          </cell>
          <cell r="T225">
            <v>215</v>
          </cell>
          <cell r="U225">
            <v>215</v>
          </cell>
        </row>
        <row r="226">
          <cell r="B226" t="str">
            <v>India</v>
          </cell>
          <cell r="C226" t="str">
            <v>Atul Ltd</v>
          </cell>
          <cell r="D226" t="str">
            <v/>
          </cell>
          <cell r="E226" t="str">
            <v>Ankleshwar</v>
          </cell>
          <cell r="F226" t="str">
            <v>OPR</v>
          </cell>
          <cell r="G226">
            <v>46</v>
          </cell>
          <cell r="H226">
            <v>46</v>
          </cell>
          <cell r="I226">
            <v>46</v>
          </cell>
          <cell r="J226">
            <v>46</v>
          </cell>
          <cell r="K226">
            <v>46</v>
          </cell>
          <cell r="L226">
            <v>46</v>
          </cell>
          <cell r="M226">
            <v>46</v>
          </cell>
          <cell r="N226">
            <v>46</v>
          </cell>
          <cell r="O226">
            <v>46</v>
          </cell>
          <cell r="P226">
            <v>46</v>
          </cell>
          <cell r="Q226">
            <v>46</v>
          </cell>
          <cell r="R226">
            <v>46</v>
          </cell>
          <cell r="S226">
            <v>46</v>
          </cell>
          <cell r="T226">
            <v>46</v>
          </cell>
          <cell r="U226">
            <v>46</v>
          </cell>
        </row>
        <row r="227">
          <cell r="B227" t="str">
            <v>India</v>
          </cell>
          <cell r="C227" t="str">
            <v>Bodal Chemicals Ltd (BCL)</v>
          </cell>
          <cell r="D227" t="str">
            <v/>
          </cell>
          <cell r="E227" t="str">
            <v>Padra, Vadodara</v>
          </cell>
          <cell r="F227" t="str">
            <v>OPR</v>
          </cell>
          <cell r="G227">
            <v>0</v>
          </cell>
          <cell r="H227">
            <v>0</v>
          </cell>
          <cell r="I227">
            <v>0</v>
          </cell>
          <cell r="J227" t="str">
            <v>-</v>
          </cell>
          <cell r="K227" t="str">
            <v>-</v>
          </cell>
          <cell r="L227" t="str">
            <v>-</v>
          </cell>
          <cell r="M227">
            <v>215</v>
          </cell>
          <cell r="N227">
            <v>215</v>
          </cell>
          <cell r="O227">
            <v>215</v>
          </cell>
          <cell r="P227">
            <v>215</v>
          </cell>
          <cell r="Q227">
            <v>215</v>
          </cell>
          <cell r="R227">
            <v>215</v>
          </cell>
          <cell r="S227">
            <v>215</v>
          </cell>
          <cell r="T227">
            <v>215</v>
          </cell>
          <cell r="U227">
            <v>215</v>
          </cell>
        </row>
        <row r="228">
          <cell r="B228" t="str">
            <v>India</v>
          </cell>
          <cell r="C228" t="str">
            <v>Borax Morarji Ltd (BML)</v>
          </cell>
          <cell r="D228" t="str">
            <v/>
          </cell>
          <cell r="E228" t="str">
            <v>Dahej, India</v>
          </cell>
          <cell r="F228" t="str">
            <v>UCT</v>
          </cell>
          <cell r="G228">
            <v>0</v>
          </cell>
          <cell r="H228">
            <v>0</v>
          </cell>
          <cell r="I228">
            <v>0</v>
          </cell>
          <cell r="J228" t="str">
            <v>-</v>
          </cell>
          <cell r="K228" t="str">
            <v>-</v>
          </cell>
          <cell r="L228" t="str">
            <v>-</v>
          </cell>
          <cell r="M228" t="str">
            <v>-</v>
          </cell>
          <cell r="N228" t="str">
            <v>-</v>
          </cell>
          <cell r="O228" t="str">
            <v>-</v>
          </cell>
          <cell r="P228" t="str">
            <v>-</v>
          </cell>
          <cell r="Q228" t="str">
            <v>-</v>
          </cell>
          <cell r="R228" t="str">
            <v>-</v>
          </cell>
          <cell r="S228" t="str">
            <v>-</v>
          </cell>
          <cell r="T228" t="str">
            <v>-</v>
          </cell>
          <cell r="U228">
            <v>132</v>
          </cell>
        </row>
        <row r="229">
          <cell r="B229" t="str">
            <v>India</v>
          </cell>
          <cell r="C229" t="str">
            <v>Coromandel Fertilisers Limited (CFL)</v>
          </cell>
          <cell r="D229" t="str">
            <v/>
          </cell>
          <cell r="E229" t="str">
            <v>Vizag I, Andhra Pradesh</v>
          </cell>
          <cell r="F229" t="str">
            <v>OPR</v>
          </cell>
          <cell r="G229">
            <v>429</v>
          </cell>
          <cell r="H229">
            <v>429</v>
          </cell>
          <cell r="I229">
            <v>429</v>
          </cell>
          <cell r="J229">
            <v>429</v>
          </cell>
          <cell r="K229">
            <v>429</v>
          </cell>
          <cell r="L229">
            <v>429</v>
          </cell>
          <cell r="M229">
            <v>429</v>
          </cell>
          <cell r="N229">
            <v>429</v>
          </cell>
          <cell r="O229">
            <v>429</v>
          </cell>
          <cell r="P229">
            <v>429</v>
          </cell>
          <cell r="Q229">
            <v>429</v>
          </cell>
          <cell r="R229">
            <v>429</v>
          </cell>
          <cell r="S229">
            <v>429</v>
          </cell>
          <cell r="T229">
            <v>429</v>
          </cell>
          <cell r="U229">
            <v>429</v>
          </cell>
        </row>
        <row r="230">
          <cell r="B230" t="str">
            <v>India</v>
          </cell>
          <cell r="C230" t="str">
            <v>Coromandel Fertilisers Limited (CFL)</v>
          </cell>
          <cell r="D230" t="str">
            <v/>
          </cell>
          <cell r="E230" t="str">
            <v>Vizag II, Andhra Pradesh</v>
          </cell>
          <cell r="F230" t="str">
            <v>OPR</v>
          </cell>
          <cell r="G230">
            <v>99</v>
          </cell>
          <cell r="H230">
            <v>99</v>
          </cell>
          <cell r="I230">
            <v>99</v>
          </cell>
          <cell r="J230">
            <v>99</v>
          </cell>
          <cell r="K230">
            <v>99</v>
          </cell>
          <cell r="L230">
            <v>99</v>
          </cell>
          <cell r="M230">
            <v>99</v>
          </cell>
          <cell r="N230">
            <v>99</v>
          </cell>
          <cell r="O230">
            <v>99</v>
          </cell>
          <cell r="P230">
            <v>99</v>
          </cell>
          <cell r="Q230">
            <v>99</v>
          </cell>
          <cell r="R230">
            <v>99</v>
          </cell>
          <cell r="S230">
            <v>99</v>
          </cell>
          <cell r="T230">
            <v>99</v>
          </cell>
          <cell r="U230">
            <v>99</v>
          </cell>
        </row>
        <row r="231">
          <cell r="B231" t="str">
            <v>India</v>
          </cell>
          <cell r="C231" t="str">
            <v>Fertilizers and Chemicals Travancore Limited (FACT)</v>
          </cell>
          <cell r="D231" t="str">
            <v/>
          </cell>
          <cell r="E231" t="str">
            <v>Ambalamedu, Cochin, Kerala state</v>
          </cell>
          <cell r="F231" t="str">
            <v>OPR</v>
          </cell>
          <cell r="G231" t="str">
            <v>-</v>
          </cell>
          <cell r="H231" t="str">
            <v>-</v>
          </cell>
          <cell r="I231" t="str">
            <v>-</v>
          </cell>
          <cell r="J231" t="str">
            <v>-</v>
          </cell>
          <cell r="K231">
            <v>330</v>
          </cell>
          <cell r="L231">
            <v>330</v>
          </cell>
          <cell r="M231">
            <v>330</v>
          </cell>
          <cell r="N231">
            <v>330</v>
          </cell>
          <cell r="O231">
            <v>330</v>
          </cell>
          <cell r="P231">
            <v>330</v>
          </cell>
          <cell r="Q231">
            <v>330</v>
          </cell>
          <cell r="R231">
            <v>330</v>
          </cell>
          <cell r="S231">
            <v>330</v>
          </cell>
          <cell r="T231">
            <v>330</v>
          </cell>
          <cell r="U231">
            <v>990</v>
          </cell>
        </row>
        <row r="232">
          <cell r="B232" t="str">
            <v>India</v>
          </cell>
          <cell r="C232" t="str">
            <v>Fertilizers and Chemicals Travancore Limited (FACT)</v>
          </cell>
          <cell r="D232" t="str">
            <v/>
          </cell>
          <cell r="E232" t="str">
            <v>Udyogamandal, Alwaye, Kerala state (1960)</v>
          </cell>
          <cell r="F232" t="str">
            <v>OPR</v>
          </cell>
          <cell r="G232">
            <v>380</v>
          </cell>
          <cell r="H232">
            <v>380</v>
          </cell>
          <cell r="I232">
            <v>380</v>
          </cell>
          <cell r="J232">
            <v>380</v>
          </cell>
          <cell r="K232">
            <v>380</v>
          </cell>
          <cell r="L232">
            <v>380</v>
          </cell>
          <cell r="M232">
            <v>380</v>
          </cell>
          <cell r="N232">
            <v>380</v>
          </cell>
          <cell r="O232">
            <v>380</v>
          </cell>
          <cell r="P232">
            <v>380</v>
          </cell>
          <cell r="Q232">
            <v>380</v>
          </cell>
          <cell r="R232">
            <v>380</v>
          </cell>
          <cell r="S232">
            <v>380</v>
          </cell>
          <cell r="T232">
            <v>380</v>
          </cell>
          <cell r="U232">
            <v>380</v>
          </cell>
        </row>
        <row r="233">
          <cell r="B233" t="str">
            <v>India</v>
          </cell>
          <cell r="C233" t="str">
            <v>Gujarat Narmada Valley Fertilizers Co. Ltd. (GNFC)</v>
          </cell>
          <cell r="D233" t="str">
            <v/>
          </cell>
          <cell r="E233" t="str">
            <v>Narmadanagar, Bharuch, Gujarat</v>
          </cell>
          <cell r="F233" t="str">
            <v>OPR</v>
          </cell>
          <cell r="G233" t="str">
            <v>-</v>
          </cell>
          <cell r="H233" t="str">
            <v>-</v>
          </cell>
          <cell r="I233" t="str">
            <v>-</v>
          </cell>
          <cell r="J233" t="str">
            <v>-</v>
          </cell>
          <cell r="K233" t="str">
            <v>-</v>
          </cell>
          <cell r="L233" t="str">
            <v>-</v>
          </cell>
          <cell r="M233">
            <v>70</v>
          </cell>
          <cell r="N233">
            <v>70</v>
          </cell>
          <cell r="O233">
            <v>70</v>
          </cell>
          <cell r="P233">
            <v>70</v>
          </cell>
          <cell r="Q233">
            <v>70</v>
          </cell>
          <cell r="R233">
            <v>70</v>
          </cell>
          <cell r="S233">
            <v>70</v>
          </cell>
          <cell r="T233">
            <v>70</v>
          </cell>
          <cell r="U233">
            <v>70</v>
          </cell>
        </row>
        <row r="234">
          <cell r="B234" t="str">
            <v>India</v>
          </cell>
          <cell r="C234" t="str">
            <v>Hindalco Industries Limited</v>
          </cell>
          <cell r="D234" t="str">
            <v>Unit: Birla Copper</v>
          </cell>
          <cell r="E234" t="str">
            <v>Bharuch, Gujarat</v>
          </cell>
          <cell r="F234" t="str">
            <v>OPR</v>
          </cell>
          <cell r="G234">
            <v>1670</v>
          </cell>
          <cell r="H234">
            <v>1670</v>
          </cell>
          <cell r="I234">
            <v>1670</v>
          </cell>
          <cell r="J234">
            <v>1670</v>
          </cell>
          <cell r="K234">
            <v>1670</v>
          </cell>
          <cell r="L234">
            <v>1670</v>
          </cell>
          <cell r="M234">
            <v>1670</v>
          </cell>
          <cell r="N234">
            <v>1670</v>
          </cell>
          <cell r="O234">
            <v>1670</v>
          </cell>
          <cell r="P234">
            <v>1670</v>
          </cell>
          <cell r="Q234">
            <v>1670</v>
          </cell>
          <cell r="R234">
            <v>1670</v>
          </cell>
          <cell r="S234">
            <v>1670</v>
          </cell>
          <cell r="T234">
            <v>1670</v>
          </cell>
          <cell r="U234">
            <v>1670</v>
          </cell>
        </row>
        <row r="235">
          <cell r="B235" t="str">
            <v>India</v>
          </cell>
          <cell r="C235" t="str">
            <v>Hindusthan Zinc, Ltd. (HZL)</v>
          </cell>
          <cell r="D235">
            <v>0</v>
          </cell>
          <cell r="E235" t="str">
            <v>Chanderia</v>
          </cell>
          <cell r="F235" t="str">
            <v>OPR</v>
          </cell>
          <cell r="G235">
            <v>297</v>
          </cell>
          <cell r="H235">
            <v>297</v>
          </cell>
          <cell r="I235">
            <v>297</v>
          </cell>
          <cell r="J235">
            <v>297</v>
          </cell>
          <cell r="K235">
            <v>297</v>
          </cell>
          <cell r="L235">
            <v>297</v>
          </cell>
          <cell r="M235">
            <v>297</v>
          </cell>
          <cell r="N235">
            <v>297</v>
          </cell>
          <cell r="O235">
            <v>297</v>
          </cell>
          <cell r="P235">
            <v>297</v>
          </cell>
          <cell r="Q235">
            <v>297</v>
          </cell>
          <cell r="R235">
            <v>297</v>
          </cell>
          <cell r="S235">
            <v>297</v>
          </cell>
          <cell r="T235">
            <v>297</v>
          </cell>
          <cell r="U235">
            <v>297</v>
          </cell>
        </row>
        <row r="236">
          <cell r="B236" t="str">
            <v>India</v>
          </cell>
          <cell r="C236" t="str">
            <v>Indo-Jordan Chemicals Company (IJCC)</v>
          </cell>
          <cell r="E236" t="str">
            <v>Nagar, Tuticorin, Tamil Nadu</v>
          </cell>
          <cell r="F236" t="str">
            <v>OPR</v>
          </cell>
          <cell r="G236">
            <v>0</v>
          </cell>
          <cell r="H236">
            <v>0</v>
          </cell>
          <cell r="I236">
            <v>0</v>
          </cell>
          <cell r="J236" t="str">
            <v>-</v>
          </cell>
          <cell r="K236" t="str">
            <v>-</v>
          </cell>
          <cell r="L236" t="str">
            <v>-</v>
          </cell>
          <cell r="M236">
            <v>600</v>
          </cell>
          <cell r="N236">
            <v>600</v>
          </cell>
          <cell r="O236">
            <v>600</v>
          </cell>
          <cell r="P236">
            <v>600</v>
          </cell>
          <cell r="Q236">
            <v>600</v>
          </cell>
          <cell r="R236">
            <v>600</v>
          </cell>
          <cell r="S236">
            <v>600</v>
          </cell>
          <cell r="T236">
            <v>600</v>
          </cell>
          <cell r="U236">
            <v>600</v>
          </cell>
        </row>
        <row r="237">
          <cell r="B237" t="str">
            <v>India</v>
          </cell>
          <cell r="C237" t="str">
            <v>KPR Fertilizers Ltd</v>
          </cell>
          <cell r="D237" t="str">
            <v/>
          </cell>
          <cell r="E237" t="str">
            <v>Biccovollu</v>
          </cell>
          <cell r="F237" t="str">
            <v>UCT</v>
          </cell>
          <cell r="G237" t="str">
            <v>-</v>
          </cell>
          <cell r="H237" t="str">
            <v>-</v>
          </cell>
          <cell r="I237" t="str">
            <v>-</v>
          </cell>
          <cell r="J237" t="str">
            <v>-</v>
          </cell>
          <cell r="K237" t="str">
            <v>-</v>
          </cell>
          <cell r="L237" t="str">
            <v>-</v>
          </cell>
          <cell r="M237" t="str">
            <v>-</v>
          </cell>
          <cell r="N237" t="str">
            <v>-</v>
          </cell>
          <cell r="O237" t="str">
            <v>-</v>
          </cell>
          <cell r="P237" t="str">
            <v>-</v>
          </cell>
          <cell r="Q237">
            <v>10</v>
          </cell>
          <cell r="R237">
            <v>10</v>
          </cell>
          <cell r="S237">
            <v>10</v>
          </cell>
          <cell r="T237">
            <v>10</v>
          </cell>
          <cell r="U237">
            <v>10</v>
          </cell>
        </row>
        <row r="238">
          <cell r="B238" t="str">
            <v>India</v>
          </cell>
          <cell r="C238" t="str">
            <v>KPR Fertilizers Ltd</v>
          </cell>
          <cell r="D238" t="str">
            <v/>
          </cell>
          <cell r="E238" t="str">
            <v>Kopal</v>
          </cell>
          <cell r="F238" t="str">
            <v>UCT</v>
          </cell>
          <cell r="G238" t="str">
            <v>-</v>
          </cell>
          <cell r="H238" t="str">
            <v>-</v>
          </cell>
          <cell r="I238" t="str">
            <v>-</v>
          </cell>
          <cell r="J238" t="str">
            <v>-</v>
          </cell>
          <cell r="K238" t="str">
            <v>-</v>
          </cell>
          <cell r="L238" t="str">
            <v>-</v>
          </cell>
          <cell r="M238" t="str">
            <v>-</v>
          </cell>
          <cell r="N238" t="str">
            <v>-</v>
          </cell>
          <cell r="O238" t="str">
            <v>-</v>
          </cell>
          <cell r="P238" t="str">
            <v>-</v>
          </cell>
          <cell r="Q238">
            <v>40</v>
          </cell>
          <cell r="R238">
            <v>40</v>
          </cell>
          <cell r="S238">
            <v>40</v>
          </cell>
          <cell r="T238">
            <v>40</v>
          </cell>
          <cell r="U238">
            <v>40</v>
          </cell>
        </row>
        <row r="239">
          <cell r="B239" t="str">
            <v>India</v>
          </cell>
          <cell r="C239" t="str">
            <v>Mangalore Chemicals &amp; Fertilizers Limited</v>
          </cell>
          <cell r="D239" t="str">
            <v/>
          </cell>
          <cell r="E239" t="str">
            <v>Karnataka</v>
          </cell>
          <cell r="F239" t="str">
            <v>OPR</v>
          </cell>
          <cell r="G239">
            <v>0</v>
          </cell>
          <cell r="H239">
            <v>0</v>
          </cell>
          <cell r="I239">
            <v>0</v>
          </cell>
          <cell r="J239">
            <v>33</v>
          </cell>
          <cell r="K239">
            <v>33</v>
          </cell>
          <cell r="L239">
            <v>33</v>
          </cell>
          <cell r="M239">
            <v>33</v>
          </cell>
          <cell r="N239">
            <v>33</v>
          </cell>
          <cell r="O239">
            <v>33</v>
          </cell>
          <cell r="P239">
            <v>33</v>
          </cell>
          <cell r="Q239">
            <v>33</v>
          </cell>
          <cell r="R239">
            <v>33</v>
          </cell>
          <cell r="S239">
            <v>33</v>
          </cell>
          <cell r="T239">
            <v>33</v>
          </cell>
          <cell r="U239">
            <v>33</v>
          </cell>
        </row>
        <row r="240">
          <cell r="B240" t="str">
            <v>India</v>
          </cell>
          <cell r="C240" t="str">
            <v>Oswal Chemicals &amp; Fertilizers Limited</v>
          </cell>
          <cell r="D240" t="str">
            <v/>
          </cell>
          <cell r="E240" t="str">
            <v>Paradeep I, Orissa</v>
          </cell>
          <cell r="F240" t="str">
            <v>SLD</v>
          </cell>
          <cell r="G240">
            <v>1155</v>
          </cell>
          <cell r="H240" t="str">
            <v>-</v>
          </cell>
          <cell r="I240" t="str">
            <v>-</v>
          </cell>
          <cell r="J240" t="str">
            <v>-</v>
          </cell>
          <cell r="K240" t="str">
            <v>-</v>
          </cell>
          <cell r="L240" t="str">
            <v>-</v>
          </cell>
          <cell r="M240" t="str">
            <v>-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>
            <v>0</v>
          </cell>
          <cell r="U240" t="str">
            <v>-</v>
          </cell>
        </row>
        <row r="241">
          <cell r="B241" t="str">
            <v>India</v>
          </cell>
          <cell r="C241" t="str">
            <v>Oswal Chemicals &amp; Fertilizers Limited</v>
          </cell>
          <cell r="D241" t="str">
            <v/>
          </cell>
          <cell r="E241" t="str">
            <v>Paradeep II, Orissa</v>
          </cell>
          <cell r="F241" t="str">
            <v>SLD</v>
          </cell>
          <cell r="G241">
            <v>1155</v>
          </cell>
          <cell r="H241" t="str">
            <v>-</v>
          </cell>
          <cell r="I241" t="str">
            <v>-</v>
          </cell>
          <cell r="J241" t="str">
            <v>-</v>
          </cell>
          <cell r="K241" t="str">
            <v>-</v>
          </cell>
          <cell r="L241" t="str">
            <v>-</v>
          </cell>
          <cell r="M241" t="str">
            <v>-</v>
          </cell>
          <cell r="N241" t="str">
            <v>-</v>
          </cell>
          <cell r="O241" t="str">
            <v>-</v>
          </cell>
          <cell r="P241" t="str">
            <v>-</v>
          </cell>
          <cell r="Q241" t="str">
            <v>-</v>
          </cell>
          <cell r="R241" t="str">
            <v>-</v>
          </cell>
          <cell r="S241" t="str">
            <v>-</v>
          </cell>
          <cell r="T241">
            <v>0</v>
          </cell>
          <cell r="U241" t="str">
            <v>-</v>
          </cell>
        </row>
        <row r="242">
          <cell r="B242" t="str">
            <v>India</v>
          </cell>
          <cell r="C242" t="str">
            <v>Paradeep Phosphates Limited (PPL)</v>
          </cell>
          <cell r="D242" t="str">
            <v/>
          </cell>
          <cell r="E242" t="str">
            <v>Paradeep I, Orissa</v>
          </cell>
          <cell r="F242" t="str">
            <v>OPR</v>
          </cell>
          <cell r="G242" t="str">
            <v>-</v>
          </cell>
          <cell r="H242">
            <v>875</v>
          </cell>
          <cell r="I242">
            <v>875</v>
          </cell>
          <cell r="J242">
            <v>875</v>
          </cell>
          <cell r="K242">
            <v>875</v>
          </cell>
          <cell r="L242">
            <v>875</v>
          </cell>
          <cell r="M242">
            <v>875</v>
          </cell>
          <cell r="N242">
            <v>875</v>
          </cell>
          <cell r="O242">
            <v>875</v>
          </cell>
          <cell r="P242">
            <v>875</v>
          </cell>
          <cell r="Q242">
            <v>875</v>
          </cell>
          <cell r="R242">
            <v>875</v>
          </cell>
          <cell r="S242">
            <v>875</v>
          </cell>
          <cell r="T242">
            <v>875</v>
          </cell>
          <cell r="U242">
            <v>1205</v>
          </cell>
        </row>
        <row r="243">
          <cell r="B243" t="str">
            <v>India</v>
          </cell>
          <cell r="C243" t="str">
            <v>Paradeep Phosphates Limited (PPL)</v>
          </cell>
          <cell r="D243" t="str">
            <v/>
          </cell>
          <cell r="E243" t="str">
            <v>Paradeep II, Orissa</v>
          </cell>
          <cell r="F243" t="str">
            <v>OPR</v>
          </cell>
          <cell r="G243" t="str">
            <v>-</v>
          </cell>
          <cell r="H243">
            <v>875</v>
          </cell>
          <cell r="I243">
            <v>875</v>
          </cell>
          <cell r="J243">
            <v>875</v>
          </cell>
          <cell r="K243">
            <v>875</v>
          </cell>
          <cell r="L243">
            <v>875</v>
          </cell>
          <cell r="M243">
            <v>875</v>
          </cell>
          <cell r="N243">
            <v>875</v>
          </cell>
          <cell r="O243">
            <v>875</v>
          </cell>
          <cell r="P243">
            <v>875</v>
          </cell>
          <cell r="Q243">
            <v>875</v>
          </cell>
          <cell r="R243">
            <v>875</v>
          </cell>
          <cell r="S243">
            <v>875</v>
          </cell>
          <cell r="T243">
            <v>875</v>
          </cell>
          <cell r="U243">
            <v>1205</v>
          </cell>
        </row>
        <row r="244">
          <cell r="B244" t="str">
            <v>India</v>
          </cell>
          <cell r="C244" t="str">
            <v>Praglyotish Fertilizers &amp; Chemicals</v>
          </cell>
          <cell r="D244" t="str">
            <v/>
          </cell>
          <cell r="E244" t="str">
            <v>Chandrapur, Assam</v>
          </cell>
          <cell r="F244" t="str">
            <v>OPR</v>
          </cell>
          <cell r="G244">
            <v>25</v>
          </cell>
          <cell r="H244">
            <v>25</v>
          </cell>
          <cell r="I244">
            <v>25</v>
          </cell>
          <cell r="J244">
            <v>25</v>
          </cell>
          <cell r="K244">
            <v>25</v>
          </cell>
          <cell r="L244">
            <v>25</v>
          </cell>
          <cell r="M244">
            <v>25</v>
          </cell>
          <cell r="N244">
            <v>25</v>
          </cell>
          <cell r="O244">
            <v>25</v>
          </cell>
          <cell r="P244">
            <v>25</v>
          </cell>
          <cell r="Q244">
            <v>25</v>
          </cell>
          <cell r="R244">
            <v>25</v>
          </cell>
          <cell r="S244">
            <v>25</v>
          </cell>
          <cell r="T244">
            <v>25</v>
          </cell>
          <cell r="U244">
            <v>25</v>
          </cell>
        </row>
        <row r="245">
          <cell r="B245" t="str">
            <v>India</v>
          </cell>
          <cell r="C245" t="str">
            <v>Sai Fertilizers Pvt. Ltd.</v>
          </cell>
          <cell r="D245" t="str">
            <v/>
          </cell>
          <cell r="E245" t="str">
            <v>Kharagpur, West Bengal</v>
          </cell>
          <cell r="F245" t="str">
            <v>OPR</v>
          </cell>
          <cell r="G245" t="str">
            <v>-</v>
          </cell>
          <cell r="H245" t="str">
            <v>-</v>
          </cell>
          <cell r="I245" t="str">
            <v>-</v>
          </cell>
          <cell r="J245" t="str">
            <v>-</v>
          </cell>
          <cell r="K245" t="str">
            <v>-</v>
          </cell>
          <cell r="L245">
            <v>83</v>
          </cell>
          <cell r="M245">
            <v>83</v>
          </cell>
          <cell r="N245">
            <v>83</v>
          </cell>
          <cell r="O245">
            <v>83</v>
          </cell>
          <cell r="P245">
            <v>83</v>
          </cell>
          <cell r="Q245">
            <v>83</v>
          </cell>
          <cell r="R245">
            <v>83</v>
          </cell>
          <cell r="S245">
            <v>83</v>
          </cell>
          <cell r="T245">
            <v>83</v>
          </cell>
          <cell r="U245">
            <v>83</v>
          </cell>
        </row>
        <row r="246">
          <cell r="B246" t="str">
            <v>India</v>
          </cell>
          <cell r="C246" t="str">
            <v>Shree Pushkar Petro Ltd</v>
          </cell>
          <cell r="D246" t="str">
            <v/>
          </cell>
          <cell r="E246" t="str">
            <v>Lote Parshuram</v>
          </cell>
          <cell r="F246" t="str">
            <v>UCT</v>
          </cell>
          <cell r="G246" t="str">
            <v>-</v>
          </cell>
          <cell r="H246" t="str">
            <v>-</v>
          </cell>
          <cell r="I246" t="str">
            <v>-</v>
          </cell>
          <cell r="J246" t="str">
            <v>-</v>
          </cell>
          <cell r="K246" t="str">
            <v>-</v>
          </cell>
          <cell r="L246" t="str">
            <v>-</v>
          </cell>
          <cell r="M246" t="str">
            <v>-</v>
          </cell>
          <cell r="N246" t="str">
            <v>-</v>
          </cell>
          <cell r="O246" t="str">
            <v>-</v>
          </cell>
          <cell r="P246" t="str">
            <v>-</v>
          </cell>
          <cell r="Q246">
            <v>40</v>
          </cell>
          <cell r="R246">
            <v>40</v>
          </cell>
          <cell r="S246">
            <v>40</v>
          </cell>
          <cell r="T246">
            <v>40</v>
          </cell>
          <cell r="U246">
            <v>40</v>
          </cell>
        </row>
        <row r="247">
          <cell r="B247" t="str">
            <v>India</v>
          </cell>
          <cell r="C247" t="str">
            <v>Sterlite Industries (India) Ltd.</v>
          </cell>
          <cell r="D247" t="str">
            <v/>
          </cell>
          <cell r="E247" t="str">
            <v>Tuticorin, Tamil Nadu</v>
          </cell>
          <cell r="F247" t="str">
            <v>OPR</v>
          </cell>
          <cell r="G247" t="str">
            <v>-</v>
          </cell>
          <cell r="H247" t="str">
            <v>-</v>
          </cell>
          <cell r="I247" t="str">
            <v>-</v>
          </cell>
          <cell r="J247">
            <v>850</v>
          </cell>
          <cell r="K247">
            <v>850</v>
          </cell>
          <cell r="L247">
            <v>850</v>
          </cell>
          <cell r="M247">
            <v>1300</v>
          </cell>
          <cell r="N247">
            <v>1300</v>
          </cell>
          <cell r="O247">
            <v>1300</v>
          </cell>
          <cell r="P247">
            <v>1300</v>
          </cell>
          <cell r="Q247">
            <v>1300</v>
          </cell>
          <cell r="R247">
            <v>1300</v>
          </cell>
          <cell r="S247">
            <v>1300</v>
          </cell>
          <cell r="T247">
            <v>1300</v>
          </cell>
          <cell r="U247">
            <v>1300</v>
          </cell>
        </row>
        <row r="248">
          <cell r="B248" t="str">
            <v>India</v>
          </cell>
          <cell r="C248" t="str">
            <v>Tanfac Industries</v>
          </cell>
          <cell r="D248" t="str">
            <v/>
          </cell>
          <cell r="E248" t="str">
            <v>Cuddalore, Tamil Nadu</v>
          </cell>
          <cell r="F248" t="str">
            <v>OPR</v>
          </cell>
          <cell r="G248">
            <v>33</v>
          </cell>
          <cell r="H248">
            <v>33</v>
          </cell>
          <cell r="I248">
            <v>33</v>
          </cell>
          <cell r="J248">
            <v>33</v>
          </cell>
          <cell r="K248">
            <v>33</v>
          </cell>
          <cell r="L248">
            <v>33</v>
          </cell>
          <cell r="M248">
            <v>33</v>
          </cell>
          <cell r="N248">
            <v>33</v>
          </cell>
          <cell r="O248">
            <v>33</v>
          </cell>
          <cell r="P248">
            <v>33</v>
          </cell>
          <cell r="Q248">
            <v>33</v>
          </cell>
          <cell r="R248">
            <v>33</v>
          </cell>
          <cell r="S248">
            <v>33</v>
          </cell>
          <cell r="T248">
            <v>33</v>
          </cell>
          <cell r="U248">
            <v>33</v>
          </cell>
        </row>
        <row r="249">
          <cell r="B249" t="str">
            <v>Pakistan</v>
          </cell>
          <cell r="C249" t="str">
            <v>Hazara Phosphate Fertilizers Private Limited (HPFL)</v>
          </cell>
          <cell r="D249" t="str">
            <v/>
          </cell>
          <cell r="E249" t="str">
            <v>Haripur</v>
          </cell>
          <cell r="F249" t="str">
            <v>OPR</v>
          </cell>
          <cell r="G249">
            <v>30</v>
          </cell>
          <cell r="H249">
            <v>30</v>
          </cell>
          <cell r="I249">
            <v>30</v>
          </cell>
          <cell r="J249">
            <v>30</v>
          </cell>
          <cell r="K249">
            <v>30</v>
          </cell>
          <cell r="L249">
            <v>30</v>
          </cell>
          <cell r="M249">
            <v>30</v>
          </cell>
          <cell r="N249">
            <v>30</v>
          </cell>
          <cell r="O249">
            <v>30</v>
          </cell>
          <cell r="P249">
            <v>30</v>
          </cell>
          <cell r="Q249">
            <v>30</v>
          </cell>
          <cell r="R249">
            <v>30</v>
          </cell>
          <cell r="S249">
            <v>30</v>
          </cell>
          <cell r="T249">
            <v>30</v>
          </cell>
          <cell r="U249">
            <v>30</v>
          </cell>
        </row>
        <row r="250">
          <cell r="B250" t="str">
            <v>Pakistan</v>
          </cell>
          <cell r="C250" t="str">
            <v>Lyallpur Chemicals &amp; Fertilizers Ltd. (LCFL)</v>
          </cell>
          <cell r="D250" t="str">
            <v/>
          </cell>
          <cell r="E250" t="str">
            <v>Jaranwala, Punjab</v>
          </cell>
          <cell r="F250" t="str">
            <v>OPR</v>
          </cell>
          <cell r="G250">
            <v>30</v>
          </cell>
          <cell r="H250">
            <v>30</v>
          </cell>
          <cell r="I250">
            <v>30</v>
          </cell>
          <cell r="J250">
            <v>30</v>
          </cell>
          <cell r="K250">
            <v>30</v>
          </cell>
          <cell r="L250">
            <v>30</v>
          </cell>
          <cell r="M250">
            <v>30</v>
          </cell>
          <cell r="N250">
            <v>30</v>
          </cell>
          <cell r="O250">
            <v>30</v>
          </cell>
          <cell r="P250">
            <v>30</v>
          </cell>
          <cell r="Q250">
            <v>30</v>
          </cell>
          <cell r="R250">
            <v>30</v>
          </cell>
          <cell r="S250">
            <v>30</v>
          </cell>
          <cell r="T250">
            <v>30</v>
          </cell>
          <cell r="U250">
            <v>30</v>
          </cell>
        </row>
        <row r="251">
          <cell r="B251" t="str">
            <v>China</v>
          </cell>
          <cell r="C251" t="str">
            <v>Anhui Huaertai</v>
          </cell>
          <cell r="D251" t="str">
            <v/>
          </cell>
          <cell r="E251" t="str">
            <v>unknown</v>
          </cell>
          <cell r="F251" t="str">
            <v>PLN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 t="str">
            <v>-</v>
          </cell>
          <cell r="M251" t="str">
            <v>-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594</v>
          </cell>
        </row>
        <row r="252">
          <cell r="B252" t="str">
            <v>China</v>
          </cell>
          <cell r="C252" t="str">
            <v>Ansteel Co Ltd</v>
          </cell>
          <cell r="D252" t="str">
            <v/>
          </cell>
          <cell r="E252" t="str">
            <v>Liaoning</v>
          </cell>
          <cell r="F252" t="str">
            <v>OPR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 t="str">
            <v>-</v>
          </cell>
          <cell r="L252" t="str">
            <v>-</v>
          </cell>
          <cell r="M252" t="str">
            <v>-</v>
          </cell>
          <cell r="N252">
            <v>12</v>
          </cell>
          <cell r="O252">
            <v>12</v>
          </cell>
          <cell r="P252">
            <v>12</v>
          </cell>
          <cell r="Q252">
            <v>12</v>
          </cell>
          <cell r="R252">
            <v>12</v>
          </cell>
          <cell r="S252">
            <v>12</v>
          </cell>
          <cell r="T252">
            <v>12</v>
          </cell>
          <cell r="U252">
            <v>12</v>
          </cell>
        </row>
        <row r="253">
          <cell r="B253" t="str">
            <v>China</v>
          </cell>
          <cell r="C253" t="str">
            <v>Baoshan Iron &amp; Steel</v>
          </cell>
          <cell r="D253" t="str">
            <v/>
          </cell>
          <cell r="E253" t="str">
            <v>Nanjing</v>
          </cell>
          <cell r="F253" t="str">
            <v>OPR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 t="str">
            <v>-</v>
          </cell>
          <cell r="L253" t="str">
            <v>-</v>
          </cell>
          <cell r="M253" t="str">
            <v>-</v>
          </cell>
          <cell r="N253">
            <v>9</v>
          </cell>
          <cell r="O253">
            <v>9</v>
          </cell>
          <cell r="P253">
            <v>9</v>
          </cell>
          <cell r="Q253">
            <v>9</v>
          </cell>
          <cell r="R253">
            <v>9</v>
          </cell>
          <cell r="S253">
            <v>9</v>
          </cell>
          <cell r="T253">
            <v>9</v>
          </cell>
          <cell r="U253">
            <v>9</v>
          </cell>
        </row>
        <row r="254">
          <cell r="B254" t="str">
            <v>China</v>
          </cell>
          <cell r="C254" t="str">
            <v>Bluestar Adiesso</v>
          </cell>
          <cell r="D254" t="str">
            <v/>
          </cell>
          <cell r="E254" t="str">
            <v>Jiangsu Province</v>
          </cell>
          <cell r="F254" t="str">
            <v>OPR</v>
          </cell>
          <cell r="G254">
            <v>0</v>
          </cell>
          <cell r="H254">
            <v>0</v>
          </cell>
          <cell r="I254">
            <v>0</v>
          </cell>
          <cell r="J254" t="str">
            <v>-</v>
          </cell>
          <cell r="K254" t="str">
            <v>-</v>
          </cell>
          <cell r="L254" t="str">
            <v>-</v>
          </cell>
          <cell r="M254" t="str">
            <v>-</v>
          </cell>
          <cell r="N254" t="str">
            <v>-</v>
          </cell>
          <cell r="O254">
            <v>45</v>
          </cell>
          <cell r="P254">
            <v>45</v>
          </cell>
          <cell r="Q254">
            <v>45</v>
          </cell>
          <cell r="R254">
            <v>45</v>
          </cell>
          <cell r="S254">
            <v>45</v>
          </cell>
          <cell r="T254">
            <v>45</v>
          </cell>
          <cell r="U254">
            <v>45</v>
          </cell>
        </row>
        <row r="255">
          <cell r="B255" t="str">
            <v>China</v>
          </cell>
          <cell r="C255" t="str">
            <v>CNSG Anhui Hong</v>
          </cell>
          <cell r="D255" t="str">
            <v/>
          </cell>
          <cell r="E255" t="str">
            <v>Anhui</v>
          </cell>
          <cell r="F255" t="str">
            <v>OPR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-</v>
          </cell>
          <cell r="L255" t="str">
            <v>-</v>
          </cell>
          <cell r="M255" t="str">
            <v>-</v>
          </cell>
          <cell r="N255" t="str">
            <v>-</v>
          </cell>
          <cell r="O255">
            <v>13</v>
          </cell>
          <cell r="P255">
            <v>13</v>
          </cell>
          <cell r="Q255">
            <v>13</v>
          </cell>
          <cell r="R255">
            <v>13</v>
          </cell>
          <cell r="S255">
            <v>13</v>
          </cell>
          <cell r="T255">
            <v>13</v>
          </cell>
          <cell r="U255">
            <v>13</v>
          </cell>
        </row>
        <row r="256">
          <cell r="B256" t="str">
            <v>China</v>
          </cell>
          <cell r="C256" t="str">
            <v>China BlueChemical Limited (CNOOC)</v>
          </cell>
          <cell r="D256" t="str">
            <v/>
          </cell>
          <cell r="E256" t="str">
            <v>Zhongxiang City, Hubei Province</v>
          </cell>
          <cell r="F256" t="str">
            <v>UCT</v>
          </cell>
          <cell r="G256">
            <v>0</v>
          </cell>
          <cell r="H256">
            <v>0</v>
          </cell>
          <cell r="I256">
            <v>0</v>
          </cell>
          <cell r="J256" t="str">
            <v>-</v>
          </cell>
          <cell r="K256" t="str">
            <v>-</v>
          </cell>
          <cell r="L256" t="str">
            <v>-</v>
          </cell>
          <cell r="M256" t="str">
            <v>-</v>
          </cell>
          <cell r="N256" t="str">
            <v>-</v>
          </cell>
          <cell r="O256" t="str">
            <v>-</v>
          </cell>
          <cell r="P256" t="str">
            <v>-</v>
          </cell>
          <cell r="Q256">
            <v>800</v>
          </cell>
          <cell r="R256">
            <v>800</v>
          </cell>
          <cell r="S256">
            <v>800</v>
          </cell>
          <cell r="T256">
            <v>800</v>
          </cell>
          <cell r="U256">
            <v>800</v>
          </cell>
        </row>
        <row r="257">
          <cell r="B257" t="str">
            <v>China</v>
          </cell>
          <cell r="C257" t="str">
            <v>China Energy Recovery Inc.</v>
          </cell>
          <cell r="D257" t="str">
            <v/>
          </cell>
          <cell r="E257" t="str">
            <v>Guizhou Province</v>
          </cell>
          <cell r="F257" t="str">
            <v>UCT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 t="str">
            <v>-</v>
          </cell>
          <cell r="L257" t="str">
            <v>-</v>
          </cell>
          <cell r="M257" t="str">
            <v>-</v>
          </cell>
          <cell r="N257" t="str">
            <v>-</v>
          </cell>
          <cell r="O257" t="str">
            <v>-</v>
          </cell>
          <cell r="P257" t="str">
            <v>-</v>
          </cell>
          <cell r="Q257">
            <v>350</v>
          </cell>
          <cell r="R257">
            <v>350</v>
          </cell>
          <cell r="S257">
            <v>350</v>
          </cell>
          <cell r="T257">
            <v>350</v>
          </cell>
          <cell r="U257">
            <v>350</v>
          </cell>
        </row>
        <row r="258">
          <cell r="B258" t="str">
            <v>China</v>
          </cell>
          <cell r="C258" t="str">
            <v>China National Petroleum Co.</v>
          </cell>
          <cell r="D258" t="str">
            <v/>
          </cell>
          <cell r="E258" t="str">
            <v>Jilin</v>
          </cell>
          <cell r="F258" t="str">
            <v>OPR</v>
          </cell>
          <cell r="G258" t="str">
            <v>-</v>
          </cell>
          <cell r="H258" t="str">
            <v>-</v>
          </cell>
          <cell r="I258" t="str">
            <v>-</v>
          </cell>
          <cell r="J258" t="str">
            <v>-</v>
          </cell>
          <cell r="K258" t="str">
            <v>-</v>
          </cell>
          <cell r="L258">
            <v>475</v>
          </cell>
          <cell r="M258">
            <v>475</v>
          </cell>
          <cell r="N258">
            <v>475</v>
          </cell>
          <cell r="O258">
            <v>475</v>
          </cell>
          <cell r="P258">
            <v>475</v>
          </cell>
          <cell r="Q258">
            <v>475</v>
          </cell>
          <cell r="R258">
            <v>475</v>
          </cell>
          <cell r="S258">
            <v>475</v>
          </cell>
          <cell r="T258">
            <v>475</v>
          </cell>
          <cell r="U258">
            <v>475</v>
          </cell>
        </row>
        <row r="259">
          <cell r="B259" t="str">
            <v>China</v>
          </cell>
          <cell r="C259" t="str">
            <v>Chongqing Huaqiang Chemical Fertilizer Co., Ltd.</v>
          </cell>
          <cell r="D259" t="str">
            <v/>
          </cell>
          <cell r="E259" t="str">
            <v>Gunan Town, Qijiang, Chongqing</v>
          </cell>
          <cell r="F259" t="str">
            <v>OPR</v>
          </cell>
          <cell r="G259">
            <v>80</v>
          </cell>
          <cell r="H259">
            <v>80</v>
          </cell>
          <cell r="I259">
            <v>80</v>
          </cell>
          <cell r="J259">
            <v>80</v>
          </cell>
          <cell r="K259">
            <v>80</v>
          </cell>
          <cell r="L259">
            <v>80</v>
          </cell>
          <cell r="M259">
            <v>80</v>
          </cell>
          <cell r="N259">
            <v>120</v>
          </cell>
          <cell r="O259">
            <v>120</v>
          </cell>
          <cell r="P259">
            <v>120</v>
          </cell>
          <cell r="Q259">
            <v>120</v>
          </cell>
          <cell r="R259">
            <v>120</v>
          </cell>
          <cell r="S259">
            <v>120</v>
          </cell>
          <cell r="T259">
            <v>120</v>
          </cell>
          <cell r="U259">
            <v>120</v>
          </cell>
        </row>
        <row r="260">
          <cell r="B260" t="str">
            <v>China</v>
          </cell>
          <cell r="C260" t="str">
            <v>Chongqing Iron &amp; Steel</v>
          </cell>
          <cell r="D260" t="str">
            <v/>
          </cell>
          <cell r="E260" t="str">
            <v>Chongqing</v>
          </cell>
          <cell r="F260" t="str">
            <v>OPR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 t="str">
            <v>-</v>
          </cell>
          <cell r="L260" t="str">
            <v>-</v>
          </cell>
          <cell r="M260" t="str">
            <v>-</v>
          </cell>
          <cell r="N260" t="str">
            <v>-</v>
          </cell>
          <cell r="O260">
            <v>14</v>
          </cell>
          <cell r="P260">
            <v>14</v>
          </cell>
          <cell r="Q260">
            <v>14</v>
          </cell>
          <cell r="R260">
            <v>14</v>
          </cell>
          <cell r="S260">
            <v>14</v>
          </cell>
          <cell r="T260">
            <v>14</v>
          </cell>
          <cell r="U260">
            <v>14</v>
          </cell>
        </row>
        <row r="261">
          <cell r="B261" t="str">
            <v>China</v>
          </cell>
          <cell r="C261" t="str">
            <v>Chuanhua Group</v>
          </cell>
          <cell r="D261" t="str">
            <v>formerly Sichuan Chemical Plant</v>
          </cell>
          <cell r="E261" t="str">
            <v>Qingbaijiang District, Chengdu City, Sichuan Province</v>
          </cell>
          <cell r="F261" t="str">
            <v>OPR</v>
          </cell>
          <cell r="G261">
            <v>120</v>
          </cell>
          <cell r="H261">
            <v>120</v>
          </cell>
          <cell r="I261">
            <v>120</v>
          </cell>
          <cell r="J261">
            <v>120</v>
          </cell>
          <cell r="K261">
            <v>120</v>
          </cell>
          <cell r="L261">
            <v>120</v>
          </cell>
          <cell r="M261">
            <v>120</v>
          </cell>
          <cell r="N261">
            <v>120</v>
          </cell>
          <cell r="O261">
            <v>120</v>
          </cell>
          <cell r="P261">
            <v>120</v>
          </cell>
          <cell r="Q261">
            <v>120</v>
          </cell>
          <cell r="R261">
            <v>120</v>
          </cell>
          <cell r="S261">
            <v>120</v>
          </cell>
          <cell r="T261">
            <v>120</v>
          </cell>
          <cell r="U261">
            <v>120</v>
          </cell>
        </row>
        <row r="262">
          <cell r="B262" t="str">
            <v>China</v>
          </cell>
          <cell r="C262" t="str">
            <v>Chuanhua Group</v>
          </cell>
          <cell r="D262" t="str">
            <v>formerly Sichuan Chemical Plant</v>
          </cell>
          <cell r="E262" t="str">
            <v>Qingbaijiang District, Chengdu City, Sichuan Province</v>
          </cell>
          <cell r="F262" t="str">
            <v>OPR</v>
          </cell>
          <cell r="G262" t="str">
            <v>-</v>
          </cell>
          <cell r="H262" t="str">
            <v>-</v>
          </cell>
          <cell r="I262" t="str">
            <v>-</v>
          </cell>
          <cell r="J262" t="str">
            <v>-</v>
          </cell>
          <cell r="K262">
            <v>300</v>
          </cell>
          <cell r="L262">
            <v>300</v>
          </cell>
          <cell r="M262">
            <v>300</v>
          </cell>
          <cell r="N262">
            <v>300</v>
          </cell>
          <cell r="O262">
            <v>300</v>
          </cell>
          <cell r="P262">
            <v>300</v>
          </cell>
          <cell r="Q262">
            <v>300</v>
          </cell>
          <cell r="R262">
            <v>300</v>
          </cell>
          <cell r="S262">
            <v>300</v>
          </cell>
          <cell r="T262">
            <v>300</v>
          </cell>
          <cell r="U262">
            <v>300</v>
          </cell>
        </row>
        <row r="263">
          <cell r="B263" t="str">
            <v>China</v>
          </cell>
          <cell r="C263" t="str">
            <v>Dalian West Pacific</v>
          </cell>
          <cell r="D263" t="str">
            <v/>
          </cell>
          <cell r="E263" t="str">
            <v>Liaoning</v>
          </cell>
          <cell r="F263" t="str">
            <v>OPR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 t="str">
            <v>-</v>
          </cell>
          <cell r="L263" t="str">
            <v>-</v>
          </cell>
          <cell r="M263" t="str">
            <v>-</v>
          </cell>
          <cell r="N263" t="str">
            <v>-</v>
          </cell>
          <cell r="O263">
            <v>10</v>
          </cell>
          <cell r="P263">
            <v>10</v>
          </cell>
          <cell r="Q263">
            <v>10</v>
          </cell>
          <cell r="R263">
            <v>10</v>
          </cell>
          <cell r="S263">
            <v>10</v>
          </cell>
          <cell r="T263">
            <v>10</v>
          </cell>
          <cell r="U263">
            <v>10</v>
          </cell>
        </row>
        <row r="264">
          <cell r="B264" t="str">
            <v>China</v>
          </cell>
          <cell r="C264" t="str">
            <v>Fengfeng Group Ltd</v>
          </cell>
          <cell r="D264" t="str">
            <v/>
          </cell>
          <cell r="E264" t="str">
            <v>Handan, Hebei</v>
          </cell>
          <cell r="F264" t="str">
            <v>OPR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 t="str">
            <v>-</v>
          </cell>
          <cell r="L264" t="str">
            <v>-</v>
          </cell>
          <cell r="M264" t="str">
            <v>-</v>
          </cell>
          <cell r="N264" t="str">
            <v>-</v>
          </cell>
          <cell r="O264">
            <v>17</v>
          </cell>
          <cell r="P264">
            <v>17</v>
          </cell>
          <cell r="Q264">
            <v>17</v>
          </cell>
          <cell r="R264">
            <v>17</v>
          </cell>
          <cell r="S264">
            <v>17</v>
          </cell>
          <cell r="T264">
            <v>17</v>
          </cell>
          <cell r="U264">
            <v>17</v>
          </cell>
        </row>
        <row r="265">
          <cell r="B265" t="str">
            <v>China</v>
          </cell>
          <cell r="C265" t="str">
            <v>Guangxi Detian Chemical Ltd.</v>
          </cell>
          <cell r="D265" t="str">
            <v/>
          </cell>
          <cell r="E265" t="str">
            <v>Daxin County, Guangxi Autonomous Region</v>
          </cell>
          <cell r="F265" t="str">
            <v>OPR</v>
          </cell>
          <cell r="G265" t="str">
            <v>-</v>
          </cell>
          <cell r="H265" t="str">
            <v>-</v>
          </cell>
          <cell r="I265" t="str">
            <v>-</v>
          </cell>
          <cell r="J265" t="str">
            <v>-</v>
          </cell>
          <cell r="K265" t="str">
            <v>-</v>
          </cell>
          <cell r="L265" t="str">
            <v>-</v>
          </cell>
          <cell r="M265">
            <v>200</v>
          </cell>
          <cell r="N265">
            <v>200</v>
          </cell>
          <cell r="O265">
            <v>200</v>
          </cell>
          <cell r="P265">
            <v>200</v>
          </cell>
          <cell r="Q265">
            <v>200</v>
          </cell>
          <cell r="R265">
            <v>200</v>
          </cell>
          <cell r="S265">
            <v>200</v>
          </cell>
          <cell r="T265">
            <v>200</v>
          </cell>
          <cell r="U265">
            <v>200</v>
          </cell>
        </row>
        <row r="266">
          <cell r="B266" t="str">
            <v>China</v>
          </cell>
          <cell r="C266" t="str">
            <v xml:space="preserve">Guizhou Hongfu General Corporation </v>
          </cell>
          <cell r="D266" t="str">
            <v/>
          </cell>
          <cell r="E266" t="str">
            <v>Qianshan County, Jiangxi</v>
          </cell>
          <cell r="F266" t="str">
            <v>OPR</v>
          </cell>
          <cell r="G266">
            <v>0</v>
          </cell>
          <cell r="H266" t="str">
            <v>-</v>
          </cell>
          <cell r="I266">
            <v>1200</v>
          </cell>
          <cell r="J266">
            <v>1200</v>
          </cell>
          <cell r="K266">
            <v>1200</v>
          </cell>
          <cell r="L266">
            <v>1200</v>
          </cell>
          <cell r="M266">
            <v>1200</v>
          </cell>
          <cell r="N266">
            <v>1200</v>
          </cell>
          <cell r="O266">
            <v>1200</v>
          </cell>
          <cell r="P266">
            <v>1200</v>
          </cell>
          <cell r="Q266">
            <v>1200</v>
          </cell>
          <cell r="R266">
            <v>1200</v>
          </cell>
          <cell r="S266">
            <v>1200</v>
          </cell>
          <cell r="T266">
            <v>1200</v>
          </cell>
          <cell r="U266">
            <v>1200</v>
          </cell>
        </row>
        <row r="267">
          <cell r="B267" t="str">
            <v>China</v>
          </cell>
          <cell r="C267" t="str">
            <v>Guizhou Jinlin Chemical Ltd.</v>
          </cell>
          <cell r="D267" t="str">
            <v/>
          </cell>
          <cell r="E267" t="str">
            <v>Zhijin County, Guizhou Province</v>
          </cell>
          <cell r="F267" t="str">
            <v>UCT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 t="str">
            <v>-</v>
          </cell>
          <cell r="L267" t="str">
            <v>-</v>
          </cell>
          <cell r="M267" t="str">
            <v>-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2400</v>
          </cell>
        </row>
        <row r="268">
          <cell r="B268" t="str">
            <v>China</v>
          </cell>
          <cell r="C268" t="str">
            <v>Guizhou Tianfeng Chemical Company Limited (GTCC)</v>
          </cell>
          <cell r="D268" t="str">
            <v/>
          </cell>
          <cell r="E268" t="str">
            <v>Guiyang, Guizhou Province</v>
          </cell>
          <cell r="F268" t="str">
            <v>OPR</v>
          </cell>
          <cell r="G268">
            <v>80</v>
          </cell>
          <cell r="H268">
            <v>80</v>
          </cell>
          <cell r="I268">
            <v>80</v>
          </cell>
          <cell r="J268">
            <v>80</v>
          </cell>
          <cell r="K268">
            <v>80</v>
          </cell>
          <cell r="L268">
            <v>80</v>
          </cell>
          <cell r="M268">
            <v>80</v>
          </cell>
          <cell r="N268">
            <v>80</v>
          </cell>
          <cell r="O268">
            <v>80</v>
          </cell>
          <cell r="P268">
            <v>80</v>
          </cell>
          <cell r="Q268">
            <v>80</v>
          </cell>
          <cell r="R268">
            <v>80</v>
          </cell>
          <cell r="S268">
            <v>80</v>
          </cell>
          <cell r="T268">
            <v>80</v>
          </cell>
          <cell r="U268">
            <v>80</v>
          </cell>
        </row>
        <row r="269">
          <cell r="B269" t="str">
            <v>China</v>
          </cell>
          <cell r="C269" t="str">
            <v>Guodian</v>
          </cell>
          <cell r="D269" t="str">
            <v/>
          </cell>
          <cell r="E269" t="str">
            <v>unknown</v>
          </cell>
          <cell r="F269" t="str">
            <v>UCT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-</v>
          </cell>
          <cell r="O269" t="str">
            <v>-</v>
          </cell>
          <cell r="P269" t="str">
            <v>-</v>
          </cell>
          <cell r="Q269">
            <v>693</v>
          </cell>
          <cell r="R269">
            <v>693</v>
          </cell>
          <cell r="S269">
            <v>693</v>
          </cell>
          <cell r="T269">
            <v>693</v>
          </cell>
          <cell r="U269">
            <v>693</v>
          </cell>
        </row>
        <row r="270">
          <cell r="B270" t="str">
            <v>China</v>
          </cell>
          <cell r="C270" t="str">
            <v>Guodian Younglight</v>
          </cell>
          <cell r="D270" t="str">
            <v/>
          </cell>
          <cell r="E270" t="str">
            <v>Ningxia</v>
          </cell>
          <cell r="F270" t="str">
            <v>OPR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 t="str">
            <v>-</v>
          </cell>
          <cell r="L270" t="str">
            <v>-</v>
          </cell>
          <cell r="M270" t="str">
            <v>-</v>
          </cell>
          <cell r="N270" t="str">
            <v>-</v>
          </cell>
          <cell r="O270">
            <v>47</v>
          </cell>
          <cell r="P270">
            <v>47</v>
          </cell>
          <cell r="Q270">
            <v>47</v>
          </cell>
          <cell r="R270">
            <v>47</v>
          </cell>
          <cell r="S270">
            <v>47</v>
          </cell>
          <cell r="T270">
            <v>47</v>
          </cell>
          <cell r="U270">
            <v>47</v>
          </cell>
        </row>
        <row r="271">
          <cell r="B271" t="str">
            <v>China</v>
          </cell>
          <cell r="C271" t="str">
            <v>Haohua Qingping Phosphate Mine</v>
          </cell>
          <cell r="D271" t="str">
            <v/>
          </cell>
          <cell r="E271" t="str">
            <v>Deyang City, Sichuan Province</v>
          </cell>
          <cell r="F271" t="str">
            <v>UCT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 t="str">
            <v>-</v>
          </cell>
          <cell r="L271" t="str">
            <v>-</v>
          </cell>
          <cell r="M271" t="str">
            <v>-</v>
          </cell>
          <cell r="N271" t="str">
            <v>-</v>
          </cell>
          <cell r="O271" t="str">
            <v>-</v>
          </cell>
          <cell r="P271" t="str">
            <v>-</v>
          </cell>
          <cell r="Q271" t="str">
            <v>-</v>
          </cell>
          <cell r="R271" t="str">
            <v>-</v>
          </cell>
          <cell r="S271" t="str">
            <v>-</v>
          </cell>
          <cell r="T271" t="str">
            <v>-</v>
          </cell>
          <cell r="U271">
            <v>300</v>
          </cell>
        </row>
        <row r="272">
          <cell r="B272" t="str">
            <v>China</v>
          </cell>
          <cell r="C272" t="str">
            <v>Henan Jinkai Group of China</v>
          </cell>
          <cell r="D272" t="str">
            <v/>
          </cell>
          <cell r="E272" t="str">
            <v>Kaifeng City, Henan Province</v>
          </cell>
          <cell r="F272" t="str">
            <v>OPR</v>
          </cell>
          <cell r="G272" t="str">
            <v>-</v>
          </cell>
          <cell r="H272" t="str">
            <v>-</v>
          </cell>
          <cell r="I272" t="str">
            <v>-</v>
          </cell>
          <cell r="J272" t="str">
            <v>-</v>
          </cell>
          <cell r="K272" t="str">
            <v>-</v>
          </cell>
          <cell r="L272" t="str">
            <v>-</v>
          </cell>
          <cell r="M272" t="str">
            <v>-</v>
          </cell>
          <cell r="N272" t="str">
            <v>-</v>
          </cell>
          <cell r="O272">
            <v>40</v>
          </cell>
          <cell r="P272">
            <v>40</v>
          </cell>
          <cell r="Q272">
            <v>40</v>
          </cell>
          <cell r="R272">
            <v>40</v>
          </cell>
          <cell r="S272">
            <v>40</v>
          </cell>
          <cell r="T272">
            <v>40</v>
          </cell>
          <cell r="U272">
            <v>40</v>
          </cell>
        </row>
        <row r="273">
          <cell r="B273" t="str">
            <v>China</v>
          </cell>
          <cell r="C273" t="str">
            <v>Henan Shuncheng</v>
          </cell>
          <cell r="D273" t="str">
            <v/>
          </cell>
          <cell r="E273" t="str">
            <v>Anyang</v>
          </cell>
          <cell r="F273" t="str">
            <v>OPR</v>
          </cell>
          <cell r="G273">
            <v>0</v>
          </cell>
          <cell r="H273">
            <v>0</v>
          </cell>
          <cell r="I273">
            <v>0</v>
          </cell>
          <cell r="J273" t="str">
            <v>-</v>
          </cell>
          <cell r="K273" t="str">
            <v>-</v>
          </cell>
          <cell r="L273" t="str">
            <v>-</v>
          </cell>
          <cell r="M273" t="str">
            <v>-</v>
          </cell>
          <cell r="N273">
            <v>21</v>
          </cell>
          <cell r="O273">
            <v>21</v>
          </cell>
          <cell r="P273">
            <v>21</v>
          </cell>
          <cell r="Q273">
            <v>21</v>
          </cell>
          <cell r="R273">
            <v>21</v>
          </cell>
          <cell r="S273">
            <v>21</v>
          </cell>
          <cell r="T273">
            <v>21</v>
          </cell>
          <cell r="U273">
            <v>21</v>
          </cell>
        </row>
        <row r="274">
          <cell r="B274" t="str">
            <v>China</v>
          </cell>
          <cell r="C274" t="str">
            <v>Henan Yuguang Gold &amp; Lead Company</v>
          </cell>
          <cell r="D274" t="str">
            <v/>
          </cell>
          <cell r="E274" t="str">
            <v>Henan Province</v>
          </cell>
          <cell r="F274" t="str">
            <v>PLN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 t="str">
            <v>-</v>
          </cell>
          <cell r="L274" t="str">
            <v>-</v>
          </cell>
          <cell r="M274" t="str">
            <v>-</v>
          </cell>
          <cell r="N274" t="str">
            <v>-</v>
          </cell>
          <cell r="O274" t="str">
            <v>-</v>
          </cell>
          <cell r="P274" t="str">
            <v>-</v>
          </cell>
          <cell r="Q274" t="str">
            <v>-</v>
          </cell>
          <cell r="R274" t="str">
            <v>-</v>
          </cell>
          <cell r="S274" t="str">
            <v>-</v>
          </cell>
          <cell r="T274" t="str">
            <v>-</v>
          </cell>
          <cell r="U274">
            <v>160</v>
          </cell>
        </row>
        <row r="275">
          <cell r="B275" t="str">
            <v>China</v>
          </cell>
          <cell r="C275" t="str">
            <v>Heze Kingenta</v>
          </cell>
          <cell r="D275" t="str">
            <v/>
          </cell>
          <cell r="E275" t="str">
            <v>Heze Development Zone, Shandong Province</v>
          </cell>
          <cell r="F275" t="str">
            <v>PLN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 t="str">
            <v>-</v>
          </cell>
          <cell r="L275" t="str">
            <v>-</v>
          </cell>
          <cell r="M275" t="str">
            <v>-</v>
          </cell>
          <cell r="N275" t="str">
            <v>-</v>
          </cell>
          <cell r="O275" t="str">
            <v>-</v>
          </cell>
          <cell r="P275" t="str">
            <v>-</v>
          </cell>
          <cell r="Q275" t="str">
            <v>-</v>
          </cell>
          <cell r="R275" t="str">
            <v>-</v>
          </cell>
          <cell r="S275" t="str">
            <v>-</v>
          </cell>
          <cell r="T275" t="str">
            <v>-</v>
          </cell>
          <cell r="U275">
            <v>600</v>
          </cell>
        </row>
        <row r="276">
          <cell r="B276" t="str">
            <v>China</v>
          </cell>
          <cell r="C276" t="str">
            <v>Hubei Dayukou Chemical</v>
          </cell>
          <cell r="D276" t="str">
            <v/>
          </cell>
          <cell r="E276" t="str">
            <v>Dayukou, Hubei Province</v>
          </cell>
          <cell r="F276" t="str">
            <v>UCT</v>
          </cell>
          <cell r="G276" t="str">
            <v>-</v>
          </cell>
          <cell r="H276" t="str">
            <v>-</v>
          </cell>
          <cell r="I276" t="str">
            <v>-</v>
          </cell>
          <cell r="J276" t="str">
            <v>-</v>
          </cell>
          <cell r="K276" t="str">
            <v>-</v>
          </cell>
          <cell r="L276" t="str">
            <v>-</v>
          </cell>
          <cell r="M276" t="str">
            <v>-</v>
          </cell>
          <cell r="N276" t="str">
            <v>-</v>
          </cell>
          <cell r="O276" t="str">
            <v>-</v>
          </cell>
          <cell r="P276" t="str">
            <v>-</v>
          </cell>
          <cell r="Q276" t="str">
            <v>-</v>
          </cell>
          <cell r="R276" t="str">
            <v>-</v>
          </cell>
          <cell r="S276" t="str">
            <v>-</v>
          </cell>
          <cell r="T276" t="str">
            <v>-</v>
          </cell>
          <cell r="U276">
            <v>800</v>
          </cell>
        </row>
        <row r="277">
          <cell r="B277" t="str">
            <v>China</v>
          </cell>
          <cell r="C277" t="str">
            <v>Hubei Liuguo Chemical Ltd.</v>
          </cell>
          <cell r="D277" t="str">
            <v/>
          </cell>
          <cell r="E277" t="str">
            <v>Dangyang City, Hubei Province</v>
          </cell>
          <cell r="F277" t="str">
            <v>OPR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 t="str">
            <v>-</v>
          </cell>
          <cell r="M277" t="str">
            <v>-</v>
          </cell>
          <cell r="N277" t="str">
            <v>-</v>
          </cell>
          <cell r="O277">
            <v>400</v>
          </cell>
          <cell r="P277">
            <v>400</v>
          </cell>
          <cell r="Q277">
            <v>400</v>
          </cell>
          <cell r="R277">
            <v>400</v>
          </cell>
          <cell r="S277">
            <v>400</v>
          </cell>
          <cell r="T277">
            <v>400</v>
          </cell>
          <cell r="U277">
            <v>400</v>
          </cell>
        </row>
        <row r="278">
          <cell r="B278" t="str">
            <v>China</v>
          </cell>
          <cell r="C278" t="str">
            <v>Hubei New Yangfeng Fertilizer Co. Ltd.</v>
          </cell>
          <cell r="D278" t="str">
            <v/>
          </cell>
          <cell r="E278" t="str">
            <v>Yichang, Hubei Province</v>
          </cell>
          <cell r="F278" t="str">
            <v>OPR</v>
          </cell>
          <cell r="G278" t="str">
            <v>-</v>
          </cell>
          <cell r="H278">
            <v>600</v>
          </cell>
          <cell r="I278">
            <v>600</v>
          </cell>
          <cell r="J278">
            <v>600</v>
          </cell>
          <cell r="K278">
            <v>600</v>
          </cell>
          <cell r="L278">
            <v>600</v>
          </cell>
          <cell r="M278">
            <v>600</v>
          </cell>
          <cell r="N278">
            <v>600</v>
          </cell>
          <cell r="O278">
            <v>600</v>
          </cell>
          <cell r="P278">
            <v>600</v>
          </cell>
          <cell r="Q278">
            <v>600</v>
          </cell>
          <cell r="R278">
            <v>600</v>
          </cell>
          <cell r="S278">
            <v>600</v>
          </cell>
          <cell r="T278">
            <v>600</v>
          </cell>
          <cell r="U278">
            <v>600</v>
          </cell>
        </row>
        <row r="279">
          <cell r="B279" t="str">
            <v>China</v>
          </cell>
          <cell r="C279" t="str">
            <v>Hubei New Yangfeng Fertilizer Co. Ltd.</v>
          </cell>
          <cell r="D279" t="str">
            <v/>
          </cell>
          <cell r="E279" t="str">
            <v>Yichang, Hubei Province</v>
          </cell>
          <cell r="F279" t="str">
            <v>OPR</v>
          </cell>
          <cell r="G279" t="str">
            <v>-</v>
          </cell>
          <cell r="H279" t="str">
            <v>-</v>
          </cell>
          <cell r="I279" t="str">
            <v>-</v>
          </cell>
          <cell r="J279" t="str">
            <v>-</v>
          </cell>
          <cell r="K279" t="str">
            <v>-</v>
          </cell>
          <cell r="L279">
            <v>600</v>
          </cell>
          <cell r="M279">
            <v>600</v>
          </cell>
          <cell r="N279">
            <v>600</v>
          </cell>
          <cell r="O279">
            <v>600</v>
          </cell>
          <cell r="P279">
            <v>600</v>
          </cell>
          <cell r="Q279">
            <v>600</v>
          </cell>
          <cell r="R279">
            <v>600</v>
          </cell>
          <cell r="S279">
            <v>600</v>
          </cell>
          <cell r="T279">
            <v>600</v>
          </cell>
          <cell r="U279">
            <v>600</v>
          </cell>
        </row>
        <row r="280">
          <cell r="B280" t="str">
            <v>China</v>
          </cell>
          <cell r="C280" t="str">
            <v>Hubei Sanning Chemical Co. Ltd.</v>
          </cell>
          <cell r="D280" t="str">
            <v/>
          </cell>
          <cell r="E280" t="str">
            <v>Zhijiang I, Hubei Province</v>
          </cell>
          <cell r="F280" t="str">
            <v>OPR</v>
          </cell>
          <cell r="G280" t="str">
            <v>-</v>
          </cell>
          <cell r="H280" t="str">
            <v>-</v>
          </cell>
          <cell r="I280" t="str">
            <v>-</v>
          </cell>
          <cell r="J280" t="str">
            <v>-</v>
          </cell>
          <cell r="K280" t="str">
            <v>-</v>
          </cell>
          <cell r="L280" t="str">
            <v>-</v>
          </cell>
          <cell r="M280">
            <v>400</v>
          </cell>
          <cell r="N280">
            <v>400</v>
          </cell>
          <cell r="O280">
            <v>400</v>
          </cell>
          <cell r="P280">
            <v>400</v>
          </cell>
          <cell r="Q280">
            <v>400</v>
          </cell>
          <cell r="R280">
            <v>400</v>
          </cell>
          <cell r="S280">
            <v>400</v>
          </cell>
          <cell r="T280">
            <v>400</v>
          </cell>
          <cell r="U280">
            <v>400</v>
          </cell>
        </row>
        <row r="281">
          <cell r="B281" t="str">
            <v>China</v>
          </cell>
          <cell r="C281" t="str">
            <v>Hubei Sanning Chemical Co. Ltd.</v>
          </cell>
          <cell r="D281" t="str">
            <v/>
          </cell>
          <cell r="E281" t="str">
            <v>Zhijiang II, Hubei Province</v>
          </cell>
          <cell r="F281" t="str">
            <v>OPR</v>
          </cell>
          <cell r="G281">
            <v>0</v>
          </cell>
          <cell r="H281">
            <v>0</v>
          </cell>
          <cell r="I281">
            <v>0</v>
          </cell>
          <cell r="J281" t="str">
            <v>-</v>
          </cell>
          <cell r="K281" t="str">
            <v>-</v>
          </cell>
          <cell r="L281" t="str">
            <v>-</v>
          </cell>
          <cell r="M281" t="str">
            <v>-</v>
          </cell>
          <cell r="N281">
            <v>800</v>
          </cell>
          <cell r="O281">
            <v>800</v>
          </cell>
          <cell r="P281">
            <v>800</v>
          </cell>
          <cell r="Q281">
            <v>800</v>
          </cell>
          <cell r="R281">
            <v>800</v>
          </cell>
          <cell r="S281">
            <v>800</v>
          </cell>
          <cell r="T281">
            <v>800</v>
          </cell>
          <cell r="U281">
            <v>800</v>
          </cell>
        </row>
        <row r="282">
          <cell r="B282" t="str">
            <v>China</v>
          </cell>
          <cell r="C282" t="str">
            <v>Hubei Tianyuan Corp./Shandong Aobao Group</v>
          </cell>
          <cell r="D282" t="str">
            <v/>
          </cell>
          <cell r="E282" t="str">
            <v>Baokang County, Hubei</v>
          </cell>
          <cell r="F282" t="str">
            <v>UCT</v>
          </cell>
          <cell r="G282" t="str">
            <v>-</v>
          </cell>
          <cell r="H282" t="str">
            <v>-</v>
          </cell>
          <cell r="I282" t="str">
            <v>-</v>
          </cell>
          <cell r="J282" t="str">
            <v>-</v>
          </cell>
          <cell r="K282" t="str">
            <v>-</v>
          </cell>
          <cell r="L282" t="str">
            <v>-</v>
          </cell>
          <cell r="M282" t="str">
            <v>-</v>
          </cell>
          <cell r="N282" t="str">
            <v>-</v>
          </cell>
          <cell r="O282" t="str">
            <v>-</v>
          </cell>
          <cell r="P282" t="str">
            <v>-</v>
          </cell>
          <cell r="Q282">
            <v>300</v>
          </cell>
          <cell r="R282">
            <v>300</v>
          </cell>
          <cell r="S282">
            <v>300</v>
          </cell>
          <cell r="T282">
            <v>300</v>
          </cell>
          <cell r="U282">
            <v>300</v>
          </cell>
        </row>
        <row r="283">
          <cell r="B283" t="str">
            <v>China</v>
          </cell>
          <cell r="C283" t="str">
            <v>Hubei Xiangyang Zedong Chemical Ltd.</v>
          </cell>
          <cell r="D283" t="str">
            <v/>
          </cell>
          <cell r="E283" t="str">
            <v>Xiangcheng Economic and Technology Development Zone</v>
          </cell>
          <cell r="F283" t="str">
            <v>OPR</v>
          </cell>
          <cell r="G283" t="str">
            <v>-</v>
          </cell>
          <cell r="H283" t="str">
            <v>-</v>
          </cell>
          <cell r="I283" t="str">
            <v>-</v>
          </cell>
          <cell r="J283" t="str">
            <v>-</v>
          </cell>
          <cell r="K283" t="str">
            <v>-</v>
          </cell>
          <cell r="L283" t="str">
            <v>-</v>
          </cell>
          <cell r="M283">
            <v>300</v>
          </cell>
          <cell r="N283">
            <v>300</v>
          </cell>
          <cell r="O283">
            <v>300</v>
          </cell>
          <cell r="P283">
            <v>300</v>
          </cell>
          <cell r="Q283">
            <v>300</v>
          </cell>
          <cell r="R283">
            <v>300</v>
          </cell>
          <cell r="S283">
            <v>300</v>
          </cell>
          <cell r="T283">
            <v>300</v>
          </cell>
          <cell r="U283">
            <v>300</v>
          </cell>
        </row>
        <row r="284">
          <cell r="B284" t="str">
            <v>China</v>
          </cell>
          <cell r="C284" t="str">
            <v>Hubei Xingfa Chemical Fertilizer Group (Xingfa)</v>
          </cell>
          <cell r="D284" t="str">
            <v/>
          </cell>
          <cell r="E284" t="str">
            <v>Yidu City, Hubei Province</v>
          </cell>
          <cell r="F284" t="str">
            <v>UCT</v>
          </cell>
          <cell r="G284">
            <v>0</v>
          </cell>
          <cell r="H284">
            <v>0</v>
          </cell>
          <cell r="I284">
            <v>0</v>
          </cell>
          <cell r="J284" t="str">
            <v>-</v>
          </cell>
          <cell r="K284" t="str">
            <v>-</v>
          </cell>
          <cell r="L284" t="str">
            <v>-</v>
          </cell>
          <cell r="M284" t="str">
            <v>-</v>
          </cell>
          <cell r="N284" t="str">
            <v>-</v>
          </cell>
          <cell r="O284" t="str">
            <v>-</v>
          </cell>
          <cell r="P284" t="str">
            <v>-</v>
          </cell>
          <cell r="Q284">
            <v>800</v>
          </cell>
          <cell r="R284">
            <v>800</v>
          </cell>
          <cell r="S284">
            <v>800</v>
          </cell>
          <cell r="T284">
            <v>800</v>
          </cell>
          <cell r="U284">
            <v>800</v>
          </cell>
        </row>
        <row r="285">
          <cell r="B285" t="str">
            <v>China</v>
          </cell>
          <cell r="C285" t="str">
            <v>Hubei Xinyangfeng Fertilizer Co.</v>
          </cell>
          <cell r="D285" t="str">
            <v/>
          </cell>
          <cell r="E285" t="str">
            <v>Yichang, Hubei Province</v>
          </cell>
          <cell r="F285" t="str">
            <v>OPR</v>
          </cell>
          <cell r="G285" t="str">
            <v>-</v>
          </cell>
          <cell r="H285" t="str">
            <v>-</v>
          </cell>
          <cell r="I285" t="str">
            <v>-</v>
          </cell>
          <cell r="J285">
            <v>600</v>
          </cell>
          <cell r="K285">
            <v>600</v>
          </cell>
          <cell r="L285">
            <v>600</v>
          </cell>
          <cell r="M285">
            <v>600</v>
          </cell>
          <cell r="N285">
            <v>600</v>
          </cell>
          <cell r="O285">
            <v>600</v>
          </cell>
          <cell r="P285">
            <v>600</v>
          </cell>
          <cell r="Q285">
            <v>600</v>
          </cell>
          <cell r="R285">
            <v>600</v>
          </cell>
          <cell r="S285">
            <v>600</v>
          </cell>
          <cell r="T285">
            <v>600</v>
          </cell>
          <cell r="U285">
            <v>600</v>
          </cell>
        </row>
        <row r="286">
          <cell r="B286" t="str">
            <v>China</v>
          </cell>
          <cell r="C286" t="str">
            <v>Hubei Yanfeng Co. Ltd.</v>
          </cell>
          <cell r="D286" t="str">
            <v/>
          </cell>
          <cell r="E286" t="str">
            <v>Yichang, Hubei Province</v>
          </cell>
          <cell r="F286" t="str">
            <v>PLN</v>
          </cell>
          <cell r="G286" t="str">
            <v>-</v>
          </cell>
          <cell r="H286" t="str">
            <v>-</v>
          </cell>
          <cell r="I286" t="str">
            <v>-</v>
          </cell>
          <cell r="J286" t="str">
            <v>-</v>
          </cell>
          <cell r="K286" t="str">
            <v>-</v>
          </cell>
          <cell r="L286" t="str">
            <v>-</v>
          </cell>
          <cell r="M286" t="str">
            <v>-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300</v>
          </cell>
        </row>
        <row r="287">
          <cell r="B287" t="str">
            <v>China</v>
          </cell>
          <cell r="C287" t="str">
            <v>Hubei Yichang E-Zhong Chemical Ltd.</v>
          </cell>
          <cell r="D287" t="str">
            <v/>
          </cell>
          <cell r="E287" t="str">
            <v>Yidu City I, Hubei Province</v>
          </cell>
          <cell r="F287" t="str">
            <v>OPR</v>
          </cell>
          <cell r="G287" t="str">
            <v>-</v>
          </cell>
          <cell r="H287" t="str">
            <v>-</v>
          </cell>
          <cell r="I287">
            <v>200</v>
          </cell>
          <cell r="J287">
            <v>200</v>
          </cell>
          <cell r="K287">
            <v>200</v>
          </cell>
          <cell r="L287">
            <v>200</v>
          </cell>
          <cell r="M287">
            <v>200</v>
          </cell>
          <cell r="N287">
            <v>200</v>
          </cell>
          <cell r="O287">
            <v>200</v>
          </cell>
          <cell r="P287">
            <v>200</v>
          </cell>
          <cell r="Q287">
            <v>200</v>
          </cell>
          <cell r="R287">
            <v>200</v>
          </cell>
          <cell r="S287">
            <v>200</v>
          </cell>
          <cell r="T287">
            <v>200</v>
          </cell>
          <cell r="U287">
            <v>200</v>
          </cell>
        </row>
        <row r="288">
          <cell r="B288" t="str">
            <v>China</v>
          </cell>
          <cell r="C288" t="str">
            <v>Hubei Yichang E-Zhong Chemical Ltd.</v>
          </cell>
          <cell r="D288" t="str">
            <v/>
          </cell>
          <cell r="E288" t="str">
            <v>Yidu City II, Hubei Province</v>
          </cell>
          <cell r="F288" t="str">
            <v>OPR</v>
          </cell>
          <cell r="G288" t="str">
            <v>-</v>
          </cell>
          <cell r="H288" t="str">
            <v>-</v>
          </cell>
          <cell r="I288" t="str">
            <v>-</v>
          </cell>
          <cell r="J288" t="str">
            <v>-</v>
          </cell>
          <cell r="K288" t="str">
            <v>-</v>
          </cell>
          <cell r="L288" t="str">
            <v>-</v>
          </cell>
          <cell r="M288">
            <v>200</v>
          </cell>
          <cell r="N288">
            <v>200</v>
          </cell>
          <cell r="O288">
            <v>200</v>
          </cell>
          <cell r="P288">
            <v>200</v>
          </cell>
          <cell r="Q288">
            <v>200</v>
          </cell>
          <cell r="R288">
            <v>200</v>
          </cell>
          <cell r="S288">
            <v>200</v>
          </cell>
          <cell r="T288">
            <v>200</v>
          </cell>
          <cell r="U288">
            <v>200</v>
          </cell>
        </row>
        <row r="289">
          <cell r="B289" t="str">
            <v>China</v>
          </cell>
          <cell r="C289" t="str">
            <v>Hubei Yihua Group LLC</v>
          </cell>
          <cell r="D289" t="str">
            <v/>
          </cell>
          <cell r="E289" t="str">
            <v>Luntai County, Xinjiang Uygur Autonomous Region, Hubei Province</v>
          </cell>
          <cell r="F289" t="str">
            <v>OPR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 t="str">
            <v>-</v>
          </cell>
          <cell r="L289" t="str">
            <v>-</v>
          </cell>
          <cell r="M289" t="str">
            <v>-</v>
          </cell>
          <cell r="N289" t="str">
            <v>-</v>
          </cell>
          <cell r="O289">
            <v>792</v>
          </cell>
          <cell r="P289">
            <v>792</v>
          </cell>
          <cell r="Q289">
            <v>792</v>
          </cell>
          <cell r="R289">
            <v>792</v>
          </cell>
          <cell r="S289">
            <v>792</v>
          </cell>
          <cell r="T289">
            <v>792</v>
          </cell>
          <cell r="U289">
            <v>792</v>
          </cell>
        </row>
        <row r="290">
          <cell r="B290" t="str">
            <v>China</v>
          </cell>
          <cell r="C290" t="str">
            <v>Inner Mongolia Win-Win Chemical Ltd.</v>
          </cell>
          <cell r="D290" t="str">
            <v/>
          </cell>
          <cell r="E290" t="str">
            <v>Ningcheng County, Inner Mongolia</v>
          </cell>
          <cell r="F290" t="str">
            <v>PLN</v>
          </cell>
          <cell r="G290">
            <v>0</v>
          </cell>
          <cell r="H290">
            <v>0</v>
          </cell>
          <cell r="I290">
            <v>0</v>
          </cell>
          <cell r="J290" t="str">
            <v>-</v>
          </cell>
          <cell r="K290" t="str">
            <v>-</v>
          </cell>
          <cell r="L290" t="str">
            <v>-</v>
          </cell>
          <cell r="M290" t="str">
            <v>-</v>
          </cell>
          <cell r="N290" t="str">
            <v>-</v>
          </cell>
          <cell r="O290" t="str">
            <v>-</v>
          </cell>
          <cell r="P290" t="str">
            <v>-</v>
          </cell>
          <cell r="Q290" t="str">
            <v>-</v>
          </cell>
          <cell r="R290" t="str">
            <v>-</v>
          </cell>
          <cell r="S290" t="str">
            <v>-</v>
          </cell>
          <cell r="T290" t="str">
            <v>-</v>
          </cell>
          <cell r="U290">
            <v>2500</v>
          </cell>
        </row>
        <row r="291">
          <cell r="B291" t="str">
            <v>China</v>
          </cell>
          <cell r="C291" t="str">
            <v>Jiangsu Universal Copper Co., Ltd.</v>
          </cell>
          <cell r="D291" t="str">
            <v/>
          </cell>
          <cell r="E291" t="str">
            <v>Lianyungang City, Jiangsu Province</v>
          </cell>
          <cell r="F291" t="str">
            <v>PLN</v>
          </cell>
          <cell r="G291" t="str">
            <v>-</v>
          </cell>
          <cell r="H291" t="str">
            <v>-</v>
          </cell>
          <cell r="I291" t="str">
            <v>-</v>
          </cell>
          <cell r="J291" t="str">
            <v>-</v>
          </cell>
          <cell r="K291" t="str">
            <v>-</v>
          </cell>
          <cell r="L291" t="str">
            <v>-</v>
          </cell>
          <cell r="M291" t="str">
            <v>-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1350</v>
          </cell>
        </row>
        <row r="292">
          <cell r="B292" t="str">
            <v>China</v>
          </cell>
          <cell r="C292" t="str">
            <v>Jiangtong Chemical Co. Ltd.</v>
          </cell>
          <cell r="D292" t="str">
            <v/>
          </cell>
          <cell r="E292" t="str">
            <v>Shangrao City, Jiangxi Province</v>
          </cell>
          <cell r="F292" t="str">
            <v>PLN</v>
          </cell>
          <cell r="G292" t="str">
            <v>-</v>
          </cell>
          <cell r="H292" t="str">
            <v>-</v>
          </cell>
          <cell r="I292" t="str">
            <v>-</v>
          </cell>
          <cell r="J292" t="str">
            <v>-</v>
          </cell>
          <cell r="K292" t="str">
            <v>-</v>
          </cell>
          <cell r="L292" t="str">
            <v>-</v>
          </cell>
          <cell r="M292" t="str">
            <v>-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100</v>
          </cell>
        </row>
        <row r="293">
          <cell r="B293" t="str">
            <v>China</v>
          </cell>
          <cell r="C293" t="str">
            <v>Jiangxi Copper Company Ltd.</v>
          </cell>
          <cell r="D293" t="str">
            <v/>
          </cell>
          <cell r="E293" t="str">
            <v>Ruichang, Jiangxi Province</v>
          </cell>
          <cell r="F293" t="str">
            <v>OPR</v>
          </cell>
          <cell r="G293" t="str">
            <v>-</v>
          </cell>
          <cell r="H293" t="str">
            <v>-</v>
          </cell>
          <cell r="I293" t="str">
            <v>-</v>
          </cell>
          <cell r="J293" t="str">
            <v>-</v>
          </cell>
          <cell r="K293" t="str">
            <v>-</v>
          </cell>
          <cell r="L293" t="str">
            <v>-</v>
          </cell>
          <cell r="M293" t="str">
            <v>-</v>
          </cell>
          <cell r="N293">
            <v>560</v>
          </cell>
          <cell r="O293">
            <v>560</v>
          </cell>
          <cell r="P293">
            <v>560</v>
          </cell>
          <cell r="Q293">
            <v>560</v>
          </cell>
          <cell r="R293">
            <v>560</v>
          </cell>
          <cell r="S293">
            <v>560</v>
          </cell>
          <cell r="T293">
            <v>560</v>
          </cell>
          <cell r="U293">
            <v>560</v>
          </cell>
        </row>
        <row r="294">
          <cell r="B294" t="str">
            <v>China</v>
          </cell>
          <cell r="C294" t="str">
            <v>Jiangxi New Ganbei Chemical Ltd.</v>
          </cell>
          <cell r="D294" t="str">
            <v/>
          </cell>
          <cell r="E294" t="str">
            <v>Jiujiang City, Jiangxi Province</v>
          </cell>
          <cell r="F294" t="str">
            <v>UCT</v>
          </cell>
          <cell r="G294" t="str">
            <v>-</v>
          </cell>
          <cell r="H294" t="str">
            <v>-</v>
          </cell>
          <cell r="I294" t="str">
            <v>-</v>
          </cell>
          <cell r="J294" t="str">
            <v>-</v>
          </cell>
          <cell r="K294" t="str">
            <v>-</v>
          </cell>
          <cell r="L294" t="str">
            <v>-</v>
          </cell>
          <cell r="M294" t="str">
            <v>-</v>
          </cell>
          <cell r="N294" t="str">
            <v>-</v>
          </cell>
          <cell r="O294" t="str">
            <v>-</v>
          </cell>
          <cell r="P294" t="str">
            <v>-</v>
          </cell>
          <cell r="Q294">
            <v>560</v>
          </cell>
          <cell r="R294">
            <v>560</v>
          </cell>
          <cell r="S294">
            <v>560</v>
          </cell>
          <cell r="T294">
            <v>560</v>
          </cell>
          <cell r="U294">
            <v>560</v>
          </cell>
        </row>
        <row r="295">
          <cell r="B295" t="str">
            <v>China</v>
          </cell>
          <cell r="C295" t="str">
            <v>Jinchuan Group Ltd.</v>
          </cell>
          <cell r="D295" t="str">
            <v/>
          </cell>
          <cell r="E295" t="str">
            <v>Gansu</v>
          </cell>
          <cell r="F295" t="str">
            <v>OPR</v>
          </cell>
          <cell r="G295" t="str">
            <v>-</v>
          </cell>
          <cell r="H295" t="str">
            <v>-</v>
          </cell>
          <cell r="I295" t="str">
            <v>-</v>
          </cell>
          <cell r="J295" t="str">
            <v>-</v>
          </cell>
          <cell r="K295">
            <v>750</v>
          </cell>
          <cell r="L295">
            <v>750</v>
          </cell>
          <cell r="M295">
            <v>750</v>
          </cell>
          <cell r="N295">
            <v>750</v>
          </cell>
          <cell r="O295">
            <v>750</v>
          </cell>
          <cell r="P295">
            <v>750</v>
          </cell>
          <cell r="Q295">
            <v>750</v>
          </cell>
          <cell r="R295">
            <v>750</v>
          </cell>
          <cell r="S295">
            <v>750</v>
          </cell>
          <cell r="T295">
            <v>750</v>
          </cell>
          <cell r="U295">
            <v>750</v>
          </cell>
        </row>
        <row r="296">
          <cell r="B296" t="str">
            <v>China</v>
          </cell>
          <cell r="C296" t="str">
            <v>Jinchuan Nonferrous Metals Processing Park (the Park)</v>
          </cell>
          <cell r="D296" t="str">
            <v/>
          </cell>
          <cell r="E296" t="str">
            <v>Fangchenggang, Guangxi Province</v>
          </cell>
          <cell r="F296" t="str">
            <v>UCT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 t="str">
            <v>-</v>
          </cell>
          <cell r="M296" t="str">
            <v>-</v>
          </cell>
          <cell r="N296" t="str">
            <v>-</v>
          </cell>
          <cell r="O296" t="str">
            <v>-</v>
          </cell>
          <cell r="P296" t="str">
            <v>-</v>
          </cell>
          <cell r="Q296">
            <v>1600</v>
          </cell>
          <cell r="R296">
            <v>1600</v>
          </cell>
          <cell r="S296">
            <v>1600</v>
          </cell>
          <cell r="T296">
            <v>1600</v>
          </cell>
          <cell r="U296">
            <v>1600</v>
          </cell>
        </row>
        <row r="297">
          <cell r="B297" t="str">
            <v>China</v>
          </cell>
          <cell r="C297" t="str">
            <v>Liaoning Migao Chemical Ltd.</v>
          </cell>
          <cell r="D297" t="str">
            <v>subsidiary of Migao Corporation</v>
          </cell>
          <cell r="E297" t="str">
            <v>Yingkou City, Liaoning Province</v>
          </cell>
          <cell r="F297" t="str">
            <v>PLN</v>
          </cell>
          <cell r="G297" t="str">
            <v>-</v>
          </cell>
          <cell r="H297" t="str">
            <v>-</v>
          </cell>
          <cell r="I297" t="str">
            <v>-</v>
          </cell>
          <cell r="J297" t="str">
            <v>-</v>
          </cell>
          <cell r="K297" t="str">
            <v>-</v>
          </cell>
          <cell r="L297" t="str">
            <v>-</v>
          </cell>
          <cell r="M297" t="str">
            <v>-</v>
          </cell>
          <cell r="N297" t="str">
            <v>-</v>
          </cell>
          <cell r="O297" t="str">
            <v>-</v>
          </cell>
          <cell r="P297" t="str">
            <v>-</v>
          </cell>
          <cell r="Q297" t="str">
            <v>-</v>
          </cell>
          <cell r="R297" t="str">
            <v>-</v>
          </cell>
          <cell r="S297" t="str">
            <v>-</v>
          </cell>
          <cell r="T297" t="str">
            <v>-</v>
          </cell>
          <cell r="U297">
            <v>120</v>
          </cell>
        </row>
        <row r="298">
          <cell r="B298" t="str">
            <v>China</v>
          </cell>
          <cell r="C298" t="str">
            <v>Luizhou Chemical Industry Group Corp., Ltd.</v>
          </cell>
          <cell r="E298" t="str">
            <v>Liuzhou</v>
          </cell>
          <cell r="F298" t="str">
            <v>OPR</v>
          </cell>
          <cell r="G298">
            <v>17</v>
          </cell>
          <cell r="H298">
            <v>17</v>
          </cell>
          <cell r="I298">
            <v>17</v>
          </cell>
          <cell r="J298">
            <v>17</v>
          </cell>
          <cell r="K298">
            <v>17</v>
          </cell>
          <cell r="L298">
            <v>17</v>
          </cell>
          <cell r="M298">
            <v>17</v>
          </cell>
          <cell r="N298">
            <v>17</v>
          </cell>
          <cell r="O298">
            <v>17</v>
          </cell>
          <cell r="P298">
            <v>17</v>
          </cell>
          <cell r="Q298">
            <v>17</v>
          </cell>
          <cell r="R298">
            <v>17</v>
          </cell>
          <cell r="S298">
            <v>17</v>
          </cell>
          <cell r="T298">
            <v>17</v>
          </cell>
          <cell r="U298">
            <v>17</v>
          </cell>
        </row>
        <row r="299">
          <cell r="B299" t="str">
            <v>China</v>
          </cell>
          <cell r="C299" t="str">
            <v>Maanshan Goldstar Chemical Industrial (Group) Co., Ltd.</v>
          </cell>
          <cell r="D299" t="str">
            <v/>
          </cell>
          <cell r="E299" t="str">
            <v>Maanshan</v>
          </cell>
          <cell r="F299" t="str">
            <v>OPR</v>
          </cell>
          <cell r="G299">
            <v>240</v>
          </cell>
          <cell r="H299">
            <v>240</v>
          </cell>
          <cell r="I299">
            <v>240</v>
          </cell>
          <cell r="J299">
            <v>240</v>
          </cell>
          <cell r="K299">
            <v>240</v>
          </cell>
          <cell r="L299">
            <v>240</v>
          </cell>
          <cell r="M299">
            <v>240</v>
          </cell>
          <cell r="N299">
            <v>240</v>
          </cell>
          <cell r="O299">
            <v>240</v>
          </cell>
          <cell r="P299">
            <v>240</v>
          </cell>
          <cell r="Q299">
            <v>240</v>
          </cell>
          <cell r="R299">
            <v>240</v>
          </cell>
          <cell r="S299">
            <v>240</v>
          </cell>
          <cell r="T299">
            <v>240</v>
          </cell>
          <cell r="U299">
            <v>240</v>
          </cell>
        </row>
        <row r="300">
          <cell r="B300" t="str">
            <v>China</v>
          </cell>
          <cell r="C300" t="str">
            <v>Nanjing Chemical Industrial (Group) Corp.</v>
          </cell>
          <cell r="D300" t="str">
            <v/>
          </cell>
          <cell r="E300" t="str">
            <v>Nanging</v>
          </cell>
          <cell r="F300" t="str">
            <v>OPR</v>
          </cell>
          <cell r="G300">
            <v>450</v>
          </cell>
          <cell r="H300">
            <v>450</v>
          </cell>
          <cell r="I300">
            <v>450</v>
          </cell>
          <cell r="J300">
            <v>450</v>
          </cell>
          <cell r="K300">
            <v>450</v>
          </cell>
          <cell r="L300">
            <v>450</v>
          </cell>
          <cell r="M300">
            <v>450</v>
          </cell>
          <cell r="N300">
            <v>450</v>
          </cell>
          <cell r="O300">
            <v>450</v>
          </cell>
          <cell r="P300">
            <v>450</v>
          </cell>
          <cell r="Q300">
            <v>450</v>
          </cell>
          <cell r="R300">
            <v>450</v>
          </cell>
          <cell r="S300">
            <v>450</v>
          </cell>
          <cell r="T300">
            <v>450</v>
          </cell>
          <cell r="U300">
            <v>450</v>
          </cell>
        </row>
        <row r="301">
          <cell r="B301" t="str">
            <v>China</v>
          </cell>
          <cell r="C301" t="str">
            <v>Panzhihua Iron &amp; Steel</v>
          </cell>
          <cell r="D301" t="str">
            <v/>
          </cell>
          <cell r="E301" t="str">
            <v>Sichuan</v>
          </cell>
          <cell r="F301" t="str">
            <v>OPR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 t="str">
            <v>-</v>
          </cell>
          <cell r="L301" t="str">
            <v>-</v>
          </cell>
          <cell r="M301" t="str">
            <v>-</v>
          </cell>
          <cell r="N301" t="str">
            <v>-</v>
          </cell>
          <cell r="O301">
            <v>11</v>
          </cell>
          <cell r="P301">
            <v>11</v>
          </cell>
          <cell r="Q301">
            <v>11</v>
          </cell>
          <cell r="R301">
            <v>11</v>
          </cell>
          <cell r="S301">
            <v>11</v>
          </cell>
          <cell r="T301">
            <v>11</v>
          </cell>
          <cell r="U301">
            <v>11</v>
          </cell>
        </row>
        <row r="302">
          <cell r="B302" t="str">
            <v>China</v>
          </cell>
          <cell r="C302" t="str">
            <v>Shaanxi Longmen</v>
          </cell>
          <cell r="D302" t="str">
            <v/>
          </cell>
          <cell r="E302" t="str">
            <v>Shaanxi</v>
          </cell>
          <cell r="F302" t="str">
            <v>OPR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 t="str">
            <v>-</v>
          </cell>
          <cell r="L302" t="str">
            <v>-</v>
          </cell>
          <cell r="M302" t="str">
            <v>-</v>
          </cell>
          <cell r="N302" t="str">
            <v>-</v>
          </cell>
          <cell r="O302">
            <v>32</v>
          </cell>
          <cell r="P302">
            <v>32</v>
          </cell>
          <cell r="Q302">
            <v>32</v>
          </cell>
          <cell r="R302">
            <v>32</v>
          </cell>
          <cell r="S302">
            <v>32</v>
          </cell>
          <cell r="T302">
            <v>32</v>
          </cell>
          <cell r="U302">
            <v>32</v>
          </cell>
        </row>
        <row r="303">
          <cell r="B303" t="str">
            <v>China</v>
          </cell>
          <cell r="C303" t="str">
            <v>Shaanxi Shanhua Chemical Fertilizer Co. Ltd.</v>
          </cell>
          <cell r="D303" t="str">
            <v/>
          </cell>
          <cell r="E303" t="str">
            <v>Huaxian, Shaanxi Province</v>
          </cell>
          <cell r="F303" t="str">
            <v>OPR</v>
          </cell>
          <cell r="G303" t="str">
            <v>-</v>
          </cell>
          <cell r="H303" t="str">
            <v>-</v>
          </cell>
          <cell r="I303" t="str">
            <v>-</v>
          </cell>
          <cell r="J303" t="str">
            <v>-</v>
          </cell>
          <cell r="K303" t="str">
            <v>-</v>
          </cell>
          <cell r="L303" t="str">
            <v>-</v>
          </cell>
          <cell r="M303" t="str">
            <v>-</v>
          </cell>
          <cell r="N303">
            <v>66</v>
          </cell>
          <cell r="O303">
            <v>66</v>
          </cell>
          <cell r="P303">
            <v>66</v>
          </cell>
          <cell r="Q303">
            <v>66</v>
          </cell>
          <cell r="R303">
            <v>66</v>
          </cell>
          <cell r="S303">
            <v>66</v>
          </cell>
          <cell r="T303">
            <v>66</v>
          </cell>
          <cell r="U303">
            <v>66</v>
          </cell>
        </row>
        <row r="304">
          <cell r="B304" t="str">
            <v>China</v>
          </cell>
          <cell r="C304" t="str">
            <v>Shandong Zibo Zhongdeli</v>
          </cell>
          <cell r="D304" t="str">
            <v/>
          </cell>
          <cell r="E304" t="str">
            <v>Inner Mongolia</v>
          </cell>
          <cell r="F304" t="str">
            <v>UCT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 t="str">
            <v>-</v>
          </cell>
          <cell r="L304" t="str">
            <v>-</v>
          </cell>
          <cell r="M304" t="str">
            <v>-</v>
          </cell>
          <cell r="N304" t="str">
            <v>-</v>
          </cell>
          <cell r="O304" t="str">
            <v>-</v>
          </cell>
          <cell r="P304" t="str">
            <v>-</v>
          </cell>
          <cell r="Q304">
            <v>200</v>
          </cell>
          <cell r="R304">
            <v>200</v>
          </cell>
          <cell r="S304">
            <v>200</v>
          </cell>
          <cell r="T304">
            <v>200</v>
          </cell>
          <cell r="U304">
            <v>200</v>
          </cell>
        </row>
        <row r="305">
          <cell r="B305" t="str">
            <v>China</v>
          </cell>
          <cell r="C305" t="str">
            <v>Shanghai Coking &amp; Chemicals Corp.</v>
          </cell>
          <cell r="D305" t="str">
            <v/>
          </cell>
          <cell r="E305" t="str">
            <v>Shanghai PRC</v>
          </cell>
          <cell r="F305" t="str">
            <v>OPR</v>
          </cell>
          <cell r="G305">
            <v>13</v>
          </cell>
          <cell r="H305">
            <v>13</v>
          </cell>
          <cell r="I305">
            <v>13</v>
          </cell>
          <cell r="J305">
            <v>13</v>
          </cell>
          <cell r="K305">
            <v>13</v>
          </cell>
          <cell r="L305">
            <v>13</v>
          </cell>
          <cell r="M305">
            <v>33</v>
          </cell>
          <cell r="N305">
            <v>33</v>
          </cell>
          <cell r="O305">
            <v>33</v>
          </cell>
          <cell r="P305">
            <v>33</v>
          </cell>
          <cell r="Q305">
            <v>33</v>
          </cell>
          <cell r="R305">
            <v>33</v>
          </cell>
          <cell r="S305">
            <v>33</v>
          </cell>
          <cell r="T305">
            <v>33</v>
          </cell>
          <cell r="U305">
            <v>33</v>
          </cell>
        </row>
        <row r="306">
          <cell r="B306" t="str">
            <v>China</v>
          </cell>
          <cell r="C306" t="str">
            <v>Shanghai SECCO Petrochemical Co.</v>
          </cell>
          <cell r="D306" t="str">
            <v/>
          </cell>
          <cell r="E306" t="str">
            <v>Caojing</v>
          </cell>
          <cell r="F306" t="str">
            <v>OPR</v>
          </cell>
          <cell r="G306">
            <v>198</v>
          </cell>
          <cell r="H306">
            <v>198</v>
          </cell>
          <cell r="I306">
            <v>198</v>
          </cell>
          <cell r="J306">
            <v>198</v>
          </cell>
          <cell r="K306">
            <v>198</v>
          </cell>
          <cell r="L306">
            <v>198</v>
          </cell>
          <cell r="M306">
            <v>198</v>
          </cell>
          <cell r="N306">
            <v>198</v>
          </cell>
          <cell r="O306">
            <v>198</v>
          </cell>
          <cell r="P306">
            <v>198</v>
          </cell>
          <cell r="Q306">
            <v>198</v>
          </cell>
          <cell r="R306">
            <v>198</v>
          </cell>
          <cell r="S306">
            <v>198</v>
          </cell>
          <cell r="T306">
            <v>198</v>
          </cell>
          <cell r="U306">
            <v>198</v>
          </cell>
        </row>
        <row r="307">
          <cell r="B307" t="str">
            <v>China</v>
          </cell>
          <cell r="C307" t="str">
            <v>Sichuan Chemical Holding</v>
          </cell>
          <cell r="D307" t="str">
            <v/>
          </cell>
          <cell r="E307" t="str">
            <v>Mabian, Sichuan Province</v>
          </cell>
          <cell r="F307" t="str">
            <v>UCT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 t="str">
            <v>-</v>
          </cell>
          <cell r="L307" t="str">
            <v>-</v>
          </cell>
          <cell r="M307" t="str">
            <v>-</v>
          </cell>
          <cell r="N307" t="str">
            <v>-</v>
          </cell>
          <cell r="O307" t="str">
            <v>-</v>
          </cell>
          <cell r="P307" t="str">
            <v>-</v>
          </cell>
          <cell r="Q307" t="str">
            <v>-</v>
          </cell>
          <cell r="R307">
            <v>800</v>
          </cell>
          <cell r="S307">
            <v>800</v>
          </cell>
          <cell r="T307">
            <v>800</v>
          </cell>
          <cell r="U307">
            <v>800</v>
          </cell>
        </row>
        <row r="308">
          <cell r="B308" t="str">
            <v>China</v>
          </cell>
          <cell r="C308" t="str">
            <v>Sichuan Chemical Plant</v>
          </cell>
          <cell r="D308" t="str">
            <v/>
          </cell>
          <cell r="E308" t="str">
            <v>Qingbaijiang District, Chengdu City, Sichuan Province</v>
          </cell>
          <cell r="F308" t="str">
            <v>OPR</v>
          </cell>
          <cell r="G308">
            <v>120</v>
          </cell>
          <cell r="H308">
            <v>120</v>
          </cell>
          <cell r="I308">
            <v>120</v>
          </cell>
          <cell r="J308">
            <v>120</v>
          </cell>
          <cell r="K308">
            <v>120</v>
          </cell>
          <cell r="L308">
            <v>120</v>
          </cell>
          <cell r="M308">
            <v>120</v>
          </cell>
          <cell r="N308">
            <v>120</v>
          </cell>
          <cell r="O308">
            <v>120</v>
          </cell>
          <cell r="P308">
            <v>120</v>
          </cell>
          <cell r="Q308">
            <v>120</v>
          </cell>
          <cell r="R308">
            <v>120</v>
          </cell>
          <cell r="S308">
            <v>120</v>
          </cell>
          <cell r="T308">
            <v>120</v>
          </cell>
          <cell r="U308">
            <v>120</v>
          </cell>
        </row>
        <row r="309">
          <cell r="B309" t="str">
            <v>China</v>
          </cell>
          <cell r="C309" t="str">
            <v>Sichuan Chemical Plant</v>
          </cell>
          <cell r="D309" t="str">
            <v/>
          </cell>
          <cell r="E309" t="str">
            <v>Qingbaijiang District, Chengdu City, Sichuan Province</v>
          </cell>
          <cell r="F309" t="str">
            <v>OPR</v>
          </cell>
          <cell r="G309" t="str">
            <v>-</v>
          </cell>
          <cell r="H309" t="str">
            <v>-</v>
          </cell>
          <cell r="I309" t="str">
            <v>-</v>
          </cell>
          <cell r="J309" t="str">
            <v>-</v>
          </cell>
          <cell r="K309">
            <v>300</v>
          </cell>
          <cell r="L309">
            <v>300</v>
          </cell>
          <cell r="M309">
            <v>300</v>
          </cell>
          <cell r="N309">
            <v>300</v>
          </cell>
          <cell r="O309">
            <v>300</v>
          </cell>
          <cell r="P309">
            <v>300</v>
          </cell>
          <cell r="Q309">
            <v>300</v>
          </cell>
          <cell r="R309">
            <v>300</v>
          </cell>
          <cell r="S309">
            <v>300</v>
          </cell>
          <cell r="T309">
            <v>300</v>
          </cell>
          <cell r="U309">
            <v>300</v>
          </cell>
        </row>
        <row r="310">
          <cell r="B310" t="str">
            <v>China</v>
          </cell>
          <cell r="C310" t="str">
            <v>Sichuan Longmang Group</v>
          </cell>
          <cell r="D310" t="str">
            <v/>
          </cell>
          <cell r="E310" t="str">
            <v>Xiangyang City, Hubei Province</v>
          </cell>
          <cell r="F310" t="str">
            <v>UCT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 t="str">
            <v>-</v>
          </cell>
          <cell r="M310" t="str">
            <v>-</v>
          </cell>
          <cell r="N310" t="str">
            <v>-</v>
          </cell>
          <cell r="O310" t="str">
            <v>-</v>
          </cell>
          <cell r="P310" t="str">
            <v>-</v>
          </cell>
          <cell r="Q310" t="str">
            <v>-</v>
          </cell>
          <cell r="R310" t="str">
            <v>-</v>
          </cell>
          <cell r="S310" t="str">
            <v>-</v>
          </cell>
          <cell r="T310" t="str">
            <v>-</v>
          </cell>
          <cell r="U310">
            <v>600</v>
          </cell>
        </row>
        <row r="311">
          <cell r="B311" t="str">
            <v>China</v>
          </cell>
          <cell r="C311" t="str">
            <v>Sichuan Qingping Phosphate Mine</v>
          </cell>
          <cell r="D311" t="str">
            <v/>
          </cell>
          <cell r="E311" t="str">
            <v>Deyang City, Sichuan Province</v>
          </cell>
          <cell r="F311" t="str">
            <v>UCT</v>
          </cell>
          <cell r="G311" t="str">
            <v>-</v>
          </cell>
          <cell r="H311" t="str">
            <v>-</v>
          </cell>
          <cell r="I311" t="str">
            <v>-</v>
          </cell>
          <cell r="J311" t="str">
            <v>-</v>
          </cell>
          <cell r="K311" t="str">
            <v>-</v>
          </cell>
          <cell r="L311" t="str">
            <v>-</v>
          </cell>
          <cell r="M311" t="str">
            <v>-</v>
          </cell>
          <cell r="N311" t="str">
            <v>-</v>
          </cell>
          <cell r="O311" t="str">
            <v>-</v>
          </cell>
          <cell r="P311" t="str">
            <v>-</v>
          </cell>
          <cell r="Q311" t="str">
            <v>-</v>
          </cell>
          <cell r="R311" t="str">
            <v>-</v>
          </cell>
          <cell r="S311" t="str">
            <v>-</v>
          </cell>
          <cell r="T311" t="str">
            <v>-</v>
          </cell>
          <cell r="U311">
            <v>300</v>
          </cell>
        </row>
        <row r="312">
          <cell r="B312" t="str">
            <v>China</v>
          </cell>
          <cell r="C312" t="str">
            <v>Sichuan Yinfeng Industrial Co. Ltd.</v>
          </cell>
          <cell r="D312" t="str">
            <v/>
          </cell>
          <cell r="E312" t="str">
            <v>Shifang, Sichuan Province (MAP)</v>
          </cell>
          <cell r="F312" t="str">
            <v>OPR</v>
          </cell>
          <cell r="G312">
            <v>390</v>
          </cell>
          <cell r="H312">
            <v>390</v>
          </cell>
          <cell r="I312">
            <v>390</v>
          </cell>
          <cell r="J312">
            <v>390</v>
          </cell>
          <cell r="K312">
            <v>390</v>
          </cell>
          <cell r="L312">
            <v>390</v>
          </cell>
          <cell r="M312">
            <v>390</v>
          </cell>
          <cell r="N312">
            <v>390</v>
          </cell>
          <cell r="O312">
            <v>390</v>
          </cell>
          <cell r="P312">
            <v>390</v>
          </cell>
          <cell r="Q312">
            <v>390</v>
          </cell>
          <cell r="R312">
            <v>390</v>
          </cell>
          <cell r="S312">
            <v>390</v>
          </cell>
          <cell r="T312">
            <v>390</v>
          </cell>
          <cell r="U312">
            <v>390</v>
          </cell>
        </row>
        <row r="313">
          <cell r="B313" t="str">
            <v>China</v>
          </cell>
          <cell r="C313" t="str">
            <v>Suzhou Fine Chemical</v>
          </cell>
          <cell r="D313" t="str">
            <v/>
          </cell>
          <cell r="E313" t="str">
            <v>Suzhou</v>
          </cell>
          <cell r="F313" t="str">
            <v>OPR</v>
          </cell>
          <cell r="G313">
            <v>2000</v>
          </cell>
          <cell r="H313">
            <v>2000</v>
          </cell>
          <cell r="I313">
            <v>2000</v>
          </cell>
          <cell r="J313">
            <v>2000</v>
          </cell>
          <cell r="K313">
            <v>2000</v>
          </cell>
          <cell r="L313">
            <v>2000</v>
          </cell>
          <cell r="M313">
            <v>2000</v>
          </cell>
          <cell r="N313">
            <v>2000</v>
          </cell>
          <cell r="O313">
            <v>2000</v>
          </cell>
          <cell r="P313">
            <v>2000</v>
          </cell>
          <cell r="Q313">
            <v>2000</v>
          </cell>
          <cell r="R313">
            <v>2000</v>
          </cell>
          <cell r="S313">
            <v>2000</v>
          </cell>
          <cell r="T313">
            <v>2000</v>
          </cell>
          <cell r="U313">
            <v>2000</v>
          </cell>
        </row>
        <row r="314">
          <cell r="B314" t="str">
            <v>China</v>
          </cell>
          <cell r="C314" t="str">
            <v>Tianjin Boda Sulfuric Acid Co.</v>
          </cell>
          <cell r="D314" t="str">
            <v/>
          </cell>
          <cell r="E314" t="str">
            <v>Tianjin Dagang Marine Petrochemical Industrial Park, Bohai Sea</v>
          </cell>
          <cell r="F314" t="str">
            <v>OPR</v>
          </cell>
          <cell r="G314">
            <v>200</v>
          </cell>
          <cell r="H314">
            <v>200</v>
          </cell>
          <cell r="I314">
            <v>200</v>
          </cell>
          <cell r="J314">
            <v>200</v>
          </cell>
          <cell r="K314">
            <v>200</v>
          </cell>
          <cell r="L314">
            <v>400</v>
          </cell>
          <cell r="M314">
            <v>400</v>
          </cell>
          <cell r="N314">
            <v>400</v>
          </cell>
          <cell r="O314">
            <v>400</v>
          </cell>
          <cell r="P314">
            <v>400</v>
          </cell>
          <cell r="Q314">
            <v>400</v>
          </cell>
          <cell r="R314">
            <v>400</v>
          </cell>
          <cell r="S314">
            <v>400</v>
          </cell>
          <cell r="T314">
            <v>400</v>
          </cell>
          <cell r="U314">
            <v>400</v>
          </cell>
        </row>
        <row r="315">
          <cell r="B315" t="str">
            <v>China</v>
          </cell>
          <cell r="C315" t="str">
            <v>Tianjin Qinfa Chemical ("Qinfa")</v>
          </cell>
          <cell r="D315" t="str">
            <v/>
          </cell>
          <cell r="E315" t="str">
            <v>unknown</v>
          </cell>
          <cell r="F315" t="str">
            <v>UCT</v>
          </cell>
          <cell r="G315" t="str">
            <v>-</v>
          </cell>
          <cell r="H315" t="str">
            <v>-</v>
          </cell>
          <cell r="I315" t="str">
            <v>-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-</v>
          </cell>
          <cell r="N315" t="str">
            <v>-</v>
          </cell>
          <cell r="O315" t="str">
            <v>-</v>
          </cell>
          <cell r="P315" t="str">
            <v>-</v>
          </cell>
          <cell r="Q315">
            <v>200</v>
          </cell>
          <cell r="R315">
            <v>200</v>
          </cell>
          <cell r="S315">
            <v>200</v>
          </cell>
          <cell r="T315">
            <v>200</v>
          </cell>
          <cell r="U315">
            <v>200</v>
          </cell>
        </row>
        <row r="316">
          <cell r="B316" t="str">
            <v>China</v>
          </cell>
          <cell r="C316" t="str">
            <v>Tianjin Soda Plant</v>
          </cell>
          <cell r="D316" t="str">
            <v/>
          </cell>
          <cell r="E316" t="str">
            <v>Tianjin, Hebei</v>
          </cell>
          <cell r="F316" t="str">
            <v>UCT</v>
          </cell>
          <cell r="G316">
            <v>0</v>
          </cell>
          <cell r="H316">
            <v>0</v>
          </cell>
          <cell r="I316">
            <v>0</v>
          </cell>
          <cell r="J316" t="str">
            <v>-</v>
          </cell>
          <cell r="K316" t="str">
            <v>-</v>
          </cell>
          <cell r="L316" t="str">
            <v>-</v>
          </cell>
          <cell r="M316" t="str">
            <v>-</v>
          </cell>
          <cell r="N316" t="str">
            <v>-</v>
          </cell>
          <cell r="O316" t="str">
            <v>-</v>
          </cell>
          <cell r="P316" t="str">
            <v>-</v>
          </cell>
          <cell r="Q316" t="str">
            <v>-</v>
          </cell>
          <cell r="R316" t="str">
            <v>-</v>
          </cell>
          <cell r="S316" t="str">
            <v>-</v>
          </cell>
          <cell r="T316" t="str">
            <v>-</v>
          </cell>
          <cell r="U316">
            <v>800</v>
          </cell>
        </row>
        <row r="317">
          <cell r="B317" t="str">
            <v>China</v>
          </cell>
          <cell r="C317" t="str">
            <v>Tongling Nonferrous Metals Group Holdings Co., Ltd</v>
          </cell>
          <cell r="D317" t="str">
            <v>TongGuanYeHua Company</v>
          </cell>
          <cell r="E317" t="str">
            <v>Tongling City I, Anhui Province</v>
          </cell>
          <cell r="F317" t="str">
            <v>OPR</v>
          </cell>
          <cell r="G317" t="str">
            <v>-</v>
          </cell>
          <cell r="H317" t="str">
            <v>-</v>
          </cell>
          <cell r="I317" t="str">
            <v>-</v>
          </cell>
          <cell r="J317" t="str">
            <v>-</v>
          </cell>
          <cell r="K317" t="str">
            <v>-</v>
          </cell>
          <cell r="L317">
            <v>400</v>
          </cell>
          <cell r="M317">
            <v>400</v>
          </cell>
          <cell r="N317">
            <v>400</v>
          </cell>
          <cell r="O317">
            <v>400</v>
          </cell>
          <cell r="P317">
            <v>400</v>
          </cell>
          <cell r="Q317">
            <v>400</v>
          </cell>
          <cell r="R317">
            <v>400</v>
          </cell>
          <cell r="S317">
            <v>400</v>
          </cell>
          <cell r="T317">
            <v>400</v>
          </cell>
          <cell r="U317">
            <v>400</v>
          </cell>
        </row>
        <row r="318">
          <cell r="B318" t="str">
            <v>China</v>
          </cell>
          <cell r="C318" t="str">
            <v>Tongling Nonferrous Metals Group Holdings Co., Ltd</v>
          </cell>
          <cell r="D318" t="str">
            <v>TongGuanYeHua Company</v>
          </cell>
          <cell r="E318" t="str">
            <v>Tongling City II, Anhui Province</v>
          </cell>
          <cell r="F318" t="str">
            <v>OPR</v>
          </cell>
          <cell r="G318" t="str">
            <v>-</v>
          </cell>
          <cell r="H318" t="str">
            <v>-</v>
          </cell>
          <cell r="I318" t="str">
            <v>-</v>
          </cell>
          <cell r="J318" t="str">
            <v>-</v>
          </cell>
          <cell r="K318" t="str">
            <v>-</v>
          </cell>
          <cell r="L318">
            <v>400</v>
          </cell>
          <cell r="M318">
            <v>400</v>
          </cell>
          <cell r="N318">
            <v>400</v>
          </cell>
          <cell r="O318">
            <v>400</v>
          </cell>
          <cell r="P318">
            <v>400</v>
          </cell>
          <cell r="Q318">
            <v>400</v>
          </cell>
          <cell r="R318">
            <v>400</v>
          </cell>
          <cell r="S318">
            <v>400</v>
          </cell>
          <cell r="T318">
            <v>400</v>
          </cell>
          <cell r="U318">
            <v>400</v>
          </cell>
        </row>
        <row r="319">
          <cell r="B319" t="str">
            <v>China</v>
          </cell>
          <cell r="C319" t="str">
            <v>Two Lions Fine Chemicals Co., Ltd. (TLFC)</v>
          </cell>
          <cell r="E319" t="str">
            <v>Zhangjiagang</v>
          </cell>
          <cell r="F319" t="str">
            <v>OPR</v>
          </cell>
          <cell r="G319">
            <v>990</v>
          </cell>
          <cell r="H319">
            <v>990</v>
          </cell>
          <cell r="I319">
            <v>990</v>
          </cell>
          <cell r="J319">
            <v>990</v>
          </cell>
          <cell r="K319">
            <v>990</v>
          </cell>
          <cell r="L319">
            <v>2300</v>
          </cell>
          <cell r="M319">
            <v>2300</v>
          </cell>
          <cell r="N319">
            <v>2300</v>
          </cell>
          <cell r="O319">
            <v>2300</v>
          </cell>
          <cell r="P319">
            <v>2300</v>
          </cell>
          <cell r="Q319">
            <v>2300</v>
          </cell>
          <cell r="R319">
            <v>2300</v>
          </cell>
          <cell r="S319">
            <v>2300</v>
          </cell>
          <cell r="T319">
            <v>2300</v>
          </cell>
          <cell r="U319">
            <v>2300</v>
          </cell>
        </row>
        <row r="320">
          <cell r="B320" t="str">
            <v>China</v>
          </cell>
          <cell r="C320" t="str">
            <v>Wengfu Dazhou Chemical Ltd.</v>
          </cell>
          <cell r="D320" t="str">
            <v/>
          </cell>
          <cell r="E320" t="str">
            <v>Dazhou, Sichuan Province</v>
          </cell>
          <cell r="F320" t="str">
            <v>OPR</v>
          </cell>
          <cell r="G320" t="str">
            <v>-</v>
          </cell>
          <cell r="H320" t="str">
            <v>-</v>
          </cell>
          <cell r="I320" t="str">
            <v>-</v>
          </cell>
          <cell r="J320" t="str">
            <v>-</v>
          </cell>
          <cell r="K320" t="str">
            <v>-</v>
          </cell>
          <cell r="L320" t="str">
            <v>-</v>
          </cell>
          <cell r="M320">
            <v>800</v>
          </cell>
          <cell r="N320">
            <v>800</v>
          </cell>
          <cell r="O320">
            <v>800</v>
          </cell>
          <cell r="P320">
            <v>800</v>
          </cell>
          <cell r="Q320">
            <v>800</v>
          </cell>
          <cell r="R320">
            <v>800</v>
          </cell>
          <cell r="S320">
            <v>800</v>
          </cell>
          <cell r="T320">
            <v>800</v>
          </cell>
          <cell r="U320">
            <v>800</v>
          </cell>
        </row>
        <row r="321">
          <cell r="B321" t="str">
            <v>China</v>
          </cell>
          <cell r="C321" t="str">
            <v>Wengfu Phosphate Fertilizer Plant</v>
          </cell>
          <cell r="D321" t="str">
            <v>Hongfu Industry &amp; Commerce Development Co. (HICD)</v>
          </cell>
          <cell r="E321" t="str">
            <v xml:space="preserve">Wenfu, Guizhou Province </v>
          </cell>
          <cell r="F321" t="str">
            <v>OPR</v>
          </cell>
          <cell r="G321">
            <v>1400</v>
          </cell>
          <cell r="H321">
            <v>1400</v>
          </cell>
          <cell r="I321">
            <v>1400</v>
          </cell>
          <cell r="J321">
            <v>1400</v>
          </cell>
          <cell r="K321">
            <v>1400</v>
          </cell>
          <cell r="L321">
            <v>1400</v>
          </cell>
          <cell r="M321">
            <v>1400</v>
          </cell>
          <cell r="N321">
            <v>1400</v>
          </cell>
          <cell r="O321">
            <v>1400</v>
          </cell>
          <cell r="P321">
            <v>1400</v>
          </cell>
          <cell r="Q321">
            <v>1400</v>
          </cell>
          <cell r="R321">
            <v>1400</v>
          </cell>
          <cell r="S321">
            <v>1400</v>
          </cell>
          <cell r="T321">
            <v>1400</v>
          </cell>
          <cell r="U321">
            <v>1400</v>
          </cell>
        </row>
        <row r="322">
          <cell r="B322" t="str">
            <v>China</v>
          </cell>
          <cell r="C322" t="str">
            <v>Wengfu Zijin chemical Ltd.</v>
          </cell>
          <cell r="D322" t="str">
            <v/>
          </cell>
          <cell r="E322" t="str">
            <v>Shanghang City, Fujian Province</v>
          </cell>
          <cell r="F322" t="str">
            <v>OPR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 t="str">
            <v>-</v>
          </cell>
          <cell r="M322" t="str">
            <v>-</v>
          </cell>
          <cell r="N322">
            <v>800</v>
          </cell>
          <cell r="O322">
            <v>800</v>
          </cell>
          <cell r="P322">
            <v>800</v>
          </cell>
          <cell r="Q322">
            <v>800</v>
          </cell>
          <cell r="R322">
            <v>800</v>
          </cell>
          <cell r="S322">
            <v>800</v>
          </cell>
          <cell r="T322">
            <v>800</v>
          </cell>
          <cell r="U322">
            <v>800</v>
          </cell>
        </row>
        <row r="323">
          <cell r="B323" t="str">
            <v>China</v>
          </cell>
          <cell r="C323" t="str">
            <v>Win-Win Group</v>
          </cell>
          <cell r="D323" t="str">
            <v/>
          </cell>
          <cell r="E323" t="str">
            <v>Nanchuan District, Chongqing</v>
          </cell>
          <cell r="F323" t="str">
            <v xml:space="preserve">UCT </v>
          </cell>
          <cell r="G323" t="str">
            <v>-</v>
          </cell>
          <cell r="H323" t="str">
            <v>-</v>
          </cell>
          <cell r="I323" t="str">
            <v>-</v>
          </cell>
          <cell r="J323" t="str">
            <v>-</v>
          </cell>
          <cell r="K323" t="str">
            <v>-</v>
          </cell>
          <cell r="L323" t="str">
            <v>-</v>
          </cell>
          <cell r="M323" t="str">
            <v>-</v>
          </cell>
          <cell r="N323" t="str">
            <v>-</v>
          </cell>
          <cell r="O323" t="str">
            <v>-</v>
          </cell>
          <cell r="P323" t="str">
            <v>-</v>
          </cell>
          <cell r="Q323">
            <v>200</v>
          </cell>
          <cell r="R323">
            <v>200</v>
          </cell>
          <cell r="S323">
            <v>200</v>
          </cell>
          <cell r="T323">
            <v>200</v>
          </cell>
          <cell r="U323">
            <v>200</v>
          </cell>
        </row>
        <row r="324">
          <cell r="B324" t="str">
            <v>China</v>
          </cell>
          <cell r="C324" t="str">
            <v>Wuxi Zhenyu Chemical</v>
          </cell>
          <cell r="D324" t="str">
            <v/>
          </cell>
          <cell r="E324" t="str">
            <v>Jiangsu Province</v>
          </cell>
          <cell r="F324" t="str">
            <v>OPR</v>
          </cell>
          <cell r="G324" t="str">
            <v>-</v>
          </cell>
          <cell r="H324" t="str">
            <v>-</v>
          </cell>
          <cell r="I324" t="str">
            <v>-</v>
          </cell>
          <cell r="J324" t="str">
            <v>-</v>
          </cell>
          <cell r="K324" t="str">
            <v>-</v>
          </cell>
          <cell r="L324">
            <v>300</v>
          </cell>
          <cell r="M324">
            <v>300</v>
          </cell>
          <cell r="N324">
            <v>300</v>
          </cell>
          <cell r="O324">
            <v>300</v>
          </cell>
          <cell r="P324">
            <v>300</v>
          </cell>
          <cell r="Q324">
            <v>300</v>
          </cell>
          <cell r="R324">
            <v>300</v>
          </cell>
          <cell r="S324">
            <v>300</v>
          </cell>
          <cell r="T324">
            <v>300</v>
          </cell>
          <cell r="U324">
            <v>300</v>
          </cell>
        </row>
        <row r="325">
          <cell r="B325" t="str">
            <v>China</v>
          </cell>
          <cell r="C325" t="str">
            <v>Wylton Dazhou Chemical Co. Ltd.</v>
          </cell>
          <cell r="D325" t="str">
            <v/>
          </cell>
          <cell r="E325" t="str">
            <v>Dazhou Chemical Industrial Park I, Sichuan Province</v>
          </cell>
          <cell r="F325" t="str">
            <v>OPR</v>
          </cell>
          <cell r="G325">
            <v>0</v>
          </cell>
          <cell r="H325">
            <v>0</v>
          </cell>
          <cell r="I325">
            <v>0</v>
          </cell>
          <cell r="J325" t="str">
            <v>-</v>
          </cell>
          <cell r="K325" t="str">
            <v>-</v>
          </cell>
          <cell r="L325" t="str">
            <v>-</v>
          </cell>
          <cell r="M325" t="str">
            <v>-</v>
          </cell>
          <cell r="N325">
            <v>800</v>
          </cell>
          <cell r="O325">
            <v>800</v>
          </cell>
          <cell r="P325">
            <v>800</v>
          </cell>
          <cell r="Q325">
            <v>800</v>
          </cell>
          <cell r="R325">
            <v>800</v>
          </cell>
          <cell r="S325">
            <v>800</v>
          </cell>
          <cell r="T325">
            <v>800</v>
          </cell>
          <cell r="U325">
            <v>800</v>
          </cell>
        </row>
        <row r="326">
          <cell r="B326" t="str">
            <v>China</v>
          </cell>
          <cell r="C326" t="str">
            <v>Wylton Dazhou Chemical Co. Ltd.</v>
          </cell>
          <cell r="D326" t="str">
            <v/>
          </cell>
          <cell r="E326" t="str">
            <v>Dazhou Chemical Industrial Park II, Sichuan Province</v>
          </cell>
          <cell r="F326" t="str">
            <v>UCT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 t="str">
            <v>-</v>
          </cell>
          <cell r="L326" t="str">
            <v>-</v>
          </cell>
          <cell r="M326" t="str">
            <v>-</v>
          </cell>
          <cell r="N326" t="str">
            <v>-</v>
          </cell>
          <cell r="O326" t="str">
            <v>-</v>
          </cell>
          <cell r="P326" t="str">
            <v>-</v>
          </cell>
          <cell r="Q326">
            <v>396</v>
          </cell>
          <cell r="R326">
            <v>396</v>
          </cell>
          <cell r="S326">
            <v>396</v>
          </cell>
          <cell r="T326">
            <v>396</v>
          </cell>
          <cell r="U326">
            <v>396</v>
          </cell>
        </row>
        <row r="327">
          <cell r="B327" t="str">
            <v>China</v>
          </cell>
          <cell r="C327" t="str">
            <v>Xiangfan Zedong Chemical Co., Ltd.</v>
          </cell>
          <cell r="D327" t="str">
            <v/>
          </cell>
          <cell r="E327" t="str">
            <v>Xiangfan City, Hubei Province</v>
          </cell>
          <cell r="F327" t="str">
            <v>OPR</v>
          </cell>
          <cell r="G327" t="str">
            <v>-</v>
          </cell>
          <cell r="H327" t="str">
            <v>-</v>
          </cell>
          <cell r="I327" t="str">
            <v>-</v>
          </cell>
          <cell r="J327" t="str">
            <v>-</v>
          </cell>
          <cell r="K327" t="str">
            <v>-</v>
          </cell>
          <cell r="L327" t="str">
            <v>-</v>
          </cell>
          <cell r="M327">
            <v>500</v>
          </cell>
          <cell r="N327">
            <v>500</v>
          </cell>
          <cell r="O327">
            <v>500</v>
          </cell>
          <cell r="P327">
            <v>500</v>
          </cell>
          <cell r="Q327">
            <v>500</v>
          </cell>
          <cell r="R327">
            <v>500</v>
          </cell>
          <cell r="S327">
            <v>500</v>
          </cell>
          <cell r="T327">
            <v>500</v>
          </cell>
          <cell r="U327">
            <v>500</v>
          </cell>
        </row>
        <row r="328">
          <cell r="B328" t="str">
            <v>China</v>
          </cell>
          <cell r="C328" t="str">
            <v>Xiangguang Copper &amp; Co.</v>
          </cell>
          <cell r="D328" t="str">
            <v/>
          </cell>
          <cell r="E328" t="str">
            <v>Yanggu</v>
          </cell>
          <cell r="F328" t="str">
            <v>UCT</v>
          </cell>
          <cell r="G328" t="str">
            <v>-</v>
          </cell>
          <cell r="H328" t="str">
            <v>-</v>
          </cell>
          <cell r="I328" t="str">
            <v>-</v>
          </cell>
          <cell r="J328" t="str">
            <v>-</v>
          </cell>
          <cell r="K328" t="str">
            <v>-</v>
          </cell>
          <cell r="L328" t="str">
            <v>-</v>
          </cell>
          <cell r="M328" t="str">
            <v>-</v>
          </cell>
          <cell r="N328" t="str">
            <v>-</v>
          </cell>
          <cell r="O328" t="str">
            <v>-</v>
          </cell>
          <cell r="P328" t="str">
            <v>-</v>
          </cell>
          <cell r="Q328">
            <v>776</v>
          </cell>
          <cell r="R328">
            <v>776</v>
          </cell>
          <cell r="S328">
            <v>776</v>
          </cell>
          <cell r="T328">
            <v>776</v>
          </cell>
          <cell r="U328">
            <v>776</v>
          </cell>
        </row>
        <row r="329">
          <cell r="B329" t="str">
            <v>China</v>
          </cell>
          <cell r="C329" t="str">
            <v>Xiangyun (Group) Chemical Co., Ltd.</v>
          </cell>
          <cell r="E329" t="str">
            <v>Wuxue City, Hubei Province</v>
          </cell>
          <cell r="F329" t="str">
            <v>OPR</v>
          </cell>
          <cell r="G329" t="str">
            <v>-</v>
          </cell>
          <cell r="H329" t="str">
            <v>-</v>
          </cell>
          <cell r="I329" t="str">
            <v>-</v>
          </cell>
          <cell r="J329" t="str">
            <v>-</v>
          </cell>
          <cell r="K329" t="str">
            <v>-</v>
          </cell>
          <cell r="L329">
            <v>1500</v>
          </cell>
          <cell r="M329">
            <v>1500</v>
          </cell>
          <cell r="N329">
            <v>1500</v>
          </cell>
          <cell r="O329">
            <v>1500</v>
          </cell>
          <cell r="P329">
            <v>1500</v>
          </cell>
          <cell r="Q329">
            <v>1500</v>
          </cell>
          <cell r="R329">
            <v>1500</v>
          </cell>
          <cell r="S329">
            <v>1500</v>
          </cell>
          <cell r="T329">
            <v>1500</v>
          </cell>
          <cell r="U329">
            <v>1500</v>
          </cell>
        </row>
        <row r="330">
          <cell r="B330" t="str">
            <v>China</v>
          </cell>
          <cell r="C330" t="str">
            <v>Xinjiang Guanghui</v>
          </cell>
          <cell r="D330" t="str">
            <v/>
          </cell>
          <cell r="E330" t="str">
            <v>New Energy, Xinjiang</v>
          </cell>
          <cell r="F330" t="str">
            <v>OPR</v>
          </cell>
          <cell r="G330" t="str">
            <v>-</v>
          </cell>
          <cell r="H330" t="str">
            <v>-</v>
          </cell>
          <cell r="I330" t="str">
            <v>-</v>
          </cell>
          <cell r="J330" t="str">
            <v>-</v>
          </cell>
          <cell r="K330" t="str">
            <v>-</v>
          </cell>
          <cell r="L330">
            <v>54</v>
          </cell>
          <cell r="M330">
            <v>54</v>
          </cell>
          <cell r="N330">
            <v>54</v>
          </cell>
          <cell r="O330">
            <v>54</v>
          </cell>
          <cell r="P330">
            <v>54</v>
          </cell>
          <cell r="Q330">
            <v>54</v>
          </cell>
          <cell r="R330">
            <v>54</v>
          </cell>
          <cell r="S330">
            <v>54</v>
          </cell>
          <cell r="T330">
            <v>54</v>
          </cell>
          <cell r="U330">
            <v>54</v>
          </cell>
        </row>
        <row r="331">
          <cell r="B331" t="str">
            <v>China</v>
          </cell>
          <cell r="C331" t="str">
            <v>Yankuang Xinjiang Coal</v>
          </cell>
          <cell r="D331" t="str">
            <v/>
          </cell>
          <cell r="E331" t="str">
            <v>Xinjiang</v>
          </cell>
          <cell r="F331" t="str">
            <v>OPR</v>
          </cell>
          <cell r="G331">
            <v>0</v>
          </cell>
          <cell r="H331">
            <v>0</v>
          </cell>
          <cell r="I331">
            <v>0</v>
          </cell>
          <cell r="J331" t="str">
            <v>-</v>
          </cell>
          <cell r="K331" t="str">
            <v>-</v>
          </cell>
          <cell r="L331" t="str">
            <v>-</v>
          </cell>
          <cell r="M331" t="str">
            <v>-</v>
          </cell>
          <cell r="N331">
            <v>30</v>
          </cell>
          <cell r="O331">
            <v>30</v>
          </cell>
          <cell r="P331">
            <v>30</v>
          </cell>
          <cell r="Q331">
            <v>30</v>
          </cell>
          <cell r="R331">
            <v>30</v>
          </cell>
          <cell r="S331">
            <v>30</v>
          </cell>
          <cell r="T331">
            <v>30</v>
          </cell>
          <cell r="U331">
            <v>30</v>
          </cell>
        </row>
        <row r="332">
          <cell r="B332" t="str">
            <v>China</v>
          </cell>
          <cell r="C332" t="str">
            <v>Yichang Luling Chemical Co., Ltd.</v>
          </cell>
          <cell r="D332" t="str">
            <v/>
          </cell>
          <cell r="E332" t="str">
            <v>Hubei Province (MAP)</v>
          </cell>
          <cell r="F332" t="str">
            <v>UCT</v>
          </cell>
          <cell r="G332">
            <v>0</v>
          </cell>
          <cell r="H332" t="str">
            <v>-</v>
          </cell>
          <cell r="I332" t="str">
            <v>-</v>
          </cell>
          <cell r="J332" t="str">
            <v>-</v>
          </cell>
          <cell r="K332" t="str">
            <v>-</v>
          </cell>
          <cell r="L332" t="str">
            <v>-</v>
          </cell>
          <cell r="M332" t="str">
            <v>-</v>
          </cell>
          <cell r="N332" t="str">
            <v>-</v>
          </cell>
          <cell r="O332" t="str">
            <v>-</v>
          </cell>
          <cell r="P332" t="str">
            <v>-</v>
          </cell>
          <cell r="Q332">
            <v>300</v>
          </cell>
          <cell r="R332">
            <v>300</v>
          </cell>
          <cell r="S332">
            <v>300</v>
          </cell>
          <cell r="T332">
            <v>300</v>
          </cell>
          <cell r="U332">
            <v>300</v>
          </cell>
        </row>
        <row r="333">
          <cell r="B333" t="str">
            <v>China</v>
          </cell>
          <cell r="C333" t="str">
            <v>Yichang Xibu Chemical</v>
          </cell>
          <cell r="D333" t="str">
            <v/>
          </cell>
          <cell r="E333" t="str">
            <v>Yuan'an, Hubei</v>
          </cell>
          <cell r="F333" t="str">
            <v>OPR</v>
          </cell>
          <cell r="G333">
            <v>0</v>
          </cell>
          <cell r="H333">
            <v>0</v>
          </cell>
          <cell r="I333">
            <v>0</v>
          </cell>
          <cell r="J333" t="str">
            <v>-</v>
          </cell>
          <cell r="K333" t="str">
            <v>-</v>
          </cell>
          <cell r="L333" t="str">
            <v>-</v>
          </cell>
          <cell r="M333">
            <v>300</v>
          </cell>
          <cell r="N333">
            <v>300</v>
          </cell>
          <cell r="O333">
            <v>300</v>
          </cell>
          <cell r="P333">
            <v>300</v>
          </cell>
          <cell r="Q333">
            <v>300</v>
          </cell>
          <cell r="R333">
            <v>300</v>
          </cell>
          <cell r="S333">
            <v>300</v>
          </cell>
          <cell r="T333">
            <v>300</v>
          </cell>
          <cell r="U333">
            <v>300</v>
          </cell>
        </row>
        <row r="334">
          <cell r="B334" t="str">
            <v>China</v>
          </cell>
          <cell r="C334" t="str">
            <v>Yichang Xinguan Chemical Co. Ltd.</v>
          </cell>
          <cell r="D334" t="str">
            <v/>
          </cell>
          <cell r="E334" t="str">
            <v>Dangyang City, Hubei Province</v>
          </cell>
          <cell r="F334" t="str">
            <v>UCT</v>
          </cell>
          <cell r="G334" t="str">
            <v>-</v>
          </cell>
          <cell r="H334" t="str">
            <v>-</v>
          </cell>
          <cell r="I334" t="str">
            <v>-</v>
          </cell>
          <cell r="J334" t="str">
            <v>-</v>
          </cell>
          <cell r="K334" t="str">
            <v>-</v>
          </cell>
          <cell r="L334" t="str">
            <v>-</v>
          </cell>
          <cell r="M334" t="str">
            <v>-</v>
          </cell>
          <cell r="N334" t="str">
            <v>-</v>
          </cell>
          <cell r="O334" t="str">
            <v>-</v>
          </cell>
          <cell r="P334" t="str">
            <v>-</v>
          </cell>
          <cell r="Q334">
            <v>400</v>
          </cell>
          <cell r="R334">
            <v>400</v>
          </cell>
          <cell r="S334">
            <v>400</v>
          </cell>
          <cell r="T334">
            <v>400</v>
          </cell>
          <cell r="U334">
            <v>400</v>
          </cell>
        </row>
        <row r="335">
          <cell r="B335" t="str">
            <v>China</v>
          </cell>
          <cell r="C335" t="str">
            <v>Yihua</v>
          </cell>
          <cell r="D335" t="str">
            <v/>
          </cell>
          <cell r="E335" t="str">
            <v>unknown</v>
          </cell>
          <cell r="F335" t="str">
            <v>UCT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 t="str">
            <v>-</v>
          </cell>
          <cell r="L335" t="str">
            <v>-</v>
          </cell>
          <cell r="M335" t="str">
            <v>-</v>
          </cell>
          <cell r="N335" t="str">
            <v>-</v>
          </cell>
          <cell r="O335" t="str">
            <v>-</v>
          </cell>
          <cell r="P335" t="str">
            <v>-</v>
          </cell>
          <cell r="Q335">
            <v>792</v>
          </cell>
          <cell r="R335">
            <v>792</v>
          </cell>
          <cell r="S335">
            <v>792</v>
          </cell>
          <cell r="T335">
            <v>792</v>
          </cell>
          <cell r="U335">
            <v>792</v>
          </cell>
        </row>
        <row r="336">
          <cell r="B336" t="str">
            <v>China</v>
          </cell>
          <cell r="C336" t="str">
            <v>Yunfu Pyrite Enterprise Group Corporation</v>
          </cell>
          <cell r="D336" t="str">
            <v/>
          </cell>
          <cell r="E336" t="str">
            <v>Yun'an County, Yunfu City, Guangdong Province</v>
          </cell>
          <cell r="F336" t="str">
            <v>OPR</v>
          </cell>
          <cell r="G336">
            <v>0</v>
          </cell>
          <cell r="H336">
            <v>0</v>
          </cell>
          <cell r="I336" t="str">
            <v>-</v>
          </cell>
          <cell r="J336" t="str">
            <v>-</v>
          </cell>
          <cell r="K336" t="str">
            <v>-</v>
          </cell>
          <cell r="L336">
            <v>400</v>
          </cell>
          <cell r="M336">
            <v>400</v>
          </cell>
          <cell r="N336">
            <v>400</v>
          </cell>
          <cell r="O336">
            <v>400</v>
          </cell>
          <cell r="P336">
            <v>400</v>
          </cell>
          <cell r="Q336">
            <v>400</v>
          </cell>
          <cell r="R336">
            <v>400</v>
          </cell>
          <cell r="S336">
            <v>400</v>
          </cell>
          <cell r="T336">
            <v>400</v>
          </cell>
          <cell r="U336">
            <v>400</v>
          </cell>
        </row>
        <row r="337">
          <cell r="B337" t="str">
            <v>China</v>
          </cell>
          <cell r="C337" t="str">
            <v xml:space="preserve">Yunnan Furui Chemical Co Ltd (Yuntianhua Grp) </v>
          </cell>
          <cell r="E337" t="str">
            <v>Anning County, Yunnan Province</v>
          </cell>
          <cell r="F337" t="str">
            <v>OPR</v>
          </cell>
          <cell r="G337" t="str">
            <v>-</v>
          </cell>
          <cell r="H337" t="str">
            <v>-</v>
          </cell>
          <cell r="I337" t="str">
            <v>-</v>
          </cell>
          <cell r="J337">
            <v>800</v>
          </cell>
          <cell r="K337">
            <v>800</v>
          </cell>
          <cell r="L337">
            <v>800</v>
          </cell>
          <cell r="M337">
            <v>800</v>
          </cell>
          <cell r="N337">
            <v>800</v>
          </cell>
          <cell r="O337">
            <v>800</v>
          </cell>
          <cell r="P337">
            <v>800</v>
          </cell>
          <cell r="Q337">
            <v>800</v>
          </cell>
          <cell r="R337">
            <v>800</v>
          </cell>
          <cell r="S337">
            <v>800</v>
          </cell>
          <cell r="T337">
            <v>800</v>
          </cell>
          <cell r="U337">
            <v>800</v>
          </cell>
        </row>
        <row r="338">
          <cell r="B338" t="str">
            <v>China</v>
          </cell>
          <cell r="C338" t="str">
            <v>Yunnan Sanhuan Sinochem Chemical Fertilizer Co Ltd</v>
          </cell>
          <cell r="D338" t="str">
            <v/>
          </cell>
          <cell r="E338" t="str">
            <v>Haikou town, Xishan District, west of Kunming, Yunnan Province</v>
          </cell>
          <cell r="F338">
            <v>0</v>
          </cell>
          <cell r="G338" t="str">
            <v>-</v>
          </cell>
          <cell r="H338" t="str">
            <v>-</v>
          </cell>
          <cell r="I338" t="str">
            <v>-</v>
          </cell>
          <cell r="J338" t="str">
            <v>-</v>
          </cell>
          <cell r="K338" t="str">
            <v>-</v>
          </cell>
          <cell r="L338" t="str">
            <v>-</v>
          </cell>
          <cell r="M338" t="str">
            <v>-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 t="str">
            <v>-</v>
          </cell>
        </row>
        <row r="339">
          <cell r="B339" t="str">
            <v>China</v>
          </cell>
          <cell r="C339" t="str">
            <v>Yunnan Phosphate Chemical Group</v>
          </cell>
          <cell r="D339" t="str">
            <v/>
          </cell>
          <cell r="E339" t="str">
            <v>Jinning County, Yunnan Province</v>
          </cell>
          <cell r="F339" t="str">
            <v>OPR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 t="str">
            <v>-</v>
          </cell>
          <cell r="L339" t="str">
            <v>-</v>
          </cell>
          <cell r="M339" t="str">
            <v>-</v>
          </cell>
          <cell r="N339" t="str">
            <v>-</v>
          </cell>
          <cell r="O339">
            <v>800</v>
          </cell>
          <cell r="P339">
            <v>800</v>
          </cell>
          <cell r="Q339">
            <v>800</v>
          </cell>
          <cell r="R339">
            <v>800</v>
          </cell>
          <cell r="S339">
            <v>800</v>
          </cell>
          <cell r="T339">
            <v>800</v>
          </cell>
          <cell r="U339">
            <v>800</v>
          </cell>
        </row>
        <row r="340">
          <cell r="B340" t="str">
            <v>China</v>
          </cell>
          <cell r="C340" t="str">
            <v>Yunnan Three Circles Sinochem-Cargill Fertilizers Co., Ltd.</v>
          </cell>
          <cell r="D340" t="str">
            <v/>
          </cell>
          <cell r="E340" t="str">
            <v>Haikou, Kunming I, Yunnan Province</v>
          </cell>
          <cell r="F340" t="str">
            <v>OPR</v>
          </cell>
          <cell r="G340">
            <v>600</v>
          </cell>
          <cell r="H340">
            <v>600</v>
          </cell>
          <cell r="I340">
            <v>600</v>
          </cell>
          <cell r="J340">
            <v>600</v>
          </cell>
          <cell r="K340">
            <v>600</v>
          </cell>
          <cell r="L340">
            <v>600</v>
          </cell>
          <cell r="M340">
            <v>600</v>
          </cell>
          <cell r="N340">
            <v>600</v>
          </cell>
          <cell r="O340">
            <v>600</v>
          </cell>
          <cell r="P340">
            <v>600</v>
          </cell>
          <cell r="Q340">
            <v>600</v>
          </cell>
          <cell r="R340">
            <v>600</v>
          </cell>
          <cell r="S340">
            <v>600</v>
          </cell>
          <cell r="T340">
            <v>600</v>
          </cell>
          <cell r="U340">
            <v>600</v>
          </cell>
        </row>
        <row r="341">
          <cell r="B341" t="str">
            <v>China</v>
          </cell>
          <cell r="C341" t="str">
            <v>Yunnan Three Circles Sinochem-Cargill Fertilizers Co., Ltd.</v>
          </cell>
          <cell r="D341" t="str">
            <v/>
          </cell>
          <cell r="E341" t="str">
            <v>Haikou, Kunming II, Yunnan Province</v>
          </cell>
          <cell r="F341" t="str">
            <v>OPR</v>
          </cell>
          <cell r="G341">
            <v>0</v>
          </cell>
          <cell r="H341">
            <v>0</v>
          </cell>
          <cell r="I341">
            <v>0</v>
          </cell>
          <cell r="J341" t="str">
            <v>-</v>
          </cell>
          <cell r="K341" t="str">
            <v>-</v>
          </cell>
          <cell r="L341" t="str">
            <v>-</v>
          </cell>
          <cell r="M341" t="str">
            <v>-</v>
          </cell>
          <cell r="N341">
            <v>800</v>
          </cell>
          <cell r="O341">
            <v>800</v>
          </cell>
          <cell r="P341">
            <v>800</v>
          </cell>
          <cell r="Q341">
            <v>800</v>
          </cell>
          <cell r="R341">
            <v>800</v>
          </cell>
          <cell r="S341">
            <v>800</v>
          </cell>
          <cell r="T341">
            <v>800</v>
          </cell>
          <cell r="U341">
            <v>800</v>
          </cell>
        </row>
        <row r="342">
          <cell r="B342" t="str">
            <v>China</v>
          </cell>
          <cell r="C342" t="str">
            <v>Yunnan Three Circles Sinochem-Cargill Fertilizers Co., Ltd.</v>
          </cell>
          <cell r="D342" t="str">
            <v/>
          </cell>
          <cell r="E342" t="str">
            <v>Haikou, Kunming III, Yunnan Province</v>
          </cell>
          <cell r="F342" t="str">
            <v>UCT</v>
          </cell>
          <cell r="G342">
            <v>0</v>
          </cell>
          <cell r="H342">
            <v>0</v>
          </cell>
          <cell r="I342">
            <v>0</v>
          </cell>
          <cell r="J342" t="str">
            <v>-</v>
          </cell>
          <cell r="K342" t="str">
            <v>-</v>
          </cell>
          <cell r="L342" t="str">
            <v>-</v>
          </cell>
          <cell r="M342" t="str">
            <v>-</v>
          </cell>
          <cell r="N342" t="str">
            <v>-</v>
          </cell>
          <cell r="O342" t="str">
            <v>-</v>
          </cell>
          <cell r="P342" t="str">
            <v>-</v>
          </cell>
          <cell r="Q342">
            <v>800</v>
          </cell>
          <cell r="R342">
            <v>800</v>
          </cell>
          <cell r="S342">
            <v>800</v>
          </cell>
          <cell r="T342">
            <v>800</v>
          </cell>
          <cell r="U342">
            <v>800</v>
          </cell>
        </row>
        <row r="343">
          <cell r="B343" t="str">
            <v>China</v>
          </cell>
          <cell r="C343" t="str">
            <v>Yuntianhua International Yinshan Fertilizer Co. Ltd.</v>
          </cell>
          <cell r="D343" t="str">
            <v/>
          </cell>
          <cell r="E343" t="str">
            <v>Tengchong County, Yunnan Province</v>
          </cell>
          <cell r="F343" t="str">
            <v>OPR</v>
          </cell>
          <cell r="G343" t="str">
            <v>-</v>
          </cell>
          <cell r="H343" t="str">
            <v>-</v>
          </cell>
          <cell r="I343" t="str">
            <v>-</v>
          </cell>
          <cell r="J343" t="str">
            <v>-</v>
          </cell>
          <cell r="K343" t="str">
            <v>-</v>
          </cell>
          <cell r="L343">
            <v>100</v>
          </cell>
          <cell r="M343">
            <v>100</v>
          </cell>
          <cell r="N343">
            <v>100</v>
          </cell>
          <cell r="O343">
            <v>100</v>
          </cell>
          <cell r="P343">
            <v>100</v>
          </cell>
          <cell r="Q343">
            <v>100</v>
          </cell>
          <cell r="R343">
            <v>100</v>
          </cell>
          <cell r="S343">
            <v>100</v>
          </cell>
          <cell r="T343">
            <v>100</v>
          </cell>
          <cell r="U343">
            <v>100</v>
          </cell>
        </row>
        <row r="344">
          <cell r="B344" t="str">
            <v>China</v>
          </cell>
          <cell r="C344" t="str">
            <v>Zhejiang Jiahua Chemical Corporation</v>
          </cell>
          <cell r="D344" t="str">
            <v/>
          </cell>
          <cell r="E344" t="str">
            <v>Jiaxing</v>
          </cell>
          <cell r="F344" t="str">
            <v>OPR</v>
          </cell>
          <cell r="G344">
            <v>371</v>
          </cell>
          <cell r="H344">
            <v>371</v>
          </cell>
          <cell r="I344">
            <v>371</v>
          </cell>
          <cell r="J344">
            <v>371</v>
          </cell>
          <cell r="K344">
            <v>371</v>
          </cell>
          <cell r="L344">
            <v>371</v>
          </cell>
          <cell r="M344">
            <v>371</v>
          </cell>
          <cell r="N344">
            <v>371</v>
          </cell>
          <cell r="O344">
            <v>371</v>
          </cell>
          <cell r="P344">
            <v>371</v>
          </cell>
          <cell r="Q344">
            <v>371</v>
          </cell>
          <cell r="R344">
            <v>371</v>
          </cell>
          <cell r="S344">
            <v>371</v>
          </cell>
          <cell r="T344">
            <v>371</v>
          </cell>
          <cell r="U344">
            <v>371</v>
          </cell>
        </row>
        <row r="345">
          <cell r="B345" t="str">
            <v>China</v>
          </cell>
          <cell r="C345" t="str">
            <v>Zhuzhou Chemical Industry (Group) Company</v>
          </cell>
          <cell r="D345" t="str">
            <v/>
          </cell>
          <cell r="E345" t="str">
            <v>Zhuzhou, Hunan Province</v>
          </cell>
          <cell r="F345" t="str">
            <v>OPR</v>
          </cell>
          <cell r="G345">
            <v>173</v>
          </cell>
          <cell r="H345">
            <v>173</v>
          </cell>
          <cell r="I345">
            <v>173</v>
          </cell>
          <cell r="J345">
            <v>173</v>
          </cell>
          <cell r="K345">
            <v>173</v>
          </cell>
          <cell r="L345">
            <v>173</v>
          </cell>
          <cell r="M345">
            <v>173</v>
          </cell>
          <cell r="N345">
            <v>173</v>
          </cell>
          <cell r="O345">
            <v>173</v>
          </cell>
          <cell r="P345">
            <v>173</v>
          </cell>
          <cell r="Q345">
            <v>173</v>
          </cell>
          <cell r="R345">
            <v>173</v>
          </cell>
          <cell r="S345">
            <v>173</v>
          </cell>
          <cell r="T345">
            <v>173</v>
          </cell>
          <cell r="U345">
            <v>173</v>
          </cell>
        </row>
        <row r="346">
          <cell r="B346" t="str">
            <v>China</v>
          </cell>
          <cell r="C346" t="str">
            <v>Zijin Copper Industry Co. Ltd.</v>
          </cell>
          <cell r="D346" t="str">
            <v/>
          </cell>
          <cell r="E346" t="str">
            <v>Shanghang County, Fujian Province</v>
          </cell>
          <cell r="F346" t="str">
            <v>UCT</v>
          </cell>
          <cell r="G346" t="str">
            <v>-</v>
          </cell>
          <cell r="H346" t="str">
            <v>-</v>
          </cell>
          <cell r="I346" t="str">
            <v>-</v>
          </cell>
          <cell r="J346" t="str">
            <v>-</v>
          </cell>
          <cell r="K346" t="str">
            <v>-</v>
          </cell>
          <cell r="L346" t="str">
            <v>-</v>
          </cell>
          <cell r="M346" t="str">
            <v>-</v>
          </cell>
          <cell r="N346" t="str">
            <v>-</v>
          </cell>
          <cell r="O346" t="str">
            <v>-</v>
          </cell>
          <cell r="P346" t="str">
            <v>-</v>
          </cell>
          <cell r="Q346">
            <v>850</v>
          </cell>
          <cell r="R346">
            <v>850</v>
          </cell>
          <cell r="S346">
            <v>850</v>
          </cell>
          <cell r="T346">
            <v>850</v>
          </cell>
          <cell r="U346">
            <v>850</v>
          </cell>
        </row>
        <row r="347">
          <cell r="B347" t="str">
            <v>China</v>
          </cell>
          <cell r="C347" t="str">
            <v>Zunyi Migao</v>
          </cell>
          <cell r="D347" t="str">
            <v>subsidiary of Migao Corporation</v>
          </cell>
          <cell r="E347" t="str">
            <v>Zunyi, Guizhou Province</v>
          </cell>
          <cell r="F347" t="str">
            <v>PLN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 t="str">
            <v>-</v>
          </cell>
          <cell r="L347" t="str">
            <v>-</v>
          </cell>
          <cell r="M347" t="str">
            <v>-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600</v>
          </cell>
        </row>
        <row r="348">
          <cell r="B348" t="str">
            <v>Indonesia</v>
          </cell>
          <cell r="C348" t="str">
            <v>P.T. Indo Bharat Rayon</v>
          </cell>
          <cell r="D348" t="str">
            <v/>
          </cell>
          <cell r="E348" t="str">
            <v>Purwakarta</v>
          </cell>
          <cell r="F348" t="str">
            <v>OPR</v>
          </cell>
          <cell r="G348" t="str">
            <v>-</v>
          </cell>
          <cell r="H348" t="str">
            <v>-</v>
          </cell>
          <cell r="I348" t="str">
            <v>-</v>
          </cell>
          <cell r="J348" t="str">
            <v>-</v>
          </cell>
          <cell r="K348" t="str">
            <v>-</v>
          </cell>
          <cell r="L348">
            <v>20</v>
          </cell>
          <cell r="M348">
            <v>20</v>
          </cell>
          <cell r="N348">
            <v>20</v>
          </cell>
          <cell r="O348">
            <v>20</v>
          </cell>
          <cell r="P348">
            <v>20</v>
          </cell>
          <cell r="Q348">
            <v>20</v>
          </cell>
          <cell r="R348">
            <v>20</v>
          </cell>
          <cell r="S348">
            <v>20</v>
          </cell>
          <cell r="T348">
            <v>20</v>
          </cell>
          <cell r="U348">
            <v>20</v>
          </cell>
        </row>
        <row r="349">
          <cell r="B349" t="str">
            <v>Indonesia</v>
          </cell>
          <cell r="C349" t="str">
            <v>P.T. Petro Jordan Abadi (PT Petrokimia Gresik (PKG)/Jordan Phosphate Mines Company (JPMC)</v>
          </cell>
          <cell r="E349" t="str">
            <v>Gresik, East Java</v>
          </cell>
          <cell r="F349" t="str">
            <v>PLN</v>
          </cell>
          <cell r="G349" t="str">
            <v>-</v>
          </cell>
          <cell r="H349" t="str">
            <v>-</v>
          </cell>
          <cell r="I349" t="str">
            <v>-</v>
          </cell>
          <cell r="J349" t="str">
            <v>-</v>
          </cell>
          <cell r="K349" t="str">
            <v>-</v>
          </cell>
          <cell r="L349" t="str">
            <v>-</v>
          </cell>
          <cell r="M349" t="str">
            <v>-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600</v>
          </cell>
        </row>
        <row r="350">
          <cell r="B350" t="str">
            <v>Indonesia</v>
          </cell>
          <cell r="C350" t="str">
            <v>P.T. Petrokimia Gresik (PKG)</v>
          </cell>
          <cell r="E350" t="str">
            <v>Gresik, East Java</v>
          </cell>
          <cell r="F350" t="str">
            <v>OPR</v>
          </cell>
          <cell r="G350">
            <v>200</v>
          </cell>
          <cell r="H350">
            <v>200</v>
          </cell>
          <cell r="I350">
            <v>200</v>
          </cell>
          <cell r="J350">
            <v>200</v>
          </cell>
          <cell r="K350">
            <v>200</v>
          </cell>
          <cell r="L350">
            <v>200</v>
          </cell>
          <cell r="M350">
            <v>200</v>
          </cell>
          <cell r="N350">
            <v>550</v>
          </cell>
          <cell r="O350">
            <v>550</v>
          </cell>
          <cell r="P350">
            <v>550</v>
          </cell>
          <cell r="Q350">
            <v>550</v>
          </cell>
          <cell r="R350">
            <v>550</v>
          </cell>
          <cell r="S350">
            <v>550</v>
          </cell>
          <cell r="T350">
            <v>550</v>
          </cell>
          <cell r="U350">
            <v>550</v>
          </cell>
        </row>
        <row r="351">
          <cell r="B351" t="str">
            <v>Indonesia</v>
          </cell>
          <cell r="C351" t="str">
            <v>P.T. South Pacific Viscose</v>
          </cell>
          <cell r="D351" t="str">
            <v/>
          </cell>
          <cell r="E351" t="str">
            <v>Purwakarta</v>
          </cell>
          <cell r="F351" t="str">
            <v>OPR</v>
          </cell>
          <cell r="G351" t="str">
            <v>-</v>
          </cell>
          <cell r="H351" t="str">
            <v>-</v>
          </cell>
          <cell r="I351" t="str">
            <v>-</v>
          </cell>
          <cell r="J351" t="str">
            <v>-</v>
          </cell>
          <cell r="K351" t="str">
            <v>-</v>
          </cell>
          <cell r="L351" t="str">
            <v>-</v>
          </cell>
          <cell r="M351" t="str">
            <v>-</v>
          </cell>
          <cell r="N351" t="str">
            <v>-</v>
          </cell>
          <cell r="O351">
            <v>115</v>
          </cell>
          <cell r="P351">
            <v>115</v>
          </cell>
          <cell r="Q351">
            <v>115</v>
          </cell>
          <cell r="R351">
            <v>115</v>
          </cell>
          <cell r="S351">
            <v>115</v>
          </cell>
          <cell r="T351">
            <v>115</v>
          </cell>
          <cell r="U351">
            <v>115</v>
          </cell>
        </row>
        <row r="352">
          <cell r="B352" t="str">
            <v>Indonesia</v>
          </cell>
          <cell r="C352" t="str">
            <v>P.T. Utama Inti Hasil Kimia Industri</v>
          </cell>
          <cell r="D352" t="str">
            <v/>
          </cell>
          <cell r="E352" t="str">
            <v>Medan</v>
          </cell>
          <cell r="F352" t="str">
            <v>OPR</v>
          </cell>
          <cell r="G352">
            <v>33</v>
          </cell>
          <cell r="H352">
            <v>33</v>
          </cell>
          <cell r="I352">
            <v>33</v>
          </cell>
          <cell r="J352">
            <v>33</v>
          </cell>
          <cell r="K352">
            <v>33</v>
          </cell>
          <cell r="L352">
            <v>33</v>
          </cell>
          <cell r="M352">
            <v>33</v>
          </cell>
          <cell r="N352">
            <v>33</v>
          </cell>
          <cell r="O352">
            <v>33</v>
          </cell>
          <cell r="P352">
            <v>33</v>
          </cell>
          <cell r="Q352">
            <v>33</v>
          </cell>
          <cell r="R352">
            <v>33</v>
          </cell>
          <cell r="S352">
            <v>33</v>
          </cell>
          <cell r="T352">
            <v>33</v>
          </cell>
          <cell r="U352">
            <v>33</v>
          </cell>
        </row>
        <row r="353">
          <cell r="B353" t="str">
            <v>Japan</v>
          </cell>
          <cell r="C353" t="str">
            <v>Dowa Metals &amp; Mining Co.</v>
          </cell>
          <cell r="D353" t="str">
            <v/>
          </cell>
          <cell r="E353" t="str">
            <v>Akita</v>
          </cell>
          <cell r="F353" t="str">
            <v>OPR</v>
          </cell>
          <cell r="G353">
            <v>0</v>
          </cell>
          <cell r="H353">
            <v>0</v>
          </cell>
          <cell r="I353">
            <v>0</v>
          </cell>
          <cell r="J353">
            <v>350</v>
          </cell>
          <cell r="K353">
            <v>350</v>
          </cell>
          <cell r="L353">
            <v>350</v>
          </cell>
          <cell r="M353">
            <v>350</v>
          </cell>
          <cell r="N353">
            <v>350</v>
          </cell>
          <cell r="O353">
            <v>350</v>
          </cell>
          <cell r="P353">
            <v>350</v>
          </cell>
          <cell r="Q353">
            <v>350</v>
          </cell>
          <cell r="R353">
            <v>350</v>
          </cell>
          <cell r="S353">
            <v>350</v>
          </cell>
          <cell r="T353">
            <v>350</v>
          </cell>
          <cell r="U353">
            <v>350</v>
          </cell>
        </row>
        <row r="354">
          <cell r="B354" t="str">
            <v>Japan</v>
          </cell>
          <cell r="C354" t="str">
            <v>Hibi Kyodo Smelting Co., Ltd.</v>
          </cell>
          <cell r="D354" t="str">
            <v/>
          </cell>
          <cell r="E354" t="str">
            <v>Tamano</v>
          </cell>
          <cell r="F354" t="str">
            <v>OPR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890</v>
          </cell>
          <cell r="L354">
            <v>890</v>
          </cell>
          <cell r="M354">
            <v>890</v>
          </cell>
          <cell r="N354">
            <v>890</v>
          </cell>
          <cell r="O354">
            <v>890</v>
          </cell>
          <cell r="P354">
            <v>890</v>
          </cell>
          <cell r="Q354">
            <v>890</v>
          </cell>
          <cell r="R354">
            <v>890</v>
          </cell>
          <cell r="S354">
            <v>890</v>
          </cell>
          <cell r="T354">
            <v>890</v>
          </cell>
          <cell r="U354">
            <v>890</v>
          </cell>
        </row>
        <row r="355">
          <cell r="B355" t="str">
            <v>Japan</v>
          </cell>
          <cell r="C355" t="str">
            <v>Mitsui Mining and Smelting Co.</v>
          </cell>
          <cell r="D355" t="str">
            <v/>
          </cell>
          <cell r="E355" t="str">
            <v>Hachinohe</v>
          </cell>
          <cell r="F355" t="str">
            <v>OPR</v>
          </cell>
          <cell r="G355">
            <v>0</v>
          </cell>
          <cell r="H355">
            <v>0</v>
          </cell>
          <cell r="I355">
            <v>0</v>
          </cell>
          <cell r="J355">
            <v>150</v>
          </cell>
          <cell r="K355">
            <v>150</v>
          </cell>
          <cell r="L355">
            <v>150</v>
          </cell>
          <cell r="M355">
            <v>150</v>
          </cell>
          <cell r="N355">
            <v>150</v>
          </cell>
          <cell r="O355">
            <v>150</v>
          </cell>
          <cell r="P355">
            <v>150</v>
          </cell>
          <cell r="Q355">
            <v>150</v>
          </cell>
          <cell r="R355">
            <v>150</v>
          </cell>
          <cell r="S355">
            <v>150</v>
          </cell>
          <cell r="T355">
            <v>150</v>
          </cell>
          <cell r="U355">
            <v>150</v>
          </cell>
        </row>
        <row r="356">
          <cell r="B356" t="str">
            <v>Japan</v>
          </cell>
          <cell r="C356" t="str">
            <v>Toho Zinc Co.</v>
          </cell>
          <cell r="D356" t="str">
            <v/>
          </cell>
          <cell r="E356" t="str">
            <v>Annaka</v>
          </cell>
          <cell r="F356" t="str">
            <v>OPR</v>
          </cell>
          <cell r="G356">
            <v>0</v>
          </cell>
          <cell r="H356">
            <v>0</v>
          </cell>
          <cell r="I356">
            <v>0</v>
          </cell>
          <cell r="J356">
            <v>100</v>
          </cell>
          <cell r="K356">
            <v>100</v>
          </cell>
          <cell r="L356">
            <v>100</v>
          </cell>
          <cell r="M356">
            <v>100</v>
          </cell>
          <cell r="N356">
            <v>100</v>
          </cell>
          <cell r="O356">
            <v>100</v>
          </cell>
          <cell r="P356">
            <v>100</v>
          </cell>
          <cell r="Q356">
            <v>100</v>
          </cell>
          <cell r="R356">
            <v>100</v>
          </cell>
          <cell r="S356">
            <v>100</v>
          </cell>
          <cell r="T356">
            <v>100</v>
          </cell>
          <cell r="U356">
            <v>100</v>
          </cell>
        </row>
        <row r="357">
          <cell r="B357" t="str">
            <v>Japan</v>
          </cell>
          <cell r="C357" t="str">
            <v>Toho Zinc Co.</v>
          </cell>
          <cell r="D357" t="str">
            <v/>
          </cell>
          <cell r="E357" t="str">
            <v>Onahama-shi, Fukushima, Tohoku</v>
          </cell>
          <cell r="F357" t="str">
            <v>OPR</v>
          </cell>
          <cell r="G357">
            <v>0</v>
          </cell>
          <cell r="H357">
            <v>0</v>
          </cell>
          <cell r="I357">
            <v>0</v>
          </cell>
          <cell r="J357">
            <v>150</v>
          </cell>
          <cell r="K357">
            <v>150</v>
          </cell>
          <cell r="L357">
            <v>150</v>
          </cell>
          <cell r="M357">
            <v>150</v>
          </cell>
          <cell r="N357">
            <v>150</v>
          </cell>
          <cell r="O357">
            <v>150</v>
          </cell>
          <cell r="P357">
            <v>150</v>
          </cell>
          <cell r="Q357">
            <v>150</v>
          </cell>
          <cell r="R357">
            <v>150</v>
          </cell>
          <cell r="S357">
            <v>150</v>
          </cell>
          <cell r="T357">
            <v>150</v>
          </cell>
          <cell r="U357">
            <v>150</v>
          </cell>
        </row>
        <row r="358">
          <cell r="B358" t="str">
            <v>Japan</v>
          </cell>
          <cell r="C358" t="str">
            <v>Onahama Smelting &amp; Refining Co., Ltd.</v>
          </cell>
          <cell r="D358" t="str">
            <v/>
          </cell>
          <cell r="E358" t="str">
            <v>Onahama-shi, Fukushima, Tohoku</v>
          </cell>
          <cell r="F358" t="str">
            <v>OPR</v>
          </cell>
          <cell r="G358">
            <v>445</v>
          </cell>
          <cell r="H358">
            <v>445</v>
          </cell>
          <cell r="I358">
            <v>445</v>
          </cell>
          <cell r="J358">
            <v>445</v>
          </cell>
          <cell r="K358">
            <v>445</v>
          </cell>
          <cell r="L358">
            <v>445</v>
          </cell>
          <cell r="M358">
            <v>445</v>
          </cell>
          <cell r="N358">
            <v>600</v>
          </cell>
          <cell r="O358">
            <v>600</v>
          </cell>
          <cell r="P358">
            <v>600</v>
          </cell>
          <cell r="Q358">
            <v>600</v>
          </cell>
          <cell r="R358">
            <v>600</v>
          </cell>
          <cell r="S358">
            <v>600</v>
          </cell>
          <cell r="T358">
            <v>600</v>
          </cell>
          <cell r="U358">
            <v>600</v>
          </cell>
        </row>
        <row r="359">
          <cell r="B359" t="str">
            <v>Korea, South (ROK)</v>
          </cell>
          <cell r="C359" t="str">
            <v>Hankook Caprolactam</v>
          </cell>
          <cell r="D359" t="str">
            <v/>
          </cell>
          <cell r="E359" t="str">
            <v>Ulsan</v>
          </cell>
          <cell r="F359" t="str">
            <v>OPR</v>
          </cell>
          <cell r="G359">
            <v>150</v>
          </cell>
          <cell r="H359">
            <v>150</v>
          </cell>
          <cell r="I359">
            <v>150</v>
          </cell>
          <cell r="J359">
            <v>150</v>
          </cell>
          <cell r="K359">
            <v>150</v>
          </cell>
          <cell r="L359">
            <v>150</v>
          </cell>
          <cell r="M359">
            <v>150</v>
          </cell>
          <cell r="N359">
            <v>150</v>
          </cell>
          <cell r="O359">
            <v>150</v>
          </cell>
          <cell r="P359">
            <v>150</v>
          </cell>
          <cell r="Q359">
            <v>150</v>
          </cell>
          <cell r="R359">
            <v>150</v>
          </cell>
          <cell r="S359">
            <v>150</v>
          </cell>
          <cell r="T359">
            <v>150</v>
          </cell>
          <cell r="U359">
            <v>150</v>
          </cell>
        </row>
        <row r="360">
          <cell r="B360" t="str">
            <v>Korea, South (ROK)</v>
          </cell>
          <cell r="C360" t="str">
            <v>Hyundai Oil Bank</v>
          </cell>
          <cell r="D360" t="str">
            <v/>
          </cell>
          <cell r="E360" t="str">
            <v>unknown</v>
          </cell>
          <cell r="F360" t="str">
            <v>OPR</v>
          </cell>
          <cell r="G360" t="str">
            <v>-</v>
          </cell>
          <cell r="H360" t="str">
            <v>-</v>
          </cell>
          <cell r="I360" t="str">
            <v>-</v>
          </cell>
          <cell r="J360" t="str">
            <v>-</v>
          </cell>
          <cell r="K360" t="str">
            <v>-</v>
          </cell>
          <cell r="L360" t="str">
            <v>-</v>
          </cell>
          <cell r="M360" t="str">
            <v>-</v>
          </cell>
          <cell r="N360">
            <v>50</v>
          </cell>
          <cell r="O360">
            <v>50</v>
          </cell>
          <cell r="P360">
            <v>50</v>
          </cell>
          <cell r="Q360">
            <v>50</v>
          </cell>
          <cell r="R360">
            <v>50</v>
          </cell>
          <cell r="S360">
            <v>50</v>
          </cell>
          <cell r="T360">
            <v>50</v>
          </cell>
          <cell r="U360">
            <v>50</v>
          </cell>
        </row>
        <row r="361">
          <cell r="B361" t="str">
            <v>Korea, South (ROK)</v>
          </cell>
          <cell r="C361" t="str">
            <v>Korea Western Power</v>
          </cell>
          <cell r="D361" t="str">
            <v/>
          </cell>
          <cell r="E361" t="str">
            <v>Taean</v>
          </cell>
          <cell r="F361" t="str">
            <v>PLN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 t="str">
            <v>-</v>
          </cell>
          <cell r="M361" t="str">
            <v>-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32</v>
          </cell>
        </row>
        <row r="362">
          <cell r="B362" t="str">
            <v>Korea, South (ROK)</v>
          </cell>
          <cell r="C362" t="str">
            <v>Korea Zinc</v>
          </cell>
          <cell r="D362" t="str">
            <v/>
          </cell>
          <cell r="E362" t="str">
            <v>Onsan</v>
          </cell>
          <cell r="F362" t="str">
            <v>OPR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1000</v>
          </cell>
          <cell r="L362">
            <v>1000</v>
          </cell>
          <cell r="M362">
            <v>1000</v>
          </cell>
          <cell r="N362">
            <v>1000</v>
          </cell>
          <cell r="O362">
            <v>1000</v>
          </cell>
          <cell r="P362">
            <v>1000</v>
          </cell>
          <cell r="Q362">
            <v>1000</v>
          </cell>
          <cell r="R362">
            <v>1000</v>
          </cell>
          <cell r="S362">
            <v>1000</v>
          </cell>
          <cell r="T362">
            <v>1000</v>
          </cell>
          <cell r="U362">
            <v>1000</v>
          </cell>
        </row>
        <row r="363">
          <cell r="B363" t="str">
            <v>Korea, South (ROK)</v>
          </cell>
          <cell r="C363" t="str">
            <v>LG Caltex Oil Corporation</v>
          </cell>
          <cell r="D363" t="str">
            <v/>
          </cell>
          <cell r="E363" t="str">
            <v>Yeosu</v>
          </cell>
          <cell r="F363" t="str">
            <v>OPR</v>
          </cell>
          <cell r="G363">
            <v>33</v>
          </cell>
          <cell r="H363">
            <v>33</v>
          </cell>
          <cell r="I363">
            <v>33</v>
          </cell>
          <cell r="J363">
            <v>33</v>
          </cell>
          <cell r="K363">
            <v>33</v>
          </cell>
          <cell r="L363">
            <v>33</v>
          </cell>
          <cell r="M363">
            <v>33</v>
          </cell>
          <cell r="N363">
            <v>33</v>
          </cell>
          <cell r="O363">
            <v>33</v>
          </cell>
          <cell r="P363">
            <v>33</v>
          </cell>
          <cell r="Q363">
            <v>33</v>
          </cell>
          <cell r="R363">
            <v>33</v>
          </cell>
          <cell r="S363">
            <v>33</v>
          </cell>
          <cell r="T363">
            <v>33</v>
          </cell>
          <cell r="U363">
            <v>33</v>
          </cell>
        </row>
        <row r="364">
          <cell r="B364" t="str">
            <v>Korea, South (ROK)</v>
          </cell>
          <cell r="C364" t="str">
            <v>LS-Nikko Copper, Inc.</v>
          </cell>
          <cell r="D364" t="str">
            <v/>
          </cell>
          <cell r="E364" t="str">
            <v>Onsan</v>
          </cell>
          <cell r="F364" t="str">
            <v>OPR</v>
          </cell>
          <cell r="G364">
            <v>891</v>
          </cell>
          <cell r="H364">
            <v>891</v>
          </cell>
          <cell r="I364">
            <v>891</v>
          </cell>
          <cell r="J364">
            <v>891</v>
          </cell>
          <cell r="K364">
            <v>1360</v>
          </cell>
          <cell r="L364">
            <v>1360</v>
          </cell>
          <cell r="M364">
            <v>1360</v>
          </cell>
          <cell r="N364">
            <v>1360</v>
          </cell>
          <cell r="O364">
            <v>1360</v>
          </cell>
          <cell r="P364">
            <v>1360</v>
          </cell>
          <cell r="Q364">
            <v>1360</v>
          </cell>
          <cell r="R364">
            <v>1360</v>
          </cell>
          <cell r="S364">
            <v>1360</v>
          </cell>
          <cell r="T364">
            <v>1360</v>
          </cell>
          <cell r="U364">
            <v>1360</v>
          </cell>
        </row>
        <row r="365">
          <cell r="B365" t="str">
            <v>Korea, South (ROK)</v>
          </cell>
          <cell r="C365" t="str">
            <v>Namhae Chemical</v>
          </cell>
          <cell r="D365" t="str">
            <v/>
          </cell>
          <cell r="E365" t="str">
            <v>Yeosu</v>
          </cell>
          <cell r="F365" t="str">
            <v>OPR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890</v>
          </cell>
          <cell r="L365">
            <v>890</v>
          </cell>
          <cell r="M365">
            <v>890</v>
          </cell>
          <cell r="N365">
            <v>890</v>
          </cell>
          <cell r="O365">
            <v>890</v>
          </cell>
          <cell r="P365">
            <v>890</v>
          </cell>
          <cell r="Q365">
            <v>890</v>
          </cell>
          <cell r="R365">
            <v>890</v>
          </cell>
          <cell r="S365">
            <v>890</v>
          </cell>
          <cell r="T365">
            <v>890</v>
          </cell>
          <cell r="U365">
            <v>890</v>
          </cell>
        </row>
        <row r="366">
          <cell r="B366" t="str">
            <v>Philippines</v>
          </cell>
          <cell r="C366" t="str">
            <v>PASAR</v>
          </cell>
          <cell r="D366" t="str">
            <v/>
          </cell>
          <cell r="E366" t="str">
            <v>Leyte</v>
          </cell>
          <cell r="F366" t="str">
            <v>OPR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430</v>
          </cell>
          <cell r="L366">
            <v>430</v>
          </cell>
          <cell r="M366">
            <v>430</v>
          </cell>
          <cell r="N366">
            <v>430</v>
          </cell>
          <cell r="O366">
            <v>430</v>
          </cell>
          <cell r="P366">
            <v>430</v>
          </cell>
          <cell r="Q366">
            <v>430</v>
          </cell>
          <cell r="R366">
            <v>430</v>
          </cell>
          <cell r="S366">
            <v>430</v>
          </cell>
          <cell r="T366">
            <v>430</v>
          </cell>
          <cell r="U366">
            <v>430</v>
          </cell>
        </row>
        <row r="367">
          <cell r="B367" t="str">
            <v>Philippines</v>
          </cell>
          <cell r="C367" t="str">
            <v>Philippine Batteries Inc</v>
          </cell>
          <cell r="D367" t="str">
            <v/>
          </cell>
          <cell r="E367" t="str">
            <v>Sta. Maria, Bulacan</v>
          </cell>
          <cell r="F367" t="str">
            <v>OPR</v>
          </cell>
          <cell r="G367">
            <v>23</v>
          </cell>
          <cell r="H367">
            <v>23</v>
          </cell>
          <cell r="I367">
            <v>23</v>
          </cell>
          <cell r="J367">
            <v>23</v>
          </cell>
          <cell r="K367">
            <v>23</v>
          </cell>
          <cell r="L367">
            <v>23</v>
          </cell>
          <cell r="M367">
            <v>23</v>
          </cell>
          <cell r="N367">
            <v>23</v>
          </cell>
          <cell r="O367">
            <v>23</v>
          </cell>
          <cell r="P367">
            <v>23</v>
          </cell>
          <cell r="Q367">
            <v>23</v>
          </cell>
          <cell r="R367">
            <v>23</v>
          </cell>
          <cell r="S367">
            <v>23</v>
          </cell>
          <cell r="T367">
            <v>23</v>
          </cell>
          <cell r="U367">
            <v>23</v>
          </cell>
        </row>
        <row r="368">
          <cell r="B368" t="str">
            <v>Taiwan, Republic of China</v>
          </cell>
          <cell r="C368" t="str">
            <v>China Petrochemical Development Corp. (CPDC)</v>
          </cell>
          <cell r="E368" t="str">
            <v>Taoyuan Refinery</v>
          </cell>
          <cell r="F368" t="str">
            <v>OPR</v>
          </cell>
          <cell r="G368">
            <v>30</v>
          </cell>
          <cell r="H368">
            <v>30</v>
          </cell>
          <cell r="I368">
            <v>30</v>
          </cell>
          <cell r="J368">
            <v>30</v>
          </cell>
          <cell r="K368">
            <v>30</v>
          </cell>
          <cell r="L368">
            <v>30</v>
          </cell>
          <cell r="M368">
            <v>30</v>
          </cell>
          <cell r="N368">
            <v>30</v>
          </cell>
          <cell r="O368">
            <v>30</v>
          </cell>
          <cell r="P368">
            <v>30</v>
          </cell>
          <cell r="Q368">
            <v>30</v>
          </cell>
          <cell r="R368">
            <v>30</v>
          </cell>
          <cell r="S368">
            <v>30</v>
          </cell>
          <cell r="T368">
            <v>30</v>
          </cell>
          <cell r="U368">
            <v>30</v>
          </cell>
        </row>
        <row r="369">
          <cell r="B369" t="str">
            <v>Taiwan, Republic of China</v>
          </cell>
          <cell r="C369" t="str">
            <v>FPC</v>
          </cell>
          <cell r="D369" t="str">
            <v/>
          </cell>
          <cell r="E369" t="str">
            <v>Mailiao Taiwan</v>
          </cell>
          <cell r="F369" t="str">
            <v>OPR</v>
          </cell>
          <cell r="G369">
            <v>132</v>
          </cell>
          <cell r="H369">
            <v>132</v>
          </cell>
          <cell r="I369">
            <v>132</v>
          </cell>
          <cell r="J369">
            <v>132</v>
          </cell>
          <cell r="K369">
            <v>132</v>
          </cell>
          <cell r="L369">
            <v>132</v>
          </cell>
          <cell r="M369">
            <v>132</v>
          </cell>
          <cell r="N369">
            <v>132</v>
          </cell>
          <cell r="O369">
            <v>132</v>
          </cell>
          <cell r="P369">
            <v>132</v>
          </cell>
          <cell r="Q369">
            <v>132</v>
          </cell>
          <cell r="R369">
            <v>132</v>
          </cell>
          <cell r="S369">
            <v>132</v>
          </cell>
          <cell r="T369">
            <v>132</v>
          </cell>
          <cell r="U369">
            <v>132</v>
          </cell>
        </row>
        <row r="370">
          <cell r="B370" t="str">
            <v>Taiwan, Republic of China</v>
          </cell>
          <cell r="C370" t="str">
            <v>The Beaming Co., Ltd.</v>
          </cell>
          <cell r="D370" t="str">
            <v/>
          </cell>
          <cell r="E370" t="str">
            <v>Taizhong</v>
          </cell>
          <cell r="F370" t="str">
            <v>UCT</v>
          </cell>
          <cell r="G370" t="str">
            <v>-</v>
          </cell>
          <cell r="H370" t="str">
            <v>-</v>
          </cell>
          <cell r="I370" t="str">
            <v>-</v>
          </cell>
          <cell r="J370" t="str">
            <v>-</v>
          </cell>
          <cell r="K370" t="str">
            <v>-</v>
          </cell>
          <cell r="L370" t="str">
            <v>-</v>
          </cell>
          <cell r="M370" t="str">
            <v>-</v>
          </cell>
          <cell r="N370" t="str">
            <v>-</v>
          </cell>
          <cell r="O370" t="str">
            <v>-</v>
          </cell>
          <cell r="P370" t="str">
            <v>-</v>
          </cell>
          <cell r="Q370">
            <v>248</v>
          </cell>
          <cell r="R370">
            <v>248</v>
          </cell>
          <cell r="S370">
            <v>248</v>
          </cell>
          <cell r="T370">
            <v>248</v>
          </cell>
          <cell r="U370">
            <v>248</v>
          </cell>
        </row>
        <row r="371">
          <cell r="B371" t="str">
            <v>Taiwan, Republic of China</v>
          </cell>
          <cell r="C371" t="str">
            <v>Heng-I</v>
          </cell>
          <cell r="D371" t="str">
            <v/>
          </cell>
          <cell r="E371" t="str">
            <v>unknown</v>
          </cell>
          <cell r="F371" t="str">
            <v>PLN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 t="str">
            <v>-</v>
          </cell>
          <cell r="M371" t="str">
            <v>-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165</v>
          </cell>
        </row>
        <row r="372">
          <cell r="B372" t="str">
            <v>Thailand</v>
          </cell>
          <cell r="C372" t="str">
            <v>Thai Copper</v>
          </cell>
          <cell r="D372" t="str">
            <v/>
          </cell>
          <cell r="E372" t="str">
            <v>Rayong</v>
          </cell>
          <cell r="F372" t="str">
            <v>OPR</v>
          </cell>
          <cell r="G372">
            <v>710</v>
          </cell>
          <cell r="H372">
            <v>710</v>
          </cell>
          <cell r="I372">
            <v>710</v>
          </cell>
          <cell r="J372">
            <v>710</v>
          </cell>
          <cell r="K372">
            <v>710</v>
          </cell>
          <cell r="L372">
            <v>710</v>
          </cell>
          <cell r="M372">
            <v>710</v>
          </cell>
          <cell r="N372">
            <v>710</v>
          </cell>
          <cell r="O372">
            <v>710</v>
          </cell>
          <cell r="P372">
            <v>710</v>
          </cell>
          <cell r="Q372">
            <v>710</v>
          </cell>
          <cell r="R372">
            <v>710</v>
          </cell>
          <cell r="S372">
            <v>710</v>
          </cell>
          <cell r="T372">
            <v>710</v>
          </cell>
          <cell r="U372">
            <v>710</v>
          </cell>
        </row>
        <row r="373">
          <cell r="B373" t="str">
            <v>Vietnam</v>
          </cell>
          <cell r="C373" t="str">
            <v>Vietnam National Chemical Corp. (Vinachem)</v>
          </cell>
          <cell r="E373" t="str">
            <v>Dinh Vu Economic Zone (Hai Phong) (DAP)</v>
          </cell>
          <cell r="F373" t="str">
            <v>OPR</v>
          </cell>
          <cell r="G373" t="str">
            <v>-</v>
          </cell>
          <cell r="H373" t="str">
            <v>-</v>
          </cell>
          <cell r="I373" t="str">
            <v>-</v>
          </cell>
          <cell r="J373" t="str">
            <v>-</v>
          </cell>
          <cell r="K373">
            <v>400</v>
          </cell>
          <cell r="L373">
            <v>400</v>
          </cell>
          <cell r="M373">
            <v>400</v>
          </cell>
          <cell r="N373">
            <v>400</v>
          </cell>
          <cell r="O373">
            <v>400</v>
          </cell>
          <cell r="P373">
            <v>400</v>
          </cell>
          <cell r="Q373">
            <v>400</v>
          </cell>
          <cell r="R373">
            <v>400</v>
          </cell>
          <cell r="S373">
            <v>400</v>
          </cell>
          <cell r="T373">
            <v>400</v>
          </cell>
          <cell r="U373">
            <v>400</v>
          </cell>
        </row>
        <row r="374">
          <cell r="B374" t="str">
            <v>Vietnam</v>
          </cell>
          <cell r="C374" t="str">
            <v>Vietnam National Chemical Corp. (Vinachem)</v>
          </cell>
          <cell r="E374" t="str">
            <v>Tang Loong, Lao Cai Province (DAP)</v>
          </cell>
          <cell r="F374" t="str">
            <v>UCT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 t="str">
            <v>-</v>
          </cell>
          <cell r="L374" t="str">
            <v>-</v>
          </cell>
          <cell r="M374" t="str">
            <v>-</v>
          </cell>
          <cell r="N374" t="str">
            <v>-</v>
          </cell>
          <cell r="O374" t="str">
            <v>-</v>
          </cell>
          <cell r="P374" t="str">
            <v>-</v>
          </cell>
          <cell r="Q374">
            <v>420</v>
          </cell>
          <cell r="R374">
            <v>420</v>
          </cell>
          <cell r="S374">
            <v>420</v>
          </cell>
          <cell r="T374">
            <v>420</v>
          </cell>
          <cell r="U374">
            <v>420</v>
          </cell>
        </row>
        <row r="375">
          <cell r="B375" t="str">
            <v>Australia</v>
          </cell>
          <cell r="C375" t="str">
            <v>BHP Billiton</v>
          </cell>
          <cell r="D375" t="str">
            <v/>
          </cell>
          <cell r="E375" t="str">
            <v>Ravensthorpe</v>
          </cell>
          <cell r="F375" t="str">
            <v>SLD</v>
          </cell>
          <cell r="G375" t="str">
            <v>-</v>
          </cell>
          <cell r="H375" t="str">
            <v>-</v>
          </cell>
          <cell r="I375" t="str">
            <v>-</v>
          </cell>
          <cell r="J375" t="str">
            <v>-</v>
          </cell>
          <cell r="K375" t="str">
            <v>-</v>
          </cell>
          <cell r="L375" t="str">
            <v>-</v>
          </cell>
          <cell r="M375" t="str">
            <v>-</v>
          </cell>
          <cell r="N375" t="str">
            <v>-</v>
          </cell>
          <cell r="O375" t="str">
            <v>-</v>
          </cell>
          <cell r="P375" t="str">
            <v>-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 t="str">
            <v>-</v>
          </cell>
        </row>
        <row r="376">
          <cell r="B376" t="str">
            <v>Australia</v>
          </cell>
          <cell r="C376" t="str">
            <v>First Quantum Minerals</v>
          </cell>
          <cell r="D376" t="str">
            <v/>
          </cell>
          <cell r="E376" t="str">
            <v>Ravensthorpe</v>
          </cell>
          <cell r="F376" t="str">
            <v>UCT</v>
          </cell>
          <cell r="G376" t="str">
            <v>-</v>
          </cell>
          <cell r="H376" t="str">
            <v>-</v>
          </cell>
          <cell r="I376" t="str">
            <v>-</v>
          </cell>
          <cell r="J376" t="str">
            <v>-</v>
          </cell>
          <cell r="K376" t="str">
            <v>-</v>
          </cell>
          <cell r="L376" t="str">
            <v>-</v>
          </cell>
          <cell r="M376" t="str">
            <v>-</v>
          </cell>
          <cell r="N376" t="str">
            <v>-</v>
          </cell>
          <cell r="O376" t="str">
            <v>-</v>
          </cell>
          <cell r="P376" t="str">
            <v>-</v>
          </cell>
          <cell r="Q376">
            <v>1500</v>
          </cell>
          <cell r="R376">
            <v>1500</v>
          </cell>
          <cell r="S376">
            <v>1500</v>
          </cell>
          <cell r="T376">
            <v>1500</v>
          </cell>
          <cell r="U376">
            <v>1500</v>
          </cell>
        </row>
        <row r="377">
          <cell r="B377" t="str">
            <v>Australia</v>
          </cell>
          <cell r="C377" t="str">
            <v>Havilah Resources</v>
          </cell>
          <cell r="D377" t="str">
            <v/>
          </cell>
          <cell r="E377" t="str">
            <v>Mutooroo</v>
          </cell>
          <cell r="F377" t="str">
            <v>PLN</v>
          </cell>
          <cell r="G377" t="str">
            <v>-</v>
          </cell>
          <cell r="H377" t="str">
            <v>-</v>
          </cell>
          <cell r="I377" t="str">
            <v>-</v>
          </cell>
          <cell r="J377" t="str">
            <v>-</v>
          </cell>
          <cell r="K377" t="str">
            <v>-</v>
          </cell>
          <cell r="L377" t="str">
            <v>-</v>
          </cell>
          <cell r="M377" t="str">
            <v>-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540</v>
          </cell>
        </row>
        <row r="378">
          <cell r="B378" t="str">
            <v>Australia</v>
          </cell>
          <cell r="C378" t="str">
            <v>Incitec Pivot</v>
          </cell>
          <cell r="D378" t="str">
            <v/>
          </cell>
          <cell r="E378" t="str">
            <v>Mount Isa, Queensland</v>
          </cell>
          <cell r="F378" t="str">
            <v>OPR</v>
          </cell>
          <cell r="G378">
            <v>0</v>
          </cell>
          <cell r="H378">
            <v>0</v>
          </cell>
          <cell r="I378">
            <v>0</v>
          </cell>
          <cell r="J378">
            <v>900</v>
          </cell>
          <cell r="K378">
            <v>900</v>
          </cell>
          <cell r="L378">
            <v>900</v>
          </cell>
          <cell r="M378">
            <v>900</v>
          </cell>
          <cell r="N378">
            <v>900</v>
          </cell>
          <cell r="O378">
            <v>900</v>
          </cell>
          <cell r="P378">
            <v>900</v>
          </cell>
          <cell r="Q378">
            <v>900</v>
          </cell>
          <cell r="R378">
            <v>900</v>
          </cell>
          <cell r="S378">
            <v>900</v>
          </cell>
          <cell r="T378">
            <v>900</v>
          </cell>
          <cell r="U378">
            <v>900</v>
          </cell>
        </row>
        <row r="379">
          <cell r="B379" t="str">
            <v>Australia</v>
          </cell>
          <cell r="C379" t="str">
            <v>Legend International Holdings</v>
          </cell>
          <cell r="D379" t="str">
            <v/>
          </cell>
          <cell r="E379" t="str">
            <v>Mount Isa, Queensland</v>
          </cell>
          <cell r="F379" t="str">
            <v>PLN</v>
          </cell>
          <cell r="G379">
            <v>0</v>
          </cell>
          <cell r="H379">
            <v>0</v>
          </cell>
          <cell r="I379">
            <v>0</v>
          </cell>
          <cell r="J379" t="str">
            <v>-</v>
          </cell>
          <cell r="K379" t="str">
            <v>-</v>
          </cell>
          <cell r="L379" t="str">
            <v>-</v>
          </cell>
          <cell r="M379" t="str">
            <v>-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1600</v>
          </cell>
        </row>
        <row r="380">
          <cell r="B380" t="str">
            <v>Australia</v>
          </cell>
          <cell r="C380" t="str">
            <v>Murrin Murrin Holdings Pty Ltd.</v>
          </cell>
          <cell r="D380" t="str">
            <v/>
          </cell>
          <cell r="E380" t="str">
            <v>Leonora, Western Australia</v>
          </cell>
          <cell r="F380" t="str">
            <v>OPR</v>
          </cell>
          <cell r="G380">
            <v>1485</v>
          </cell>
          <cell r="H380">
            <v>1485</v>
          </cell>
          <cell r="I380">
            <v>1485</v>
          </cell>
          <cell r="J380">
            <v>1485</v>
          </cell>
          <cell r="K380">
            <v>1485</v>
          </cell>
          <cell r="L380">
            <v>1485</v>
          </cell>
          <cell r="M380">
            <v>1485</v>
          </cell>
          <cell r="N380">
            <v>1485</v>
          </cell>
          <cell r="O380">
            <v>1485</v>
          </cell>
          <cell r="P380">
            <v>1485</v>
          </cell>
          <cell r="Q380">
            <v>1485</v>
          </cell>
          <cell r="R380">
            <v>1485</v>
          </cell>
          <cell r="S380">
            <v>1485</v>
          </cell>
          <cell r="T380">
            <v>1485</v>
          </cell>
          <cell r="U380">
            <v>1485</v>
          </cell>
        </row>
        <row r="381">
          <cell r="B381" t="str">
            <v>Australia</v>
          </cell>
          <cell r="C381" t="str">
            <v>Western Mining Corp. (WMC)</v>
          </cell>
          <cell r="E381" t="str">
            <v>Olympic Dam in South Australia</v>
          </cell>
          <cell r="F381" t="str">
            <v>OPR</v>
          </cell>
          <cell r="G381">
            <v>0</v>
          </cell>
          <cell r="H381">
            <v>594</v>
          </cell>
          <cell r="I381">
            <v>594</v>
          </cell>
          <cell r="J381">
            <v>594</v>
          </cell>
          <cell r="K381">
            <v>594</v>
          </cell>
          <cell r="L381">
            <v>594</v>
          </cell>
          <cell r="M381">
            <v>594</v>
          </cell>
          <cell r="N381">
            <v>594</v>
          </cell>
          <cell r="O381">
            <v>594</v>
          </cell>
          <cell r="P381">
            <v>594</v>
          </cell>
          <cell r="Q381">
            <v>594</v>
          </cell>
          <cell r="R381">
            <v>594</v>
          </cell>
          <cell r="S381">
            <v>594</v>
          </cell>
          <cell r="T381">
            <v>594</v>
          </cell>
          <cell r="U381">
            <v>594</v>
          </cell>
        </row>
        <row r="382">
          <cell r="B382" t="str">
            <v>New Caledonia</v>
          </cell>
          <cell r="C382" t="str">
            <v>Vale Inco, Goro Nickel Laterite project</v>
          </cell>
          <cell r="D382" t="str">
            <v/>
          </cell>
          <cell r="E382" t="str">
            <v>Goro, Noumea</v>
          </cell>
          <cell r="F382" t="str">
            <v>OPR</v>
          </cell>
          <cell r="G382" t="str">
            <v>-</v>
          </cell>
          <cell r="H382" t="str">
            <v>-</v>
          </cell>
          <cell r="I382" t="str">
            <v>-</v>
          </cell>
          <cell r="J382" t="str">
            <v>-</v>
          </cell>
          <cell r="K382" t="str">
            <v>-</v>
          </cell>
          <cell r="L382">
            <v>1500</v>
          </cell>
          <cell r="M382">
            <v>1500</v>
          </cell>
          <cell r="N382">
            <v>1500</v>
          </cell>
          <cell r="O382">
            <v>1500</v>
          </cell>
          <cell r="P382">
            <v>1500</v>
          </cell>
          <cell r="Q382">
            <v>1500</v>
          </cell>
          <cell r="R382">
            <v>1500</v>
          </cell>
          <cell r="S382">
            <v>1500</v>
          </cell>
          <cell r="T382">
            <v>1500</v>
          </cell>
          <cell r="U382">
            <v>1500</v>
          </cell>
        </row>
        <row r="383">
          <cell r="B383" t="str">
            <v>New Caledonia Total</v>
          </cell>
          <cell r="C383" t="str">
            <v>Balance Agri-Nutrients</v>
          </cell>
          <cell r="D383" t="str">
            <v/>
          </cell>
          <cell r="E383" t="str">
            <v>Awarua</v>
          </cell>
          <cell r="F383" t="str">
            <v>CLS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 t="str">
            <v>-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 t="str">
            <v>-</v>
          </cell>
        </row>
        <row r="384">
          <cell r="B384" t="str">
            <v>New Caledonia Total</v>
          </cell>
          <cell r="C384" t="str">
            <v>Balance Agri-Nutrients</v>
          </cell>
          <cell r="D384" t="str">
            <v/>
          </cell>
          <cell r="E384" t="str">
            <v>Mount Maunganui</v>
          </cell>
          <cell r="F384" t="str">
            <v>OPR</v>
          </cell>
          <cell r="G384">
            <v>198</v>
          </cell>
          <cell r="H384">
            <v>198</v>
          </cell>
          <cell r="I384">
            <v>198</v>
          </cell>
          <cell r="J384">
            <v>198</v>
          </cell>
          <cell r="K384">
            <v>198</v>
          </cell>
          <cell r="L384">
            <v>198</v>
          </cell>
          <cell r="M384">
            <v>198</v>
          </cell>
          <cell r="N384">
            <v>198</v>
          </cell>
          <cell r="O384">
            <v>198</v>
          </cell>
          <cell r="P384">
            <v>198</v>
          </cell>
          <cell r="Q384">
            <v>198</v>
          </cell>
          <cell r="R384">
            <v>198</v>
          </cell>
          <cell r="S384">
            <v>198</v>
          </cell>
          <cell r="T384">
            <v>198</v>
          </cell>
          <cell r="U384">
            <v>198</v>
          </cell>
        </row>
        <row r="385">
          <cell r="B385" t="str">
            <v>New Caledonia Total</v>
          </cell>
          <cell r="C385" t="str">
            <v>Balance Agri-Nutrients</v>
          </cell>
          <cell r="D385" t="str">
            <v/>
          </cell>
          <cell r="E385" t="str">
            <v>Whangarei</v>
          </cell>
          <cell r="F385" t="str">
            <v>CLS</v>
          </cell>
          <cell r="G385">
            <v>82</v>
          </cell>
          <cell r="H385">
            <v>82</v>
          </cell>
          <cell r="I385">
            <v>82</v>
          </cell>
          <cell r="J385">
            <v>82</v>
          </cell>
          <cell r="K385">
            <v>82</v>
          </cell>
          <cell r="L385">
            <v>82</v>
          </cell>
          <cell r="M385">
            <v>82</v>
          </cell>
          <cell r="N385">
            <v>82</v>
          </cell>
          <cell r="O385">
            <v>82</v>
          </cell>
          <cell r="P385">
            <v>82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 t="str">
            <v>-</v>
          </cell>
        </row>
        <row r="386">
          <cell r="B386" t="str">
            <v>New Caledonia Total</v>
          </cell>
          <cell r="C386" t="str">
            <v>Ravensdown</v>
          </cell>
          <cell r="D386" t="str">
            <v/>
          </cell>
          <cell r="E386" t="str">
            <v>Dunedin</v>
          </cell>
          <cell r="F386" t="str">
            <v>OPR</v>
          </cell>
          <cell r="G386">
            <v>115</v>
          </cell>
          <cell r="H386">
            <v>115</v>
          </cell>
          <cell r="I386">
            <v>115</v>
          </cell>
          <cell r="J386">
            <v>115</v>
          </cell>
          <cell r="K386">
            <v>115</v>
          </cell>
          <cell r="L386">
            <v>115</v>
          </cell>
          <cell r="M386">
            <v>115</v>
          </cell>
          <cell r="N386">
            <v>115</v>
          </cell>
          <cell r="O386">
            <v>115</v>
          </cell>
          <cell r="P386">
            <v>115</v>
          </cell>
          <cell r="Q386">
            <v>115</v>
          </cell>
          <cell r="R386">
            <v>115</v>
          </cell>
          <cell r="S386">
            <v>115</v>
          </cell>
          <cell r="T386">
            <v>115</v>
          </cell>
          <cell r="U386">
            <v>115</v>
          </cell>
        </row>
        <row r="387">
          <cell r="B387" t="str">
            <v>Papua New Guinea</v>
          </cell>
          <cell r="C387" t="str">
            <v>Highlands Pacific</v>
          </cell>
          <cell r="D387" t="str">
            <v/>
          </cell>
          <cell r="E387" t="str">
            <v>Ramu River</v>
          </cell>
          <cell r="F387" t="str">
            <v>OPR</v>
          </cell>
          <cell r="G387" t="str">
            <v>-</v>
          </cell>
          <cell r="H387" t="str">
            <v>-</v>
          </cell>
          <cell r="I387" t="str">
            <v>-</v>
          </cell>
          <cell r="J387" t="str">
            <v>-</v>
          </cell>
          <cell r="K387" t="str">
            <v>-</v>
          </cell>
          <cell r="L387" t="str">
            <v>-</v>
          </cell>
          <cell r="M387" t="str">
            <v>-</v>
          </cell>
          <cell r="N387">
            <v>1122</v>
          </cell>
          <cell r="O387">
            <v>1122</v>
          </cell>
          <cell r="P387">
            <v>1122</v>
          </cell>
          <cell r="Q387">
            <v>1122</v>
          </cell>
          <cell r="R387">
            <v>1122</v>
          </cell>
          <cell r="S387">
            <v>1122</v>
          </cell>
          <cell r="T387">
            <v>1122</v>
          </cell>
          <cell r="U387">
            <v>1122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con F&amp;F"/>
      <sheetName val="wo value time series"/>
      <sheetName val="wo volume time series"/>
      <sheetName val="wo volume by type"/>
      <sheetName val="summary_structure of F&amp;F"/>
      <sheetName val="wo producers"/>
      <sheetName val="wo ess oil prodn_2023"/>
      <sheetName val="wo ess oil prodn chart"/>
      <sheetName val="wo ess oil producers"/>
      <sheetName val="wo cons aroma"/>
      <sheetName val="wo producers aroma"/>
      <sheetName val="r&amp;d expenditures"/>
      <sheetName val="operating expenses"/>
      <sheetName val="new conversion flowchart"/>
      <sheetName val="biotech ingred"/>
      <sheetName val="food trends"/>
      <sheetName val="fragrance trends"/>
      <sheetName val="NA mergers"/>
      <sheetName val="Lat Am regulations"/>
      <sheetName val="EMEA Company Sales"/>
      <sheetName val="EMEA mergers"/>
      <sheetName val="Givaudan"/>
      <sheetName val="Mane"/>
      <sheetName val="Robertet"/>
      <sheetName val="Symrise n"/>
      <sheetName val="Givaudan financials"/>
      <sheetName val="Symrise financials"/>
      <sheetName val="ja structure flowchart"/>
      <sheetName val="Nonconsolidated"/>
      <sheetName val="Cost Structure"/>
      <sheetName val="Commercial Flavor"/>
      <sheetName val="Natural Extracts"/>
      <sheetName val="NA Summary 2024"/>
      <sheetName val="NA cons flavor 2024"/>
      <sheetName val="NA cons frag"/>
      <sheetName val="NA mkt participants"/>
      <sheetName val="NA Trade_f&amp;f"/>
      <sheetName val="NA Trade_frag"/>
      <sheetName val="NA cons essential 2024"/>
      <sheetName val="NA imports_ess_oils "/>
      <sheetName val="NA Trade_ess_oils "/>
      <sheetName val="NA Trade_ess_oils  (2)"/>
      <sheetName val="NA Price_ess_oils 2024"/>
      <sheetName val="NA cons aroma"/>
      <sheetName val="NA aroma cons 2024"/>
      <sheetName val="NA Trade_aroma"/>
      <sheetName val="NA Trade_aroma (2)"/>
      <sheetName val="NA Price_aroma"/>
      <sheetName val="Lat Am Summary 2024"/>
      <sheetName val="Lat Am cons flavor 2024"/>
      <sheetName val="Lat Am cons frag 2024"/>
      <sheetName val="Lat Am mkt participants"/>
      <sheetName val="Lat Am Trade_flavor"/>
      <sheetName val="Lat Am Trade_frag"/>
      <sheetName val="Lat Am cons 2024"/>
      <sheetName val="Lat Am import_ess_oils"/>
      <sheetName val="Lat Am export ess_oils"/>
      <sheetName val="Lat Am Price_ess_oils 2024"/>
      <sheetName val="Lat Am cons aroma"/>
      <sheetName val="Lat Am arom cons 2024"/>
      <sheetName val="Lat Am import_aroma"/>
      <sheetName val="Lat Am export_aroma"/>
      <sheetName val="Lat Am Price_aroma 2024"/>
      <sheetName val="WE_Cons"/>
      <sheetName val="WE Consump Flavors"/>
      <sheetName val="WE Consump Fragrances"/>
      <sheetName val="WE Producers "/>
      <sheetName val="WE Trade Flavor n"/>
      <sheetName val="WE Trade Fragrance n"/>
      <sheetName val="WE Price Flavor n"/>
      <sheetName val="WE Consump EssentialOils"/>
      <sheetName val="WE Import EssenOils&amp;Extracts n"/>
      <sheetName val="WE Export EssenOils&amp;Extracts n"/>
      <sheetName val="WE_Price_ESS_Oils"/>
      <sheetName val="WE Consump AromaChems"/>
      <sheetName val="WE Consump AromaChems Types"/>
      <sheetName val="WE Import AromaChems n"/>
      <sheetName val="WE Export AromaChems n"/>
      <sheetName val="WE_Price_Aroma"/>
      <sheetName val="CE cons"/>
      <sheetName val="CE_Consump_Flavors"/>
      <sheetName val="CE_Consump_Fragrances"/>
      <sheetName val="F&amp;F_CE_Prod"/>
      <sheetName val="CE Trade Flavor n"/>
      <sheetName val="CE Trade Fragrance n"/>
      <sheetName val="CE Price Flavor n"/>
      <sheetName val="CE_Consump_essent"/>
      <sheetName val="CE Imp EssenOils&amp;Extracts imp"/>
      <sheetName val="CE Exp EssenOils&amp;Extracts expor"/>
      <sheetName val="CE_Price_ESS_Oils"/>
      <sheetName val="CE_Consump_aroma"/>
      <sheetName val="Aroma_cosnum"/>
      <sheetName val="CE Trade AromaChems imp"/>
      <sheetName val="CE Trade AromaChems exp"/>
      <sheetName val="CE_Price_Aroma"/>
      <sheetName val="Turkey cons all"/>
      <sheetName val="Turkey cons FF"/>
      <sheetName val="Turkey cons FF (2)"/>
      <sheetName val="F&amp;F_Turkey"/>
      <sheetName val="Turkey Trade Flav Frag"/>
      <sheetName val="Turkey Trade Frag"/>
      <sheetName val="Turkey prices FF"/>
      <sheetName val="Turkey cons ess oils"/>
      <sheetName val="Turkey imps essential"/>
      <sheetName val="Turkey exps essential"/>
      <sheetName val="Turkey prices essential oils"/>
      <sheetName val="Turkey cons AROMA"/>
      <sheetName val="Turkey aroma imps"/>
      <sheetName val="Turkey aroma exps"/>
      <sheetName val="Turkey prices Aroma"/>
      <sheetName val="CIS&amp;Baltic cons"/>
      <sheetName val="CIS_Consump_Flavors"/>
      <sheetName val="CIS_Consump_Fragarnces"/>
      <sheetName val="F&amp;F_CIS_Prod"/>
      <sheetName val="CIS Trade Flavor n"/>
      <sheetName val="CIS_Trade_Fragrance"/>
      <sheetName val="CIS Price Flavor n"/>
      <sheetName val="CIS_Consum_essent"/>
      <sheetName val="CIS_Baltic_imp_EssenOils"/>
      <sheetName val="CIS_Baltic_Exp_EssenOils"/>
      <sheetName val="CIS_Price_ESS_Oils"/>
      <sheetName val="CIS_Cons_Aroma"/>
      <sheetName val="Aroma_cosnum (3)"/>
      <sheetName val="CIS_Baltic_AromaChems imp"/>
      <sheetName val="CIS_Baltic_AromaChems exp"/>
      <sheetName val="CIS_Price_Aroma"/>
      <sheetName val="ME_Cons 2024"/>
      <sheetName val="ME consump Flavors"/>
      <sheetName val="ME consump Fragrances"/>
      <sheetName val="ME Producers"/>
      <sheetName val="ME Trade Flavor n"/>
      <sheetName val="ME Trade Fragrance n"/>
      <sheetName val="ME Price Flavor n"/>
      <sheetName val="ME consump EssentialOils"/>
      <sheetName val="ME Trade EssenOils&amp;Extracts imp"/>
      <sheetName val="ME Trade EssenOils&amp;Extracts exp"/>
      <sheetName val="ME_Price_ESS_Oils"/>
      <sheetName val="ME consump AromaChems"/>
      <sheetName val="Aroma_cosnum (4)"/>
      <sheetName val="ME Imp AromaChems"/>
      <sheetName val="ME Exp AromaChems"/>
      <sheetName val="ME_Price_Aroma"/>
      <sheetName val="Africa_Cons 2024"/>
      <sheetName val="AF consump Flavors"/>
      <sheetName val="AF consump Fragrances"/>
      <sheetName val="African Producers"/>
      <sheetName val="AF Trade Flavor n"/>
      <sheetName val="AF Trade Fragrance n"/>
      <sheetName val="AF Price Flavor n"/>
      <sheetName val="AF consump EssentialOils"/>
      <sheetName val="AF Trade EssenOils&amp;Extracts imp"/>
      <sheetName val="AF Trade EssenOils&amp;Extracts exp"/>
      <sheetName val="Africa_Price_ESS_Oils"/>
      <sheetName val="AF consump AromaChems"/>
      <sheetName val="Aroma_cosnum (5)"/>
      <sheetName val="AF Imp AromaChems"/>
      <sheetName val="AF Exp AromaChems"/>
      <sheetName val="Africa_Price_Aroma"/>
      <sheetName val="Total consumption"/>
      <sheetName val="SA SD flavor &amp; Frag"/>
      <sheetName val="SA cons flavor"/>
      <sheetName val="India cons flavor"/>
      <sheetName val="India cons fragrances"/>
      <sheetName val="Pak flavor cons"/>
      <sheetName val="Pak cons fragrances"/>
      <sheetName val="SRL cons"/>
      <sheetName val="SRL cons fragrance"/>
      <sheetName val="Southern Asia Final Poducer (3)"/>
      <sheetName val="SA trade flavor (3)"/>
      <sheetName val="SA trade fragnances (3)"/>
      <sheetName val="SA SD essential oil"/>
      <sheetName val="SA cons essential oil"/>
      <sheetName val="India cons essential oil"/>
      <sheetName val="Pak con essential oil"/>
      <sheetName val="SRL cons essential oil "/>
      <sheetName val="SA import essential oil"/>
      <sheetName val="SA export essential oil"/>
      <sheetName val="SA SD aroma"/>
      <sheetName val="SA cons aroma"/>
      <sheetName val="India cons aroma"/>
      <sheetName val="Pak cons aroma"/>
      <sheetName val="SRL cons aroma"/>
      <sheetName val="SA import aroma"/>
      <sheetName val="SA export aroma"/>
      <sheetName val="China consump"/>
      <sheetName val="chines produ"/>
      <sheetName val="chinese sypply"/>
      <sheetName val="chines cons of flavors"/>
      <sheetName val="chines cons of fragra"/>
      <sheetName val="chins cons of f&amp;f"/>
      <sheetName val="mj ch prdc"/>
      <sheetName val="chins trade of flavor"/>
      <sheetName val="chins trade of frag"/>
      <sheetName val="chins prices of f&amp;f"/>
      <sheetName val="chins sd ess"/>
      <sheetName val="chins production selctd"/>
      <sheetName val="chins cons ess oils"/>
      <sheetName val="chins imp essen"/>
      <sheetName val="chins exp essen "/>
      <sheetName val="chins price ess"/>
      <sheetName val="chins unit"/>
      <sheetName val="chins suply aroma"/>
      <sheetName val="chins suply van"/>
      <sheetName val="chins cons aroma"/>
      <sheetName val="chins cons"/>
      <sheetName val="major chins"/>
      <sheetName val="chins import aroma"/>
      <sheetName val="chins export aroma"/>
      <sheetName val="chins price aroma"/>
      <sheetName val="chins unit exp"/>
      <sheetName val="Jpn summary"/>
      <sheetName val="japan SD F&amp;F"/>
      <sheetName val="Japan Consumption_flavor"/>
      <sheetName val="Japan Consumption_frag"/>
      <sheetName val="jap consum of flavo"/>
      <sheetName val="jap consum frag"/>
      <sheetName val="Japanese Suppliers"/>
      <sheetName val="jap supplier flavo"/>
      <sheetName val="jap trade flavo"/>
      <sheetName val="jap trade fragr"/>
      <sheetName val="jap prices fr flavr"/>
      <sheetName val="japSDEsOilNatExtr"/>
      <sheetName val="Japan Consumption essen"/>
      <sheetName val="jap impo EssOil &amp; NatExtra"/>
      <sheetName val="jap expo EssOil &amp; NatExtr"/>
      <sheetName val="jap price EssOil"/>
      <sheetName val="jpnSDaroma"/>
      <sheetName val="Japan Cons aroma"/>
      <sheetName val="jap cons Aroma Applic"/>
      <sheetName val="major japnese producers"/>
      <sheetName val="jap imp AromaChem"/>
      <sheetName val="jap exp Aromachem"/>
      <sheetName val="Japa Price AromChem"/>
      <sheetName val="other EA cons F&amp;F"/>
      <sheetName val="SK con F&amp;F"/>
      <sheetName val="SK otEA summary"/>
      <sheetName val="SK otEA SD F&amp;F"/>
      <sheetName val="Other EA flavor Cons"/>
      <sheetName val="Other EA frag Cons"/>
      <sheetName val="SK Taiw Producers"/>
      <sheetName val="SK otEA SD F&amp;F (2)"/>
      <sheetName val="SouthKorea cons flavor"/>
      <sheetName val="SouthKorea cons frag"/>
      <sheetName val="SK Flavor Trade"/>
      <sheetName val="SK F&amp;F Trade"/>
      <sheetName val="Tai SD F&amp;F"/>
      <sheetName val="Taiw flavor Cons"/>
      <sheetName val="Taiw frag Cons"/>
      <sheetName val="Taiw flavor Trade"/>
      <sheetName val="Taiw frag Trade"/>
      <sheetName val="SK SD EssOil&amp; NatExtr"/>
      <sheetName val="SK&amp;Taiw Cons"/>
      <sheetName val="SK SD EssOil&amp; NatExtr (2)"/>
      <sheetName val="SK&amp;Taiw Cons (2)"/>
      <sheetName val="SK EssOil&amp;NatExt import"/>
      <sheetName val="SK EssOil&amp;NatExt export"/>
      <sheetName val="Taiw SD EssOil&amp;NatExtr"/>
      <sheetName val="SK&amp;Taiw Cons (3)"/>
      <sheetName val="Taiw.EssOil&amp;NatExt import"/>
      <sheetName val="Taiw.EssOil&amp;NatExt export"/>
      <sheetName val="SK SD AromaChem"/>
      <sheetName val="SK&amp;Taiw Cons (4)"/>
      <sheetName val="SK SD AromaChem (2)"/>
      <sheetName val="SK&amp;Taiw Cons (5)"/>
      <sheetName val="SK import AromaChem"/>
      <sheetName val="SK export AromaChem"/>
      <sheetName val="Taiw SD AromaChem"/>
      <sheetName val="SK&amp;Taiw Cons (6)"/>
      <sheetName val="Taiw import AromaChem"/>
      <sheetName val="Taiw export AromaChem"/>
      <sheetName val="SEA con F&amp;F"/>
      <sheetName val="SEA SD F&amp;F"/>
      <sheetName val="SEA Oce total Cons"/>
      <sheetName val="SEA Oce total Cons (2)"/>
      <sheetName val="SEA Oce cons F&amp;F country"/>
      <sheetName val="SEA Producers"/>
      <sheetName val="indo total"/>
      <sheetName val="SEA Oce total Cons (3)"/>
      <sheetName val="Indone F&amp;F flavor"/>
      <sheetName val="Indone F&amp;F frag"/>
      <sheetName val="Malay total Cons flavor"/>
      <sheetName val="Malay total Cons frag"/>
      <sheetName val="Malay Flavor trade"/>
      <sheetName val="Malay Frag Trade"/>
      <sheetName val="Philippines cons Flav"/>
      <sheetName val="Philippines cons Frag"/>
      <sheetName val="Philipp Flavor Trade"/>
      <sheetName val="Philipp frag Trade"/>
      <sheetName val="SEA Oce total Cons (4)"/>
      <sheetName val="SEA Oce total Cons (5)"/>
      <sheetName val="Singapo Flavor Trade"/>
      <sheetName val="Singapo FragTrade"/>
      <sheetName val="Thailand cons flav"/>
      <sheetName val="Thailand cons frag"/>
      <sheetName val="Thai Flavor Trade"/>
      <sheetName val="Thai Frag Trade"/>
      <sheetName val="Vietnam flavor cons"/>
      <sheetName val="Vietnam cons frag"/>
      <sheetName val="Vietn Flavor Trade"/>
      <sheetName val="Vietn Frag Trade"/>
      <sheetName val="SEA SD EssOil&amp;NatEx"/>
      <sheetName val="SEA Oce esse Cons "/>
      <sheetName val="SEA Cons EssOi&amp;NatEx type"/>
      <sheetName val="SEA con Ess&amp;NatEx country"/>
      <sheetName val="SEA EsO&amp;NatEx import"/>
      <sheetName val="SEA EsO&amp;NatEx Trade (2)"/>
      <sheetName val="Indo essen Cons (6)"/>
      <sheetName val="Indone EssOil&amp;NatExt imp"/>
      <sheetName val="Indone EssOil&amp;NatExt Trade (2)"/>
      <sheetName val="Malay total Cons esse"/>
      <sheetName val="Malays EssOil&amp;NatExt Import"/>
      <sheetName val="Malays EssOil&amp;NatExt Trade (2)"/>
      <sheetName val="Philippines cons"/>
      <sheetName val="Philipp EssOi&amp;NatExt import"/>
      <sheetName val="Philipp EssOi&amp;NatExt export"/>
      <sheetName val="Sing esse Cons "/>
      <sheetName val="Singa EssOil&amp;NatExt imp"/>
      <sheetName val="Singa EssOil&amp;NatExt Export"/>
      <sheetName val="Thailand cons esse"/>
      <sheetName val="Thai EssOi&amp;NatExt Import"/>
      <sheetName val="Thai EssOi&amp;NatExt Export"/>
      <sheetName val="Vietnam cons"/>
      <sheetName val="Vietn EssOi&amp;NatExt import"/>
      <sheetName val="Vietn EssOi&amp;NatExt export"/>
      <sheetName val="SEA aroma Cons"/>
      <sheetName val="SEA con Aroma country"/>
      <sheetName val="SEA AromaChem imp"/>
      <sheetName val="SEA Aroma exp"/>
      <sheetName val="Indo con aroma"/>
      <sheetName val="Indones AromaChem import"/>
      <sheetName val="Indones AromaChem export"/>
      <sheetName val="Malaya aroma Cons"/>
      <sheetName val="Mayais AromaChem imports"/>
      <sheetName val="Mayais AromaChem exports"/>
      <sheetName val="Philippines aroma cons"/>
      <sheetName val="Philippi AromaChem imports"/>
      <sheetName val="Philippi AromaChem exports"/>
      <sheetName val="Singa aroma Cons "/>
      <sheetName val="Singapo AromaChem imp"/>
      <sheetName val="Singapo AromaChem export"/>
      <sheetName val="Thailand cons aroma"/>
      <sheetName val="Thai AromaChem imp"/>
      <sheetName val="Thai AromaChem exports"/>
      <sheetName val="Vietnam cons aroma"/>
      <sheetName val="Vietn AromaChem imports"/>
      <sheetName val="Vietn AromaChem exports"/>
      <sheetName val="Oce cons F&amp;F"/>
      <sheetName val="Oce SD F&amp;F "/>
      <sheetName val=" Oce flavor Cons"/>
      <sheetName val="Oce con frag"/>
      <sheetName val="Oce cons F&amp;F country"/>
      <sheetName val="Oce Producers"/>
      <sheetName val="Austral cons flavor"/>
      <sheetName val="Austral cons fra"/>
      <sheetName val="Austral Flavor trade"/>
      <sheetName val="Austral Frag trade "/>
      <sheetName val="NewZ cons flavor"/>
      <sheetName val="NewZ cons frag"/>
      <sheetName val="NewZea Flavor trade"/>
      <sheetName val="NewZea Frag trade "/>
      <sheetName val="Oce SD EssOil&amp;NatEx"/>
      <sheetName val="Oce ess Cons"/>
      <sheetName val="Oce con Ess&amp;NatEx country"/>
      <sheetName val="Oce cons EssOil&amp;NatEx type"/>
      <sheetName val="Oce EsO&amp;NatEx imp"/>
      <sheetName val="Oce EsO&amp;NatEx exp"/>
      <sheetName val="Austral cons"/>
      <sheetName val="Austral EssOil&amp;NatExt Import"/>
      <sheetName val="Austral EssOil&amp;NatExt export"/>
      <sheetName val="New Zea ess Cons"/>
      <sheetName val="NewZea EssOi&amp;NatExt import"/>
      <sheetName val="NewZea EssOi&amp;NatExt export"/>
      <sheetName val="SEA Oce total Cons (7)"/>
      <sheetName val="Oce Con Aroma country"/>
      <sheetName val="Oce AromaChem import"/>
      <sheetName val="Oce AromaChem export"/>
      <sheetName val="Austral cons aroma"/>
      <sheetName val="Austr AromaChem import"/>
      <sheetName val="Austr AromaChem export"/>
      <sheetName val="New Zealand aroma Cons"/>
      <sheetName val="NewZ AromaChem import"/>
      <sheetName val="NewZ AromaChem export"/>
      <sheetName val="World Cons vanillin"/>
      <sheetName val="World cons eth vanil"/>
      <sheetName val="wo producers vanillin"/>
      <sheetName val="wo producers menth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/>
      <sheetData sheetId="261" refreshError="1"/>
      <sheetData sheetId="262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 refreshError="1"/>
      <sheetData sheetId="294"/>
      <sheetData sheetId="295" refreshError="1"/>
      <sheetData sheetId="296"/>
      <sheetData sheetId="297" refreshError="1"/>
      <sheetData sheetId="298"/>
      <sheetData sheetId="299" refreshError="1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 refreshError="1"/>
      <sheetData sheetId="311" refreshError="1"/>
      <sheetData sheetId="312"/>
      <sheetData sheetId="313" refreshError="1"/>
      <sheetData sheetId="314" refreshError="1"/>
      <sheetData sheetId="315"/>
      <sheetData sheetId="316" refreshError="1"/>
      <sheetData sheetId="317" refreshError="1"/>
      <sheetData sheetId="318"/>
      <sheetData sheetId="319" refreshError="1"/>
      <sheetData sheetId="320" refreshError="1"/>
      <sheetData sheetId="32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/>
      <sheetData sheetId="332" refreshError="1"/>
      <sheetData sheetId="333" refreshError="1"/>
      <sheetData sheetId="334"/>
      <sheetData sheetId="335" refreshError="1"/>
      <sheetData sheetId="336" refreshError="1"/>
      <sheetData sheetId="337"/>
      <sheetData sheetId="338" refreshError="1"/>
      <sheetData sheetId="339" refreshError="1"/>
      <sheetData sheetId="340"/>
      <sheetData sheetId="341" refreshError="1"/>
      <sheetData sheetId="342" refreshError="1"/>
      <sheetData sheetId="343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/>
      <sheetData sheetId="355" refreshError="1"/>
      <sheetData sheetId="356"/>
      <sheetData sheetId="357" refreshError="1"/>
      <sheetData sheetId="358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 "/>
      <sheetName val="wld_S&amp;D_1"/>
      <sheetName val="wld S&amp;D chart"/>
      <sheetName val="wld annual capacity"/>
      <sheetName val="wld annual capacity reg"/>
      <sheetName val="World Ranking"/>
      <sheetName val="wld S&amp;D"/>
      <sheetName val="Wld Production"/>
      <sheetName val="Wld prod reg"/>
      <sheetName val="wld appr cons"/>
      <sheetName val="wld cons reg"/>
      <sheetName val="wld cons reg enduse"/>
      <sheetName val="wld cons enduse"/>
      <sheetName val="wld imports"/>
      <sheetName val="wld imports reg"/>
      <sheetName val="wld export"/>
      <sheetName val="wld export reg"/>
      <sheetName val="wld net trade"/>
      <sheetName val="wld net trade reg"/>
      <sheetName val="na producers"/>
      <sheetName val="na capa ranking"/>
      <sheetName val="na product country"/>
      <sheetName val="na supply"/>
      <sheetName val="nap production"/>
      <sheetName val="na product raw"/>
      <sheetName val="na cons"/>
      <sheetName val="us supply (2)"/>
      <sheetName val="us production (2)"/>
      <sheetName val="us product smelter (2)"/>
      <sheetName val="us consumpt (2)"/>
      <sheetName val="us sulfuric gdp (2)"/>
      <sheetName val="us cons (2)"/>
      <sheetName val="us cons use (2)"/>
      <sheetName val="us cons metall (2)"/>
      <sheetName val="us cons other (2)"/>
      <sheetName val="us cons petro (2)"/>
      <sheetName val="us shipments (2)"/>
      <sheetName val="us cons cellulosic (2)"/>
      <sheetName val="US price"/>
      <sheetName val="us trans prices (2)"/>
      <sheetName val="us unit imp origin (2)"/>
      <sheetName val="us unit export (2)"/>
      <sheetName val="us imp origin (2)"/>
      <sheetName val="us exp destination (2)"/>
      <sheetName val="cana supply"/>
      <sheetName val="cana production"/>
      <sheetName val="cana cons"/>
      <sheetName val="can imp origin"/>
      <sheetName val="cana exp destination"/>
      <sheetName val="mex supply"/>
      <sheetName val="mex production"/>
      <sheetName val="mex cons"/>
      <sheetName val="mex price"/>
      <sheetName val="mex imp origin"/>
      <sheetName val="mex exp destination"/>
      <sheetName val="la producers"/>
      <sheetName val="la capa ranking"/>
      <sheetName val="la production country"/>
      <sheetName val="la supply"/>
      <sheetName val="la production"/>
      <sheetName val="la cons"/>
      <sheetName val="la cons use"/>
      <sheetName val="chilean prices"/>
      <sheetName val="la imp destination"/>
      <sheetName val="la exp origin"/>
      <sheetName val="Producers"/>
      <sheetName val="CapChanges"/>
      <sheetName val="Ownership Ranking"/>
      <sheetName val="Capacity by Country"/>
      <sheetName val="Country Ranking"/>
      <sheetName val="SupplyDemand"/>
      <sheetName val="Cap by RawMaterial"/>
      <sheetName val="Consumption"/>
      <sheetName val="Consumption Breakdown"/>
      <sheetName val="Fertilizer Use"/>
      <sheetName val="Chemical Use"/>
      <sheetName val="Industrial Use"/>
      <sheetName val="Prices"/>
      <sheetName val="Prices EMEA"/>
      <sheetName val="Trade_import"/>
      <sheetName val="Trade_export"/>
      <sheetName val="Producers_Central&amp;East"/>
      <sheetName val="CapChanges_hist"/>
      <sheetName val="CapChanges_fut"/>
      <sheetName val="Ownership Ranking "/>
      <sheetName val="Capacity by Country "/>
      <sheetName val="Country Ranking "/>
      <sheetName val="SupplyDemand "/>
      <sheetName val="Cap by RawMaterial "/>
      <sheetName val="Consumption "/>
      <sheetName val="Consumption Breakdown "/>
      <sheetName val="Fertilizer Use "/>
      <sheetName val="Chemical Use "/>
      <sheetName val="Industrial Use "/>
      <sheetName val="Prices EMEA "/>
      <sheetName val="import EMEA"/>
      <sheetName val="export EMEA"/>
      <sheetName val="Producers_eurasia"/>
      <sheetName val="CapChanges (3)"/>
      <sheetName val="future change_eurasia"/>
      <sheetName val="Ownership Ranking (3)"/>
      <sheetName val="Capacity by Country (3)"/>
      <sheetName val="Country Ranking (3)"/>
      <sheetName val="SupplyDemand (3)"/>
      <sheetName val="Cap by RawMaterial (3)"/>
      <sheetName val="Consumption (3)"/>
      <sheetName val="Consumption Breakdown (3)"/>
      <sheetName val="Fertilizer Use (3)"/>
      <sheetName val="Chemical Use (3)"/>
      <sheetName val="Industrial Use (3)"/>
      <sheetName val="Prices EMEA (3)"/>
      <sheetName val="import_eurasia"/>
      <sheetName val="export_eurasia"/>
      <sheetName val="Producers (3)"/>
      <sheetName val="CapChanges (4)"/>
      <sheetName val="Ownership Ranking (4)"/>
      <sheetName val="Capacity by Country (4)"/>
      <sheetName val="Country Ranking (4)"/>
      <sheetName val="SupplyDemand (4)"/>
      <sheetName val="Cap by RawMaterial (4)"/>
      <sheetName val="Consumption (4)"/>
      <sheetName val="Consumption Breakdown (4)"/>
      <sheetName val="Fertilizer Use (4)"/>
      <sheetName val="Chemical Use (4)"/>
      <sheetName val="Industrial Use (4)"/>
      <sheetName val="Prices EMEA (4)"/>
      <sheetName val="Trade (6)"/>
      <sheetName val="Trade (7)"/>
      <sheetName val="Producers (4)"/>
      <sheetName val="CapChanges (5)"/>
      <sheetName val="CapChanges (6)"/>
      <sheetName val="Ownership Ranking (5)"/>
      <sheetName val="Capacity by Country (5)"/>
      <sheetName val="Country Ranking (5)"/>
      <sheetName val="SupplyDemand (5)"/>
      <sheetName val="Cap by RawMaterial (5)"/>
      <sheetName val="Consumption (5)"/>
      <sheetName val="Consumption Breakdown (5)"/>
      <sheetName val="Fertilizer Use (5)"/>
      <sheetName val="Chemical Use (5)"/>
      <sheetName val="Industrial Use (5)"/>
      <sheetName val="Prices EMEA (5)"/>
      <sheetName val="afr_import"/>
      <sheetName val="afr_export"/>
      <sheetName val="chi producers"/>
      <sheetName val="chi capa ranking"/>
      <sheetName val="chi supply"/>
      <sheetName val="chi product raw"/>
      <sheetName val="chi cons"/>
      <sheetName val="chi prices"/>
      <sheetName val="chi imp origin"/>
      <sheetName val="chi exp destination"/>
      <sheetName val="NEA producers"/>
      <sheetName val="NEA cap ranking"/>
      <sheetName val="NEA cap"/>
      <sheetName val="NEA sd"/>
      <sheetName val="JP sd"/>
      <sheetName val="SK sd"/>
      <sheetName val="NEA pro"/>
      <sheetName val="NEA con sum"/>
      <sheetName val="NEA con use"/>
      <sheetName val="NEA con fert"/>
      <sheetName val="NEA con chem"/>
      <sheetName val="NEA con indus"/>
      <sheetName val="NEA con"/>
      <sheetName val="NEA imp"/>
      <sheetName val="NEA exp"/>
      <sheetName val="SA producers"/>
      <sheetName val="SA cap ranking"/>
      <sheetName val="SA cap"/>
      <sheetName val="SA sd"/>
      <sheetName val="SA pro"/>
      <sheetName val="SA con sum"/>
      <sheetName val="SA con use"/>
      <sheetName val="SA con fert"/>
      <sheetName val="SA con chem"/>
      <sheetName val="SA con indus"/>
      <sheetName val="SA con"/>
      <sheetName val="SA imp"/>
      <sheetName val="SA exp"/>
      <sheetName val="SEA producers"/>
      <sheetName val="OCE producers"/>
      <sheetName val="SEA&amp;OCE cap ranking"/>
      <sheetName val="SEA&amp;OCE cap"/>
      <sheetName val="SEA&amp;OCE sd"/>
      <sheetName val="SEA&amp;OCE pro"/>
      <sheetName val="SEA&amp;OCE con sum"/>
      <sheetName val="SEA&amp;OCE con use"/>
      <sheetName val="SEA&amp;OCE con fert"/>
      <sheetName val="SEA&amp;OCE con chem"/>
      <sheetName val="SEA&amp;OCE con indus"/>
      <sheetName val="SEA&amp;OCE con"/>
      <sheetName val="SEA&amp;OCE imp"/>
      <sheetName val="SEA&amp;OCE exp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cons summary 2023"/>
      <sheetName val="cons value 2023"/>
      <sheetName val="AAG-2023-28"/>
      <sheetName val="cons  by type-2023"/>
      <sheetName val="World cons-2023"/>
      <sheetName val="cons value 2023- by region"/>
      <sheetName val="cons volume 2023"/>
      <sheetName val="cons AAGR 2023-28"/>
      <sheetName val="major products"/>
      <sheetName val="food add functions"/>
      <sheetName val="abbrevations"/>
      <sheetName val="World f&amp;B-2023"/>
      <sheetName val="world f&amp;b mfr"/>
      <sheetName val="Structure- NORAM"/>
      <sheetName val="relative use"/>
      <sheetName val="NA food add uses"/>
      <sheetName val="NA blenders"/>
      <sheetName val="NA food bev co"/>
      <sheetName val="NA recent acquis"/>
      <sheetName val="NA issues"/>
      <sheetName val="CSA food bev co"/>
      <sheetName val="CSA recent acquis"/>
      <sheetName val="CSA regulations"/>
      <sheetName val="WE structure"/>
      <sheetName val="WE stru HIS"/>
      <sheetName val="leading"/>
      <sheetName val="recent"/>
      <sheetName val="Leading international -ME"/>
      <sheetName val="MEA industry"/>
      <sheetName val="MEA regulations"/>
      <sheetName val="leading ch food co"/>
      <sheetName val="chinese food"/>
      <sheetName val="leading japanese"/>
      <sheetName val="Riken Vita"/>
      <sheetName val="NEA regul food add"/>
      <sheetName val="India regul food add"/>
      <sheetName val="SEA annual sale country"/>
      <sheetName val="SEA regul food add"/>
      <sheetName val="major food colors"/>
      <sheetName val="emuls uses"/>
      <sheetName val="emuls functions"/>
      <sheetName val="selected food emul"/>
      <sheetName val="selected european"/>
      <sheetName val="Chi emulsifiers"/>
      <sheetName val="japan appli Emulsfier"/>
      <sheetName val="us enzyme use"/>
      <sheetName val="western "/>
      <sheetName val="Chi enzymes"/>
      <sheetName val="Jpn Appli Enzym (2)"/>
      <sheetName val="us preservatives"/>
      <sheetName val="we food preserv"/>
      <sheetName val="ja food preserv"/>
      <sheetName val="us antioxidants"/>
      <sheetName val="we food antiox"/>
      <sheetName val="jpn Appli antiox"/>
      <sheetName val="sweet reg"/>
      <sheetName val="polyol calories"/>
      <sheetName val="water-soluble polymers"/>
      <sheetName val="thickeners functions"/>
      <sheetName val="euro food thick"/>
      <sheetName val="NA cons"/>
      <sheetName val="NA cons thick"/>
      <sheetName val="NA cons sweet"/>
      <sheetName val="NA cons emul"/>
      <sheetName val="NA cons food color"/>
      <sheetName val="NA cons enzymes"/>
      <sheetName val="NA cons pres"/>
      <sheetName val="NA cons anti"/>
      <sheetName val="us cons"/>
      <sheetName val="us cons thick"/>
      <sheetName val="us thick prdcrs"/>
      <sheetName val="us hydro imp share"/>
      <sheetName val="us hydro blenders"/>
      <sheetName val="us thick prices"/>
      <sheetName val="us cons sweet"/>
      <sheetName val="us cons sucrose eq"/>
      <sheetName val="US cons sweet_act vol"/>
      <sheetName val="US cons sweet_suc eq"/>
      <sheetName val="US per cap con"/>
      <sheetName val="us sweet prdcrs"/>
      <sheetName val="us sweet prices"/>
      <sheetName val="us cons emul"/>
      <sheetName val="us cons emul food"/>
      <sheetName val="us emul prdcrs"/>
      <sheetName val="us emul prices"/>
      <sheetName val="us cons food color"/>
      <sheetName val="us cons fd&amp;c"/>
      <sheetName val="us cons cert color"/>
      <sheetName val="us color prdcrs"/>
      <sheetName val="us color suppliers"/>
      <sheetName val="us color prices"/>
      <sheetName val="us cons enzymes"/>
      <sheetName val="us applications enz"/>
      <sheetName val="us enz prdcrs"/>
      <sheetName val="us cons pres"/>
      <sheetName val="us mjr uses pres"/>
      <sheetName val="us pres prdcrs"/>
      <sheetName val="us supp"/>
      <sheetName val="us pres prices"/>
      <sheetName val="us cons anti"/>
      <sheetName val="food apps anti"/>
      <sheetName val="us anti prdcrs"/>
      <sheetName val="us anti prices"/>
      <sheetName val="can cons"/>
      <sheetName val="can cons thick"/>
      <sheetName val="can mex prdcrs"/>
      <sheetName val="can cons sweet"/>
      <sheetName val="can cons emul"/>
      <sheetName val="can maj prdcrs "/>
      <sheetName val="can cons color"/>
      <sheetName val="can prod col"/>
      <sheetName val="can cons pres"/>
      <sheetName val="can mex prdcrs (2)"/>
      <sheetName val="can mex cons anti"/>
      <sheetName val="can cons FA"/>
      <sheetName val="can mex cons thick"/>
      <sheetName val="mex prdcrs thick"/>
      <sheetName val="mex con ss"/>
      <sheetName val="mex prdcrs SS"/>
      <sheetName val="mex cons emul"/>
      <sheetName val="mex prdcrs FE"/>
      <sheetName val="mex cons color"/>
      <sheetName val="mex prdcrs FC"/>
      <sheetName val="mex prdcrs Enz"/>
      <sheetName val="mex cons pres FA"/>
      <sheetName val="mex prdcrs FP"/>
      <sheetName val="mex cons anti"/>
      <sheetName val="CSA cons"/>
      <sheetName val="CSA thickeners"/>
      <sheetName val="CSA prdcrs"/>
      <sheetName val="CSA sweet"/>
      <sheetName val="CSA cons act &amp; sucrose eq"/>
      <sheetName val="CSA cons sucrose eq"/>
      <sheetName val="SAM prdcrs SS"/>
      <sheetName val="CSA emuls"/>
      <sheetName val="CSA prdcrs emul"/>
      <sheetName val="CSA color"/>
      <sheetName val="CSA prdcrs FC"/>
      <sheetName val="CSA prdcrs enz"/>
      <sheetName val="CSA pres"/>
      <sheetName val="CSA con pres"/>
      <sheetName val="CSA prdcrs pres"/>
      <sheetName val="CSA anti"/>
      <sheetName val="CSA prdcrs ant"/>
      <sheetName val="we cons additives"/>
      <sheetName val="WE thick cons"/>
      <sheetName val="share of eu"/>
      <sheetName val="mjr wtrn erpn"/>
      <sheetName val="avg wtrn erpn"/>
      <sheetName val="wtrn erpn cons swetnrs"/>
      <sheetName val="mjr wtrn erpn prdcrs"/>
      <sheetName val="avg wtrn erpn prices"/>
      <sheetName val="wtrn erpn cons food emlfirs"/>
      <sheetName val="erpn prdcrs"/>
      <sheetName val="wtrn erpn prics"/>
      <sheetName val="wtrn erpn con"/>
      <sheetName val="mjr wtrn erpn prdcr"/>
      <sheetName val="wtrn erpn cons eny"/>
      <sheetName val="mjr erpn prdcrs eny"/>
      <sheetName val="wtrn erpn cons pertvs"/>
      <sheetName val="erpn prdcrs prstvs"/>
      <sheetName val="wtrn erpn "/>
      <sheetName val="wtrn erpn cons antdnts"/>
      <sheetName val="mjr erpn"/>
      <sheetName val="wtrn erpn"/>
      <sheetName val="CEE_cons_additives"/>
      <sheetName val="CEE_Thick_cons"/>
      <sheetName val="CEE_Thick_producers"/>
      <sheetName val="CEE_Thick_price"/>
      <sheetName val="CEE_cons_sweetn"/>
      <sheetName val="CEE_Emulsif_cons"/>
      <sheetName val="CEE_Emulsif_prod"/>
      <sheetName val="CEE_colors"/>
      <sheetName val="CEE_Color_prod"/>
      <sheetName val="CEE_enzym_cons"/>
      <sheetName val="CEE_Enz_prod"/>
      <sheetName val="CEE_preserv_cons"/>
      <sheetName val="CEE_preserv_prod"/>
      <sheetName val="CEE_pres_price"/>
      <sheetName val="CEE_cons_antiox"/>
      <sheetName val="CEE_antiox_prod"/>
      <sheetName val="ME_cons_additives"/>
      <sheetName val="slctd ME"/>
      <sheetName val="ME_Thick_cons"/>
      <sheetName val="ME_cons_sweet"/>
      <sheetName val="ME_Africa_emulsif"/>
      <sheetName val="ME_Africa_colors"/>
      <sheetName val="ME_preserv_cons"/>
      <sheetName val="Afr cons additives"/>
      <sheetName val="slctd Africa"/>
      <sheetName val="Africa_Thick_cons"/>
      <sheetName val="Africa_cons_sweetener"/>
      <sheetName val="Africa_emulsif"/>
      <sheetName val="Africa_colors"/>
      <sheetName val="Afr_preserv_cons"/>
      <sheetName val="Chinese"/>
      <sheetName val="chi con thick"/>
      <sheetName val="MAJR CHINESE"/>
      <sheetName val="representative "/>
      <sheetName val="chines consum major"/>
      <sheetName val="chines consum sucrose equ"/>
      <sheetName val="majr chins pro"/>
      <sheetName val="represent chi prices"/>
      <sheetName val="chi cons emulsifiers"/>
      <sheetName val="chi producers emulsifiers"/>
      <sheetName val="repre chinsese pri"/>
      <sheetName val="chi cons colors"/>
      <sheetName val=" chi producers colors"/>
      <sheetName val="represntiv chines"/>
      <sheetName val="chi cons enzymes"/>
      <sheetName val="majr chins"/>
      <sheetName val="chi cons preserv"/>
      <sheetName val="chi producers preserv"/>
      <sheetName val="Reprs chins"/>
      <sheetName val="CHINS CON MAJ FOOD"/>
      <sheetName val="chi producers antioxi"/>
      <sheetName val="repes chins price"/>
      <sheetName val="jpns cons food additiv all"/>
      <sheetName val="jpns cons thikner"/>
      <sheetName val="mjr jpns prod thicken stabil"/>
      <sheetName val="jpns prcs thicken stabil"/>
      <sheetName val="jpns cons swetnrs"/>
      <sheetName val="mjr Jpn prod sweet"/>
      <sheetName val="jpns prices sweet"/>
      <sheetName val="jpns cons food emulsi"/>
      <sheetName val="jpn appli monogly diglyce"/>
      <sheetName val="mjr jpns supplier food emu"/>
      <sheetName val="jpns price food emulsi"/>
      <sheetName val="jpns cons color food"/>
      <sheetName val="jpns cons mjr ntrl color"/>
      <sheetName val="mjr jpns supplier food"/>
      <sheetName val="jpns prcs fr ntrl"/>
      <sheetName val="Jpn cons enzym"/>
      <sheetName val="Jpn Appli Enzym"/>
      <sheetName val="Major Japanese"/>
      <sheetName val="jpn enz manu history"/>
      <sheetName val="Jpn Con preserv"/>
      <sheetName val="Maj jpn prod preserv"/>
      <sheetName val="Ot jpn formula preserv"/>
      <sheetName val="JAP price preserv"/>
      <sheetName val="jap con antioxi"/>
      <sheetName val="jap aplica antiox"/>
      <sheetName val="Major jap supp antiox"/>
      <sheetName val="jap pric antixidants"/>
      <sheetName val="NEA cons additives all"/>
      <sheetName val="NEA cons thick food"/>
      <sheetName val="NEA prod thickeners"/>
      <sheetName val="NEA price thick"/>
      <sheetName val="NEA cons sweet by region"/>
      <sheetName val="NEA cons sweet food"/>
      <sheetName val="NEA prod HIS"/>
      <sheetName val="NEA prod sugar"/>
      <sheetName val="NEA price Sweet"/>
      <sheetName val="NEA con emul by region"/>
      <sheetName val="NEA con emulsi"/>
      <sheetName val="NEA prod emulsifiers"/>
      <sheetName val="NEA price emulsi"/>
      <sheetName val="NEA cons colors"/>
      <sheetName val="NEA cons enzymes"/>
      <sheetName val="NEA cons Preserv "/>
      <sheetName val="NEA cons antioX"/>
      <sheetName val="NEA price Preserv"/>
      <sheetName val="India cons additives all"/>
      <sheetName val="India cons thick food"/>
      <sheetName val="India prod thickeners"/>
      <sheetName val="India price thick"/>
      <sheetName val="India cons sweet by country"/>
      <sheetName val="India cons sweet food"/>
      <sheetName val="India prod HIS"/>
      <sheetName val="India prod sugar"/>
      <sheetName val="IndSub Price Sweet"/>
      <sheetName val="India con emulsi"/>
      <sheetName val="India con emul by country"/>
      <sheetName val="India prod emulsifiers"/>
      <sheetName val="Ind price emulsi"/>
      <sheetName val="India cons colors"/>
      <sheetName val="India prod colors"/>
      <sheetName val="India cons enzymes"/>
      <sheetName val="India produ food enzymes"/>
      <sheetName val="India cons preserv"/>
      <sheetName val="India cons antiox "/>
      <sheetName val="India produ food Preser&amp;Antiox"/>
      <sheetName val="Ind price Preserv"/>
      <sheetName val="SEA cons additives all"/>
      <sheetName val="SEA cons thick food"/>
      <sheetName val="SEA prod thickeners"/>
      <sheetName val="SEA price thick"/>
      <sheetName val="SEA cons sweet by country"/>
      <sheetName val="SEA cons sweet for food"/>
      <sheetName val="SEA prod HIS"/>
      <sheetName val="SEA prod sugar"/>
      <sheetName val="SEA Price  Sweet"/>
      <sheetName val="SEA con emul by countr"/>
      <sheetName val="SEA con emulsi"/>
      <sheetName val="SEA prod emulsifiers"/>
      <sheetName val="SEA price emulsi"/>
      <sheetName val="SEA cons colors"/>
      <sheetName val="SEA prod colors"/>
      <sheetName val="SEAOc cons enzymes"/>
      <sheetName val="SEA produ food enzyme"/>
      <sheetName val="SEA cons preserv"/>
      <sheetName val="SEA cons antioX"/>
      <sheetName val="SEAOc price Preserv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 refreshError="1"/>
      <sheetData sheetId="111"/>
      <sheetData sheetId="112" refreshError="1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/>
      <sheetData sheetId="215" refreshError="1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_Auto"/>
      <sheetName val="Chart2"/>
      <sheetName val="REPORT_DATE"/>
      <sheetName val="Arrow Indicator"/>
      <sheetName val="PriceInputs"/>
      <sheetName val="DI_ASP"/>
      <sheetName val="Fibers"/>
      <sheetName val="Feedstocks"/>
      <sheetName val="Nylon_main"/>
      <sheetName val="Fibers_main"/>
      <sheetName val="Chips_main"/>
      <sheetName val="Feedstocks_main"/>
      <sheetName val="Data "/>
      <sheetName val="Drivers"/>
      <sheetName val="Chain_margins"/>
      <sheetName val="Chain_margins_basis"/>
      <sheetName val="Chain_margins (US)"/>
      <sheetName val="Chain_data"/>
      <sheetName val="Chain_data (NAM)"/>
      <sheetName val="Poly taffeta"/>
      <sheetName val="ada_forecast"/>
      <sheetName val="CPL_Margin"/>
      <sheetName val="BZ_Data"/>
      <sheetName val="CPL_cost"/>
      <sheetName val="NEA-FDY70-MChart"/>
      <sheetName val="NEA-DTY70-MChart"/>
      <sheetName val="PX_trade_Pressure"/>
      <sheetName val="PX_PTA_Spread"/>
      <sheetName val="PX_PTA_spread data"/>
      <sheetName val="Chart11"/>
      <sheetName val="PX Affordability"/>
      <sheetName val="PET_trend_chart"/>
      <sheetName val="MEG_Data (2)"/>
      <sheetName val="Feed_MEG"/>
      <sheetName val="MEG_Data"/>
      <sheetName val="_CHI_chip_ec"/>
      <sheetName val="_CHI_PSF_ec"/>
      <sheetName val="_CHI_POY_ec"/>
      <sheetName val="Region Compare"/>
      <sheetName val="Simplified_TAI"/>
      <sheetName val="Margin_Tai_Previous"/>
      <sheetName val="Margin_TAI_Current"/>
      <sheetName val="Margin_TAI_Next"/>
      <sheetName val="Staple_data_Tai"/>
      <sheetName val="POY_data_Tai"/>
      <sheetName val="DTY_data_Tai"/>
      <sheetName val="FDY_data_Tai"/>
      <sheetName val="Simplified_CHI"/>
      <sheetName val="Margin_CHI_Previous"/>
      <sheetName val="Margin_CHI_Current_CP"/>
      <sheetName val="Margin_CHI_current_spot"/>
      <sheetName val="Margin_CHI_spot vs last CP"/>
      <sheetName val="Margin_CHI_next_CP"/>
      <sheetName val="Staple_data"/>
      <sheetName val="POY_data"/>
      <sheetName val="DTY_data"/>
      <sheetName val="FDY_data"/>
      <sheetName val="Current"/>
      <sheetName val="PTA MEG affordability"/>
      <sheetName val="MEG Spot Pressure"/>
      <sheetName val="Chart18"/>
      <sheetName val="PX_Data"/>
      <sheetName val="PTA MEG afford_last month"/>
      <sheetName val="Data"/>
      <sheetName val="STDP_DATA"/>
      <sheetName val="DI_ASP_MON"/>
      <sheetName val="AMR_MON"/>
      <sheetName val="DI_NAM_AMR"/>
      <sheetName val="DI_WEP_AMR"/>
      <sheetName val="DI_ASP_AMR"/>
      <sheetName val="DI_ENERGY"/>
      <sheetName val="Master_Month"/>
      <sheetName val="DI_NAMs"/>
      <sheetName val="DI_NAMs_AMR"/>
      <sheetName val="DI_WEPs_AMR"/>
      <sheetName val="DI_ASPs_AMR"/>
      <sheetName val="DI_NAMn"/>
      <sheetName val="DI_NAMn_AMR"/>
      <sheetName val="DI_WEPn_AMR"/>
      <sheetName val="DI_ASPn_AMR"/>
      <sheetName val="DI_PETNAM_MON"/>
      <sheetName val="DI_PETASP_MON"/>
      <sheetName val="DI_XYLNAM_MON"/>
      <sheetName val="DI_XYLASP_MON"/>
      <sheetName val="WorkSpace"/>
      <sheetName val="Workdata"/>
      <sheetName val="NewData"/>
      <sheetName val="Names_List"/>
      <sheetName val="GFFR_Weekly_Master_new_format"/>
      <sheetName val="Top List  BY WORLD"/>
    </sheetNames>
    <sheetDataSet>
      <sheetData sheetId="0" refreshError="1">
        <row r="4">
          <cell r="D4">
            <v>2</v>
          </cell>
          <cell r="E4">
            <v>206</v>
          </cell>
          <cell r="F4">
            <v>232</v>
          </cell>
        </row>
        <row r="5">
          <cell r="D5">
            <v>6</v>
          </cell>
          <cell r="E5">
            <v>206</v>
          </cell>
          <cell r="F5">
            <v>232</v>
          </cell>
        </row>
        <row r="6">
          <cell r="D6">
            <v>8</v>
          </cell>
          <cell r="E6">
            <v>206</v>
          </cell>
          <cell r="F6">
            <v>232</v>
          </cell>
        </row>
        <row r="7">
          <cell r="D7">
            <v>11</v>
          </cell>
          <cell r="E7">
            <v>206</v>
          </cell>
          <cell r="F7">
            <v>232</v>
          </cell>
        </row>
        <row r="8">
          <cell r="D8">
            <v>15</v>
          </cell>
          <cell r="E8">
            <v>206</v>
          </cell>
          <cell r="F8">
            <v>232</v>
          </cell>
        </row>
        <row r="9">
          <cell r="D9">
            <v>17</v>
          </cell>
          <cell r="E9">
            <v>206</v>
          </cell>
          <cell r="F9">
            <v>232</v>
          </cell>
        </row>
        <row r="10">
          <cell r="D10">
            <v>19</v>
          </cell>
          <cell r="E10">
            <v>206</v>
          </cell>
          <cell r="F10">
            <v>232</v>
          </cell>
        </row>
        <row r="12">
          <cell r="D12">
            <v>2</v>
          </cell>
          <cell r="E12">
            <v>207</v>
          </cell>
          <cell r="F12">
            <v>233</v>
          </cell>
        </row>
        <row r="13">
          <cell r="D13">
            <v>10</v>
          </cell>
          <cell r="E13">
            <v>207</v>
          </cell>
          <cell r="F13">
            <v>233</v>
          </cell>
        </row>
        <row r="14">
          <cell r="D14">
            <v>11</v>
          </cell>
          <cell r="E14">
            <v>207</v>
          </cell>
          <cell r="F14">
            <v>233</v>
          </cell>
        </row>
        <row r="15">
          <cell r="D15">
            <v>13</v>
          </cell>
          <cell r="E15">
            <v>207</v>
          </cell>
          <cell r="F15">
            <v>233</v>
          </cell>
        </row>
        <row r="17">
          <cell r="D17">
            <v>2</v>
          </cell>
          <cell r="E17">
            <v>207</v>
          </cell>
          <cell r="F17">
            <v>233</v>
          </cell>
        </row>
        <row r="18">
          <cell r="D18">
            <v>15</v>
          </cell>
          <cell r="E18">
            <v>207</v>
          </cell>
          <cell r="F18">
            <v>233</v>
          </cell>
        </row>
        <row r="19">
          <cell r="D19">
            <v>16</v>
          </cell>
          <cell r="E19">
            <v>207</v>
          </cell>
          <cell r="F19">
            <v>233</v>
          </cell>
        </row>
        <row r="20">
          <cell r="D20">
            <v>17</v>
          </cell>
          <cell r="E20">
            <v>207</v>
          </cell>
          <cell r="F20">
            <v>233</v>
          </cell>
        </row>
        <row r="22">
          <cell r="D22">
            <v>2</v>
          </cell>
          <cell r="E22">
            <v>207</v>
          </cell>
          <cell r="F22">
            <v>233</v>
          </cell>
        </row>
        <row r="23">
          <cell r="D23">
            <v>29</v>
          </cell>
          <cell r="E23">
            <v>207</v>
          </cell>
          <cell r="F23">
            <v>233</v>
          </cell>
        </row>
        <row r="24">
          <cell r="D24">
            <v>30</v>
          </cell>
          <cell r="E24">
            <v>207</v>
          </cell>
          <cell r="F24">
            <v>233</v>
          </cell>
        </row>
        <row r="25">
          <cell r="D25">
            <v>32</v>
          </cell>
          <cell r="E25">
            <v>207</v>
          </cell>
          <cell r="F25">
            <v>233</v>
          </cell>
        </row>
        <row r="26">
          <cell r="D26">
            <v>34</v>
          </cell>
          <cell r="E26">
            <v>207</v>
          </cell>
          <cell r="F26">
            <v>233</v>
          </cell>
        </row>
        <row r="27">
          <cell r="D27">
            <v>27</v>
          </cell>
          <cell r="E27">
            <v>207</v>
          </cell>
          <cell r="F27">
            <v>233</v>
          </cell>
        </row>
        <row r="29">
          <cell r="D29">
            <v>2</v>
          </cell>
          <cell r="E29">
            <v>219</v>
          </cell>
          <cell r="F29">
            <v>245</v>
          </cell>
        </row>
        <row r="30">
          <cell r="D30">
            <v>31</v>
          </cell>
          <cell r="E30">
            <v>219</v>
          </cell>
          <cell r="F30">
            <v>245</v>
          </cell>
        </row>
        <row r="31">
          <cell r="D31">
            <v>30</v>
          </cell>
          <cell r="E31">
            <v>219</v>
          </cell>
          <cell r="F31">
            <v>245</v>
          </cell>
        </row>
        <row r="32">
          <cell r="D32">
            <v>32</v>
          </cell>
          <cell r="E32">
            <v>219</v>
          </cell>
          <cell r="F32">
            <v>245</v>
          </cell>
        </row>
        <row r="34">
          <cell r="D34">
            <v>2</v>
          </cell>
          <cell r="E34">
            <v>219</v>
          </cell>
          <cell r="F34">
            <v>245</v>
          </cell>
        </row>
        <row r="35">
          <cell r="D35">
            <v>45</v>
          </cell>
          <cell r="E35">
            <v>219</v>
          </cell>
          <cell r="F35">
            <v>245</v>
          </cell>
        </row>
        <row r="36">
          <cell r="D36">
            <v>43</v>
          </cell>
          <cell r="E36">
            <v>219</v>
          </cell>
          <cell r="F36">
            <v>245</v>
          </cell>
        </row>
        <row r="37">
          <cell r="D37">
            <v>44</v>
          </cell>
          <cell r="E37">
            <v>219</v>
          </cell>
          <cell r="F37">
            <v>245</v>
          </cell>
        </row>
        <row r="39">
          <cell r="D39">
            <v>2</v>
          </cell>
          <cell r="E39">
            <v>219</v>
          </cell>
          <cell r="F39">
            <v>245</v>
          </cell>
        </row>
        <row r="40">
          <cell r="D40">
            <v>14</v>
          </cell>
          <cell r="E40">
            <v>219</v>
          </cell>
          <cell r="F40">
            <v>245</v>
          </cell>
        </row>
        <row r="41">
          <cell r="D41">
            <v>18</v>
          </cell>
          <cell r="E41">
            <v>219</v>
          </cell>
          <cell r="F41">
            <v>245</v>
          </cell>
        </row>
        <row r="42">
          <cell r="D42">
            <v>19</v>
          </cell>
          <cell r="E42">
            <v>219</v>
          </cell>
          <cell r="F42">
            <v>245</v>
          </cell>
        </row>
        <row r="43">
          <cell r="D43">
            <v>21</v>
          </cell>
          <cell r="E43">
            <v>219</v>
          </cell>
          <cell r="F43">
            <v>245</v>
          </cell>
        </row>
        <row r="44">
          <cell r="D44">
            <v>22</v>
          </cell>
          <cell r="E44">
            <v>219</v>
          </cell>
          <cell r="F44">
            <v>245</v>
          </cell>
        </row>
        <row r="46">
          <cell r="D46">
            <v>2</v>
          </cell>
          <cell r="E46">
            <v>219</v>
          </cell>
          <cell r="F46">
            <v>245</v>
          </cell>
        </row>
        <row r="47">
          <cell r="D47">
            <v>38</v>
          </cell>
          <cell r="E47">
            <v>219</v>
          </cell>
          <cell r="F47">
            <v>245</v>
          </cell>
        </row>
        <row r="48">
          <cell r="D48">
            <v>35</v>
          </cell>
          <cell r="E48">
            <v>219</v>
          </cell>
          <cell r="F48">
            <v>245</v>
          </cell>
        </row>
        <row r="49">
          <cell r="D49">
            <v>36</v>
          </cell>
          <cell r="E49">
            <v>219</v>
          </cell>
          <cell r="F49">
            <v>245</v>
          </cell>
        </row>
        <row r="50">
          <cell r="D50">
            <v>37</v>
          </cell>
          <cell r="E50">
            <v>219</v>
          </cell>
          <cell r="F50">
            <v>245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RESULTS"/>
      <sheetName val="AREAS"/>
      <sheetName val="MARKET SUMMARY"/>
      <sheetName val="NA SUMMARY"/>
      <sheetName val="COPY RANGES"/>
      <sheetName val="MS"/>
      <sheetName val="ANNUAL_PRICES"/>
      <sheetName val="HistoricalANNUALOn"/>
      <sheetName val="HistoricalANNUALOff"/>
      <sheetName val="FOM_PIVOT"/>
      <sheetName val="FOM"/>
      <sheetName val="tmpCAPACITY"/>
      <sheetName val="tmpGENERATION"/>
      <sheetName val="FUEL USE"/>
      <sheetName val="FOM SUMMARY"/>
      <sheetName val="RETIREMENTS"/>
      <sheetName val="NEW BUILD"/>
      <sheetName val="DEMAND"/>
    </sheetNames>
    <sheetDataSet>
      <sheetData sheetId="0">
        <row r="4">
          <cell r="A4" t="str">
            <v>Entergy2008</v>
          </cell>
          <cell r="B4" t="str">
            <v>EAST</v>
          </cell>
          <cell r="C4" t="str">
            <v>Entergy</v>
          </cell>
          <cell r="D4">
            <v>2008</v>
          </cell>
          <cell r="N4">
            <v>0</v>
          </cell>
          <cell r="O4">
            <v>0.12794029998779299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1.0751999511718799</v>
          </cell>
          <cell r="U4">
            <v>7.5136614032089702E-6</v>
          </cell>
          <cell r="V4">
            <v>0</v>
          </cell>
          <cell r="W4">
            <v>9.4215934753417996E-2</v>
          </cell>
          <cell r="X4">
            <v>3.5081966780126099E-6</v>
          </cell>
          <cell r="Y4">
            <v>2.8000000000000001E-2</v>
          </cell>
          <cell r="Z4">
            <v>36.939189791817</v>
          </cell>
          <cell r="AA4">
            <v>6.5691479492187499</v>
          </cell>
          <cell r="AB4">
            <v>0</v>
          </cell>
          <cell r="AC4">
            <v>10.13578515625</v>
          </cell>
          <cell r="AD4">
            <v>3.2124353027343799</v>
          </cell>
          <cell r="AE4">
            <v>12.200907226562499</v>
          </cell>
          <cell r="AF4">
            <v>0</v>
          </cell>
          <cell r="AG4">
            <v>8.8593582153320305E-2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0.12147710418701201</v>
          </cell>
          <cell r="AM4">
            <v>2.12327507324517E-6</v>
          </cell>
          <cell r="AN4">
            <v>0</v>
          </cell>
          <cell r="AO4">
            <v>4.7107967376708998E-2</v>
          </cell>
          <cell r="AP4">
            <v>9.5818424597382501E-7</v>
          </cell>
          <cell r="AQ4">
            <v>2.8000000000000001E-2</v>
          </cell>
          <cell r="AR4">
            <v>151168.16018653009</v>
          </cell>
          <cell r="AS4">
            <v>54945.652000000002</v>
          </cell>
          <cell r="AT4">
            <v>0</v>
          </cell>
          <cell r="AU4">
            <v>37673.196000000004</v>
          </cell>
          <cell r="AV4">
            <v>302.66475000000003</v>
          </cell>
          <cell r="AW4">
            <v>16411.304</v>
          </cell>
          <cell r="AX4">
            <v>0</v>
          </cell>
          <cell r="AY4">
            <v>39.891093750000003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1067.0451250000001</v>
          </cell>
          <cell r="BE4">
            <v>1.8650848388671901E-2</v>
          </cell>
          <cell r="BF4">
            <v>0</v>
          </cell>
          <cell r="BG4">
            <v>413.79640625000002</v>
          </cell>
          <cell r="BH4">
            <v>8.1001348495483398E-3</v>
          </cell>
          <cell r="BI4">
            <v>-19.362724609375</v>
          </cell>
          <cell r="BJ4">
            <v>0</v>
          </cell>
          <cell r="BK4">
            <v>0</v>
          </cell>
          <cell r="BL4">
            <v>487.07046874999997</v>
          </cell>
          <cell r="BM4">
            <v>0</v>
          </cell>
          <cell r="BN4">
            <v>5.0043164062500001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607069056</v>
          </cell>
          <cell r="BT4">
            <v>0</v>
          </cell>
          <cell r="BU4">
            <v>284918656</v>
          </cell>
          <cell r="BV4">
            <v>3327352</v>
          </cell>
          <cell r="BW4">
            <v>188928672</v>
          </cell>
          <cell r="BX4">
            <v>0</v>
          </cell>
          <cell r="BY4">
            <v>473309.6875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5182431.5</v>
          </cell>
          <cell r="CG4">
            <v>0</v>
          </cell>
          <cell r="CH4">
            <v>56249.765625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10</v>
          </cell>
          <cell r="CT4">
            <v>1</v>
          </cell>
          <cell r="CU4">
            <v>0</v>
          </cell>
          <cell r="CV4">
            <v>0</v>
          </cell>
          <cell r="CW4">
            <v>6</v>
          </cell>
          <cell r="CX4">
            <v>0</v>
          </cell>
          <cell r="CY4">
            <v>0</v>
          </cell>
          <cell r="CZ4">
            <v>307000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Q4" t="str">
            <v xml:space="preserve"> 5/12/2010 4:45:05 PM</v>
          </cell>
          <cell r="DR4" t="str">
            <v xml:space="preserve"> 5/12/2010 4:45:05 PM</v>
          </cell>
          <cell r="DS4" t="str">
            <v xml:space="preserve"> 5/12/2010 4:45:05 PM</v>
          </cell>
          <cell r="DT4">
            <v>29404.802734375</v>
          </cell>
          <cell r="DV4">
            <v>5.3952363281249998</v>
          </cell>
          <cell r="DW4">
            <v>4.5357324218750001</v>
          </cell>
          <cell r="DX4">
            <v>39841.872000000003</v>
          </cell>
        </row>
        <row r="5">
          <cell r="A5" t="str">
            <v>Entergy2009</v>
          </cell>
          <cell r="B5" t="str">
            <v>EAST</v>
          </cell>
          <cell r="C5" t="str">
            <v>Entergy</v>
          </cell>
          <cell r="D5">
            <v>2009</v>
          </cell>
          <cell r="F5">
            <v>141202.83199999999</v>
          </cell>
          <cell r="G5">
            <v>16212.4892578125</v>
          </cell>
          <cell r="H5">
            <v>45.951913506713709</v>
          </cell>
          <cell r="I5">
            <v>8.1578261718749996</v>
          </cell>
          <cell r="J5">
            <v>0</v>
          </cell>
          <cell r="K5">
            <v>12.1405380859375</v>
          </cell>
          <cell r="L5">
            <v>3.496919921875</v>
          </cell>
          <cell r="M5">
            <v>15.466286132812501</v>
          </cell>
          <cell r="N5">
            <v>0</v>
          </cell>
          <cell r="O5">
            <v>0.141769119262695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1.0751999511718799</v>
          </cell>
          <cell r="U5">
            <v>9.9999997764825801E-6</v>
          </cell>
          <cell r="V5">
            <v>0</v>
          </cell>
          <cell r="W5">
            <v>5.0216033935546904E-2</v>
          </cell>
          <cell r="X5">
            <v>6.00000005215406E-6</v>
          </cell>
          <cell r="Y5">
            <v>2.8000000000000001E-2</v>
          </cell>
          <cell r="Z5">
            <v>36.997564812753581</v>
          </cell>
          <cell r="AA5">
            <v>6.5545483398437501</v>
          </cell>
          <cell r="AB5">
            <v>0</v>
          </cell>
          <cell r="AC5">
            <v>10.1524052734375</v>
          </cell>
          <cell r="AD5">
            <v>2.9595834960937499</v>
          </cell>
          <cell r="AE5">
            <v>11.842401367187501</v>
          </cell>
          <cell r="AF5">
            <v>0</v>
          </cell>
          <cell r="AG5">
            <v>7.1113914489746091E-2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0.34713421630859398</v>
          </cell>
          <cell r="AM5">
            <v>2.9963781125843498E-6</v>
          </cell>
          <cell r="AN5">
            <v>0</v>
          </cell>
          <cell r="AO5">
            <v>2.51080169677734E-2</v>
          </cell>
          <cell r="AP5">
            <v>1.07876560650766E-6</v>
          </cell>
          <cell r="AQ5">
            <v>2.8000000000000001E-2</v>
          </cell>
          <cell r="AR5">
            <v>142005.11164772129</v>
          </cell>
          <cell r="AS5">
            <v>49005.175999999999</v>
          </cell>
          <cell r="AT5">
            <v>0</v>
          </cell>
          <cell r="AU5">
            <v>33812.572</v>
          </cell>
          <cell r="AV5">
            <v>25.426222656250001</v>
          </cell>
          <cell r="AW5">
            <v>11926.514999999999</v>
          </cell>
          <cell r="AX5">
            <v>0</v>
          </cell>
          <cell r="AY5">
            <v>39.776113281249998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3038.2429999999999</v>
          </cell>
          <cell r="BE5">
            <v>2.62482719421387E-2</v>
          </cell>
          <cell r="BF5">
            <v>0</v>
          </cell>
          <cell r="BG5">
            <v>219.94464062500001</v>
          </cell>
          <cell r="BH5">
            <v>9.4499864578247109E-3</v>
          </cell>
          <cell r="BI5">
            <v>-16.293485351562499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2.46845825195313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543799360</v>
          </cell>
          <cell r="BT5">
            <v>0</v>
          </cell>
          <cell r="BU5">
            <v>248170016</v>
          </cell>
          <cell r="BV5">
            <v>266981.4375</v>
          </cell>
          <cell r="BW5">
            <v>143184864</v>
          </cell>
          <cell r="BX5">
            <v>0</v>
          </cell>
          <cell r="BY5">
            <v>471944.53125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27746.087890625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312000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33000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T5">
            <v>27536.83984375</v>
          </cell>
          <cell r="DV5">
            <v>5.3951420898437501</v>
          </cell>
          <cell r="DW5">
            <v>5.0172661132812504</v>
          </cell>
          <cell r="DX5">
            <v>43951.248</v>
          </cell>
        </row>
        <row r="6">
          <cell r="A6" t="str">
            <v>Entergy2010</v>
          </cell>
          <cell r="B6" t="str">
            <v>EAST</v>
          </cell>
          <cell r="C6" t="str">
            <v>Entergy</v>
          </cell>
          <cell r="D6">
            <v>2010</v>
          </cell>
          <cell r="F6">
            <v>149174.49600000001</v>
          </cell>
          <cell r="G6">
            <v>17206.255859375</v>
          </cell>
          <cell r="H6">
            <v>46.114173682162551</v>
          </cell>
          <cell r="I6">
            <v>8.1578261718749996</v>
          </cell>
          <cell r="J6">
            <v>0</v>
          </cell>
          <cell r="K6">
            <v>12.1405380859375</v>
          </cell>
          <cell r="L6">
            <v>3.63967065429688</v>
          </cell>
          <cell r="M6">
            <v>15.466286132812501</v>
          </cell>
          <cell r="N6">
            <v>0</v>
          </cell>
          <cell r="O6">
            <v>0.16093623352050801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1.0751999511718799</v>
          </cell>
          <cell r="U6">
            <v>9.9999997764825801E-6</v>
          </cell>
          <cell r="V6">
            <v>0</v>
          </cell>
          <cell r="W6">
            <v>5.0216033935546904E-2</v>
          </cell>
          <cell r="X6">
            <v>3.4832876920700101E-4</v>
          </cell>
          <cell r="Y6">
            <v>2.8000000000000001E-2</v>
          </cell>
          <cell r="Z6">
            <v>37.109785195351108</v>
          </cell>
          <cell r="AA6">
            <v>6.56674169921875</v>
          </cell>
          <cell r="AB6">
            <v>0</v>
          </cell>
          <cell r="AC6">
            <v>10.151352539062501</v>
          </cell>
          <cell r="AD6">
            <v>3.0814067382812498</v>
          </cell>
          <cell r="AE6">
            <v>11.7992802734375</v>
          </cell>
          <cell r="AF6">
            <v>0</v>
          </cell>
          <cell r="AG6">
            <v>9.3479598999023389E-2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0.31322128295898399</v>
          </cell>
          <cell r="AM6">
            <v>2.9963781125843498E-6</v>
          </cell>
          <cell r="AN6">
            <v>0</v>
          </cell>
          <cell r="AO6">
            <v>2.51080169677734E-2</v>
          </cell>
          <cell r="AP6">
            <v>6.6561765968799606E-5</v>
          </cell>
          <cell r="AQ6">
            <v>2.8000000000000001E-2</v>
          </cell>
          <cell r="AR6">
            <v>150703.63078825187</v>
          </cell>
          <cell r="AS6">
            <v>52994.436000000002</v>
          </cell>
          <cell r="AT6">
            <v>0</v>
          </cell>
          <cell r="AU6">
            <v>34977.156000000003</v>
          </cell>
          <cell r="AV6">
            <v>23.347175781250002</v>
          </cell>
          <cell r="AW6">
            <v>15485.548000000001</v>
          </cell>
          <cell r="AX6">
            <v>0</v>
          </cell>
          <cell r="AY6">
            <v>39.771523437500001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2732.8872500000002</v>
          </cell>
          <cell r="BE6">
            <v>2.6212751388549803E-2</v>
          </cell>
          <cell r="BF6">
            <v>0</v>
          </cell>
          <cell r="BG6">
            <v>219.85734375000001</v>
          </cell>
          <cell r="BH6">
            <v>0.58307086181640599</v>
          </cell>
          <cell r="BI6">
            <v>-19.367267578124999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2.0934792480468798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586230848</v>
          </cell>
          <cell r="BT6">
            <v>0</v>
          </cell>
          <cell r="BU6">
            <v>259020400</v>
          </cell>
          <cell r="BV6">
            <v>245087.265625</v>
          </cell>
          <cell r="BW6">
            <v>179924832</v>
          </cell>
          <cell r="BX6">
            <v>0</v>
          </cell>
          <cell r="BY6">
            <v>471897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23531.23046875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1300</v>
          </cell>
          <cell r="CU6">
            <v>0</v>
          </cell>
          <cell r="CV6">
            <v>0</v>
          </cell>
          <cell r="CW6">
            <v>510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T6">
            <v>28443.4921875</v>
          </cell>
          <cell r="DV6">
            <v>5.3951420898437501</v>
          </cell>
          <cell r="DW6">
            <v>5.05112548828125</v>
          </cell>
          <cell r="DX6">
            <v>44247.292000000001</v>
          </cell>
        </row>
        <row r="7">
          <cell r="A7" t="str">
            <v>Entergy2011</v>
          </cell>
          <cell r="B7" t="str">
            <v>EAST</v>
          </cell>
          <cell r="C7" t="str">
            <v>Entergy</v>
          </cell>
          <cell r="D7">
            <v>2011</v>
          </cell>
          <cell r="F7">
            <v>149323.68</v>
          </cell>
          <cell r="G7">
            <v>16880.25390625</v>
          </cell>
          <cell r="H7">
            <v>46.529737499484803</v>
          </cell>
          <cell r="I7">
            <v>8.1578261718749996</v>
          </cell>
          <cell r="J7">
            <v>0</v>
          </cell>
          <cell r="K7">
            <v>12.5555234375</v>
          </cell>
          <cell r="L7">
            <v>3.63967065429688</v>
          </cell>
          <cell r="M7">
            <v>15.466286132812501</v>
          </cell>
          <cell r="N7">
            <v>0</v>
          </cell>
          <cell r="O7">
            <v>0.16093623352050801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1.0751999511718799</v>
          </cell>
          <cell r="U7">
            <v>9.9999997764825801E-6</v>
          </cell>
          <cell r="V7">
            <v>0</v>
          </cell>
          <cell r="W7">
            <v>5.0216033935546904E-2</v>
          </cell>
          <cell r="X7">
            <v>9.2679452896118192E-4</v>
          </cell>
          <cell r="Y7">
            <v>2.8000000000000001E-2</v>
          </cell>
          <cell r="Z7">
            <v>36.975325182952453</v>
          </cell>
          <cell r="AA7">
            <v>6.5651967773437496</v>
          </cell>
          <cell r="AB7">
            <v>0</v>
          </cell>
          <cell r="AC7">
            <v>10.503420898437501</v>
          </cell>
          <cell r="AD7">
            <v>3.0826042480468798</v>
          </cell>
          <cell r="AE7">
            <v>11.868926757812501</v>
          </cell>
          <cell r="AF7">
            <v>0</v>
          </cell>
          <cell r="AG7">
            <v>6.8167968750000002E-2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0.26700399780273398</v>
          </cell>
          <cell r="AM7">
            <v>2.9963781125843498E-6</v>
          </cell>
          <cell r="AN7">
            <v>0</v>
          </cell>
          <cell r="AO7">
            <v>2.51080169677734E-2</v>
          </cell>
          <cell r="AP7">
            <v>1.7135344445705399E-4</v>
          </cell>
          <cell r="AQ7">
            <v>2.8000000000000001E-2</v>
          </cell>
          <cell r="AR7">
            <v>147838.90119680212</v>
          </cell>
          <cell r="AS7">
            <v>53032.955999999998</v>
          </cell>
          <cell r="AT7">
            <v>0</v>
          </cell>
          <cell r="AU7">
            <v>38859.531999999999</v>
          </cell>
          <cell r="AV7">
            <v>17.188935546875001</v>
          </cell>
          <cell r="AW7">
            <v>13353.462</v>
          </cell>
          <cell r="AX7">
            <v>0</v>
          </cell>
          <cell r="AY7">
            <v>39.776113281249998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2330.0387500000002</v>
          </cell>
          <cell r="BE7">
            <v>2.6234643936157202E-2</v>
          </cell>
          <cell r="BF7">
            <v>0</v>
          </cell>
          <cell r="BG7">
            <v>219.91360937499999</v>
          </cell>
          <cell r="BH7">
            <v>1.5010449218749999</v>
          </cell>
          <cell r="BI7">
            <v>-21.732523437499999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1.75503247070313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586574016</v>
          </cell>
          <cell r="BT7">
            <v>0</v>
          </cell>
          <cell r="BU7">
            <v>286001152</v>
          </cell>
          <cell r="BV7">
            <v>184034.53125</v>
          </cell>
          <cell r="BW7">
            <v>157731488</v>
          </cell>
          <cell r="BX7">
            <v>0</v>
          </cell>
          <cell r="BY7">
            <v>471944.53125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19727.00390625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495000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612</v>
          </cell>
          <cell r="CX7">
            <v>1000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T7">
            <v>28393.5859375</v>
          </cell>
          <cell r="DV7">
            <v>5.3951420898437501</v>
          </cell>
          <cell r="DW7">
            <v>4.5667221679687504</v>
          </cell>
          <cell r="DX7">
            <v>40004.483999999997</v>
          </cell>
        </row>
        <row r="8">
          <cell r="A8" t="str">
            <v>Entergy2012</v>
          </cell>
          <cell r="B8" t="str">
            <v>EAST</v>
          </cell>
          <cell r="C8" t="str">
            <v>Entergy</v>
          </cell>
          <cell r="D8">
            <v>2012</v>
          </cell>
          <cell r="F8">
            <v>153203.568</v>
          </cell>
          <cell r="G8">
            <v>17279.1796875</v>
          </cell>
          <cell r="H8">
            <v>46.139176914811145</v>
          </cell>
          <cell r="I8">
            <v>8.1578525390624996</v>
          </cell>
          <cell r="J8">
            <v>0</v>
          </cell>
          <cell r="K8">
            <v>12.6366142578125</v>
          </cell>
          <cell r="L8">
            <v>3.7704550781249999</v>
          </cell>
          <cell r="M8">
            <v>14.57196875</v>
          </cell>
          <cell r="N8">
            <v>0</v>
          </cell>
          <cell r="O8">
            <v>0.160940307617188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1.0751999511718799</v>
          </cell>
          <cell r="U8">
            <v>1.67449722290039E-2</v>
          </cell>
          <cell r="V8">
            <v>0</v>
          </cell>
          <cell r="W8">
            <v>5.0216022491455098E-2</v>
          </cell>
          <cell r="X8">
            <v>1.61960661411285E-3</v>
          </cell>
          <cell r="Y8">
            <v>2.8000000000000001E-2</v>
          </cell>
          <cell r="Z8">
            <v>37.018129105448729</v>
          </cell>
          <cell r="AA8">
            <v>6.5693842773437501</v>
          </cell>
          <cell r="AB8">
            <v>0</v>
          </cell>
          <cell r="AC8">
            <v>10.564505859375</v>
          </cell>
          <cell r="AD8">
            <v>3.1909353027343799</v>
          </cell>
          <cell r="AE8">
            <v>11.138152343750001</v>
          </cell>
          <cell r="AF8">
            <v>0</v>
          </cell>
          <cell r="AG8">
            <v>7.0507812500000003E-2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0.26698617553710896</v>
          </cell>
          <cell r="AM8">
            <v>4.3663854598998998E-3</v>
          </cell>
          <cell r="AN8">
            <v>0</v>
          </cell>
          <cell r="AO8">
            <v>2.51080112457275E-2</v>
          </cell>
          <cell r="AP8">
            <v>2.9670703411102298E-4</v>
          </cell>
          <cell r="AQ8">
            <v>2.8000000000000001E-2</v>
          </cell>
          <cell r="AR8">
            <v>151505.33113391115</v>
          </cell>
          <cell r="AS8">
            <v>54537.224000000002</v>
          </cell>
          <cell r="AT8">
            <v>0</v>
          </cell>
          <cell r="AU8">
            <v>35283.148000000001</v>
          </cell>
          <cell r="AV8">
            <v>34.620210937499998</v>
          </cell>
          <cell r="AW8">
            <v>14598.74</v>
          </cell>
          <cell r="AX8">
            <v>0</v>
          </cell>
          <cell r="AY8">
            <v>39.891093750000003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2334.7930000000001</v>
          </cell>
          <cell r="BE8">
            <v>38.354328125000002</v>
          </cell>
          <cell r="BF8">
            <v>0</v>
          </cell>
          <cell r="BG8">
            <v>220.54876562499999</v>
          </cell>
          <cell r="BH8">
            <v>2.6062746582031302</v>
          </cell>
          <cell r="BI8">
            <v>-24.142085937499999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1.7075467529296899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602664704</v>
          </cell>
          <cell r="BT8">
            <v>0</v>
          </cell>
          <cell r="BU8">
            <v>261552384</v>
          </cell>
          <cell r="BV8">
            <v>348161.5625</v>
          </cell>
          <cell r="BW8">
            <v>170456448</v>
          </cell>
          <cell r="BX8">
            <v>0</v>
          </cell>
          <cell r="BY8">
            <v>473309.6875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19193.251953125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156000</v>
          </cell>
          <cell r="CQ8">
            <v>165000</v>
          </cell>
          <cell r="CR8">
            <v>0</v>
          </cell>
          <cell r="CS8">
            <v>25000</v>
          </cell>
          <cell r="CT8">
            <v>81000</v>
          </cell>
          <cell r="CU8">
            <v>0</v>
          </cell>
          <cell r="CV8">
            <v>0</v>
          </cell>
          <cell r="CW8">
            <v>734</v>
          </cell>
          <cell r="CX8">
            <v>0</v>
          </cell>
          <cell r="CY8">
            <v>23000</v>
          </cell>
          <cell r="CZ8">
            <v>1197500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T8">
            <v>29097.404296875</v>
          </cell>
          <cell r="DV8">
            <v>5.6695654296875002</v>
          </cell>
          <cell r="DW8">
            <v>5.1598862304687501</v>
          </cell>
          <cell r="DX8">
            <v>44437.84</v>
          </cell>
        </row>
        <row r="9">
          <cell r="A9" t="str">
            <v>Entergy2013</v>
          </cell>
          <cell r="B9" t="str">
            <v>EAST</v>
          </cell>
          <cell r="C9" t="str">
            <v>Entergy</v>
          </cell>
          <cell r="D9">
            <v>2013</v>
          </cell>
          <cell r="F9">
            <v>156215.88800000001</v>
          </cell>
          <cell r="G9">
            <v>17522.140625</v>
          </cell>
          <cell r="H9">
            <v>44.830381836891192</v>
          </cell>
          <cell r="I9">
            <v>8.1348261718749999</v>
          </cell>
          <cell r="J9">
            <v>0</v>
          </cell>
          <cell r="K9">
            <v>12.635538085937499</v>
          </cell>
          <cell r="L9">
            <v>3.7956706542968801</v>
          </cell>
          <cell r="M9">
            <v>13.361706054687501</v>
          </cell>
          <cell r="N9">
            <v>0</v>
          </cell>
          <cell r="O9">
            <v>0.16093623352050801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1.0751999511718799</v>
          </cell>
          <cell r="U9">
            <v>2.50100002288818E-2</v>
          </cell>
          <cell r="V9">
            <v>0</v>
          </cell>
          <cell r="W9">
            <v>5.0216033935546904E-2</v>
          </cell>
          <cell r="X9">
            <v>2.4539442062377899E-3</v>
          </cell>
          <cell r="Y9">
            <v>2.8000000000000001E-2</v>
          </cell>
          <cell r="Z9">
            <v>36.086674393832688</v>
          </cell>
          <cell r="AA9">
            <v>6.5560302734375</v>
          </cell>
          <cell r="AB9">
            <v>0</v>
          </cell>
          <cell r="AC9">
            <v>10.549808593750001</v>
          </cell>
          <cell r="AD9">
            <v>3.19555029296875</v>
          </cell>
          <cell r="AE9">
            <v>10.215266601562501</v>
          </cell>
          <cell r="AF9">
            <v>0</v>
          </cell>
          <cell r="AG9">
            <v>5.6389476776123E-2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0.26700399780273398</v>
          </cell>
          <cell r="AM9">
            <v>7.4939417839050299E-3</v>
          </cell>
          <cell r="AN9">
            <v>0</v>
          </cell>
          <cell r="AO9">
            <v>2.51080169677734E-2</v>
          </cell>
          <cell r="AP9">
            <v>4.4800347089767501E-4</v>
          </cell>
          <cell r="AQ9">
            <v>2.8000000000000001E-2</v>
          </cell>
          <cell r="AR9">
            <v>153099.14142382814</v>
          </cell>
          <cell r="AS9">
            <v>54300.267999999996</v>
          </cell>
          <cell r="AT9">
            <v>0</v>
          </cell>
          <cell r="AU9">
            <v>35873.968000000001</v>
          </cell>
          <cell r="AV9">
            <v>39.705304687500004</v>
          </cell>
          <cell r="AW9">
            <v>14825.106</v>
          </cell>
          <cell r="AX9">
            <v>0</v>
          </cell>
          <cell r="AY9">
            <v>39.776113281249998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2330.8074999999999</v>
          </cell>
          <cell r="BE9">
            <v>65.646929687500005</v>
          </cell>
          <cell r="BF9">
            <v>0</v>
          </cell>
          <cell r="BG9">
            <v>219.94621875000001</v>
          </cell>
          <cell r="BH9">
            <v>3.9245104980468799</v>
          </cell>
          <cell r="BI9">
            <v>-27.381753906250001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1.7386008300781299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599985088</v>
          </cell>
          <cell r="BT9">
            <v>0</v>
          </cell>
          <cell r="BU9">
            <v>265869328</v>
          </cell>
          <cell r="BV9">
            <v>395268.0625</v>
          </cell>
          <cell r="BW9">
            <v>172785920</v>
          </cell>
          <cell r="BX9">
            <v>0</v>
          </cell>
          <cell r="BY9">
            <v>471944.53125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19542.30859375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881</v>
          </cell>
          <cell r="CX9">
            <v>0</v>
          </cell>
          <cell r="CY9">
            <v>0</v>
          </cell>
          <cell r="CZ9">
            <v>999200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T9">
            <v>29663.9140625</v>
          </cell>
          <cell r="DV9">
            <v>5.5608247070312498</v>
          </cell>
          <cell r="DW9">
            <v>5.1855751953125004</v>
          </cell>
          <cell r="DX9">
            <v>45425.635999999999</v>
          </cell>
        </row>
        <row r="10">
          <cell r="A10" t="str">
            <v>Entergy2014</v>
          </cell>
          <cell r="B10" t="str">
            <v>EAST</v>
          </cell>
          <cell r="C10" t="str">
            <v>Entergy</v>
          </cell>
          <cell r="D10">
            <v>2014</v>
          </cell>
          <cell r="F10">
            <v>159749.92000000001</v>
          </cell>
          <cell r="G10">
            <v>18146.509765625</v>
          </cell>
          <cell r="H10">
            <v>43.863189590215697</v>
          </cell>
          <cell r="I10">
            <v>8.1348261718749999</v>
          </cell>
          <cell r="J10">
            <v>0</v>
          </cell>
          <cell r="K10">
            <v>12.635538085937499</v>
          </cell>
          <cell r="L10">
            <v>3.7956706542968801</v>
          </cell>
          <cell r="M10">
            <v>12.3767333984375</v>
          </cell>
          <cell r="N10">
            <v>0</v>
          </cell>
          <cell r="O10">
            <v>0.16093623352050801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1.0751999511718799</v>
          </cell>
          <cell r="U10">
            <v>4.1790821075439501E-2</v>
          </cell>
          <cell r="V10">
            <v>0</v>
          </cell>
          <cell r="W10">
            <v>5.0216033935546904E-2</v>
          </cell>
          <cell r="X10">
            <v>3.45353293418884E-3</v>
          </cell>
          <cell r="Y10">
            <v>2.8000000000000001E-2</v>
          </cell>
          <cell r="Z10">
            <v>34.924053775668149</v>
          </cell>
          <cell r="AA10">
            <v>6.5557592773437499</v>
          </cell>
          <cell r="AB10">
            <v>0</v>
          </cell>
          <cell r="AC10">
            <v>10.543364257812501</v>
          </cell>
          <cell r="AD10">
            <v>3.1674291992187502</v>
          </cell>
          <cell r="AE10">
            <v>9.4838281250000005</v>
          </cell>
          <cell r="AF10">
            <v>0</v>
          </cell>
          <cell r="AG10">
            <v>3.6948276519775398E-2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0.26700399780273398</v>
          </cell>
          <cell r="AM10">
            <v>1.18692836761475E-2</v>
          </cell>
          <cell r="AN10">
            <v>0</v>
          </cell>
          <cell r="AO10">
            <v>2.51080169677734E-2</v>
          </cell>
          <cell r="AP10">
            <v>6.2908351421356204E-4</v>
          </cell>
          <cell r="AQ10">
            <v>2.8000000000000001E-2</v>
          </cell>
          <cell r="AR10">
            <v>158566.6835102539</v>
          </cell>
          <cell r="AS10">
            <v>54567.212</v>
          </cell>
          <cell r="AT10">
            <v>0</v>
          </cell>
          <cell r="AU10">
            <v>43297.296000000002</v>
          </cell>
          <cell r="AV10">
            <v>69.103624999999994</v>
          </cell>
          <cell r="AW10">
            <v>15873.651</v>
          </cell>
          <cell r="AX10">
            <v>0</v>
          </cell>
          <cell r="AY10">
            <v>39.776113281249998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2333.3685</v>
          </cell>
          <cell r="BE10">
            <v>103.97492187500001</v>
          </cell>
          <cell r="BF10">
            <v>0</v>
          </cell>
          <cell r="BG10">
            <v>219.94621875000001</v>
          </cell>
          <cell r="BH10">
            <v>5.5107714843749998</v>
          </cell>
          <cell r="BI10">
            <v>-29.266130859375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2.0704907226562499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602567424</v>
          </cell>
          <cell r="BT10">
            <v>0</v>
          </cell>
          <cell r="BU10">
            <v>321660352</v>
          </cell>
          <cell r="BV10">
            <v>682873.75</v>
          </cell>
          <cell r="BW10">
            <v>183086336</v>
          </cell>
          <cell r="BX10">
            <v>0</v>
          </cell>
          <cell r="BY10">
            <v>471944.53125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23272.833984375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25000</v>
          </cell>
          <cell r="CT10">
            <v>0</v>
          </cell>
          <cell r="CU10">
            <v>0</v>
          </cell>
          <cell r="CV10">
            <v>0</v>
          </cell>
          <cell r="CW10">
            <v>1058</v>
          </cell>
          <cell r="CX10">
            <v>0</v>
          </cell>
          <cell r="CY10">
            <v>42000</v>
          </cell>
          <cell r="CZ10">
            <v>983000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T10">
            <v>30335.2734375</v>
          </cell>
          <cell r="DV10">
            <v>5.5608247070312498</v>
          </cell>
          <cell r="DW10">
            <v>4.8041142578124996</v>
          </cell>
          <cell r="DX10">
            <v>42084.04</v>
          </cell>
        </row>
        <row r="11">
          <cell r="A11" t="str">
            <v>Entergy2015</v>
          </cell>
          <cell r="B11" t="str">
            <v>EAST</v>
          </cell>
          <cell r="C11" t="str">
            <v>Entergy</v>
          </cell>
          <cell r="D11">
            <v>2015</v>
          </cell>
          <cell r="F11">
            <v>162867.45600000001</v>
          </cell>
          <cell r="G11">
            <v>19352.580078125</v>
          </cell>
          <cell r="H11">
            <v>43.746663938045522</v>
          </cell>
          <cell r="I11">
            <v>8.0928261718750001</v>
          </cell>
          <cell r="J11">
            <v>0</v>
          </cell>
          <cell r="K11">
            <v>12.635538085937499</v>
          </cell>
          <cell r="L11">
            <v>3.7956706542968801</v>
          </cell>
          <cell r="M11">
            <v>12.292789062500001</v>
          </cell>
          <cell r="N11">
            <v>0</v>
          </cell>
          <cell r="O11">
            <v>0.16093623352050801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1.0751999511718799</v>
          </cell>
          <cell r="U11">
            <v>5.0009998321533203E-2</v>
          </cell>
          <cell r="V11">
            <v>0</v>
          </cell>
          <cell r="W11">
            <v>5.0216033935546904E-2</v>
          </cell>
          <cell r="X11">
            <v>4.6530394554138198E-3</v>
          </cell>
          <cell r="Y11">
            <v>2.8000000000000001E-2</v>
          </cell>
          <cell r="Z11">
            <v>35.086186698198311</v>
          </cell>
          <cell r="AA11">
            <v>6.5251655273437503</v>
          </cell>
          <cell r="AB11">
            <v>0</v>
          </cell>
          <cell r="AC11">
            <v>10.5616962890625</v>
          </cell>
          <cell r="AD11">
            <v>3.1594809570312501</v>
          </cell>
          <cell r="AE11">
            <v>9.4153837890624992</v>
          </cell>
          <cell r="AF11">
            <v>0</v>
          </cell>
          <cell r="AG11">
            <v>3.3247158050537101E-2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0.26700399780273398</v>
          </cell>
          <cell r="AM11">
            <v>1.5475286483764601E-2</v>
          </cell>
          <cell r="AN11">
            <v>0</v>
          </cell>
          <cell r="AO11">
            <v>2.51080169677734E-2</v>
          </cell>
          <cell r="AP11">
            <v>8.4637951850891101E-4</v>
          </cell>
          <cell r="AQ11">
            <v>2.8000000000000001E-2</v>
          </cell>
          <cell r="AR11">
            <v>169127.77988159179</v>
          </cell>
          <cell r="AS11">
            <v>50902.896000000001</v>
          </cell>
          <cell r="AT11">
            <v>0</v>
          </cell>
          <cell r="AU11">
            <v>54190.904000000002</v>
          </cell>
          <cell r="AV11">
            <v>122.528296875</v>
          </cell>
          <cell r="AW11">
            <v>16922.552</v>
          </cell>
          <cell r="AX11">
            <v>0</v>
          </cell>
          <cell r="AY11">
            <v>39.776113281249998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2337.3002499999998</v>
          </cell>
          <cell r="BE11">
            <v>135.5635</v>
          </cell>
          <cell r="BF11">
            <v>0</v>
          </cell>
          <cell r="BG11">
            <v>219.94621875000001</v>
          </cell>
          <cell r="BH11">
            <v>7.41428466796875</v>
          </cell>
          <cell r="BI11">
            <v>-33.336039062499999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2.3672570800781298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563019968</v>
          </cell>
          <cell r="BT11">
            <v>0</v>
          </cell>
          <cell r="BU11">
            <v>400862976</v>
          </cell>
          <cell r="BV11">
            <v>1212873.625</v>
          </cell>
          <cell r="BW11">
            <v>194231664</v>
          </cell>
          <cell r="BX11">
            <v>0</v>
          </cell>
          <cell r="BY11">
            <v>471944.53125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26608.5625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1269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T11">
            <v>30933.580078125</v>
          </cell>
          <cell r="DV11">
            <v>5.5608247070312498</v>
          </cell>
          <cell r="DW11">
            <v>5.054779296875</v>
          </cell>
          <cell r="DX11">
            <v>44279.868000000002</v>
          </cell>
        </row>
        <row r="12">
          <cell r="A12" t="str">
            <v>Entergy2016</v>
          </cell>
          <cell r="B12" t="str">
            <v>EAST</v>
          </cell>
          <cell r="C12" t="str">
            <v>Entergy</v>
          </cell>
          <cell r="D12">
            <v>2016</v>
          </cell>
          <cell r="F12">
            <v>161035.92000000001</v>
          </cell>
          <cell r="G12">
            <v>18264.689453125</v>
          </cell>
          <cell r="H12">
            <v>41.165920510292068</v>
          </cell>
          <cell r="I12">
            <v>8.3228525390625006</v>
          </cell>
          <cell r="J12">
            <v>0</v>
          </cell>
          <cell r="K12">
            <v>12.6366142578125</v>
          </cell>
          <cell r="L12">
            <v>3.8080288085937499</v>
          </cell>
          <cell r="M12">
            <v>9.4679335937500007</v>
          </cell>
          <cell r="N12">
            <v>0</v>
          </cell>
          <cell r="O12">
            <v>0.160940307617188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1.0751999511718799</v>
          </cell>
          <cell r="U12">
            <v>5.0009998321533203E-2</v>
          </cell>
          <cell r="V12">
            <v>0</v>
          </cell>
          <cell r="W12">
            <v>5.0216022491455098E-2</v>
          </cell>
          <cell r="X12">
            <v>5.20364475250244E-3</v>
          </cell>
          <cell r="Y12">
            <v>2.8000000000000001E-2</v>
          </cell>
          <cell r="Z12">
            <v>33.19233846527338</v>
          </cell>
          <cell r="AA12">
            <v>6.7136640625000004</v>
          </cell>
          <cell r="AB12">
            <v>0</v>
          </cell>
          <cell r="AC12">
            <v>10.5644169921875</v>
          </cell>
          <cell r="AD12">
            <v>3.19501806640625</v>
          </cell>
          <cell r="AE12">
            <v>7.2891586914062501</v>
          </cell>
          <cell r="AF12">
            <v>0</v>
          </cell>
          <cell r="AG12">
            <v>4.8716117858886694E-2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0.115937965393066</v>
          </cell>
          <cell r="AM12">
            <v>1.5483210563659699E-2</v>
          </cell>
          <cell r="AN12">
            <v>0</v>
          </cell>
          <cell r="AO12">
            <v>2.51080112457275E-2</v>
          </cell>
          <cell r="AP12">
            <v>9.3495708703994799E-4</v>
          </cell>
          <cell r="AQ12">
            <v>2.8000000000000001E-2</v>
          </cell>
          <cell r="AR12">
            <v>160388.86871520997</v>
          </cell>
          <cell r="AS12">
            <v>50984.908000000003</v>
          </cell>
          <cell r="AT12">
            <v>0</v>
          </cell>
          <cell r="AU12">
            <v>51042.892</v>
          </cell>
          <cell r="AV12">
            <v>73.958531249999993</v>
          </cell>
          <cell r="AW12">
            <v>11256.822</v>
          </cell>
          <cell r="AX12">
            <v>0</v>
          </cell>
          <cell r="AY12">
            <v>39.891093750000003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1017.502</v>
          </cell>
          <cell r="BE12">
            <v>136.00453125000001</v>
          </cell>
          <cell r="BF12">
            <v>0</v>
          </cell>
          <cell r="BG12">
            <v>220.54876562499999</v>
          </cell>
          <cell r="BH12">
            <v>8.2126630859374998</v>
          </cell>
          <cell r="BI12">
            <v>-34.289988281249997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1.6311185302734399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563245888</v>
          </cell>
          <cell r="BT12">
            <v>0</v>
          </cell>
          <cell r="BU12">
            <v>375317824</v>
          </cell>
          <cell r="BV12">
            <v>741525.75</v>
          </cell>
          <cell r="BW12">
            <v>129403552</v>
          </cell>
          <cell r="BX12">
            <v>0</v>
          </cell>
          <cell r="BY12">
            <v>473309.6875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18334.1796875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2330</v>
          </cell>
          <cell r="CU12">
            <v>0</v>
          </cell>
          <cell r="CV12">
            <v>0</v>
          </cell>
          <cell r="CW12">
            <v>2</v>
          </cell>
          <cell r="CX12">
            <v>0</v>
          </cell>
          <cell r="CY12">
            <v>0</v>
          </cell>
          <cell r="CZ12">
            <v>1634000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Q12">
            <v>2.0720861436630673</v>
          </cell>
          <cell r="DR12">
            <v>5.4343968486825718</v>
          </cell>
          <cell r="DS12">
            <v>18.229624844685596</v>
          </cell>
          <cell r="DT12">
            <v>31845.43359375</v>
          </cell>
          <cell r="DV12">
            <v>5.5609213867187499</v>
          </cell>
          <cell r="DW12">
            <v>5.1959003906249999</v>
          </cell>
          <cell r="DX12">
            <v>45640.788</v>
          </cell>
        </row>
        <row r="13">
          <cell r="A13" t="str">
            <v>Entergy2017</v>
          </cell>
          <cell r="B13" t="str">
            <v>EAST</v>
          </cell>
          <cell r="C13" t="str">
            <v>Entergy</v>
          </cell>
          <cell r="D13">
            <v>2017</v>
          </cell>
          <cell r="F13">
            <v>163252.03200000001</v>
          </cell>
          <cell r="G13">
            <v>18255.26953125</v>
          </cell>
          <cell r="H13">
            <v>40.002000090122245</v>
          </cell>
          <cell r="I13">
            <v>8.3228261718750005</v>
          </cell>
          <cell r="J13">
            <v>0</v>
          </cell>
          <cell r="K13">
            <v>12.635538085937499</v>
          </cell>
          <cell r="L13">
            <v>3.8076706542968801</v>
          </cell>
          <cell r="M13">
            <v>8.3055732421874993</v>
          </cell>
          <cell r="N13">
            <v>0</v>
          </cell>
          <cell r="O13">
            <v>0.16093623352050801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1.0751999511718799</v>
          </cell>
          <cell r="U13">
            <v>5.0009998321533203E-2</v>
          </cell>
          <cell r="V13">
            <v>0</v>
          </cell>
          <cell r="W13">
            <v>5.0216033935546904E-2</v>
          </cell>
          <cell r="X13">
            <v>5.2050118446350093E-3</v>
          </cell>
          <cell r="Y13">
            <v>2.8000000000000001E-2</v>
          </cell>
          <cell r="Z13">
            <v>31.980810450315474</v>
          </cell>
          <cell r="AA13">
            <v>6.7098637695312497</v>
          </cell>
          <cell r="AB13">
            <v>0</v>
          </cell>
          <cell r="AC13">
            <v>10.5655234375</v>
          </cell>
          <cell r="AD13">
            <v>3.1894692382812502</v>
          </cell>
          <cell r="AE13">
            <v>6.3811508789062499</v>
          </cell>
          <cell r="AF13">
            <v>0</v>
          </cell>
          <cell r="AG13">
            <v>4.5184051513671906E-2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0.11582014465332</v>
          </cell>
          <cell r="AM13">
            <v>1.5475286483764601E-2</v>
          </cell>
          <cell r="AN13">
            <v>0</v>
          </cell>
          <cell r="AO13">
            <v>2.51080169677734E-2</v>
          </cell>
          <cell r="AP13">
            <v>9.3584132194518999E-4</v>
          </cell>
          <cell r="AQ13">
            <v>2.8000000000000001E-2</v>
          </cell>
          <cell r="AR13">
            <v>159857.33507971192</v>
          </cell>
          <cell r="AS13">
            <v>50010.34</v>
          </cell>
          <cell r="AT13">
            <v>0</v>
          </cell>
          <cell r="AU13">
            <v>55353.728000000003</v>
          </cell>
          <cell r="AV13">
            <v>101.25016406250001</v>
          </cell>
          <cell r="AW13">
            <v>10045.683000000001</v>
          </cell>
          <cell r="AX13">
            <v>0</v>
          </cell>
          <cell r="AY13">
            <v>39.776113281249998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1013.7563125</v>
          </cell>
          <cell r="BE13">
            <v>135.5635</v>
          </cell>
          <cell r="BF13">
            <v>0</v>
          </cell>
          <cell r="BG13">
            <v>219.94621875000001</v>
          </cell>
          <cell r="BH13">
            <v>8.1979697265624996</v>
          </cell>
          <cell r="BI13">
            <v>-34.1440078125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1.74980920410156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552610112</v>
          </cell>
          <cell r="BT13">
            <v>0</v>
          </cell>
          <cell r="BU13">
            <v>408331200</v>
          </cell>
          <cell r="BV13">
            <v>1024535.125</v>
          </cell>
          <cell r="BW13">
            <v>115539424</v>
          </cell>
          <cell r="BX13">
            <v>0</v>
          </cell>
          <cell r="BY13">
            <v>471944.53125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19668.29296875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2537</v>
          </cell>
          <cell r="CU13">
            <v>0</v>
          </cell>
          <cell r="CV13">
            <v>0</v>
          </cell>
          <cell r="CW13">
            <v>1</v>
          </cell>
          <cell r="CX13">
            <v>0</v>
          </cell>
          <cell r="CY13">
            <v>0</v>
          </cell>
          <cell r="CZ13">
            <v>477397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Q13">
            <v>2.1175311482537618</v>
          </cell>
          <cell r="DR13">
            <v>5.5082736758787965</v>
          </cell>
          <cell r="DS13">
            <v>18.631980062308941</v>
          </cell>
          <cell r="DT13">
            <v>32351.71875</v>
          </cell>
          <cell r="DV13">
            <v>5.5608247070312498</v>
          </cell>
          <cell r="DW13">
            <v>4.9042797851562501</v>
          </cell>
          <cell r="DX13">
            <v>42961.487999999998</v>
          </cell>
        </row>
        <row r="14">
          <cell r="A14" t="str">
            <v>Entergy2018</v>
          </cell>
          <cell r="B14" t="str">
            <v>EAST</v>
          </cell>
          <cell r="C14" t="str">
            <v>Entergy</v>
          </cell>
          <cell r="D14">
            <v>2018</v>
          </cell>
          <cell r="F14">
            <v>165765.23199999999</v>
          </cell>
          <cell r="G14">
            <v>18378.1640625</v>
          </cell>
          <cell r="H14">
            <v>39.909095067501084</v>
          </cell>
          <cell r="I14">
            <v>8.3228261718750005</v>
          </cell>
          <cell r="J14">
            <v>0</v>
          </cell>
          <cell r="K14">
            <v>12.635538085937499</v>
          </cell>
          <cell r="L14">
            <v>3.8076706542968801</v>
          </cell>
          <cell r="M14">
            <v>8.2126660156250004</v>
          </cell>
          <cell r="N14">
            <v>0</v>
          </cell>
          <cell r="O14">
            <v>0.16093623352050801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1.0751999511718799</v>
          </cell>
          <cell r="U14">
            <v>5.0009998321533203E-2</v>
          </cell>
          <cell r="V14">
            <v>0</v>
          </cell>
          <cell r="W14">
            <v>5.0216033935546904E-2</v>
          </cell>
          <cell r="X14">
            <v>5.2072157859802204E-3</v>
          </cell>
          <cell r="Y14">
            <v>2.8000000000000001E-2</v>
          </cell>
          <cell r="Z14">
            <v>32.05181800580025</v>
          </cell>
          <cell r="AA14">
            <v>6.7039550781250004</v>
          </cell>
          <cell r="AB14">
            <v>0</v>
          </cell>
          <cell r="AC14">
            <v>10.56330859375</v>
          </cell>
          <cell r="AD14">
            <v>3.1805559082031301</v>
          </cell>
          <cell r="AE14">
            <v>6.3162988281250003</v>
          </cell>
          <cell r="AF14">
            <v>0</v>
          </cell>
          <cell r="AG14">
            <v>3.80018882751465E-2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0.11582014465332</v>
          </cell>
          <cell r="AM14">
            <v>1.5475286483764601E-2</v>
          </cell>
          <cell r="AN14">
            <v>0</v>
          </cell>
          <cell r="AO14">
            <v>2.51080169677734E-2</v>
          </cell>
          <cell r="AP14">
            <v>9.3635106086730998E-4</v>
          </cell>
          <cell r="AQ14">
            <v>2.8000000000000001E-2</v>
          </cell>
          <cell r="AR14">
            <v>160921.43463146972</v>
          </cell>
          <cell r="AS14">
            <v>48271.724000000002</v>
          </cell>
          <cell r="AT14">
            <v>0</v>
          </cell>
          <cell r="AU14">
            <v>56839.351999999999</v>
          </cell>
          <cell r="AV14">
            <v>103.26025</v>
          </cell>
          <cell r="AW14">
            <v>9960.6779999999999</v>
          </cell>
          <cell r="AX14">
            <v>0</v>
          </cell>
          <cell r="AY14">
            <v>39.776113281249998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1013.199</v>
          </cell>
          <cell r="BE14">
            <v>135.5635</v>
          </cell>
          <cell r="BF14">
            <v>0</v>
          </cell>
          <cell r="BG14">
            <v>219.94621875000001</v>
          </cell>
          <cell r="BH14">
            <v>8.2024355468749999</v>
          </cell>
          <cell r="BI14">
            <v>-35.736789062500002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1.69390295410156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534373632</v>
          </cell>
          <cell r="BT14">
            <v>0</v>
          </cell>
          <cell r="BU14">
            <v>418596416</v>
          </cell>
          <cell r="BV14">
            <v>1044111.5</v>
          </cell>
          <cell r="BW14">
            <v>114749544</v>
          </cell>
          <cell r="BX14">
            <v>0</v>
          </cell>
          <cell r="BY14">
            <v>471944.53125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19039.892578125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2452</v>
          </cell>
          <cell r="CU14">
            <v>0</v>
          </cell>
          <cell r="CV14">
            <v>0</v>
          </cell>
          <cell r="CW14">
            <v>3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Q14">
            <v>2.1632984035409892</v>
          </cell>
          <cell r="DR14">
            <v>5.482601289161539</v>
          </cell>
          <cell r="DS14">
            <v>19.071046246883334</v>
          </cell>
          <cell r="DT14">
            <v>32848.328125</v>
          </cell>
          <cell r="DV14">
            <v>5.5608247070312498</v>
          </cell>
          <cell r="DW14">
            <v>5.0643579101562501</v>
          </cell>
          <cell r="DX14">
            <v>44363.775999999998</v>
          </cell>
        </row>
        <row r="15">
          <cell r="A15" t="str">
            <v>Entergy2019</v>
          </cell>
          <cell r="B15" t="str">
            <v>EAST</v>
          </cell>
          <cell r="C15" t="str">
            <v>Entergy</v>
          </cell>
          <cell r="D15">
            <v>2019</v>
          </cell>
          <cell r="F15">
            <v>168289.18400000001</v>
          </cell>
          <cell r="G15">
            <v>18428.76953125</v>
          </cell>
          <cell r="H15">
            <v>39.909097144603749</v>
          </cell>
          <cell r="I15">
            <v>8.3228261718750005</v>
          </cell>
          <cell r="J15">
            <v>0</v>
          </cell>
          <cell r="K15">
            <v>12.635538085937499</v>
          </cell>
          <cell r="L15">
            <v>3.8076706542968801</v>
          </cell>
          <cell r="M15">
            <v>8.2126660156250004</v>
          </cell>
          <cell r="N15">
            <v>0</v>
          </cell>
          <cell r="O15">
            <v>0.16093623352050801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1.0751999511718799</v>
          </cell>
          <cell r="U15">
            <v>5.0009998321533203E-2</v>
          </cell>
          <cell r="V15">
            <v>0</v>
          </cell>
          <cell r="W15">
            <v>5.0216033935546904E-2</v>
          </cell>
          <cell r="X15">
            <v>5.2092928886413601E-3</v>
          </cell>
          <cell r="Y15">
            <v>2.8000000000000001E-2</v>
          </cell>
          <cell r="Z15">
            <v>32.045087791800498</v>
          </cell>
          <cell r="AA15">
            <v>6.70192626953125</v>
          </cell>
          <cell r="AB15">
            <v>0</v>
          </cell>
          <cell r="AC15">
            <v>10.564195312500001</v>
          </cell>
          <cell r="AD15">
            <v>3.1783020019531301</v>
          </cell>
          <cell r="AE15">
            <v>6.3073818359375</v>
          </cell>
          <cell r="AF15">
            <v>0</v>
          </cell>
          <cell r="AG15">
            <v>3.5871356964111298E-2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0.11582014465332</v>
          </cell>
          <cell r="AM15">
            <v>1.5475286483764601E-2</v>
          </cell>
          <cell r="AN15">
            <v>0</v>
          </cell>
          <cell r="AO15">
            <v>2.51080169677734E-2</v>
          </cell>
          <cell r="AP15">
            <v>9.36766028404236E-4</v>
          </cell>
          <cell r="AQ15">
            <v>2.8000000000000001E-2</v>
          </cell>
          <cell r="AR15">
            <v>161351.73463806155</v>
          </cell>
          <cell r="AS15">
            <v>47524.368000000002</v>
          </cell>
          <cell r="AT15">
            <v>0</v>
          </cell>
          <cell r="AU15">
            <v>58015.067999999999</v>
          </cell>
          <cell r="AV15">
            <v>104.8788515625</v>
          </cell>
          <cell r="AW15">
            <v>9894.66</v>
          </cell>
          <cell r="AX15">
            <v>0</v>
          </cell>
          <cell r="AY15">
            <v>39.776113281249998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1013.98725</v>
          </cell>
          <cell r="BE15">
            <v>135.5635</v>
          </cell>
          <cell r="BF15">
            <v>0</v>
          </cell>
          <cell r="BG15">
            <v>219.94621875000001</v>
          </cell>
          <cell r="BH15">
            <v>8.2060703124999996</v>
          </cell>
          <cell r="BI15">
            <v>-37.749882812499997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1.69051696777344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526325024</v>
          </cell>
          <cell r="BT15">
            <v>0</v>
          </cell>
          <cell r="BU15">
            <v>427330816</v>
          </cell>
          <cell r="BV15">
            <v>1067311</v>
          </cell>
          <cell r="BW15">
            <v>114078696</v>
          </cell>
          <cell r="BX15">
            <v>0</v>
          </cell>
          <cell r="BY15">
            <v>471944.53125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19001.833984375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2538</v>
          </cell>
          <cell r="CU15">
            <v>0</v>
          </cell>
          <cell r="CV15">
            <v>0</v>
          </cell>
          <cell r="CW15">
            <v>2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Q15">
            <v>2.2187796451798576</v>
          </cell>
          <cell r="DR15">
            <v>5.608352265426138</v>
          </cell>
          <cell r="DS15">
            <v>19.006351985743862</v>
          </cell>
          <cell r="DT15">
            <v>33352.72265625</v>
          </cell>
          <cell r="DV15">
            <v>5.5608247070312498</v>
          </cell>
          <cell r="DW15">
            <v>5.0720708007812503</v>
          </cell>
          <cell r="DX15">
            <v>44431.34</v>
          </cell>
        </row>
        <row r="16">
          <cell r="A16" t="str">
            <v>Entergy2020</v>
          </cell>
          <cell r="B16" t="str">
            <v>EAST</v>
          </cell>
          <cell r="C16" t="str">
            <v>Entergy</v>
          </cell>
          <cell r="D16">
            <v>2020</v>
          </cell>
          <cell r="F16">
            <v>171185.152</v>
          </cell>
          <cell r="G16">
            <v>18303.94140625</v>
          </cell>
          <cell r="H16">
            <v>39.911086140155803</v>
          </cell>
          <cell r="I16">
            <v>8.3228525390625006</v>
          </cell>
          <cell r="J16">
            <v>0</v>
          </cell>
          <cell r="K16">
            <v>12.6366142578125</v>
          </cell>
          <cell r="L16">
            <v>3.8080288085937499</v>
          </cell>
          <cell r="M16">
            <v>8.2130908203124999</v>
          </cell>
          <cell r="N16">
            <v>0</v>
          </cell>
          <cell r="O16">
            <v>0.160940307617188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1.0751999511718799</v>
          </cell>
          <cell r="U16">
            <v>5.0009998321533203E-2</v>
          </cell>
          <cell r="V16">
            <v>0</v>
          </cell>
          <cell r="W16">
            <v>5.0216022491455098E-2</v>
          </cell>
          <cell r="X16">
            <v>5.2120480537414604E-3</v>
          </cell>
          <cell r="Y16">
            <v>2.8000000000000001E-2</v>
          </cell>
          <cell r="Z16">
            <v>31.863947966158388</v>
          </cell>
          <cell r="AA16">
            <v>6.7001577148437503</v>
          </cell>
          <cell r="AB16">
            <v>0</v>
          </cell>
          <cell r="AC16">
            <v>10.562921875000001</v>
          </cell>
          <cell r="AD16">
            <v>3.1804560546874998</v>
          </cell>
          <cell r="AE16">
            <v>6.2939003906249997</v>
          </cell>
          <cell r="AF16">
            <v>0</v>
          </cell>
          <cell r="AG16">
            <v>3.5295536041259803E-2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0.115937965393066</v>
          </cell>
          <cell r="AM16">
            <v>1.5483210563659699E-2</v>
          </cell>
          <cell r="AN16">
            <v>0</v>
          </cell>
          <cell r="AO16">
            <v>2.51080112457275E-2</v>
          </cell>
          <cell r="AP16">
            <v>9.3671947717666605E-4</v>
          </cell>
          <cell r="AQ16">
            <v>2.8000000000000001E-2</v>
          </cell>
          <cell r="AR16">
            <v>160685.19501220706</v>
          </cell>
          <cell r="AS16">
            <v>47072.868000000002</v>
          </cell>
          <cell r="AT16">
            <v>0</v>
          </cell>
          <cell r="AU16">
            <v>59494.036</v>
          </cell>
          <cell r="AV16">
            <v>97.134515625000006</v>
          </cell>
          <cell r="AW16">
            <v>9544.19</v>
          </cell>
          <cell r="AX16">
            <v>0</v>
          </cell>
          <cell r="AY16">
            <v>39.891093750000003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1017.296125</v>
          </cell>
          <cell r="BE16">
            <v>136.00453125000001</v>
          </cell>
          <cell r="BF16">
            <v>0</v>
          </cell>
          <cell r="BG16">
            <v>220.54876562499999</v>
          </cell>
          <cell r="BH16">
            <v>8.2281445312500008</v>
          </cell>
          <cell r="BI16">
            <v>-38.692828124999998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1.57866455078125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521489472</v>
          </cell>
          <cell r="BT16">
            <v>0</v>
          </cell>
          <cell r="BU16">
            <v>437996800</v>
          </cell>
          <cell r="BV16">
            <v>988887.5</v>
          </cell>
          <cell r="BW16">
            <v>110625336</v>
          </cell>
          <cell r="BX16">
            <v>0</v>
          </cell>
          <cell r="BY16">
            <v>473309.6875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17744.583984375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2587</v>
          </cell>
          <cell r="CU16">
            <v>0</v>
          </cell>
          <cell r="CV16">
            <v>0</v>
          </cell>
          <cell r="CW16">
            <v>3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Q16">
            <v>2.2858009394291283</v>
          </cell>
          <cell r="DR16">
            <v>5.7288095483802621</v>
          </cell>
          <cell r="DS16">
            <v>18.80329691784965</v>
          </cell>
          <cell r="DT16">
            <v>33863.953125</v>
          </cell>
          <cell r="DV16">
            <v>5.5609213867187499</v>
          </cell>
          <cell r="DW16">
            <v>4.9057504882812504</v>
          </cell>
          <cell r="DX16">
            <v>43092.112000000001</v>
          </cell>
        </row>
        <row r="17">
          <cell r="A17" t="str">
            <v>Entergy2021</v>
          </cell>
          <cell r="B17" t="str">
            <v>EAST</v>
          </cell>
          <cell r="C17" t="str">
            <v>Entergy</v>
          </cell>
          <cell r="D17">
            <v>2021</v>
          </cell>
          <cell r="F17">
            <v>173234.11199999999</v>
          </cell>
          <cell r="G17">
            <v>18475.83984375</v>
          </cell>
          <cell r="H17">
            <v>39.909102705478688</v>
          </cell>
          <cell r="I17">
            <v>8.3228261718750005</v>
          </cell>
          <cell r="J17">
            <v>0</v>
          </cell>
          <cell r="K17">
            <v>12.635538085937499</v>
          </cell>
          <cell r="L17">
            <v>3.8076706542968801</v>
          </cell>
          <cell r="M17">
            <v>8.2126660156250004</v>
          </cell>
          <cell r="N17">
            <v>0</v>
          </cell>
          <cell r="O17">
            <v>0.16093623352050801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1.0751999511718799</v>
          </cell>
          <cell r="U17">
            <v>5.0009998321533203E-2</v>
          </cell>
          <cell r="V17">
            <v>0</v>
          </cell>
          <cell r="W17">
            <v>5.0216033935546904E-2</v>
          </cell>
          <cell r="X17">
            <v>5.2148537635803198E-3</v>
          </cell>
          <cell r="Y17">
            <v>2.8000000000000001E-2</v>
          </cell>
          <cell r="Z17">
            <v>32.006953045845037</v>
          </cell>
          <cell r="AA17">
            <v>6.6974736328124997</v>
          </cell>
          <cell r="AB17">
            <v>0</v>
          </cell>
          <cell r="AC17">
            <v>10.564639648437501</v>
          </cell>
          <cell r="AD17">
            <v>3.17610229492188</v>
          </cell>
          <cell r="AE17">
            <v>6.2834833984375003</v>
          </cell>
          <cell r="AF17">
            <v>0</v>
          </cell>
          <cell r="AG17">
            <v>3.4981369018554705E-2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0.11582014465332</v>
          </cell>
          <cell r="AM17">
            <v>1.59754867553711E-2</v>
          </cell>
          <cell r="AN17">
            <v>0</v>
          </cell>
          <cell r="AO17">
            <v>2.51080169677734E-2</v>
          </cell>
          <cell r="AP17">
            <v>9.3790149688720704E-4</v>
          </cell>
          <cell r="AQ17">
            <v>2.8000000000000001E-2</v>
          </cell>
          <cell r="AR17">
            <v>161738.4137038574</v>
          </cell>
          <cell r="AS17">
            <v>46276.131999999998</v>
          </cell>
          <cell r="AT17">
            <v>0</v>
          </cell>
          <cell r="AU17">
            <v>59861.5</v>
          </cell>
          <cell r="AV17">
            <v>104.5825390625</v>
          </cell>
          <cell r="AW17">
            <v>9748.973</v>
          </cell>
          <cell r="AX17">
            <v>0</v>
          </cell>
          <cell r="AY17">
            <v>39.776113281249998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1014.0549999999999</v>
          </cell>
          <cell r="BE17">
            <v>139.94526562499999</v>
          </cell>
          <cell r="BF17">
            <v>0</v>
          </cell>
          <cell r="BG17">
            <v>219.94621875000001</v>
          </cell>
          <cell r="BH17">
            <v>8.2160166015624991</v>
          </cell>
          <cell r="BI17">
            <v>-40.765195312499998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1.6327458496093801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513240960</v>
          </cell>
          <cell r="BT17">
            <v>0</v>
          </cell>
          <cell r="BU17">
            <v>440588832</v>
          </cell>
          <cell r="BV17">
            <v>1068869.875</v>
          </cell>
          <cell r="BW17">
            <v>112660032</v>
          </cell>
          <cell r="BX17">
            <v>0</v>
          </cell>
          <cell r="BY17">
            <v>471944.53125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18352.47265625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2605</v>
          </cell>
          <cell r="CU17">
            <v>0</v>
          </cell>
          <cell r="CV17">
            <v>0</v>
          </cell>
          <cell r="CW17">
            <v>3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Q17">
            <v>2.3539058047900152</v>
          </cell>
          <cell r="DR17">
            <v>5.8848473036193525</v>
          </cell>
          <cell r="DS17">
            <v>18.622736575993734</v>
          </cell>
          <cell r="DT17">
            <v>34344.26171875</v>
          </cell>
          <cell r="DV17">
            <v>5.5608247070312498</v>
          </cell>
          <cell r="DW17">
            <v>5.06443115234375</v>
          </cell>
          <cell r="DX17">
            <v>44364.42</v>
          </cell>
        </row>
        <row r="18">
          <cell r="A18" t="str">
            <v>Entergy2022</v>
          </cell>
          <cell r="B18" t="str">
            <v>EAST</v>
          </cell>
          <cell r="C18" t="str">
            <v>Entergy</v>
          </cell>
          <cell r="D18">
            <v>2022</v>
          </cell>
          <cell r="F18">
            <v>175513.84</v>
          </cell>
          <cell r="G18">
            <v>18615.3828125</v>
          </cell>
          <cell r="H18">
            <v>40.089927322387716</v>
          </cell>
          <cell r="I18">
            <v>8.3228261718750005</v>
          </cell>
          <cell r="J18">
            <v>0.180821914672852</v>
          </cell>
          <cell r="K18">
            <v>12.635538085937499</v>
          </cell>
          <cell r="L18">
            <v>3.8076706542968801</v>
          </cell>
          <cell r="M18">
            <v>8.2126660156250004</v>
          </cell>
          <cell r="N18">
            <v>0</v>
          </cell>
          <cell r="O18">
            <v>0.16093623352050801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1.0751999511718799</v>
          </cell>
          <cell r="U18">
            <v>5.0009998321533203E-2</v>
          </cell>
          <cell r="V18">
            <v>0</v>
          </cell>
          <cell r="W18">
            <v>5.0216033935546904E-2</v>
          </cell>
          <cell r="X18">
            <v>5.2175559997558602E-3</v>
          </cell>
          <cell r="Y18">
            <v>2.8000000000000001E-2</v>
          </cell>
          <cell r="Z18">
            <v>32.285757482171057</v>
          </cell>
          <cell r="AA18">
            <v>6.6961860351562503</v>
          </cell>
          <cell r="AB18">
            <v>0.16164587402343802</v>
          </cell>
          <cell r="AC18">
            <v>10.564</v>
          </cell>
          <cell r="AD18">
            <v>3.1750556640625001</v>
          </cell>
          <cell r="AE18">
            <v>6.2722099609375004</v>
          </cell>
          <cell r="AF18">
            <v>0</v>
          </cell>
          <cell r="AG18">
            <v>3.5442874908447303E-2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0.11582014465332</v>
          </cell>
          <cell r="AM18">
            <v>1.59754867553711E-2</v>
          </cell>
          <cell r="AN18">
            <v>0</v>
          </cell>
          <cell r="AO18">
            <v>2.51080169677734E-2</v>
          </cell>
          <cell r="AP18">
            <v>9.38424706459045E-4</v>
          </cell>
          <cell r="AQ18">
            <v>2.8000000000000001E-2</v>
          </cell>
          <cell r="AR18">
            <v>162948.86229565431</v>
          </cell>
          <cell r="AS18">
            <v>45784.959999999999</v>
          </cell>
          <cell r="AT18">
            <v>1379.8387499999999</v>
          </cell>
          <cell r="AU18">
            <v>59315.652000000002</v>
          </cell>
          <cell r="AV18">
            <v>102.797921875</v>
          </cell>
          <cell r="AW18">
            <v>9472.152</v>
          </cell>
          <cell r="AX18">
            <v>0</v>
          </cell>
          <cell r="AY18">
            <v>39.776113281249998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1013.8071875000001</v>
          </cell>
          <cell r="BE18">
            <v>139.94526562499999</v>
          </cell>
          <cell r="BF18">
            <v>0</v>
          </cell>
          <cell r="BG18">
            <v>219.94621875000001</v>
          </cell>
          <cell r="BH18">
            <v>8.2206005859375004</v>
          </cell>
          <cell r="BI18">
            <v>-41.257984374999999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1.5362224121093799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508020128</v>
          </cell>
          <cell r="BT18">
            <v>15647371</v>
          </cell>
          <cell r="BU18">
            <v>436532800</v>
          </cell>
          <cell r="BV18">
            <v>1052370</v>
          </cell>
          <cell r="BW18">
            <v>109888424</v>
          </cell>
          <cell r="BX18">
            <v>0</v>
          </cell>
          <cell r="BY18">
            <v>471944.53125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17267.5234375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240000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2622</v>
          </cell>
          <cell r="CU18">
            <v>0</v>
          </cell>
          <cell r="CV18">
            <v>0</v>
          </cell>
          <cell r="CW18">
            <v>3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Q18">
            <v>2.429425640788784</v>
          </cell>
          <cell r="DR18">
            <v>6.0930730749212891</v>
          </cell>
          <cell r="DS18">
            <v>18.808293674535058</v>
          </cell>
          <cell r="DT18">
            <v>34809.2578125</v>
          </cell>
          <cell r="DV18">
            <v>5.5608247070312498</v>
          </cell>
          <cell r="DW18">
            <v>5.1953750000000003</v>
          </cell>
          <cell r="DX18">
            <v>45511.487999999998</v>
          </cell>
        </row>
        <row r="19">
          <cell r="A19" t="str">
            <v>Entergy2023</v>
          </cell>
          <cell r="B19" t="str">
            <v>EAST</v>
          </cell>
          <cell r="C19" t="str">
            <v>Entergy</v>
          </cell>
          <cell r="D19">
            <v>2023</v>
          </cell>
          <cell r="F19">
            <v>177699.74400000001</v>
          </cell>
          <cell r="G19">
            <v>18458.318359375</v>
          </cell>
          <cell r="H19">
            <v>40.1491082634926</v>
          </cell>
          <cell r="I19">
            <v>8.3228261718750005</v>
          </cell>
          <cell r="J19">
            <v>0.24</v>
          </cell>
          <cell r="K19">
            <v>12.635538085937499</v>
          </cell>
          <cell r="L19">
            <v>3.8076706542968801</v>
          </cell>
          <cell r="M19">
            <v>8.2126660156250004</v>
          </cell>
          <cell r="N19">
            <v>0</v>
          </cell>
          <cell r="O19">
            <v>0.16093623352050801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1.0751999511718799</v>
          </cell>
          <cell r="U19">
            <v>5.0009998321533203E-2</v>
          </cell>
          <cell r="V19">
            <v>0</v>
          </cell>
          <cell r="W19">
            <v>5.0216033935546904E-2</v>
          </cell>
          <cell r="X19">
            <v>5.2204117774963393E-3</v>
          </cell>
          <cell r="Y19">
            <v>2.8000000000000001E-2</v>
          </cell>
          <cell r="Z19">
            <v>31.946494042515752</v>
          </cell>
          <cell r="AA19">
            <v>6.69501171875</v>
          </cell>
          <cell r="AB19">
            <v>0.21878213500976598</v>
          </cell>
          <cell r="AC19">
            <v>10.565144531250001</v>
          </cell>
          <cell r="AD19">
            <v>3.1768593749999998</v>
          </cell>
          <cell r="AE19">
            <v>6.2549667968750002</v>
          </cell>
          <cell r="AF19">
            <v>0</v>
          </cell>
          <cell r="AG19">
            <v>3.5744319915771497E-2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0.11582014465332</v>
          </cell>
          <cell r="AM19">
            <v>1.59754867553711E-2</v>
          </cell>
          <cell r="AN19">
            <v>0</v>
          </cell>
          <cell r="AO19">
            <v>2.51080169677734E-2</v>
          </cell>
          <cell r="AP19">
            <v>9.3893921375274702E-4</v>
          </cell>
          <cell r="AQ19">
            <v>2.8000000000000001E-2</v>
          </cell>
          <cell r="AR19">
            <v>161560.58117602541</v>
          </cell>
          <cell r="AS19">
            <v>45575.451999999997</v>
          </cell>
          <cell r="AT19">
            <v>1889.5722499999999</v>
          </cell>
          <cell r="AU19">
            <v>61119.78</v>
          </cell>
          <cell r="AV19">
            <v>97.619273437499999</v>
          </cell>
          <cell r="AW19">
            <v>9324.7739999999994</v>
          </cell>
          <cell r="AX19">
            <v>0</v>
          </cell>
          <cell r="AY19">
            <v>39.776113281249998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1014.140125</v>
          </cell>
          <cell r="BE19">
            <v>139.94526562499999</v>
          </cell>
          <cell r="BF19">
            <v>0</v>
          </cell>
          <cell r="BG19">
            <v>219.94621875000001</v>
          </cell>
          <cell r="BH19">
            <v>8.2251074218750002</v>
          </cell>
          <cell r="BI19">
            <v>-42.039152343749997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1.5019748535156301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505924800</v>
          </cell>
          <cell r="BT19">
            <v>21427750</v>
          </cell>
          <cell r="BU19">
            <v>450803968</v>
          </cell>
          <cell r="BV19">
            <v>1004529.8125</v>
          </cell>
          <cell r="BW19">
            <v>108329696</v>
          </cell>
          <cell r="BX19">
            <v>0</v>
          </cell>
          <cell r="BY19">
            <v>471944.53125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16882.572265625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2665</v>
          </cell>
          <cell r="CU19">
            <v>0</v>
          </cell>
          <cell r="CV19">
            <v>0</v>
          </cell>
          <cell r="CW19">
            <v>3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Q19">
            <v>2.5041169656043745</v>
          </cell>
          <cell r="DR19">
            <v>6.2908485756718093</v>
          </cell>
          <cell r="DS19">
            <v>18.904008226195508</v>
          </cell>
          <cell r="DT19">
            <v>35249.84375</v>
          </cell>
          <cell r="DV19">
            <v>5.5608247070312498</v>
          </cell>
          <cell r="DW19">
            <v>4.8141425781249998</v>
          </cell>
          <cell r="DX19">
            <v>42171.887999999999</v>
          </cell>
        </row>
        <row r="20">
          <cell r="A20" t="str">
            <v>Entergy2024</v>
          </cell>
          <cell r="B20" t="str">
            <v>EAST</v>
          </cell>
          <cell r="C20" t="str">
            <v>Entergy</v>
          </cell>
          <cell r="D20">
            <v>2024</v>
          </cell>
          <cell r="F20">
            <v>180290.848</v>
          </cell>
          <cell r="G20">
            <v>19087.69140625</v>
          </cell>
          <cell r="H20">
            <v>41.268097501754767</v>
          </cell>
          <cell r="I20">
            <v>8.3228525390625006</v>
          </cell>
          <cell r="J20">
            <v>0.24</v>
          </cell>
          <cell r="K20">
            <v>12.6366142578125</v>
          </cell>
          <cell r="L20">
            <v>3.8080288085937499</v>
          </cell>
          <cell r="M20">
            <v>8.2130908203124999</v>
          </cell>
          <cell r="N20">
            <v>0</v>
          </cell>
          <cell r="O20">
            <v>0.160940307617188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1.0751999511718799</v>
          </cell>
          <cell r="U20">
            <v>5.0009998321533203E-2</v>
          </cell>
          <cell r="V20">
            <v>0</v>
          </cell>
          <cell r="W20">
            <v>5.0216022491455098E-2</v>
          </cell>
          <cell r="X20">
            <v>5.2234096527099599E-3</v>
          </cell>
          <cell r="Y20">
            <v>2.8000000000000001E-2</v>
          </cell>
          <cell r="Z20">
            <v>33.212202465891842</v>
          </cell>
          <cell r="AA20">
            <v>6.6902563476562502</v>
          </cell>
          <cell r="AB20">
            <v>0.21822547912597698</v>
          </cell>
          <cell r="AC20">
            <v>10.5606259765625</v>
          </cell>
          <cell r="AD20">
            <v>3.1753342285156299</v>
          </cell>
          <cell r="AE20">
            <v>6.2501840820312502</v>
          </cell>
          <cell r="AF20">
            <v>0</v>
          </cell>
          <cell r="AG20">
            <v>3.5742519378662102E-2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0.115937965393066</v>
          </cell>
          <cell r="AM20">
            <v>1.59832963943481E-2</v>
          </cell>
          <cell r="AN20">
            <v>0</v>
          </cell>
          <cell r="AO20">
            <v>2.51080112457275E-2</v>
          </cell>
          <cell r="AP20">
            <v>9.3883693218231199E-4</v>
          </cell>
          <cell r="AQ20">
            <v>2.8000000000000001E-2</v>
          </cell>
          <cell r="AR20">
            <v>167517.44381567385</v>
          </cell>
          <cell r="AS20">
            <v>43729.987999999998</v>
          </cell>
          <cell r="AT20">
            <v>1885.9748750000001</v>
          </cell>
          <cell r="AU20">
            <v>57733.167999999998</v>
          </cell>
          <cell r="AV20">
            <v>87.744</v>
          </cell>
          <cell r="AW20">
            <v>9150.4509999999991</v>
          </cell>
          <cell r="AX20">
            <v>0</v>
          </cell>
          <cell r="AY20">
            <v>39.891093750000003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1018.0423125</v>
          </cell>
          <cell r="BE20">
            <v>140.39728124999999</v>
          </cell>
          <cell r="BF20">
            <v>0</v>
          </cell>
          <cell r="BG20">
            <v>220.54876562499999</v>
          </cell>
          <cell r="BH20">
            <v>8.2467431640625009</v>
          </cell>
          <cell r="BI20">
            <v>-44.556496093749999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1.46424047851563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486718944</v>
          </cell>
          <cell r="BT20">
            <v>21386954</v>
          </cell>
          <cell r="BU20">
            <v>424255456</v>
          </cell>
          <cell r="BV20">
            <v>904455.6875</v>
          </cell>
          <cell r="BW20">
            <v>106610432</v>
          </cell>
          <cell r="BX20">
            <v>0</v>
          </cell>
          <cell r="BY20">
            <v>473309.6875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16458.4296875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1117000</v>
          </cell>
          <cell r="CR20">
            <v>0</v>
          </cell>
          <cell r="CS20">
            <v>0</v>
          </cell>
          <cell r="CT20">
            <v>2698</v>
          </cell>
          <cell r="CU20">
            <v>0</v>
          </cell>
          <cell r="CV20">
            <v>0</v>
          </cell>
          <cell r="CW20">
            <v>3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Q20">
            <v>2.5782926480872708</v>
          </cell>
          <cell r="DR20">
            <v>6.4183782706615329</v>
          </cell>
          <cell r="DS20">
            <v>19.502492569825773</v>
          </cell>
          <cell r="DT20">
            <v>35697.3046875</v>
          </cell>
          <cell r="DV20">
            <v>6.6779213867187499</v>
          </cell>
          <cell r="DW20">
            <v>6.0958657226562503</v>
          </cell>
          <cell r="DX20">
            <v>53546.084000000003</v>
          </cell>
        </row>
        <row r="21">
          <cell r="A21" t="str">
            <v>Entergy2025</v>
          </cell>
          <cell r="B21" t="str">
            <v>EAST</v>
          </cell>
          <cell r="C21" t="str">
            <v>Entergy</v>
          </cell>
          <cell r="D21">
            <v>2025</v>
          </cell>
          <cell r="F21">
            <v>182365.47200000001</v>
          </cell>
          <cell r="G21">
            <v>19147.447265625</v>
          </cell>
          <cell r="H21">
            <v>41.26611442470552</v>
          </cell>
          <cell r="I21">
            <v>8.3228261718750005</v>
          </cell>
          <cell r="J21">
            <v>0.24</v>
          </cell>
          <cell r="K21">
            <v>12.635538085937499</v>
          </cell>
          <cell r="L21">
            <v>3.8076706542968801</v>
          </cell>
          <cell r="M21">
            <v>8.2126660156250004</v>
          </cell>
          <cell r="N21">
            <v>0</v>
          </cell>
          <cell r="O21">
            <v>0.16093623352050801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1.0751999511718799</v>
          </cell>
          <cell r="U21">
            <v>5.0009998321533203E-2</v>
          </cell>
          <cell r="V21">
            <v>0</v>
          </cell>
          <cell r="W21">
            <v>5.0216033935546904E-2</v>
          </cell>
          <cell r="X21">
            <v>5.2265729904174794E-3</v>
          </cell>
          <cell r="Y21">
            <v>2.8000000000000001E-2</v>
          </cell>
          <cell r="Z21">
            <v>33.325481778323649</v>
          </cell>
          <cell r="AA21">
            <v>6.6838095703124996</v>
          </cell>
          <cell r="AB21">
            <v>0.21818305969238302</v>
          </cell>
          <cell r="AC21">
            <v>10.561659179687499</v>
          </cell>
          <cell r="AD21">
            <v>3.17292211914063</v>
          </cell>
          <cell r="AE21">
            <v>6.2436679687499996</v>
          </cell>
          <cell r="AF21">
            <v>0</v>
          </cell>
          <cell r="AG21">
            <v>3.3511417388915998E-2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0.11582014465332</v>
          </cell>
          <cell r="AM21">
            <v>1.59754867553711E-2</v>
          </cell>
          <cell r="AN21">
            <v>0</v>
          </cell>
          <cell r="AO21">
            <v>2.51080169677734E-2</v>
          </cell>
          <cell r="AP21">
            <v>9.4004935026168802E-4</v>
          </cell>
          <cell r="AQ21">
            <v>2.8000000000000001E-2</v>
          </cell>
          <cell r="AR21">
            <v>167570.99538122557</v>
          </cell>
          <cell r="AS21">
            <v>42034.44</v>
          </cell>
          <cell r="AT21">
            <v>1883.8151250000001</v>
          </cell>
          <cell r="AU21">
            <v>58677.288</v>
          </cell>
          <cell r="AV21">
            <v>91.212992187500006</v>
          </cell>
          <cell r="AW21">
            <v>8966.7379999999994</v>
          </cell>
          <cell r="AX21">
            <v>0</v>
          </cell>
          <cell r="AY21">
            <v>39.776113281249998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1014.1686875</v>
          </cell>
          <cell r="BE21">
            <v>139.94526562499999</v>
          </cell>
          <cell r="BF21">
            <v>0</v>
          </cell>
          <cell r="BG21">
            <v>219.94621875000001</v>
          </cell>
          <cell r="BH21">
            <v>8.2348320312500007</v>
          </cell>
          <cell r="BI21">
            <v>-44.713058593749999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1.3952054443359401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468786048</v>
          </cell>
          <cell r="BT21">
            <v>21362464</v>
          </cell>
          <cell r="BU21">
            <v>431585056</v>
          </cell>
          <cell r="BV21">
            <v>941842.4375</v>
          </cell>
          <cell r="BW21">
            <v>104754424</v>
          </cell>
          <cell r="BX21">
            <v>0</v>
          </cell>
          <cell r="BY21">
            <v>471944.53125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15682.45703125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2727</v>
          </cell>
          <cell r="CU21">
            <v>0</v>
          </cell>
          <cell r="CV21">
            <v>0</v>
          </cell>
          <cell r="CW21">
            <v>3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Q21">
            <v>2.6527138666038117</v>
          </cell>
          <cell r="DR21">
            <v>6.5077403884901894</v>
          </cell>
          <cell r="DS21">
            <v>20.129910147125774</v>
          </cell>
          <cell r="DT21">
            <v>36187.80078125</v>
          </cell>
          <cell r="DV21">
            <v>6.6778247070312498</v>
          </cell>
          <cell r="DW21">
            <v>6.2258847656249996</v>
          </cell>
          <cell r="DX21">
            <v>54538.748</v>
          </cell>
        </row>
        <row r="22">
          <cell r="A22" t="str">
            <v>Entergy2026</v>
          </cell>
          <cell r="B22" t="str">
            <v>EAST</v>
          </cell>
          <cell r="C22" t="str">
            <v>Entergy</v>
          </cell>
          <cell r="D22">
            <v>2026</v>
          </cell>
          <cell r="F22">
            <v>184736.848</v>
          </cell>
          <cell r="G22">
            <v>19452.9765625</v>
          </cell>
          <cell r="H22">
            <v>41.962840520858784</v>
          </cell>
          <cell r="I22">
            <v>8.3228261718750005</v>
          </cell>
          <cell r="J22">
            <v>0.36431506347656301</v>
          </cell>
          <cell r="K22">
            <v>13.0355380859375</v>
          </cell>
          <cell r="L22">
            <v>3.8076706542968801</v>
          </cell>
          <cell r="M22">
            <v>8.2126660156250004</v>
          </cell>
          <cell r="N22">
            <v>0</v>
          </cell>
          <cell r="O22">
            <v>0.16093623352050801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1.0751999511718799</v>
          </cell>
          <cell r="U22">
            <v>5.0009998321533203E-2</v>
          </cell>
          <cell r="V22">
            <v>0</v>
          </cell>
          <cell r="W22">
            <v>5.0216033935546904E-2</v>
          </cell>
          <cell r="X22">
            <v>5.2298908233642596E-3</v>
          </cell>
          <cell r="Y22">
            <v>2.8000000000000001E-2</v>
          </cell>
          <cell r="Z22">
            <v>33.677415247380729</v>
          </cell>
          <cell r="AA22">
            <v>6.6758125000000001</v>
          </cell>
          <cell r="AB22">
            <v>0.33003253173828101</v>
          </cell>
          <cell r="AC22">
            <v>10.950870117187501</v>
          </cell>
          <cell r="AD22">
            <v>3.1714267578125002</v>
          </cell>
          <cell r="AE22">
            <v>6.2381342773437503</v>
          </cell>
          <cell r="AF22">
            <v>0</v>
          </cell>
          <cell r="AG22">
            <v>3.15173282623291E-2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0.11582014465332</v>
          </cell>
          <cell r="AM22">
            <v>1.59754867553711E-2</v>
          </cell>
          <cell r="AN22">
            <v>0</v>
          </cell>
          <cell r="AO22">
            <v>2.51080169677734E-2</v>
          </cell>
          <cell r="AP22">
            <v>9.4074290990829503E-4</v>
          </cell>
          <cell r="AQ22">
            <v>2.8000000000000001E-2</v>
          </cell>
          <cell r="AR22">
            <v>170234.27801257325</v>
          </cell>
          <cell r="AS22">
            <v>40014.620000000003</v>
          </cell>
          <cell r="AT22">
            <v>2836.9025000000001</v>
          </cell>
          <cell r="AU22">
            <v>63683.008000000002</v>
          </cell>
          <cell r="AV22">
            <v>85.589289062500001</v>
          </cell>
          <cell r="AW22">
            <v>8854.8449999999993</v>
          </cell>
          <cell r="AX22">
            <v>0</v>
          </cell>
          <cell r="AY22">
            <v>39.776113281249998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1014.216625</v>
          </cell>
          <cell r="BE22">
            <v>139.94526562499999</v>
          </cell>
          <cell r="BF22">
            <v>0</v>
          </cell>
          <cell r="BG22">
            <v>219.94621875000001</v>
          </cell>
          <cell r="BH22">
            <v>8.2409082031250005</v>
          </cell>
          <cell r="BI22">
            <v>-45.681878906249999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1.37797155761719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447984448</v>
          </cell>
          <cell r="BT22">
            <v>31911252</v>
          </cell>
          <cell r="BU22">
            <v>466717088</v>
          </cell>
          <cell r="BV22">
            <v>881388.75</v>
          </cell>
          <cell r="BW22">
            <v>103544280</v>
          </cell>
          <cell r="BX22">
            <v>0</v>
          </cell>
          <cell r="BY22">
            <v>471944.53125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15488.7451171875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165000</v>
          </cell>
          <cell r="CO22">
            <v>0</v>
          </cell>
          <cell r="CP22">
            <v>0</v>
          </cell>
          <cell r="CQ22">
            <v>172408</v>
          </cell>
          <cell r="CR22">
            <v>0</v>
          </cell>
          <cell r="CS22">
            <v>0</v>
          </cell>
          <cell r="CT22">
            <v>2812</v>
          </cell>
          <cell r="CU22">
            <v>0</v>
          </cell>
          <cell r="CV22">
            <v>0</v>
          </cell>
          <cell r="CW22">
            <v>3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400000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Q22">
            <v>2.7282417513743691</v>
          </cell>
          <cell r="DR22">
            <v>6.4752198445324547</v>
          </cell>
          <cell r="DS22">
            <v>20.535031957899367</v>
          </cell>
          <cell r="DT22">
            <v>36657.6171875</v>
          </cell>
          <cell r="DV22">
            <v>6.8502324218749999</v>
          </cell>
          <cell r="DW22">
            <v>6.0937773437500002</v>
          </cell>
          <cell r="DX22">
            <v>53381.491999999998</v>
          </cell>
        </row>
        <row r="23">
          <cell r="A23" t="str">
            <v>Entergy2027</v>
          </cell>
          <cell r="B23" t="str">
            <v>EAST</v>
          </cell>
          <cell r="C23" t="str">
            <v>Entergy</v>
          </cell>
          <cell r="D23">
            <v>2027</v>
          </cell>
          <cell r="F23">
            <v>187040.25599999999</v>
          </cell>
          <cell r="G23">
            <v>19609.251953125</v>
          </cell>
          <cell r="H23">
            <v>42.177785290241253</v>
          </cell>
          <cell r="I23">
            <v>8.3124921875000002</v>
          </cell>
          <cell r="J23">
            <v>0.40500000000000003</v>
          </cell>
          <cell r="K23">
            <v>13.0355380859375</v>
          </cell>
          <cell r="L23">
            <v>3.8076706542968801</v>
          </cell>
          <cell r="M23">
            <v>8.2126660156250004</v>
          </cell>
          <cell r="N23">
            <v>0</v>
          </cell>
          <cell r="O23">
            <v>0.16093623352050801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1.0751999511718799</v>
          </cell>
          <cell r="U23">
            <v>5.0009998321533203E-2</v>
          </cell>
          <cell r="V23">
            <v>0</v>
          </cell>
          <cell r="W23">
            <v>5.0216033935546904E-2</v>
          </cell>
          <cell r="X23">
            <v>5.2333760261535599E-3</v>
          </cell>
          <cell r="Y23">
            <v>2.8000000000000001E-2</v>
          </cell>
          <cell r="Z23">
            <v>34.025499068140988</v>
          </cell>
          <cell r="AA23">
            <v>6.6678808593749999</v>
          </cell>
          <cell r="AB23">
            <v>0.36899645996093799</v>
          </cell>
          <cell r="AC23">
            <v>10.95032421875</v>
          </cell>
          <cell r="AD23">
            <v>3.1670786132812498</v>
          </cell>
          <cell r="AE23">
            <v>6.23027685546875</v>
          </cell>
          <cell r="AF23">
            <v>0</v>
          </cell>
          <cell r="AG23">
            <v>3.0751338958740198E-2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0.11582014465332</v>
          </cell>
          <cell r="AM23">
            <v>1.59754867553711E-2</v>
          </cell>
          <cell r="AN23">
            <v>0</v>
          </cell>
          <cell r="AO23">
            <v>2.51080169677734E-2</v>
          </cell>
          <cell r="AP23">
            <v>9.41370844841003E-4</v>
          </cell>
          <cell r="AQ23">
            <v>2.8000000000000001E-2</v>
          </cell>
          <cell r="AR23">
            <v>171589.06185412596</v>
          </cell>
          <cell r="AS23">
            <v>38931.495999999999</v>
          </cell>
          <cell r="AT23">
            <v>3183.7037500000001</v>
          </cell>
          <cell r="AU23">
            <v>62838.332000000002</v>
          </cell>
          <cell r="AV23">
            <v>87.7966640625</v>
          </cell>
          <cell r="AW23">
            <v>8894.4320000000007</v>
          </cell>
          <cell r="AX23">
            <v>0</v>
          </cell>
          <cell r="AY23">
            <v>39.776113281249998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1014.141125</v>
          </cell>
          <cell r="BE23">
            <v>139.94526562499999</v>
          </cell>
          <cell r="BF23">
            <v>0</v>
          </cell>
          <cell r="BG23">
            <v>219.94621875000001</v>
          </cell>
          <cell r="BH23">
            <v>8.2464082031250001</v>
          </cell>
          <cell r="BI23">
            <v>-47.401441406250001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1.37975061035156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436832096</v>
          </cell>
          <cell r="BT23">
            <v>35752288</v>
          </cell>
          <cell r="BU23">
            <v>460443552</v>
          </cell>
          <cell r="BV23">
            <v>906902</v>
          </cell>
          <cell r="BW23">
            <v>103879320</v>
          </cell>
          <cell r="BX23">
            <v>0</v>
          </cell>
          <cell r="BY23">
            <v>471944.53125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15508.7421875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184590</v>
          </cell>
          <cell r="CR23">
            <v>0</v>
          </cell>
          <cell r="CS23">
            <v>0</v>
          </cell>
          <cell r="CT23">
            <v>2862</v>
          </cell>
          <cell r="CU23">
            <v>0</v>
          </cell>
          <cell r="CV23">
            <v>0</v>
          </cell>
          <cell r="CW23">
            <v>4</v>
          </cell>
          <cell r="CX23">
            <v>0</v>
          </cell>
          <cell r="CY23">
            <v>41000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Q23">
            <v>2.7957652635487662</v>
          </cell>
          <cell r="DR23">
            <v>6.5897871450700647</v>
          </cell>
          <cell r="DS23">
            <v>20.928049274593942</v>
          </cell>
          <cell r="DT23">
            <v>37113.03125</v>
          </cell>
          <cell r="DV23">
            <v>7.0348227539062496</v>
          </cell>
          <cell r="DW23">
            <v>6.4243457031249998</v>
          </cell>
          <cell r="DX23">
            <v>56277.267999999996</v>
          </cell>
        </row>
        <row r="24">
          <cell r="A24" t="str">
            <v>Entergy2028</v>
          </cell>
          <cell r="B24" t="str">
            <v>EAST</v>
          </cell>
          <cell r="C24" t="str">
            <v>Entergy</v>
          </cell>
          <cell r="D24">
            <v>2028</v>
          </cell>
          <cell r="F24">
            <v>189624.864</v>
          </cell>
          <cell r="G24">
            <v>19869.62890625</v>
          </cell>
          <cell r="H24">
            <v>42.74575644493104</v>
          </cell>
          <cell r="I24">
            <v>8.1436010742187506</v>
          </cell>
          <cell r="J24">
            <v>0.53273223876953102</v>
          </cell>
          <cell r="K24">
            <v>13.436614257812501</v>
          </cell>
          <cell r="L24">
            <v>3.8080288085937499</v>
          </cell>
          <cell r="M24">
            <v>8.2130908203124999</v>
          </cell>
          <cell r="N24">
            <v>0</v>
          </cell>
          <cell r="O24">
            <v>0.160940307617188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1.0751999511718799</v>
          </cell>
          <cell r="U24">
            <v>5.0009998321533203E-2</v>
          </cell>
          <cell r="V24">
            <v>0</v>
          </cell>
          <cell r="W24">
            <v>5.0216022491455098E-2</v>
          </cell>
          <cell r="X24">
            <v>5.23702812194824E-3</v>
          </cell>
          <cell r="Y24">
            <v>2.8000000000000001E-2</v>
          </cell>
          <cell r="Z24">
            <v>34.593193479895596</v>
          </cell>
          <cell r="AA24">
            <v>6.5532001953124999</v>
          </cell>
          <cell r="AB24">
            <v>0.48324026489257799</v>
          </cell>
          <cell r="AC24">
            <v>11.336833007812499</v>
          </cell>
          <cell r="AD24">
            <v>3.1688078613281299</v>
          </cell>
          <cell r="AE24">
            <v>6.2109218750000004</v>
          </cell>
          <cell r="AF24">
            <v>0</v>
          </cell>
          <cell r="AG24">
            <v>3.0271375656127902E-2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0.115937965393066</v>
          </cell>
          <cell r="AM24">
            <v>1.59832963943481E-2</v>
          </cell>
          <cell r="AN24">
            <v>0</v>
          </cell>
          <cell r="AO24">
            <v>2.51080112457275E-2</v>
          </cell>
          <cell r="AP24">
            <v>9.41384673118591E-4</v>
          </cell>
          <cell r="AQ24">
            <v>2.8000000000000001E-2</v>
          </cell>
          <cell r="AR24">
            <v>174333.23232019047</v>
          </cell>
          <cell r="AS24">
            <v>37327.635999999999</v>
          </cell>
          <cell r="AT24">
            <v>4159.0092500000001</v>
          </cell>
          <cell r="AU24">
            <v>64568.44</v>
          </cell>
          <cell r="AV24">
            <v>82.209632812500004</v>
          </cell>
          <cell r="AW24">
            <v>8631.5689999999995</v>
          </cell>
          <cell r="AX24">
            <v>0</v>
          </cell>
          <cell r="AY24">
            <v>39.891093750000003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1017.14175</v>
          </cell>
          <cell r="BE24">
            <v>140.39728124999999</v>
          </cell>
          <cell r="BF24">
            <v>0</v>
          </cell>
          <cell r="BG24">
            <v>220.54876562499999</v>
          </cell>
          <cell r="BH24">
            <v>8.2691230468750003</v>
          </cell>
          <cell r="BI24">
            <v>-47.922613281250001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1.2830369873046901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419183936</v>
          </cell>
          <cell r="BT24">
            <v>46547648</v>
          </cell>
          <cell r="BU24">
            <v>471262592</v>
          </cell>
          <cell r="BV24">
            <v>849288.375</v>
          </cell>
          <cell r="BW24">
            <v>101226232</v>
          </cell>
          <cell r="BX24">
            <v>0</v>
          </cell>
          <cell r="BY24">
            <v>473309.6875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14421.6572265625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170000</v>
          </cell>
          <cell r="CO24">
            <v>0</v>
          </cell>
          <cell r="CP24">
            <v>0</v>
          </cell>
          <cell r="CQ24">
            <v>207167</v>
          </cell>
          <cell r="CR24">
            <v>0</v>
          </cell>
          <cell r="CS24">
            <v>0</v>
          </cell>
          <cell r="CT24">
            <v>2914</v>
          </cell>
          <cell r="CU24">
            <v>0</v>
          </cell>
          <cell r="CV24">
            <v>0</v>
          </cell>
          <cell r="CW24">
            <v>4</v>
          </cell>
          <cell r="CX24">
            <v>0</v>
          </cell>
          <cell r="CY24">
            <v>550000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400000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Q24">
            <v>2.8701192285192914</v>
          </cell>
          <cell r="DR24">
            <v>6.7963398843250431</v>
          </cell>
          <cell r="DS24">
            <v>21.523323739381883</v>
          </cell>
          <cell r="DT24">
            <v>37552.734375</v>
          </cell>
          <cell r="DV24">
            <v>7.2420859374999997</v>
          </cell>
          <cell r="DW24">
            <v>6.6239482421874998</v>
          </cell>
          <cell r="DX24">
            <v>58184.76</v>
          </cell>
        </row>
        <row r="25">
          <cell r="A25" t="str">
            <v>Entergy2029</v>
          </cell>
          <cell r="B25" t="str">
            <v>EAST</v>
          </cell>
          <cell r="C25" t="str">
            <v>Entergy</v>
          </cell>
          <cell r="D25">
            <v>2029</v>
          </cell>
          <cell r="F25">
            <v>191498.36799999999</v>
          </cell>
          <cell r="G25">
            <v>20284.615234375</v>
          </cell>
          <cell r="H25">
            <v>43.36140265130998</v>
          </cell>
          <cell r="I25">
            <v>7.7318261718750003</v>
          </cell>
          <cell r="J25">
            <v>0.57499999999999996</v>
          </cell>
          <cell r="K25">
            <v>14.235538085937501</v>
          </cell>
          <cell r="L25">
            <v>3.8076706542968801</v>
          </cell>
          <cell r="M25">
            <v>8.2126660156250004</v>
          </cell>
          <cell r="N25">
            <v>0</v>
          </cell>
          <cell r="O25">
            <v>0.16093623352050801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1.0751999511718799</v>
          </cell>
          <cell r="U25">
            <v>5.0009998321533203E-2</v>
          </cell>
          <cell r="V25">
            <v>0</v>
          </cell>
          <cell r="W25">
            <v>5.0216033935546904E-2</v>
          </cell>
          <cell r="X25">
            <v>5.2408738136291502E-3</v>
          </cell>
          <cell r="Y25">
            <v>2.8000000000000001E-2</v>
          </cell>
          <cell r="Z25">
            <v>35.061370105087761</v>
          </cell>
          <cell r="AA25">
            <v>6.2182519531249998</v>
          </cell>
          <cell r="AB25">
            <v>0.52308276367187501</v>
          </cell>
          <cell r="AC25">
            <v>12.109396484375001</v>
          </cell>
          <cell r="AD25">
            <v>3.16639135742188</v>
          </cell>
          <cell r="AE25">
            <v>6.1996630859374999</v>
          </cell>
          <cell r="AF25">
            <v>0</v>
          </cell>
          <cell r="AG25">
            <v>3.10105514526367E-2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0.11582014465332</v>
          </cell>
          <cell r="AM25">
            <v>1.59754867553711E-2</v>
          </cell>
          <cell r="AN25">
            <v>0</v>
          </cell>
          <cell r="AO25">
            <v>2.51080169677734E-2</v>
          </cell>
          <cell r="AP25">
            <v>9.4272166490554803E-4</v>
          </cell>
          <cell r="AQ25">
            <v>2.8000000000000001E-2</v>
          </cell>
          <cell r="AR25">
            <v>177477.38189904785</v>
          </cell>
          <cell r="AS25">
            <v>34943.067999999999</v>
          </cell>
          <cell r="AT25">
            <v>4490.6544999999996</v>
          </cell>
          <cell r="AU25">
            <v>69995.144</v>
          </cell>
          <cell r="AV25">
            <v>78.643679687499997</v>
          </cell>
          <cell r="AW25">
            <v>8539.4719999999998</v>
          </cell>
          <cell r="AX25">
            <v>0</v>
          </cell>
          <cell r="AY25">
            <v>39.776113281249998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1011.9846874999999</v>
          </cell>
          <cell r="BE25">
            <v>139.94526562499999</v>
          </cell>
          <cell r="BF25">
            <v>0</v>
          </cell>
          <cell r="BG25">
            <v>219.94621875000001</v>
          </cell>
          <cell r="BH25">
            <v>8.2582412109375003</v>
          </cell>
          <cell r="BI25">
            <v>-49.661652343749999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1.25484533691406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391385376</v>
          </cell>
          <cell r="BT25">
            <v>50216240</v>
          </cell>
          <cell r="BU25">
            <v>506161088</v>
          </cell>
          <cell r="BV25">
            <v>818925.25</v>
          </cell>
          <cell r="BW25">
            <v>100265784</v>
          </cell>
          <cell r="BX25">
            <v>0</v>
          </cell>
          <cell r="BY25">
            <v>471944.53125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14104.775390625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187109</v>
          </cell>
          <cell r="CR25">
            <v>0</v>
          </cell>
          <cell r="CS25">
            <v>0</v>
          </cell>
          <cell r="CT25">
            <v>2970</v>
          </cell>
          <cell r="CU25">
            <v>0</v>
          </cell>
          <cell r="CV25">
            <v>0</v>
          </cell>
          <cell r="CW25">
            <v>4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800000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Q25">
            <v>2.9451071646580886</v>
          </cell>
          <cell r="DR25">
            <v>7.0287919880557865</v>
          </cell>
          <cell r="DS25">
            <v>22.105436125372567</v>
          </cell>
          <cell r="DT25">
            <v>37992.44921875</v>
          </cell>
          <cell r="DV25">
            <v>7.4290986328124999</v>
          </cell>
          <cell r="DW25">
            <v>6.6277275390624997</v>
          </cell>
          <cell r="DX25">
            <v>58058.896000000001</v>
          </cell>
        </row>
        <row r="26">
          <cell r="A26" t="str">
            <v>Entergy2030</v>
          </cell>
          <cell r="B26" t="str">
            <v>EAST</v>
          </cell>
          <cell r="C26" t="str">
            <v>Entergy</v>
          </cell>
          <cell r="D26">
            <v>2030</v>
          </cell>
          <cell r="F26">
            <v>193829.84</v>
          </cell>
          <cell r="G26">
            <v>20642.76953125</v>
          </cell>
          <cell r="H26">
            <v>43.771718933105483</v>
          </cell>
          <cell r="I26">
            <v>7.4890971679687501</v>
          </cell>
          <cell r="J26">
            <v>0.71061645507812499</v>
          </cell>
          <cell r="K26">
            <v>14.635538085937499</v>
          </cell>
          <cell r="L26">
            <v>3.8076706542968801</v>
          </cell>
          <cell r="M26">
            <v>8.2126660156250004</v>
          </cell>
          <cell r="N26">
            <v>0</v>
          </cell>
          <cell r="O26">
            <v>0.16093623352050801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1.0751999511718799</v>
          </cell>
          <cell r="U26">
            <v>5.0009998321533203E-2</v>
          </cell>
          <cell r="V26">
            <v>0</v>
          </cell>
          <cell r="W26">
            <v>5.0216033935546904E-2</v>
          </cell>
          <cell r="X26">
            <v>5.2448997497558606E-3</v>
          </cell>
          <cell r="Y26">
            <v>2.8000000000000001E-2</v>
          </cell>
          <cell r="Z26">
            <v>35.644339229404927</v>
          </cell>
          <cell r="AA26">
            <v>6.0360849609375</v>
          </cell>
          <cell r="AB26">
            <v>0.64564276123046893</v>
          </cell>
          <cell r="AC26">
            <v>12.499018554687501</v>
          </cell>
          <cell r="AD26">
            <v>3.1663596191406298</v>
          </cell>
          <cell r="AE26">
            <v>6.1842749023437502</v>
          </cell>
          <cell r="AF26">
            <v>0</v>
          </cell>
          <cell r="AG26">
            <v>3.07177810668945E-2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0.11582014465332</v>
          </cell>
          <cell r="AM26">
            <v>1.59754867553711E-2</v>
          </cell>
          <cell r="AN26">
            <v>0</v>
          </cell>
          <cell r="AO26">
            <v>2.51080169677734E-2</v>
          </cell>
          <cell r="AP26">
            <v>9.4344693422317508E-4</v>
          </cell>
          <cell r="AQ26">
            <v>2.8000000000000001E-2</v>
          </cell>
          <cell r="AR26">
            <v>180598.92432727051</v>
          </cell>
          <cell r="AS26">
            <v>33723.019999999997</v>
          </cell>
          <cell r="AT26">
            <v>5561.4189999999999</v>
          </cell>
          <cell r="AU26">
            <v>70899.16</v>
          </cell>
          <cell r="AV26">
            <v>68.833609374999995</v>
          </cell>
          <cell r="AW26">
            <v>8563.7909999999993</v>
          </cell>
          <cell r="AX26">
            <v>0</v>
          </cell>
          <cell r="AY26">
            <v>39.776113281249998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1013.4501875</v>
          </cell>
          <cell r="BE26">
            <v>139.94526562499999</v>
          </cell>
          <cell r="BF26">
            <v>0</v>
          </cell>
          <cell r="BG26">
            <v>219.94621875000001</v>
          </cell>
          <cell r="BH26">
            <v>8.2645947265624997</v>
          </cell>
          <cell r="BI26">
            <v>-52.347152343749997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1.2574903564453099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377661792</v>
          </cell>
          <cell r="BT26">
            <v>61504532</v>
          </cell>
          <cell r="BU26">
            <v>508933920</v>
          </cell>
          <cell r="BV26">
            <v>710399.125</v>
          </cell>
          <cell r="BW26">
            <v>100404536</v>
          </cell>
          <cell r="BX26">
            <v>0</v>
          </cell>
          <cell r="BY26">
            <v>471944.53125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14134.505859375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180000</v>
          </cell>
          <cell r="CO26">
            <v>0</v>
          </cell>
          <cell r="CP26">
            <v>0</v>
          </cell>
          <cell r="CQ26">
            <v>117425</v>
          </cell>
          <cell r="CR26">
            <v>0</v>
          </cell>
          <cell r="CS26">
            <v>0</v>
          </cell>
          <cell r="CT26">
            <v>3034</v>
          </cell>
          <cell r="CU26">
            <v>0</v>
          </cell>
          <cell r="CV26">
            <v>0</v>
          </cell>
          <cell r="CW26">
            <v>4</v>
          </cell>
          <cell r="CX26">
            <v>0</v>
          </cell>
          <cell r="CY26">
            <v>963000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400000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Q26">
            <v>3.0211316690463619</v>
          </cell>
          <cell r="DR26">
            <v>7.28189133080381</v>
          </cell>
          <cell r="DS26">
            <v>22.672737861574731</v>
          </cell>
          <cell r="DT26">
            <v>38455.20703125</v>
          </cell>
          <cell r="DV26">
            <v>7.5465234375000003</v>
          </cell>
          <cell r="DW26">
            <v>6.8963935546875001</v>
          </cell>
          <cell r="DX26">
            <v>60412.408000000003</v>
          </cell>
        </row>
        <row r="27">
          <cell r="A27" t="str">
            <v>Entergy2031</v>
          </cell>
          <cell r="B27" t="str">
            <v>EAST</v>
          </cell>
          <cell r="C27" t="str">
            <v>Entergy</v>
          </cell>
          <cell r="D27">
            <v>2031</v>
          </cell>
          <cell r="F27">
            <v>195997.47200000001</v>
          </cell>
          <cell r="G27">
            <v>21098.359375</v>
          </cell>
          <cell r="H27">
            <v>44.295835789680503</v>
          </cell>
          <cell r="I27">
            <v>6.7688261718750002</v>
          </cell>
          <cell r="J27">
            <v>0.755</v>
          </cell>
          <cell r="K27">
            <v>15.8355380859375</v>
          </cell>
          <cell r="L27">
            <v>3.8076706542968801</v>
          </cell>
          <cell r="M27">
            <v>8.2126660156250004</v>
          </cell>
          <cell r="N27">
            <v>0</v>
          </cell>
          <cell r="O27">
            <v>0.16093623352050801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1.0751999511718799</v>
          </cell>
          <cell r="U27">
            <v>5.0009998321533203E-2</v>
          </cell>
          <cell r="V27">
            <v>0</v>
          </cell>
          <cell r="W27">
            <v>5.0216033935546904E-2</v>
          </cell>
          <cell r="X27">
            <v>5.2492074966430701E-3</v>
          </cell>
          <cell r="Y27">
            <v>2.8000000000000001E-2</v>
          </cell>
          <cell r="Z27">
            <v>36.259861437380316</v>
          </cell>
          <cell r="AA27">
            <v>5.4603022460937503</v>
          </cell>
          <cell r="AB27">
            <v>0.69027764892578103</v>
          </cell>
          <cell r="AC27">
            <v>13.6637919921875</v>
          </cell>
          <cell r="AD27">
            <v>3.1683107910156298</v>
          </cell>
          <cell r="AE27">
            <v>6.1700400390625001</v>
          </cell>
          <cell r="AF27">
            <v>0</v>
          </cell>
          <cell r="AG27">
            <v>2.9926483154296898E-2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0.10312493896484401</v>
          </cell>
          <cell r="AM27">
            <v>1.59754867553711E-2</v>
          </cell>
          <cell r="AN27">
            <v>0</v>
          </cell>
          <cell r="AO27">
            <v>2.51080169677734E-2</v>
          </cell>
          <cell r="AP27">
            <v>9.4422394037246707E-4</v>
          </cell>
          <cell r="AQ27">
            <v>2.8000000000000001E-2</v>
          </cell>
          <cell r="AR27">
            <v>184575.75143261719</v>
          </cell>
          <cell r="AS27">
            <v>30394.498</v>
          </cell>
          <cell r="AT27">
            <v>5981.5249999999996</v>
          </cell>
          <cell r="AU27">
            <v>77970.384000000005</v>
          </cell>
          <cell r="AV27">
            <v>65.828804687499996</v>
          </cell>
          <cell r="AW27">
            <v>8424.7759999999998</v>
          </cell>
          <cell r="AX27">
            <v>0</v>
          </cell>
          <cell r="AY27">
            <v>39.776113281249998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903.06156250000004</v>
          </cell>
          <cell r="BE27">
            <v>139.94526562499999</v>
          </cell>
          <cell r="BF27">
            <v>0</v>
          </cell>
          <cell r="BG27">
            <v>219.94621875000001</v>
          </cell>
          <cell r="BH27">
            <v>8.2714013671875009</v>
          </cell>
          <cell r="BI27">
            <v>-53.0334453125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1.2085117187500001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340101888</v>
          </cell>
          <cell r="BT27">
            <v>65954596</v>
          </cell>
          <cell r="BU27">
            <v>551147264</v>
          </cell>
          <cell r="BV27">
            <v>678506.1875</v>
          </cell>
          <cell r="BW27">
            <v>98953320</v>
          </cell>
          <cell r="BX27">
            <v>0</v>
          </cell>
          <cell r="BY27">
            <v>471944.53125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13583.974609375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3092</v>
          </cell>
          <cell r="CU27">
            <v>0</v>
          </cell>
          <cell r="CV27">
            <v>0</v>
          </cell>
          <cell r="CW27">
            <v>4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1200000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Q27">
            <v>3.0951805536580848</v>
          </cell>
          <cell r="DR27">
            <v>7.4613515635632366</v>
          </cell>
          <cell r="DS27">
            <v>23.254044255766896</v>
          </cell>
          <cell r="DT27">
            <v>38876.1640625</v>
          </cell>
          <cell r="DV27">
            <v>7.5465234375000003</v>
          </cell>
          <cell r="DW27">
            <v>6.9040595703124996</v>
          </cell>
          <cell r="DX27">
            <v>60479.563999999998</v>
          </cell>
        </row>
        <row r="28">
          <cell r="A28" t="str">
            <v>Entergy2032</v>
          </cell>
          <cell r="B28" t="str">
            <v>EAST</v>
          </cell>
          <cell r="C28" t="str">
            <v>Entergy</v>
          </cell>
          <cell r="D28">
            <v>2032</v>
          </cell>
          <cell r="F28">
            <v>198394.49600000001</v>
          </cell>
          <cell r="G28">
            <v>21222.71484375</v>
          </cell>
          <cell r="H28">
            <v>44.697826673507699</v>
          </cell>
          <cell r="I28">
            <v>6.7688525390625003</v>
          </cell>
          <cell r="J28">
            <v>0.755</v>
          </cell>
          <cell r="K28">
            <v>16.236614257812501</v>
          </cell>
          <cell r="L28">
            <v>3.8080288085937499</v>
          </cell>
          <cell r="M28">
            <v>8.2130908203124999</v>
          </cell>
          <cell r="N28">
            <v>0</v>
          </cell>
          <cell r="O28">
            <v>0.160940307617188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1.0751999511718799</v>
          </cell>
          <cell r="U28">
            <v>5.0009998321533203E-2</v>
          </cell>
          <cell r="V28">
            <v>0</v>
          </cell>
          <cell r="W28">
            <v>5.0216022491455098E-2</v>
          </cell>
          <cell r="X28">
            <v>5.2538509368896501E-3</v>
          </cell>
          <cell r="Y28">
            <v>2.8000000000000001E-2</v>
          </cell>
          <cell r="Z28">
            <v>36.468135593712333</v>
          </cell>
          <cell r="AA28">
            <v>5.458927734375</v>
          </cell>
          <cell r="AB28">
            <v>0.69049792480468797</v>
          </cell>
          <cell r="AC28">
            <v>14.0517919921875</v>
          </cell>
          <cell r="AD28">
            <v>3.1706174316406299</v>
          </cell>
          <cell r="AE28">
            <v>6.1565849609374999</v>
          </cell>
          <cell r="AF28">
            <v>0</v>
          </cell>
          <cell r="AG28">
            <v>2.9175966262817401E-2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0.103181594848633</v>
          </cell>
          <cell r="AM28">
            <v>1.59832963943481E-2</v>
          </cell>
          <cell r="AN28">
            <v>0</v>
          </cell>
          <cell r="AO28">
            <v>2.51080112457275E-2</v>
          </cell>
          <cell r="AP28">
            <v>9.4441539049148603E-4</v>
          </cell>
          <cell r="AQ28">
            <v>2.8000000000000001E-2</v>
          </cell>
          <cell r="AR28">
            <v>186159.57117858887</v>
          </cell>
          <cell r="AS28">
            <v>29948.43</v>
          </cell>
          <cell r="AT28">
            <v>5996.6184999999996</v>
          </cell>
          <cell r="AU28">
            <v>81400.847999999998</v>
          </cell>
          <cell r="AV28">
            <v>59.021374999999999</v>
          </cell>
          <cell r="AW28">
            <v>8311.2314999999999</v>
          </cell>
          <cell r="AX28">
            <v>0</v>
          </cell>
          <cell r="AY28">
            <v>39.891093750000003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906.09312499999999</v>
          </cell>
          <cell r="BE28">
            <v>140.39728124999999</v>
          </cell>
          <cell r="BF28">
            <v>0</v>
          </cell>
          <cell r="BG28">
            <v>220.54876562499999</v>
          </cell>
          <cell r="BH28">
            <v>8.2957451171875007</v>
          </cell>
          <cell r="BI28">
            <v>-53.647035156249999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1.2028280029296901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335700672</v>
          </cell>
          <cell r="BT28">
            <v>66120248</v>
          </cell>
          <cell r="BU28">
            <v>573363904</v>
          </cell>
          <cell r="BV28">
            <v>606668.8125</v>
          </cell>
          <cell r="BW28">
            <v>97783488</v>
          </cell>
          <cell r="BX28">
            <v>0</v>
          </cell>
          <cell r="BY28">
            <v>473309.6875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13520.087890625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3153</v>
          </cell>
          <cell r="CU28">
            <v>0</v>
          </cell>
          <cell r="CV28">
            <v>0</v>
          </cell>
          <cell r="CW28">
            <v>5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400000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Q28">
            <v>3.1734848597502956</v>
          </cell>
          <cell r="DR28">
            <v>7.6347743020809347</v>
          </cell>
          <cell r="DS28">
            <v>23.830956090722932</v>
          </cell>
          <cell r="DT28">
            <v>39274.62109375</v>
          </cell>
          <cell r="DV28">
            <v>7.5466201171874996</v>
          </cell>
          <cell r="DW28">
            <v>6.737322265625</v>
          </cell>
          <cell r="DX28">
            <v>59180.639999999999</v>
          </cell>
        </row>
        <row r="29">
          <cell r="A29" t="str">
            <v>Entergy2033</v>
          </cell>
          <cell r="B29" t="str">
            <v>EAST</v>
          </cell>
          <cell r="C29" t="str">
            <v>Entergy</v>
          </cell>
          <cell r="D29">
            <v>2033</v>
          </cell>
          <cell r="F29">
            <v>200068.81599999999</v>
          </cell>
          <cell r="G29">
            <v>21751.876953125</v>
          </cell>
          <cell r="H29">
            <v>45.495844489574452</v>
          </cell>
          <cell r="I29">
            <v>6.7688261718750002</v>
          </cell>
          <cell r="J29">
            <v>0.755</v>
          </cell>
          <cell r="K29">
            <v>17.035537109374999</v>
          </cell>
          <cell r="L29">
            <v>3.8076706542968801</v>
          </cell>
          <cell r="M29">
            <v>8.2126660156250004</v>
          </cell>
          <cell r="N29">
            <v>0</v>
          </cell>
          <cell r="O29">
            <v>0.16093623352050801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1.0751999511718799</v>
          </cell>
          <cell r="U29">
            <v>5.0009998321533203E-2</v>
          </cell>
          <cell r="V29">
            <v>0</v>
          </cell>
          <cell r="W29">
            <v>5.0216033935546904E-2</v>
          </cell>
          <cell r="X29">
            <v>5.2588839530944799E-3</v>
          </cell>
          <cell r="Y29">
            <v>2.8000000000000001E-2</v>
          </cell>
          <cell r="Z29">
            <v>37.387558209180838</v>
          </cell>
          <cell r="AA29">
            <v>5.4564692382812501</v>
          </cell>
          <cell r="AB29">
            <v>0.69055401611328104</v>
          </cell>
          <cell r="AC29">
            <v>14.827972656249999</v>
          </cell>
          <cell r="AD29">
            <v>3.16897631835938</v>
          </cell>
          <cell r="AE29">
            <v>6.1455942382812498</v>
          </cell>
          <cell r="AF29">
            <v>0</v>
          </cell>
          <cell r="AG29">
            <v>2.8517017364502E-2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0.10312493896484401</v>
          </cell>
          <cell r="AM29">
            <v>1.59754867553711E-2</v>
          </cell>
          <cell r="AN29">
            <v>0</v>
          </cell>
          <cell r="AO29">
            <v>2.51080169677734E-2</v>
          </cell>
          <cell r="AP29">
            <v>9.4596934318542502E-4</v>
          </cell>
          <cell r="AQ29">
            <v>2.8000000000000001E-2</v>
          </cell>
          <cell r="AR29">
            <v>190272.11655603026</v>
          </cell>
          <cell r="AS29">
            <v>29134.367999999999</v>
          </cell>
          <cell r="AT29">
            <v>5987.5375000000004</v>
          </cell>
          <cell r="AU29">
            <v>85219.72</v>
          </cell>
          <cell r="AV29">
            <v>55.14784375</v>
          </cell>
          <cell r="AW29">
            <v>8205.0725000000002</v>
          </cell>
          <cell r="AX29">
            <v>0</v>
          </cell>
          <cell r="AY29">
            <v>39.776113281249998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903.13637500000004</v>
          </cell>
          <cell r="BE29">
            <v>139.94526562499999</v>
          </cell>
          <cell r="BF29">
            <v>0</v>
          </cell>
          <cell r="BG29">
            <v>219.94621875000001</v>
          </cell>
          <cell r="BH29">
            <v>8.2866914062500001</v>
          </cell>
          <cell r="BI29">
            <v>-53.770222656249999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1.18227087402344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327655712</v>
          </cell>
          <cell r="BT29">
            <v>66018652</v>
          </cell>
          <cell r="BU29">
            <v>595683776</v>
          </cell>
          <cell r="BV29">
            <v>563909.625</v>
          </cell>
          <cell r="BW29">
            <v>96638976</v>
          </cell>
          <cell r="BX29">
            <v>0</v>
          </cell>
          <cell r="BY29">
            <v>471944.53125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13289.0205078125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3215</v>
          </cell>
          <cell r="CU29">
            <v>0</v>
          </cell>
          <cell r="CV29">
            <v>0</v>
          </cell>
          <cell r="CW29">
            <v>5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800000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Q29">
            <v>3.2631099835671415</v>
          </cell>
          <cell r="DR29">
            <v>7.7752268680220027</v>
          </cell>
          <cell r="DS29">
            <v>24.45065074654126</v>
          </cell>
          <cell r="DT29">
            <v>39669.109375</v>
          </cell>
          <cell r="DV29">
            <v>7.5465234375000003</v>
          </cell>
          <cell r="DW29">
            <v>6.8963203125000003</v>
          </cell>
          <cell r="DX29">
            <v>60411.767999999996</v>
          </cell>
        </row>
        <row r="30">
          <cell r="A30" t="str">
            <v>Entergy2034</v>
          </cell>
          <cell r="B30" t="str">
            <v>EAST</v>
          </cell>
          <cell r="C30" t="str">
            <v>Entergy</v>
          </cell>
          <cell r="D30">
            <v>2034</v>
          </cell>
          <cell r="F30">
            <v>202166.35200000001</v>
          </cell>
          <cell r="G30">
            <v>22023.98828125</v>
          </cell>
          <cell r="H30">
            <v>45.804753968238849</v>
          </cell>
          <cell r="I30">
            <v>6.7688261718750002</v>
          </cell>
          <cell r="J30">
            <v>0.95089038085937505</v>
          </cell>
          <cell r="K30">
            <v>17.035537109374999</v>
          </cell>
          <cell r="L30">
            <v>3.8076706542968801</v>
          </cell>
          <cell r="M30">
            <v>8.2126660156250004</v>
          </cell>
          <cell r="N30">
            <v>0</v>
          </cell>
          <cell r="O30">
            <v>0.16093623352050801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1.0751999511718799</v>
          </cell>
          <cell r="U30">
            <v>5.0009998321533203E-2</v>
          </cell>
          <cell r="V30">
            <v>0</v>
          </cell>
          <cell r="W30">
            <v>5.0216033935546904E-2</v>
          </cell>
          <cell r="X30">
            <v>5.2643098831176805E-3</v>
          </cell>
          <cell r="Y30">
            <v>2.8000000000000001E-2</v>
          </cell>
          <cell r="Z30">
            <v>37.66044127374888</v>
          </cell>
          <cell r="AA30">
            <v>5.4560297851562503</v>
          </cell>
          <cell r="AB30">
            <v>0.86679821777343791</v>
          </cell>
          <cell r="AC30">
            <v>14.827412109375</v>
          </cell>
          <cell r="AD30">
            <v>3.16476049804688</v>
          </cell>
          <cell r="AE30">
            <v>6.1367636718750003</v>
          </cell>
          <cell r="AF30">
            <v>0</v>
          </cell>
          <cell r="AG30">
            <v>2.8026483535766603E-2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0.10312493896484401</v>
          </cell>
          <cell r="AM30">
            <v>1.59754867553711E-2</v>
          </cell>
          <cell r="AN30">
            <v>0</v>
          </cell>
          <cell r="AO30">
            <v>2.51080169677734E-2</v>
          </cell>
          <cell r="AP30">
            <v>9.4694811105728108E-4</v>
          </cell>
          <cell r="AQ30">
            <v>2.8000000000000001E-2</v>
          </cell>
          <cell r="AR30">
            <v>192641.68374291994</v>
          </cell>
          <cell r="AS30">
            <v>28714.356</v>
          </cell>
          <cell r="AT30">
            <v>7518.2174999999997</v>
          </cell>
          <cell r="AU30">
            <v>85519.263999999996</v>
          </cell>
          <cell r="AV30">
            <v>58.706652343750001</v>
          </cell>
          <cell r="AW30">
            <v>8187.2614999999996</v>
          </cell>
          <cell r="AX30">
            <v>0</v>
          </cell>
          <cell r="AY30">
            <v>39.776113281249998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902.72012500000005</v>
          </cell>
          <cell r="BE30">
            <v>139.94526562499999</v>
          </cell>
          <cell r="BF30">
            <v>0</v>
          </cell>
          <cell r="BG30">
            <v>219.94621875000001</v>
          </cell>
          <cell r="BH30">
            <v>8.2952656250000008</v>
          </cell>
          <cell r="BI30">
            <v>-53.633136718750002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1.1682390136718801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323494368</v>
          </cell>
          <cell r="BT30">
            <v>82143016</v>
          </cell>
          <cell r="BU30">
            <v>599282560</v>
          </cell>
          <cell r="BV30">
            <v>600203.1875</v>
          </cell>
          <cell r="BW30">
            <v>96467296</v>
          </cell>
          <cell r="BX30">
            <v>0</v>
          </cell>
          <cell r="BY30">
            <v>471944.53125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13131.298828125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260000</v>
          </cell>
          <cell r="CO30">
            <v>0</v>
          </cell>
          <cell r="CP30">
            <v>0</v>
          </cell>
          <cell r="CQ30">
            <v>150000</v>
          </cell>
          <cell r="CR30">
            <v>0</v>
          </cell>
          <cell r="CS30">
            <v>0</v>
          </cell>
          <cell r="CT30">
            <v>3280</v>
          </cell>
          <cell r="CU30">
            <v>0</v>
          </cell>
          <cell r="CV30">
            <v>0</v>
          </cell>
          <cell r="CW30">
            <v>6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Q30">
            <v>3.3486985621956795</v>
          </cell>
          <cell r="DR30">
            <v>7.8997034387251315</v>
          </cell>
          <cell r="DS30">
            <v>25.083327819805497</v>
          </cell>
          <cell r="DT30">
            <v>40078.80859375</v>
          </cell>
          <cell r="DV30">
            <v>7.659537109375</v>
          </cell>
          <cell r="DW30">
            <v>7.0074951171875002</v>
          </cell>
          <cell r="DX30">
            <v>61385.66</v>
          </cell>
        </row>
        <row r="31">
          <cell r="A31" t="str">
            <v>Entergy2035</v>
          </cell>
          <cell r="B31" t="str">
            <v>EAST</v>
          </cell>
          <cell r="C31" t="str">
            <v>Entergy</v>
          </cell>
          <cell r="D31">
            <v>2035</v>
          </cell>
          <cell r="F31">
            <v>204253.552</v>
          </cell>
          <cell r="G31">
            <v>22304.9609375</v>
          </cell>
          <cell r="H31">
            <v>46.305855775833152</v>
          </cell>
          <cell r="I31">
            <v>6.7688261718750002</v>
          </cell>
          <cell r="J31">
            <v>1.0149999999999999</v>
          </cell>
          <cell r="K31">
            <v>17.435537109375002</v>
          </cell>
          <cell r="L31">
            <v>3.8076706542968801</v>
          </cell>
          <cell r="M31">
            <v>8.2126660156250004</v>
          </cell>
          <cell r="N31">
            <v>0</v>
          </cell>
          <cell r="O31">
            <v>0.16093623352050801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1.0751999511718799</v>
          </cell>
          <cell r="U31">
            <v>5.0009998321533203E-2</v>
          </cell>
          <cell r="V31">
            <v>0</v>
          </cell>
          <cell r="W31">
            <v>5.0216033935546904E-2</v>
          </cell>
          <cell r="X31">
            <v>5.2701702117919904E-3</v>
          </cell>
          <cell r="Y31">
            <v>2.8000000000000001E-2</v>
          </cell>
          <cell r="Z31">
            <v>37.959541308879857</v>
          </cell>
          <cell r="AA31">
            <v>5.4568906249999998</v>
          </cell>
          <cell r="AB31">
            <v>0.92548284912109402</v>
          </cell>
          <cell r="AC31">
            <v>15.210425781250001</v>
          </cell>
          <cell r="AD31">
            <v>3.15790942382813</v>
          </cell>
          <cell r="AE31">
            <v>6.1336811523437502</v>
          </cell>
          <cell r="AF31">
            <v>0</v>
          </cell>
          <cell r="AG31">
            <v>2.77875099182129E-2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0.10312493896484401</v>
          </cell>
          <cell r="AM31">
            <v>1.59754867553711E-2</v>
          </cell>
          <cell r="AN31">
            <v>0</v>
          </cell>
          <cell r="AO31">
            <v>2.51080169677734E-2</v>
          </cell>
          <cell r="AP31">
            <v>9.480051994323731E-4</v>
          </cell>
          <cell r="AQ31">
            <v>2.8000000000000001E-2</v>
          </cell>
          <cell r="AR31">
            <v>195087.50821862795</v>
          </cell>
          <cell r="AS31">
            <v>28205.905999999999</v>
          </cell>
          <cell r="AT31">
            <v>7967.0720000000001</v>
          </cell>
          <cell r="AU31">
            <v>89071.183999999994</v>
          </cell>
          <cell r="AV31">
            <v>58.169058593750002</v>
          </cell>
          <cell r="AW31">
            <v>8309.5264999999999</v>
          </cell>
          <cell r="AX31">
            <v>0</v>
          </cell>
          <cell r="AY31">
            <v>39.776113281249998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903.01300000000003</v>
          </cell>
          <cell r="BE31">
            <v>139.94526562499999</v>
          </cell>
          <cell r="BF31">
            <v>0</v>
          </cell>
          <cell r="BG31">
            <v>219.94621875000001</v>
          </cell>
          <cell r="BH31">
            <v>8.3045253906250007</v>
          </cell>
          <cell r="BI31">
            <v>-54.560011718749998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1.1695487060546901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318385280</v>
          </cell>
          <cell r="BT31">
            <v>86835056</v>
          </cell>
          <cell r="BU31">
            <v>622332928</v>
          </cell>
          <cell r="BV31">
            <v>598565.8125</v>
          </cell>
          <cell r="BW31">
            <v>97639568</v>
          </cell>
          <cell r="BX31">
            <v>0</v>
          </cell>
          <cell r="BY31">
            <v>471944.53125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13146.01953125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3344</v>
          </cell>
          <cell r="CU31">
            <v>0</v>
          </cell>
          <cell r="CV31">
            <v>0</v>
          </cell>
          <cell r="CW31">
            <v>6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400000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Q31">
            <v>3.4415814543938716</v>
          </cell>
          <cell r="DR31">
            <v>7.9381867449571946</v>
          </cell>
          <cell r="DS31">
            <v>25.726293183141447</v>
          </cell>
          <cell r="DT31">
            <v>40486.59375</v>
          </cell>
          <cell r="DV31">
            <v>7.6965234374999998</v>
          </cell>
          <cell r="DW31">
            <v>6.8742075195312502</v>
          </cell>
          <cell r="DX31">
            <v>60218.055999999997</v>
          </cell>
        </row>
        <row r="32">
          <cell r="A32" t="str">
            <v>FRCCSR2008</v>
          </cell>
          <cell r="B32" t="str">
            <v>EAST</v>
          </cell>
          <cell r="C32" t="str">
            <v>FRCCSR</v>
          </cell>
          <cell r="D32">
            <v>2008</v>
          </cell>
          <cell r="N32">
            <v>0</v>
          </cell>
          <cell r="O32">
            <v>3.1048161621093802</v>
          </cell>
          <cell r="P32">
            <v>0</v>
          </cell>
          <cell r="Q32">
            <v>0</v>
          </cell>
          <cell r="R32">
            <v>0</v>
          </cell>
          <cell r="S32">
            <v>7.4116987304687498</v>
          </cell>
          <cell r="T32">
            <v>4.7E-2</v>
          </cell>
          <cell r="U32">
            <v>0</v>
          </cell>
          <cell r="V32">
            <v>0</v>
          </cell>
          <cell r="W32">
            <v>0.68642852783203101</v>
          </cell>
          <cell r="X32">
            <v>0</v>
          </cell>
          <cell r="Y32">
            <v>0</v>
          </cell>
          <cell r="Z32">
            <v>44.575444908142103</v>
          </cell>
          <cell r="AA32">
            <v>8.9997968749999995</v>
          </cell>
          <cell r="AB32">
            <v>0</v>
          </cell>
          <cell r="AC32">
            <v>14.6510029296875</v>
          </cell>
          <cell r="AD32">
            <v>6.8688124999999998</v>
          </cell>
          <cell r="AE32">
            <v>2.4265961914062499</v>
          </cell>
          <cell r="AF32">
            <v>0</v>
          </cell>
          <cell r="AG32">
            <v>1.4067415771484399</v>
          </cell>
          <cell r="AH32">
            <v>0</v>
          </cell>
          <cell r="AI32">
            <v>0</v>
          </cell>
          <cell r="AJ32">
            <v>0</v>
          </cell>
          <cell r="AK32">
            <v>6.1753339843750004</v>
          </cell>
          <cell r="AL32">
            <v>2.3557182312011701E-2</v>
          </cell>
          <cell r="AM32">
            <v>0</v>
          </cell>
          <cell r="AN32">
            <v>0</v>
          </cell>
          <cell r="AO32">
            <v>0.343214263916016</v>
          </cell>
          <cell r="AP32">
            <v>0</v>
          </cell>
          <cell r="AQ32">
            <v>0</v>
          </cell>
          <cell r="AR32">
            <v>210034.40332812502</v>
          </cell>
          <cell r="AS32">
            <v>74333.56</v>
          </cell>
          <cell r="AT32">
            <v>0</v>
          </cell>
          <cell r="AU32">
            <v>83650.615999999995</v>
          </cell>
          <cell r="AV32">
            <v>6252.9350000000004</v>
          </cell>
          <cell r="AW32">
            <v>6509.7004999999999</v>
          </cell>
          <cell r="AX32">
            <v>0</v>
          </cell>
          <cell r="AY32">
            <v>1468.3715</v>
          </cell>
          <cell r="AZ32">
            <v>0</v>
          </cell>
          <cell r="BA32">
            <v>0</v>
          </cell>
          <cell r="BB32">
            <v>0</v>
          </cell>
          <cell r="BC32">
            <v>1564.6992499999999</v>
          </cell>
          <cell r="BD32">
            <v>205.41412500000001</v>
          </cell>
          <cell r="BE32">
            <v>0</v>
          </cell>
          <cell r="BF32">
            <v>0</v>
          </cell>
          <cell r="BG32">
            <v>3004.20325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129.67595312500001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1218.81575</v>
          </cell>
          <cell r="BS32">
            <v>791113152</v>
          </cell>
          <cell r="BT32">
            <v>0</v>
          </cell>
          <cell r="BU32">
            <v>611847040</v>
          </cell>
          <cell r="BV32">
            <v>63922320</v>
          </cell>
          <cell r="BW32">
            <v>67685888</v>
          </cell>
          <cell r="BX32">
            <v>0</v>
          </cell>
          <cell r="BY32">
            <v>19927680</v>
          </cell>
          <cell r="BZ32">
            <v>0</v>
          </cell>
          <cell r="CA32">
            <v>0</v>
          </cell>
          <cell r="CB32">
            <v>0</v>
          </cell>
          <cell r="CC32">
            <v>15320815</v>
          </cell>
          <cell r="CD32">
            <v>0</v>
          </cell>
          <cell r="CE32">
            <v>0</v>
          </cell>
          <cell r="CF32">
            <v>1263852.125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12441493</v>
          </cell>
          <cell r="CM32">
            <v>0</v>
          </cell>
          <cell r="CN32">
            <v>0</v>
          </cell>
          <cell r="CO32">
            <v>596000</v>
          </cell>
          <cell r="CP32">
            <v>0</v>
          </cell>
          <cell r="CQ32">
            <v>13000</v>
          </cell>
          <cell r="CR32">
            <v>0</v>
          </cell>
          <cell r="CS32">
            <v>0</v>
          </cell>
          <cell r="CT32">
            <v>14250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391800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Q32" t="str">
            <v xml:space="preserve"> 5/12/2010 4:45:05 PM</v>
          </cell>
          <cell r="DR32" t="str">
            <v xml:space="preserve"> 5/12/2010 4:45:05 PM</v>
          </cell>
          <cell r="DS32" t="str">
            <v xml:space="preserve"> 5/12/2010 4:45:05 PM</v>
          </cell>
          <cell r="DT32">
            <v>44698.1171875</v>
          </cell>
          <cell r="DU32" t="str">
            <v xml:space="preserve"> 5/12/2010 4:45:05 PM</v>
          </cell>
          <cell r="DV32">
            <v>4.0216232910156302</v>
          </cell>
          <cell r="DW32">
            <v>3.6803894042968799</v>
          </cell>
          <cell r="DX32">
            <v>31696.412</v>
          </cell>
        </row>
        <row r="33">
          <cell r="A33" t="str">
            <v>FRCCSR2009</v>
          </cell>
          <cell r="B33" t="str">
            <v>EAST</v>
          </cell>
          <cell r="C33" t="str">
            <v>FRCCSR</v>
          </cell>
          <cell r="D33">
            <v>2009</v>
          </cell>
          <cell r="F33">
            <v>225966.19200000001</v>
          </cell>
          <cell r="G33">
            <v>23928.265625</v>
          </cell>
          <cell r="H33">
            <v>56.198649086952216</v>
          </cell>
          <cell r="I33">
            <v>11.349890625</v>
          </cell>
          <cell r="J33">
            <v>0</v>
          </cell>
          <cell r="K33">
            <v>18.513820312499998</v>
          </cell>
          <cell r="L33">
            <v>8.6078320312500001</v>
          </cell>
          <cell r="M33">
            <v>3.1026425781250002</v>
          </cell>
          <cell r="N33">
            <v>0</v>
          </cell>
          <cell r="O33">
            <v>2.9453308105468801</v>
          </cell>
          <cell r="P33">
            <v>0</v>
          </cell>
          <cell r="Q33">
            <v>0</v>
          </cell>
          <cell r="R33">
            <v>0</v>
          </cell>
          <cell r="S33">
            <v>6.8990937499999996</v>
          </cell>
          <cell r="T33">
            <v>4.7E-2</v>
          </cell>
          <cell r="U33">
            <v>0</v>
          </cell>
          <cell r="V33">
            <v>0</v>
          </cell>
          <cell r="W33">
            <v>0.70385113525390597</v>
          </cell>
          <cell r="X33">
            <v>6.3013696670532202E-3</v>
          </cell>
          <cell r="Y33">
            <v>0</v>
          </cell>
          <cell r="Z33">
            <v>44.222797684013841</v>
          </cell>
          <cell r="AA33">
            <v>8.9947236328124998</v>
          </cell>
          <cell r="AB33">
            <v>0</v>
          </cell>
          <cell r="AC33">
            <v>15.419664062500001</v>
          </cell>
          <cell r="AD33">
            <v>7.2161191406249996</v>
          </cell>
          <cell r="AE33">
            <v>2.3755717773437501</v>
          </cell>
          <cell r="AF33">
            <v>0</v>
          </cell>
          <cell r="AG33">
            <v>0.84456524658203103</v>
          </cell>
          <cell r="AH33">
            <v>0</v>
          </cell>
          <cell r="AI33">
            <v>0</v>
          </cell>
          <cell r="AJ33">
            <v>0</v>
          </cell>
          <cell r="AK33">
            <v>5.7031914062500002</v>
          </cell>
          <cell r="AL33">
            <v>2.7961494445800799E-2</v>
          </cell>
          <cell r="AM33">
            <v>0</v>
          </cell>
          <cell r="AN33">
            <v>0</v>
          </cell>
          <cell r="AO33">
            <v>0.35192556762695298</v>
          </cell>
          <cell r="AP33">
            <v>7.1817809343338005E-4</v>
          </cell>
          <cell r="AQ33">
            <v>0</v>
          </cell>
          <cell r="AR33">
            <v>209611.60553466793</v>
          </cell>
          <cell r="AS33">
            <v>66498.183999999994</v>
          </cell>
          <cell r="AT33">
            <v>0</v>
          </cell>
          <cell r="AU33">
            <v>93806.648000000001</v>
          </cell>
          <cell r="AV33">
            <v>7052.6750000000002</v>
          </cell>
          <cell r="AW33">
            <v>7529.6584999999995</v>
          </cell>
          <cell r="AX33">
            <v>0</v>
          </cell>
          <cell r="AY33">
            <v>1422.5227500000001</v>
          </cell>
          <cell r="AZ33">
            <v>0</v>
          </cell>
          <cell r="BA33">
            <v>0</v>
          </cell>
          <cell r="BB33">
            <v>0</v>
          </cell>
          <cell r="BC33">
            <v>94.817789062499997</v>
          </cell>
          <cell r="BD33">
            <v>242.829515625</v>
          </cell>
          <cell r="BE33">
            <v>0</v>
          </cell>
          <cell r="BF33">
            <v>0</v>
          </cell>
          <cell r="BG33">
            <v>3080.902</v>
          </cell>
          <cell r="BH33">
            <v>3.8632299804687502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1117.10275</v>
          </cell>
          <cell r="BS33">
            <v>711658752</v>
          </cell>
          <cell r="BT33">
            <v>0</v>
          </cell>
          <cell r="BU33">
            <v>682500864</v>
          </cell>
          <cell r="BV33">
            <v>73238176</v>
          </cell>
          <cell r="BW33">
            <v>79712024</v>
          </cell>
          <cell r="BX33">
            <v>0</v>
          </cell>
          <cell r="BY33">
            <v>19321482</v>
          </cell>
          <cell r="BZ33">
            <v>0</v>
          </cell>
          <cell r="CA33">
            <v>0</v>
          </cell>
          <cell r="CB33">
            <v>0</v>
          </cell>
          <cell r="CC33">
            <v>899128.9375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11436221</v>
          </cell>
          <cell r="CM33">
            <v>0</v>
          </cell>
          <cell r="CN33">
            <v>0</v>
          </cell>
          <cell r="CO33">
            <v>4015800</v>
          </cell>
          <cell r="CP33">
            <v>780600</v>
          </cell>
          <cell r="CQ33">
            <v>26000</v>
          </cell>
          <cell r="CR33">
            <v>0</v>
          </cell>
          <cell r="CS33">
            <v>0</v>
          </cell>
          <cell r="CT33">
            <v>14000</v>
          </cell>
          <cell r="CU33">
            <v>0</v>
          </cell>
          <cell r="CV33">
            <v>0</v>
          </cell>
          <cell r="CW33">
            <v>25000</v>
          </cell>
          <cell r="CX33">
            <v>0</v>
          </cell>
          <cell r="CY33">
            <v>0</v>
          </cell>
          <cell r="CZ33">
            <v>1345000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T33">
            <v>46121.5546875</v>
          </cell>
          <cell r="DV33">
            <v>4.02288647460938</v>
          </cell>
          <cell r="DW33">
            <v>3.2883571777343801</v>
          </cell>
          <cell r="DX33">
            <v>28762.401999999998</v>
          </cell>
        </row>
        <row r="34">
          <cell r="A34" t="str">
            <v>FRCCSR2010</v>
          </cell>
          <cell r="B34" t="str">
            <v>EAST</v>
          </cell>
          <cell r="C34" t="str">
            <v>FRCCSR</v>
          </cell>
          <cell r="D34">
            <v>2010</v>
          </cell>
          <cell r="F34">
            <v>233111.296</v>
          </cell>
          <cell r="G34">
            <v>24761.71875</v>
          </cell>
          <cell r="H34">
            <v>58.111806716918949</v>
          </cell>
          <cell r="I34">
            <v>11.349890625</v>
          </cell>
          <cell r="J34">
            <v>0</v>
          </cell>
          <cell r="K34">
            <v>21.282273437499999</v>
          </cell>
          <cell r="L34">
            <v>8.6333173828124998</v>
          </cell>
          <cell r="M34">
            <v>3.1026425781250002</v>
          </cell>
          <cell r="N34">
            <v>0</v>
          </cell>
          <cell r="O34">
            <v>2.9382448730468802</v>
          </cell>
          <cell r="P34">
            <v>0</v>
          </cell>
          <cell r="Q34">
            <v>0</v>
          </cell>
          <cell r="R34">
            <v>0</v>
          </cell>
          <cell r="S34">
            <v>5.97761328125</v>
          </cell>
          <cell r="T34">
            <v>4.7E-2</v>
          </cell>
          <cell r="U34">
            <v>0</v>
          </cell>
          <cell r="V34">
            <v>0</v>
          </cell>
          <cell r="W34">
            <v>0.713171691894531</v>
          </cell>
          <cell r="X34">
            <v>9.3251235961914106E-2</v>
          </cell>
          <cell r="Y34">
            <v>0</v>
          </cell>
          <cell r="Z34">
            <v>45.160613842010505</v>
          </cell>
          <cell r="AA34">
            <v>9.0010019531249998</v>
          </cell>
          <cell r="AB34">
            <v>0</v>
          </cell>
          <cell r="AC34">
            <v>17.660130859374998</v>
          </cell>
          <cell r="AD34">
            <v>7.17611279296875</v>
          </cell>
          <cell r="AE34">
            <v>2.3232651367187498</v>
          </cell>
          <cell r="AF34">
            <v>0</v>
          </cell>
          <cell r="AG34">
            <v>0.887506469726563</v>
          </cell>
          <cell r="AH34">
            <v>0</v>
          </cell>
          <cell r="AI34">
            <v>0</v>
          </cell>
          <cell r="AJ34">
            <v>0</v>
          </cell>
          <cell r="AK34">
            <v>4.98713037109375</v>
          </cell>
          <cell r="AL34">
            <v>2.5089614868164103E-2</v>
          </cell>
          <cell r="AM34">
            <v>0</v>
          </cell>
          <cell r="AN34">
            <v>0</v>
          </cell>
          <cell r="AO34">
            <v>0.356585845947266</v>
          </cell>
          <cell r="AP34">
            <v>1.8978542327880897E-2</v>
          </cell>
          <cell r="AQ34">
            <v>0</v>
          </cell>
          <cell r="AR34">
            <v>216835.455953125</v>
          </cell>
          <cell r="AS34">
            <v>69665.728000000003</v>
          </cell>
          <cell r="AT34">
            <v>0</v>
          </cell>
          <cell r="AU34">
            <v>104459.25599999999</v>
          </cell>
          <cell r="AV34">
            <v>5835.473</v>
          </cell>
          <cell r="AW34">
            <v>6479.9475000000002</v>
          </cell>
          <cell r="AX34">
            <v>0</v>
          </cell>
          <cell r="AY34">
            <v>1462.16</v>
          </cell>
          <cell r="AZ34">
            <v>0</v>
          </cell>
          <cell r="BA34">
            <v>0</v>
          </cell>
          <cell r="BB34">
            <v>0</v>
          </cell>
          <cell r="BC34">
            <v>1085.2745</v>
          </cell>
          <cell r="BD34">
            <v>216.62573437500001</v>
          </cell>
          <cell r="BE34">
            <v>0</v>
          </cell>
          <cell r="BF34">
            <v>0</v>
          </cell>
          <cell r="BG34">
            <v>3107.4742500000002</v>
          </cell>
          <cell r="BH34">
            <v>162.98165624999999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546.91331249999996</v>
          </cell>
          <cell r="BS34">
            <v>743823936</v>
          </cell>
          <cell r="BT34">
            <v>0</v>
          </cell>
          <cell r="BU34">
            <v>754215808</v>
          </cell>
          <cell r="BV34">
            <v>60134088</v>
          </cell>
          <cell r="BW34">
            <v>68281040</v>
          </cell>
          <cell r="BX34">
            <v>0</v>
          </cell>
          <cell r="BY34">
            <v>19669334</v>
          </cell>
          <cell r="BZ34">
            <v>0</v>
          </cell>
          <cell r="CA34">
            <v>0</v>
          </cell>
          <cell r="CB34">
            <v>0</v>
          </cell>
          <cell r="CC34">
            <v>10896004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5546758</v>
          </cell>
          <cell r="CM34">
            <v>0</v>
          </cell>
          <cell r="CN34">
            <v>0</v>
          </cell>
          <cell r="CO34">
            <v>75000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15000</v>
          </cell>
          <cell r="CU34">
            <v>0</v>
          </cell>
          <cell r="CV34">
            <v>0</v>
          </cell>
          <cell r="CW34">
            <v>103000</v>
          </cell>
          <cell r="CX34">
            <v>0</v>
          </cell>
          <cell r="CY34">
            <v>0</v>
          </cell>
          <cell r="CZ34">
            <v>814000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T34">
            <v>49806.3046875</v>
          </cell>
          <cell r="DV34">
            <v>3.9744016113281302</v>
          </cell>
          <cell r="DW34">
            <v>2.7248122558593799</v>
          </cell>
          <cell r="DX34">
            <v>23813.621999999999</v>
          </cell>
        </row>
        <row r="35">
          <cell r="A35" t="str">
            <v>FRCCSR2011</v>
          </cell>
          <cell r="B35" t="str">
            <v>EAST</v>
          </cell>
          <cell r="C35" t="str">
            <v>FRCCSR</v>
          </cell>
          <cell r="D35">
            <v>2011</v>
          </cell>
          <cell r="F35">
            <v>235116.38399999999</v>
          </cell>
          <cell r="G35">
            <v>25312.748046875</v>
          </cell>
          <cell r="H35">
            <v>59.102740707397473</v>
          </cell>
          <cell r="I35">
            <v>11.349890625</v>
          </cell>
          <cell r="J35">
            <v>0</v>
          </cell>
          <cell r="K35">
            <v>22.261642578124999</v>
          </cell>
          <cell r="L35">
            <v>8.6257832031249997</v>
          </cell>
          <cell r="M35">
            <v>3.0660756835937502</v>
          </cell>
          <cell r="N35">
            <v>0</v>
          </cell>
          <cell r="O35">
            <v>2.9382448730468802</v>
          </cell>
          <cell r="P35">
            <v>0</v>
          </cell>
          <cell r="Q35">
            <v>0</v>
          </cell>
          <cell r="R35">
            <v>0</v>
          </cell>
          <cell r="S35">
            <v>5.5682607421875003</v>
          </cell>
          <cell r="T35">
            <v>4.7E-2</v>
          </cell>
          <cell r="U35">
            <v>0</v>
          </cell>
          <cell r="V35">
            <v>0</v>
          </cell>
          <cell r="W35">
            <v>0.75714428710937498</v>
          </cell>
          <cell r="X35">
            <v>0.148838363647461</v>
          </cell>
          <cell r="Y35">
            <v>0</v>
          </cell>
          <cell r="Z35">
            <v>46.717700363159189</v>
          </cell>
          <cell r="AA35">
            <v>8.9987314453124991</v>
          </cell>
          <cell r="AB35">
            <v>0</v>
          </cell>
          <cell r="AC35">
            <v>18.591703124999999</v>
          </cell>
          <cell r="AD35">
            <v>7.2482397460937502</v>
          </cell>
          <cell r="AE35">
            <v>2.3803928222656299</v>
          </cell>
          <cell r="AF35">
            <v>0</v>
          </cell>
          <cell r="AG35">
            <v>0.681891845703125</v>
          </cell>
          <cell r="AH35">
            <v>0</v>
          </cell>
          <cell r="AI35">
            <v>0</v>
          </cell>
          <cell r="AJ35">
            <v>0</v>
          </cell>
          <cell r="AK35">
            <v>4.5898422851562497</v>
          </cell>
          <cell r="AL35">
            <v>2.5508390426635698E-2</v>
          </cell>
          <cell r="AM35">
            <v>0</v>
          </cell>
          <cell r="AN35">
            <v>0</v>
          </cell>
          <cell r="AO35">
            <v>0.37857214355468799</v>
          </cell>
          <cell r="AP35">
            <v>2.99569873809814E-2</v>
          </cell>
          <cell r="AQ35">
            <v>0</v>
          </cell>
          <cell r="AR35">
            <v>221615.89213525009</v>
          </cell>
          <cell r="AS35">
            <v>65258.559999999998</v>
          </cell>
          <cell r="AT35">
            <v>0</v>
          </cell>
          <cell r="AU35">
            <v>110933.44</v>
          </cell>
          <cell r="AV35">
            <v>3170.1909999999998</v>
          </cell>
          <cell r="AW35">
            <v>5526.8850000000002</v>
          </cell>
          <cell r="AX35">
            <v>0</v>
          </cell>
          <cell r="AY35">
            <v>1400.0833749999999</v>
          </cell>
          <cell r="AZ35">
            <v>0</v>
          </cell>
          <cell r="BA35">
            <v>0</v>
          </cell>
          <cell r="BB35">
            <v>0</v>
          </cell>
          <cell r="BC35">
            <v>4.3104000091552699E-2</v>
          </cell>
          <cell r="BD35">
            <v>221.18642187500001</v>
          </cell>
          <cell r="BE35">
            <v>0</v>
          </cell>
          <cell r="BF35">
            <v>0</v>
          </cell>
          <cell r="BG35">
            <v>3315.2817500000001</v>
          </cell>
          <cell r="BH35">
            <v>262.42290624999998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157.130578125</v>
          </cell>
          <cell r="BS35">
            <v>699137472</v>
          </cell>
          <cell r="BT35">
            <v>0</v>
          </cell>
          <cell r="BU35">
            <v>797246272</v>
          </cell>
          <cell r="BV35">
            <v>31954434</v>
          </cell>
          <cell r="BW35">
            <v>58184560</v>
          </cell>
          <cell r="BX35">
            <v>0</v>
          </cell>
          <cell r="BY35">
            <v>19150388</v>
          </cell>
          <cell r="BZ35">
            <v>0</v>
          </cell>
          <cell r="CA35">
            <v>0</v>
          </cell>
          <cell r="CB35">
            <v>0</v>
          </cell>
          <cell r="CC35">
            <v>344.83200073242199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1501953.875</v>
          </cell>
          <cell r="CM35">
            <v>0</v>
          </cell>
          <cell r="CN35">
            <v>0</v>
          </cell>
          <cell r="CO35">
            <v>1550000</v>
          </cell>
          <cell r="CP35">
            <v>0</v>
          </cell>
          <cell r="CQ35">
            <v>320000</v>
          </cell>
          <cell r="CR35">
            <v>0</v>
          </cell>
          <cell r="CS35">
            <v>0</v>
          </cell>
          <cell r="CT35">
            <v>95000</v>
          </cell>
          <cell r="CU35">
            <v>0</v>
          </cell>
          <cell r="CV35">
            <v>0</v>
          </cell>
          <cell r="CW35">
            <v>30800</v>
          </cell>
          <cell r="CX35">
            <v>0</v>
          </cell>
          <cell r="CY35">
            <v>0</v>
          </cell>
          <cell r="CZ35">
            <v>58000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T35">
            <v>47329.203125</v>
          </cell>
          <cell r="DV35">
            <v>4.3398603515624998</v>
          </cell>
          <cell r="DW35">
            <v>3.7928615722656298</v>
          </cell>
          <cell r="DX35">
            <v>31370.668000000001</v>
          </cell>
        </row>
        <row r="36">
          <cell r="A36" t="str">
            <v>FRCCSR2012</v>
          </cell>
          <cell r="B36" t="str">
            <v>EAST</v>
          </cell>
          <cell r="C36" t="str">
            <v>FRCCSR</v>
          </cell>
          <cell r="D36">
            <v>2012</v>
          </cell>
          <cell r="F36">
            <v>241370.64</v>
          </cell>
          <cell r="G36">
            <v>26008.310546875</v>
          </cell>
          <cell r="H36">
            <v>59.895000961303722</v>
          </cell>
          <cell r="I36">
            <v>11.350128906249999</v>
          </cell>
          <cell r="J36">
            <v>0</v>
          </cell>
          <cell r="K36">
            <v>22.905593750000001</v>
          </cell>
          <cell r="L36">
            <v>8.6250644531250007</v>
          </cell>
          <cell r="M36">
            <v>3.05390551757813</v>
          </cell>
          <cell r="N36">
            <v>0</v>
          </cell>
          <cell r="O36">
            <v>2.9391711425781302</v>
          </cell>
          <cell r="P36">
            <v>0</v>
          </cell>
          <cell r="Q36">
            <v>0</v>
          </cell>
          <cell r="R36">
            <v>0</v>
          </cell>
          <cell r="S36">
            <v>5.5683916015625003</v>
          </cell>
          <cell r="T36">
            <v>4.7E-2</v>
          </cell>
          <cell r="U36">
            <v>0</v>
          </cell>
          <cell r="V36">
            <v>0</v>
          </cell>
          <cell r="W36">
            <v>0.78819653320312499</v>
          </cell>
          <cell r="X36">
            <v>0.181479232788086</v>
          </cell>
          <cell r="Y36">
            <v>0</v>
          </cell>
          <cell r="Z36">
            <v>47.139708965301523</v>
          </cell>
          <cell r="AA36">
            <v>9.0010869140624994</v>
          </cell>
          <cell r="AB36">
            <v>0</v>
          </cell>
          <cell r="AC36">
            <v>19.088625</v>
          </cell>
          <cell r="AD36">
            <v>7.1895644531249996</v>
          </cell>
          <cell r="AE36">
            <v>2.3588620605468802</v>
          </cell>
          <cell r="AF36">
            <v>0</v>
          </cell>
          <cell r="AG36">
            <v>0.66278167724609394</v>
          </cell>
          <cell r="AH36">
            <v>0</v>
          </cell>
          <cell r="AI36">
            <v>0</v>
          </cell>
          <cell r="AJ36">
            <v>0</v>
          </cell>
          <cell r="AK36">
            <v>4.6401611328124996</v>
          </cell>
          <cell r="AL36">
            <v>2.5509548187255898E-2</v>
          </cell>
          <cell r="AM36">
            <v>0</v>
          </cell>
          <cell r="AN36">
            <v>0</v>
          </cell>
          <cell r="AO36">
            <v>0.394098266601563</v>
          </cell>
          <cell r="AP36">
            <v>3.6817764282226599E-2</v>
          </cell>
          <cell r="AQ36">
            <v>0</v>
          </cell>
          <cell r="AR36">
            <v>228305.33531425099</v>
          </cell>
          <cell r="AS36">
            <v>71215.792000000001</v>
          </cell>
          <cell r="AT36">
            <v>0</v>
          </cell>
          <cell r="AU36">
            <v>109901.424</v>
          </cell>
          <cell r="AV36">
            <v>3892.779</v>
          </cell>
          <cell r="AW36">
            <v>5808.2165000000005</v>
          </cell>
          <cell r="AX36">
            <v>0</v>
          </cell>
          <cell r="AY36">
            <v>1405.5329999999999</v>
          </cell>
          <cell r="AZ36">
            <v>0</v>
          </cell>
          <cell r="BA36">
            <v>0</v>
          </cell>
          <cell r="BB36">
            <v>0</v>
          </cell>
          <cell r="BC36">
            <v>3.90330009460449E-2</v>
          </cell>
          <cell r="BD36">
            <v>221.46074999999999</v>
          </cell>
          <cell r="BE36">
            <v>0</v>
          </cell>
          <cell r="BF36">
            <v>0</v>
          </cell>
          <cell r="BG36">
            <v>3457.79</v>
          </cell>
          <cell r="BH36">
            <v>323.40674999999999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275.93828124999999</v>
          </cell>
          <cell r="BS36">
            <v>759483136</v>
          </cell>
          <cell r="BT36">
            <v>0</v>
          </cell>
          <cell r="BU36">
            <v>789862848</v>
          </cell>
          <cell r="BV36">
            <v>39267420</v>
          </cell>
          <cell r="BW36">
            <v>61027840</v>
          </cell>
          <cell r="BX36">
            <v>0</v>
          </cell>
          <cell r="BY36">
            <v>19228284</v>
          </cell>
          <cell r="BZ36">
            <v>0</v>
          </cell>
          <cell r="CA36">
            <v>0</v>
          </cell>
          <cell r="CB36">
            <v>0</v>
          </cell>
          <cell r="CC36">
            <v>312.26400756835898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2694762.25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208000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33880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T36">
            <v>48515.15625</v>
          </cell>
          <cell r="DV36">
            <v>4.43606982421875</v>
          </cell>
          <cell r="DW36">
            <v>3.7422021484374999</v>
          </cell>
          <cell r="DX36">
            <v>31802.955999999998</v>
          </cell>
        </row>
        <row r="37">
          <cell r="A37" t="str">
            <v>FRCCSR2013</v>
          </cell>
          <cell r="B37" t="str">
            <v>EAST</v>
          </cell>
          <cell r="C37" t="str">
            <v>FRCCSR</v>
          </cell>
          <cell r="D37">
            <v>2013</v>
          </cell>
          <cell r="F37">
            <v>247829.568</v>
          </cell>
          <cell r="G37">
            <v>26833.01171875</v>
          </cell>
          <cell r="H37">
            <v>59.954460220336927</v>
          </cell>
          <cell r="I37">
            <v>11.349890625</v>
          </cell>
          <cell r="J37">
            <v>0</v>
          </cell>
          <cell r="K37">
            <v>22.902875000000002</v>
          </cell>
          <cell r="L37">
            <v>8.6233173828125</v>
          </cell>
          <cell r="M37">
            <v>3.0500043945312498</v>
          </cell>
          <cell r="N37">
            <v>0</v>
          </cell>
          <cell r="O37">
            <v>2.9382448730468802</v>
          </cell>
          <cell r="P37">
            <v>0</v>
          </cell>
          <cell r="Q37">
            <v>0</v>
          </cell>
          <cell r="R37">
            <v>0</v>
          </cell>
          <cell r="S37">
            <v>5.5682607421875003</v>
          </cell>
          <cell r="T37">
            <v>4.7E-2</v>
          </cell>
          <cell r="U37">
            <v>0</v>
          </cell>
          <cell r="V37">
            <v>0</v>
          </cell>
          <cell r="W37">
            <v>0.78817169189453107</v>
          </cell>
          <cell r="X37">
            <v>0.21769551086425801</v>
          </cell>
          <cell r="Y37">
            <v>0</v>
          </cell>
          <cell r="Z37">
            <v>47.374037050247189</v>
          </cell>
          <cell r="AA37">
            <v>9.0014443359374994</v>
          </cell>
          <cell r="AB37">
            <v>0</v>
          </cell>
          <cell r="AC37">
            <v>19.082685546874998</v>
          </cell>
          <cell r="AD37">
            <v>7.16131591796875</v>
          </cell>
          <cell r="AE37">
            <v>2.3443955078125001</v>
          </cell>
          <cell r="AF37">
            <v>0</v>
          </cell>
          <cell r="AG37">
            <v>0.652744018554688</v>
          </cell>
          <cell r="AH37">
            <v>0</v>
          </cell>
          <cell r="AI37">
            <v>0</v>
          </cell>
          <cell r="AJ37">
            <v>0</v>
          </cell>
          <cell r="AK37">
            <v>4.63976171875</v>
          </cell>
          <cell r="AL37">
            <v>2.5508390426635698E-2</v>
          </cell>
          <cell r="AM37">
            <v>0</v>
          </cell>
          <cell r="AN37">
            <v>0</v>
          </cell>
          <cell r="AO37">
            <v>0.39408584594726603</v>
          </cell>
          <cell r="AP37">
            <v>4.44712562561035E-2</v>
          </cell>
          <cell r="AQ37">
            <v>0</v>
          </cell>
          <cell r="AR37">
            <v>234390.96608180235</v>
          </cell>
          <cell r="AS37">
            <v>72394.535999999993</v>
          </cell>
          <cell r="AT37">
            <v>0</v>
          </cell>
          <cell r="AU37">
            <v>109765.736</v>
          </cell>
          <cell r="AV37">
            <v>4846.2870000000003</v>
          </cell>
          <cell r="AW37">
            <v>6135.2314999999999</v>
          </cell>
          <cell r="AX37">
            <v>0</v>
          </cell>
          <cell r="AY37">
            <v>1401.0943749999999</v>
          </cell>
          <cell r="AZ37">
            <v>0</v>
          </cell>
          <cell r="BA37">
            <v>0</v>
          </cell>
          <cell r="BB37">
            <v>0</v>
          </cell>
          <cell r="BC37">
            <v>0.18625367736816401</v>
          </cell>
          <cell r="BD37">
            <v>221.42085937499999</v>
          </cell>
          <cell r="BE37">
            <v>0</v>
          </cell>
          <cell r="BF37">
            <v>0</v>
          </cell>
          <cell r="BG37">
            <v>3449.3085000000001</v>
          </cell>
          <cell r="BH37">
            <v>389.56278125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575.74681250000003</v>
          </cell>
          <cell r="BS37">
            <v>771236032</v>
          </cell>
          <cell r="BT37">
            <v>0</v>
          </cell>
          <cell r="BU37">
            <v>789066944</v>
          </cell>
          <cell r="BV37">
            <v>49304984</v>
          </cell>
          <cell r="BW37">
            <v>64614964</v>
          </cell>
          <cell r="BX37">
            <v>0</v>
          </cell>
          <cell r="BY37">
            <v>19157136</v>
          </cell>
          <cell r="BZ37">
            <v>0</v>
          </cell>
          <cell r="CA37">
            <v>0</v>
          </cell>
          <cell r="CB37">
            <v>0</v>
          </cell>
          <cell r="CC37">
            <v>1490.02941894531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5785984.5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175000</v>
          </cell>
          <cell r="CU37">
            <v>0</v>
          </cell>
          <cell r="CV37">
            <v>0</v>
          </cell>
          <cell r="CW37">
            <v>37268</v>
          </cell>
          <cell r="CX37">
            <v>0</v>
          </cell>
          <cell r="CY37">
            <v>0</v>
          </cell>
          <cell r="CZ37">
            <v>23000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T37">
            <v>49830.22265625</v>
          </cell>
          <cell r="DV37">
            <v>4.4690000000000003</v>
          </cell>
          <cell r="DW37">
            <v>4.0276245117187504</v>
          </cell>
          <cell r="DX37">
            <v>35211.856</v>
          </cell>
        </row>
        <row r="38">
          <cell r="A38" t="str">
            <v>FRCCSR2014</v>
          </cell>
          <cell r="B38" t="str">
            <v>EAST</v>
          </cell>
          <cell r="C38" t="str">
            <v>FRCCSR</v>
          </cell>
          <cell r="D38">
            <v>2014</v>
          </cell>
          <cell r="F38">
            <v>255037.05600000001</v>
          </cell>
          <cell r="G38">
            <v>27694.228515625</v>
          </cell>
          <cell r="H38">
            <v>59.975073760986341</v>
          </cell>
          <cell r="I38">
            <v>11.349890625</v>
          </cell>
          <cell r="J38">
            <v>0</v>
          </cell>
          <cell r="K38">
            <v>22.902875000000002</v>
          </cell>
          <cell r="L38">
            <v>8.6233173828125</v>
          </cell>
          <cell r="M38">
            <v>3.0308483886718802</v>
          </cell>
          <cell r="N38">
            <v>0</v>
          </cell>
          <cell r="O38">
            <v>2.9382448730468802</v>
          </cell>
          <cell r="P38">
            <v>0</v>
          </cell>
          <cell r="Q38">
            <v>0</v>
          </cell>
          <cell r="R38">
            <v>0</v>
          </cell>
          <cell r="S38">
            <v>5.5682607421875003</v>
          </cell>
          <cell r="T38">
            <v>4.7E-2</v>
          </cell>
          <cell r="U38">
            <v>0</v>
          </cell>
          <cell r="V38">
            <v>0</v>
          </cell>
          <cell r="W38">
            <v>0.78817169189453107</v>
          </cell>
          <cell r="X38">
            <v>0.25746505737304698</v>
          </cell>
          <cell r="Y38">
            <v>0</v>
          </cell>
          <cell r="Z38">
            <v>47.265577608108515</v>
          </cell>
          <cell r="AA38">
            <v>9.0002304687500008</v>
          </cell>
          <cell r="AB38">
            <v>0</v>
          </cell>
          <cell r="AC38">
            <v>19.086962890624999</v>
          </cell>
          <cell r="AD38">
            <v>7.1704296875000004</v>
          </cell>
          <cell r="AE38">
            <v>2.3472207031250001</v>
          </cell>
          <cell r="AF38">
            <v>0</v>
          </cell>
          <cell r="AG38">
            <v>0.60065362548828105</v>
          </cell>
          <cell r="AH38">
            <v>0</v>
          </cell>
          <cell r="AI38">
            <v>0</v>
          </cell>
          <cell r="AJ38">
            <v>0</v>
          </cell>
          <cell r="AK38">
            <v>4.6084960937500004</v>
          </cell>
          <cell r="AL38">
            <v>2.5508390426635698E-2</v>
          </cell>
          <cell r="AM38">
            <v>0</v>
          </cell>
          <cell r="AN38">
            <v>0</v>
          </cell>
          <cell r="AO38">
            <v>0.39408584594726603</v>
          </cell>
          <cell r="AP38">
            <v>5.2851718902587899E-2</v>
          </cell>
          <cell r="AQ38">
            <v>0</v>
          </cell>
          <cell r="AR38">
            <v>241544.96118929671</v>
          </cell>
          <cell r="AS38">
            <v>70890.736000000004</v>
          </cell>
          <cell r="AT38">
            <v>0</v>
          </cell>
          <cell r="AU38">
            <v>116350.82399999999</v>
          </cell>
          <cell r="AV38">
            <v>6177.9780000000001</v>
          </cell>
          <cell r="AW38">
            <v>6828.4709999999995</v>
          </cell>
          <cell r="AX38">
            <v>0</v>
          </cell>
          <cell r="AY38">
            <v>1400.753125</v>
          </cell>
          <cell r="AZ38">
            <v>0</v>
          </cell>
          <cell r="BA38">
            <v>0</v>
          </cell>
          <cell r="BB38">
            <v>0</v>
          </cell>
          <cell r="BC38">
            <v>0.14257679748535199</v>
          </cell>
          <cell r="BD38">
            <v>221.234375</v>
          </cell>
          <cell r="BE38">
            <v>0</v>
          </cell>
          <cell r="BF38">
            <v>0</v>
          </cell>
          <cell r="BG38">
            <v>3449.3389999999999</v>
          </cell>
          <cell r="BH38">
            <v>462.98075</v>
          </cell>
          <cell r="BI38">
            <v>0</v>
          </cell>
          <cell r="BJ38">
            <v>0</v>
          </cell>
          <cell r="BK38">
            <v>0</v>
          </cell>
          <cell r="BL38">
            <v>6.3799999237060492E-2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962.59856249999996</v>
          </cell>
          <cell r="BS38">
            <v>756100608</v>
          </cell>
          <cell r="BT38">
            <v>0</v>
          </cell>
          <cell r="BU38">
            <v>836962816</v>
          </cell>
          <cell r="BV38">
            <v>63563420</v>
          </cell>
          <cell r="BW38">
            <v>72122528</v>
          </cell>
          <cell r="BX38">
            <v>0</v>
          </cell>
          <cell r="BY38">
            <v>19154858</v>
          </cell>
          <cell r="BZ38">
            <v>0</v>
          </cell>
          <cell r="CA38">
            <v>0</v>
          </cell>
          <cell r="CB38">
            <v>0</v>
          </cell>
          <cell r="CC38">
            <v>1140.61437988281</v>
          </cell>
          <cell r="CD38">
            <v>0</v>
          </cell>
          <cell r="CE38">
            <v>0</v>
          </cell>
          <cell r="CF38">
            <v>707.25811767578102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9822537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50000</v>
          </cell>
          <cell r="CU38">
            <v>0</v>
          </cell>
          <cell r="CV38">
            <v>0</v>
          </cell>
          <cell r="CW38">
            <v>40995</v>
          </cell>
          <cell r="CX38">
            <v>0</v>
          </cell>
          <cell r="CY38">
            <v>0</v>
          </cell>
          <cell r="CZ38">
            <v>8500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T38">
            <v>51267.66015625</v>
          </cell>
          <cell r="DV38">
            <v>4.4690000000000003</v>
          </cell>
          <cell r="DW38">
            <v>3.9791381835937498</v>
          </cell>
          <cell r="DX38">
            <v>34799.839999999997</v>
          </cell>
        </row>
        <row r="39">
          <cell r="A39" t="str">
            <v>FRCCSR2015</v>
          </cell>
          <cell r="B39" t="str">
            <v>EAST</v>
          </cell>
          <cell r="C39" t="str">
            <v>FRCCSR</v>
          </cell>
          <cell r="D39">
            <v>2015</v>
          </cell>
          <cell r="F39">
            <v>262235.712</v>
          </cell>
          <cell r="G39">
            <v>28634.951171875</v>
          </cell>
          <cell r="H39">
            <v>60.010320281982438</v>
          </cell>
          <cell r="I39">
            <v>11.349890625</v>
          </cell>
          <cell r="J39">
            <v>0</v>
          </cell>
          <cell r="K39">
            <v>22.902875000000002</v>
          </cell>
          <cell r="L39">
            <v>8.6233173828125</v>
          </cell>
          <cell r="M39">
            <v>3.02234838867188</v>
          </cell>
          <cell r="N39">
            <v>0</v>
          </cell>
          <cell r="O39">
            <v>2.9382448730468802</v>
          </cell>
          <cell r="P39">
            <v>0</v>
          </cell>
          <cell r="Q39">
            <v>0</v>
          </cell>
          <cell r="R39">
            <v>0</v>
          </cell>
          <cell r="S39">
            <v>5.5682607421875003</v>
          </cell>
          <cell r="T39">
            <v>4.7E-2</v>
          </cell>
          <cell r="U39">
            <v>0</v>
          </cell>
          <cell r="V39">
            <v>0</v>
          </cell>
          <cell r="W39">
            <v>0.78817169189453107</v>
          </cell>
          <cell r="X39">
            <v>0.30121157836914103</v>
          </cell>
          <cell r="Y39">
            <v>0</v>
          </cell>
          <cell r="Z39">
            <v>47.130225988388069</v>
          </cell>
          <cell r="AA39">
            <v>8.9871855468750006</v>
          </cell>
          <cell r="AB39">
            <v>0</v>
          </cell>
          <cell r="AC39">
            <v>19.089609374999998</v>
          </cell>
          <cell r="AD39">
            <v>7.1011733398437498</v>
          </cell>
          <cell r="AE39">
            <v>2.3369572753906298</v>
          </cell>
          <cell r="AF39">
            <v>0</v>
          </cell>
          <cell r="AG39">
            <v>0.58757763671874996</v>
          </cell>
          <cell r="AH39">
            <v>0</v>
          </cell>
          <cell r="AI39">
            <v>0</v>
          </cell>
          <cell r="AJ39">
            <v>0</v>
          </cell>
          <cell r="AK39">
            <v>4.6514912109375004</v>
          </cell>
          <cell r="AL39">
            <v>2.5508390426635698E-2</v>
          </cell>
          <cell r="AM39">
            <v>0</v>
          </cell>
          <cell r="AN39">
            <v>0</v>
          </cell>
          <cell r="AO39">
            <v>0.39408584594726603</v>
          </cell>
          <cell r="AP39">
            <v>6.2070228576660197E-2</v>
          </cell>
          <cell r="AQ39">
            <v>0</v>
          </cell>
          <cell r="AR39">
            <v>249647.06557300565</v>
          </cell>
          <cell r="AS39">
            <v>64376.491999999998</v>
          </cell>
          <cell r="AT39">
            <v>0</v>
          </cell>
          <cell r="AU39">
            <v>128820.664</v>
          </cell>
          <cell r="AV39">
            <v>7507.5770000000002</v>
          </cell>
          <cell r="AW39">
            <v>7329.8869999999997</v>
          </cell>
          <cell r="AX39">
            <v>0</v>
          </cell>
          <cell r="AY39">
            <v>1399.742125</v>
          </cell>
          <cell r="AZ39">
            <v>0</v>
          </cell>
          <cell r="BA39">
            <v>0</v>
          </cell>
          <cell r="BB39">
            <v>0</v>
          </cell>
          <cell r="BC39">
            <v>0.11393238067627</v>
          </cell>
          <cell r="BD39">
            <v>221.068078125</v>
          </cell>
          <cell r="BE39">
            <v>0</v>
          </cell>
          <cell r="BF39">
            <v>0</v>
          </cell>
          <cell r="BG39">
            <v>3449.1032500000001</v>
          </cell>
          <cell r="BH39">
            <v>543.73518750000005</v>
          </cell>
          <cell r="BI39">
            <v>0</v>
          </cell>
          <cell r="BJ39">
            <v>0</v>
          </cell>
          <cell r="BK39">
            <v>0</v>
          </cell>
          <cell r="BL39">
            <v>0.95699999999999996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1961.422</v>
          </cell>
          <cell r="BS39">
            <v>689126080</v>
          </cell>
          <cell r="BT39">
            <v>0</v>
          </cell>
          <cell r="BU39">
            <v>924122880</v>
          </cell>
          <cell r="BV39">
            <v>77487592</v>
          </cell>
          <cell r="BW39">
            <v>77343656</v>
          </cell>
          <cell r="BX39">
            <v>0</v>
          </cell>
          <cell r="BY39">
            <v>19148110</v>
          </cell>
          <cell r="BZ39">
            <v>0</v>
          </cell>
          <cell r="CA39">
            <v>0</v>
          </cell>
          <cell r="CB39">
            <v>0</v>
          </cell>
          <cell r="CC39">
            <v>911.45904541015602</v>
          </cell>
          <cell r="CD39">
            <v>0</v>
          </cell>
          <cell r="CE39">
            <v>0</v>
          </cell>
          <cell r="CF39">
            <v>10608.87109375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20308822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20000</v>
          </cell>
          <cell r="CU39">
            <v>0</v>
          </cell>
          <cell r="CV39">
            <v>0</v>
          </cell>
          <cell r="CW39">
            <v>45094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T39">
            <v>52703.6015625</v>
          </cell>
          <cell r="DV39">
            <v>4.4690000000000003</v>
          </cell>
          <cell r="DW39">
            <v>3.8945671386718801</v>
          </cell>
          <cell r="DX39">
            <v>34036.303999999996</v>
          </cell>
        </row>
        <row r="40">
          <cell r="A40" t="str">
            <v>FRCCSR2016</v>
          </cell>
          <cell r="B40" t="str">
            <v>EAST</v>
          </cell>
          <cell r="C40" t="str">
            <v>FRCCSR</v>
          </cell>
          <cell r="D40">
            <v>2016</v>
          </cell>
          <cell r="F40">
            <v>268684.96000000002</v>
          </cell>
          <cell r="G40">
            <v>29168.724609375</v>
          </cell>
          <cell r="H40">
            <v>61.261607147216807</v>
          </cell>
          <cell r="I40">
            <v>11.36210546875</v>
          </cell>
          <cell r="J40">
            <v>0</v>
          </cell>
          <cell r="K40">
            <v>24.336417968749998</v>
          </cell>
          <cell r="L40">
            <v>8.6154648437500008</v>
          </cell>
          <cell r="M40">
            <v>2.7029335937500001</v>
          </cell>
          <cell r="N40">
            <v>0</v>
          </cell>
          <cell r="O40">
            <v>2.9391711425781302</v>
          </cell>
          <cell r="P40">
            <v>0</v>
          </cell>
          <cell r="Q40">
            <v>0</v>
          </cell>
          <cell r="R40">
            <v>0</v>
          </cell>
          <cell r="S40">
            <v>5.5373916015624998</v>
          </cell>
          <cell r="T40">
            <v>4.7E-2</v>
          </cell>
          <cell r="U40">
            <v>0</v>
          </cell>
          <cell r="V40">
            <v>0</v>
          </cell>
          <cell r="W40">
            <v>0.78819653320312499</v>
          </cell>
          <cell r="X40">
            <v>0.46392599487304698</v>
          </cell>
          <cell r="Y40">
            <v>0</v>
          </cell>
          <cell r="Z40">
            <v>48.298043186187741</v>
          </cell>
          <cell r="AA40">
            <v>9.0019130859375007</v>
          </cell>
          <cell r="AB40">
            <v>0</v>
          </cell>
          <cell r="AC40">
            <v>20.293066406249999</v>
          </cell>
          <cell r="AD40">
            <v>7.0771523437499999</v>
          </cell>
          <cell r="AE40">
            <v>2.1091013183593801</v>
          </cell>
          <cell r="AF40">
            <v>0</v>
          </cell>
          <cell r="AG40">
            <v>0.54418072509765603</v>
          </cell>
          <cell r="AH40">
            <v>0</v>
          </cell>
          <cell r="AI40">
            <v>0</v>
          </cell>
          <cell r="AJ40">
            <v>0</v>
          </cell>
          <cell r="AK40">
            <v>4.62629931640625</v>
          </cell>
          <cell r="AL40">
            <v>2.6145412445068399E-2</v>
          </cell>
          <cell r="AM40">
            <v>0</v>
          </cell>
          <cell r="AN40">
            <v>0</v>
          </cell>
          <cell r="AO40">
            <v>0.394098266601563</v>
          </cell>
          <cell r="AP40">
            <v>9.1630256652832004E-2</v>
          </cell>
          <cell r="AQ40">
            <v>0</v>
          </cell>
          <cell r="AR40">
            <v>255643.17069830323</v>
          </cell>
          <cell r="AS40">
            <v>62351.188000000002</v>
          </cell>
          <cell r="AT40">
            <v>0</v>
          </cell>
          <cell r="AU40">
            <v>137675.31200000001</v>
          </cell>
          <cell r="AV40">
            <v>6078.5020000000004</v>
          </cell>
          <cell r="AW40">
            <v>6378.1215000000002</v>
          </cell>
          <cell r="AX40">
            <v>0</v>
          </cell>
          <cell r="AY40">
            <v>1405.6405</v>
          </cell>
          <cell r="AZ40">
            <v>0</v>
          </cell>
          <cell r="BA40">
            <v>0</v>
          </cell>
          <cell r="BB40">
            <v>0</v>
          </cell>
          <cell r="BC40">
            <v>6.8635803222656305E-2</v>
          </cell>
          <cell r="BD40">
            <v>227.286</v>
          </cell>
          <cell r="BE40">
            <v>0</v>
          </cell>
          <cell r="BF40">
            <v>0</v>
          </cell>
          <cell r="BG40">
            <v>3458.498</v>
          </cell>
          <cell r="BH40">
            <v>804.81293749999998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1015.549125</v>
          </cell>
          <cell r="BS40">
            <v>668757696</v>
          </cell>
          <cell r="BT40">
            <v>0</v>
          </cell>
          <cell r="BU40">
            <v>988353920</v>
          </cell>
          <cell r="BV40">
            <v>62444740</v>
          </cell>
          <cell r="BW40">
            <v>66717524</v>
          </cell>
          <cell r="BX40">
            <v>0</v>
          </cell>
          <cell r="BY40">
            <v>19229002</v>
          </cell>
          <cell r="BZ40">
            <v>0</v>
          </cell>
          <cell r="CA40">
            <v>0</v>
          </cell>
          <cell r="CB40">
            <v>0</v>
          </cell>
          <cell r="CC40">
            <v>549.08642578125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10375307</v>
          </cell>
          <cell r="CM40">
            <v>140000</v>
          </cell>
          <cell r="CN40">
            <v>0</v>
          </cell>
          <cell r="CO40">
            <v>2469000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72886</v>
          </cell>
          <cell r="CU40">
            <v>0</v>
          </cell>
          <cell r="CV40">
            <v>0</v>
          </cell>
          <cell r="CW40">
            <v>95573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Q40">
            <v>3.189398436470479</v>
          </cell>
          <cell r="DR40">
            <v>5.9977664681089138</v>
          </cell>
          <cell r="DS40">
            <v>19.687397193052451</v>
          </cell>
          <cell r="DT40">
            <v>53211.2109375</v>
          </cell>
          <cell r="DU40">
            <v>8.5322478453825887</v>
          </cell>
          <cell r="DV40">
            <v>4.4690000000000003</v>
          </cell>
          <cell r="DW40">
            <v>4.1344560546875</v>
          </cell>
          <cell r="DX40">
            <v>36248.192000000003</v>
          </cell>
        </row>
        <row r="41">
          <cell r="A41" t="str">
            <v>FRCCSR2017</v>
          </cell>
          <cell r="B41" t="str">
            <v>EAST</v>
          </cell>
          <cell r="C41" t="str">
            <v>FRCCSR</v>
          </cell>
          <cell r="D41">
            <v>2017</v>
          </cell>
          <cell r="F41">
            <v>274699.55200000003</v>
          </cell>
          <cell r="G41">
            <v>30003.990234375</v>
          </cell>
          <cell r="H41">
            <v>64.633406677246086</v>
          </cell>
          <cell r="I41">
            <v>11.4904697265625</v>
          </cell>
          <cell r="J41">
            <v>0</v>
          </cell>
          <cell r="K41">
            <v>26.788478515624998</v>
          </cell>
          <cell r="L41">
            <v>8.6137167968749999</v>
          </cell>
          <cell r="M41">
            <v>3.4105541992187498</v>
          </cell>
          <cell r="N41">
            <v>0</v>
          </cell>
          <cell r="O41">
            <v>2.9382448730468802</v>
          </cell>
          <cell r="P41">
            <v>0</v>
          </cell>
          <cell r="Q41">
            <v>0</v>
          </cell>
          <cell r="R41">
            <v>0</v>
          </cell>
          <cell r="S41">
            <v>5.5372607421874998</v>
          </cell>
          <cell r="T41">
            <v>4.7E-2</v>
          </cell>
          <cell r="U41">
            <v>0</v>
          </cell>
          <cell r="V41">
            <v>0</v>
          </cell>
          <cell r="W41">
            <v>0.78817169189453107</v>
          </cell>
          <cell r="X41">
            <v>0.550510131835938</v>
          </cell>
          <cell r="Y41">
            <v>0</v>
          </cell>
          <cell r="Z41">
            <v>50.734595516204834</v>
          </cell>
          <cell r="AA41">
            <v>9.1025546874999996</v>
          </cell>
          <cell r="AB41">
            <v>0</v>
          </cell>
          <cell r="AC41">
            <v>22.307158203124999</v>
          </cell>
          <cell r="AD41">
            <v>7.0574111328124998</v>
          </cell>
          <cell r="AE41">
            <v>2.6823496093750001</v>
          </cell>
          <cell r="AF41">
            <v>0</v>
          </cell>
          <cell r="AG41">
            <v>0.52440386962890606</v>
          </cell>
          <cell r="AH41">
            <v>0</v>
          </cell>
          <cell r="AI41">
            <v>0</v>
          </cell>
          <cell r="AJ41">
            <v>0</v>
          </cell>
          <cell r="AK41">
            <v>4.6238085937499998</v>
          </cell>
          <cell r="AL41">
            <v>2.6131710052490199E-2</v>
          </cell>
          <cell r="AM41">
            <v>0</v>
          </cell>
          <cell r="AN41">
            <v>0</v>
          </cell>
          <cell r="AO41">
            <v>0.39408584594726603</v>
          </cell>
          <cell r="AP41">
            <v>0.110879852294922</v>
          </cell>
          <cell r="AQ41">
            <v>0</v>
          </cell>
          <cell r="AR41">
            <v>266327.25175790023</v>
          </cell>
          <cell r="AS41">
            <v>61708.324000000001</v>
          </cell>
          <cell r="AT41">
            <v>0</v>
          </cell>
          <cell r="AU41">
            <v>147742.848</v>
          </cell>
          <cell r="AV41">
            <v>5001.3720000000003</v>
          </cell>
          <cell r="AW41">
            <v>10859.618</v>
          </cell>
          <cell r="AX41">
            <v>0</v>
          </cell>
          <cell r="AY41">
            <v>1399.73425</v>
          </cell>
          <cell r="AZ41">
            <v>0</v>
          </cell>
          <cell r="BA41">
            <v>0</v>
          </cell>
          <cell r="BB41">
            <v>0</v>
          </cell>
          <cell r="BC41">
            <v>4.6632900238037102E-2</v>
          </cell>
          <cell r="BD41">
            <v>226.4915</v>
          </cell>
          <cell r="BE41">
            <v>0</v>
          </cell>
          <cell r="BF41">
            <v>0</v>
          </cell>
          <cell r="BG41">
            <v>3449.2022499999998</v>
          </cell>
          <cell r="BH41">
            <v>971.26043749999997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799.65868750000004</v>
          </cell>
          <cell r="BS41">
            <v>661267776</v>
          </cell>
          <cell r="BT41">
            <v>0</v>
          </cell>
          <cell r="BU41">
            <v>1058120000</v>
          </cell>
          <cell r="BV41">
            <v>51105532</v>
          </cell>
          <cell r="BW41">
            <v>99051144</v>
          </cell>
          <cell r="BX41">
            <v>0</v>
          </cell>
          <cell r="BY41">
            <v>19148058</v>
          </cell>
          <cell r="BZ41">
            <v>0</v>
          </cell>
          <cell r="CA41">
            <v>0</v>
          </cell>
          <cell r="CB41">
            <v>0</v>
          </cell>
          <cell r="CC41">
            <v>373.06320190429699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8170316.5</v>
          </cell>
          <cell r="CM41">
            <v>0</v>
          </cell>
          <cell r="CN41">
            <v>0</v>
          </cell>
          <cell r="CO41">
            <v>1219000</v>
          </cell>
          <cell r="CP41">
            <v>1207000</v>
          </cell>
          <cell r="CQ41">
            <v>0</v>
          </cell>
          <cell r="CR41">
            <v>0</v>
          </cell>
          <cell r="CS41">
            <v>0</v>
          </cell>
          <cell r="CT41">
            <v>79368</v>
          </cell>
          <cell r="CU41">
            <v>0</v>
          </cell>
          <cell r="CV41">
            <v>0</v>
          </cell>
          <cell r="CW41">
            <v>81920</v>
          </cell>
          <cell r="CX41">
            <v>0</v>
          </cell>
          <cell r="CY41">
            <v>0</v>
          </cell>
          <cell r="CZ41">
            <v>1611000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Q41">
            <v>3.2430908897033568</v>
          </cell>
          <cell r="DR41">
            <v>6.2306510603712244</v>
          </cell>
          <cell r="DS41">
            <v>20.161954870305909</v>
          </cell>
          <cell r="DT41">
            <v>54486.5390625</v>
          </cell>
          <cell r="DU41">
            <v>8.9545791621992237</v>
          </cell>
          <cell r="DV41">
            <v>4.4690000000000003</v>
          </cell>
          <cell r="DW41">
            <v>3.90581201171875</v>
          </cell>
          <cell r="DX41">
            <v>34168.696000000004</v>
          </cell>
        </row>
        <row r="42">
          <cell r="A42" t="str">
            <v>FRCCSR2018</v>
          </cell>
          <cell r="B42" t="str">
            <v>EAST</v>
          </cell>
          <cell r="C42" t="str">
            <v>FRCCSR</v>
          </cell>
          <cell r="D42">
            <v>2018</v>
          </cell>
          <cell r="F42">
            <v>280729.56800000003</v>
          </cell>
          <cell r="G42">
            <v>30623.8203125</v>
          </cell>
          <cell r="H42">
            <v>64.537555358886721</v>
          </cell>
          <cell r="I42">
            <v>11.371669921875</v>
          </cell>
          <cell r="J42">
            <v>0</v>
          </cell>
          <cell r="K42">
            <v>27.797076171874998</v>
          </cell>
          <cell r="L42">
            <v>8.6137167968749999</v>
          </cell>
          <cell r="M42">
            <v>3.9098884277343799</v>
          </cell>
          <cell r="N42">
            <v>0</v>
          </cell>
          <cell r="O42">
            <v>2.9382448730468802</v>
          </cell>
          <cell r="P42">
            <v>0</v>
          </cell>
          <cell r="Q42">
            <v>0</v>
          </cell>
          <cell r="R42">
            <v>0</v>
          </cell>
          <cell r="S42">
            <v>3.9127060546874999</v>
          </cell>
          <cell r="T42">
            <v>4.7E-2</v>
          </cell>
          <cell r="U42">
            <v>0</v>
          </cell>
          <cell r="V42">
            <v>0</v>
          </cell>
          <cell r="W42">
            <v>0.78817169189453107</v>
          </cell>
          <cell r="X42">
            <v>0.69008142089843794</v>
          </cell>
          <cell r="Y42">
            <v>0</v>
          </cell>
          <cell r="Z42">
            <v>50.541498455047616</v>
          </cell>
          <cell r="AA42">
            <v>9.0028466796875009</v>
          </cell>
          <cell r="AB42">
            <v>0</v>
          </cell>
          <cell r="AC42">
            <v>23.108289062499999</v>
          </cell>
          <cell r="AD42">
            <v>7.03676953125</v>
          </cell>
          <cell r="AE42">
            <v>3.0425332031250001</v>
          </cell>
          <cell r="AF42">
            <v>0</v>
          </cell>
          <cell r="AG42">
            <v>0.51529699707031296</v>
          </cell>
          <cell r="AH42">
            <v>0</v>
          </cell>
          <cell r="AI42">
            <v>0</v>
          </cell>
          <cell r="AJ42">
            <v>0</v>
          </cell>
          <cell r="AK42">
            <v>3.24413623046875</v>
          </cell>
          <cell r="AL42">
            <v>2.6131710052490199E-2</v>
          </cell>
          <cell r="AM42">
            <v>0</v>
          </cell>
          <cell r="AN42">
            <v>0</v>
          </cell>
          <cell r="AO42">
            <v>0.39408584594726603</v>
          </cell>
          <cell r="AP42">
            <v>0.143162124633789</v>
          </cell>
          <cell r="AQ42">
            <v>0</v>
          </cell>
          <cell r="AR42">
            <v>274363.14368777466</v>
          </cell>
          <cell r="AS42">
            <v>59381.887999999999</v>
          </cell>
          <cell r="AT42">
            <v>0</v>
          </cell>
          <cell r="AU42">
            <v>153132.11199999999</v>
          </cell>
          <cell r="AV42">
            <v>5573.2545</v>
          </cell>
          <cell r="AW42">
            <v>13997.983</v>
          </cell>
          <cell r="AX42">
            <v>0</v>
          </cell>
          <cell r="AY42">
            <v>1400.3130000000001</v>
          </cell>
          <cell r="AZ42">
            <v>0</v>
          </cell>
          <cell r="BA42">
            <v>0</v>
          </cell>
          <cell r="BB42">
            <v>0</v>
          </cell>
          <cell r="BC42">
            <v>0.14728152465820302</v>
          </cell>
          <cell r="BD42">
            <v>226.12034374999999</v>
          </cell>
          <cell r="BE42">
            <v>0</v>
          </cell>
          <cell r="BF42">
            <v>0</v>
          </cell>
          <cell r="BG42">
            <v>3448.442</v>
          </cell>
          <cell r="BH42">
            <v>1254.10025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734.78331249999997</v>
          </cell>
          <cell r="BS42">
            <v>637898816</v>
          </cell>
          <cell r="BT42">
            <v>0</v>
          </cell>
          <cell r="BU42">
            <v>1094998528</v>
          </cell>
          <cell r="BV42">
            <v>57311836</v>
          </cell>
          <cell r="BW42">
            <v>124117336</v>
          </cell>
          <cell r="BX42">
            <v>0</v>
          </cell>
          <cell r="BY42">
            <v>19151920</v>
          </cell>
          <cell r="BZ42">
            <v>0</v>
          </cell>
          <cell r="CA42">
            <v>0</v>
          </cell>
          <cell r="CB42">
            <v>0</v>
          </cell>
          <cell r="CC42">
            <v>1178.25219726563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7511760.5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76711</v>
          </cell>
          <cell r="CU42">
            <v>0</v>
          </cell>
          <cell r="CV42">
            <v>0</v>
          </cell>
          <cell r="CW42">
            <v>167809</v>
          </cell>
          <cell r="CX42">
            <v>0</v>
          </cell>
          <cell r="CY42">
            <v>469000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Q42">
            <v>3.2940314314676513</v>
          </cell>
          <cell r="DR42">
            <v>6.1928996492678392</v>
          </cell>
          <cell r="DS42">
            <v>20.621586177782696</v>
          </cell>
          <cell r="DT42">
            <v>55660.6875</v>
          </cell>
          <cell r="DU42">
            <v>8.9677600703266727</v>
          </cell>
          <cell r="DV42">
            <v>4.4690000000000003</v>
          </cell>
          <cell r="DW42">
            <v>4.0282470703125002</v>
          </cell>
          <cell r="DX42">
            <v>35214</v>
          </cell>
        </row>
        <row r="43">
          <cell r="A43" t="str">
            <v>FRCCSR2019</v>
          </cell>
          <cell r="B43" t="str">
            <v>EAST</v>
          </cell>
          <cell r="C43" t="str">
            <v>FRCCSR</v>
          </cell>
          <cell r="D43">
            <v>2019</v>
          </cell>
          <cell r="F43">
            <v>287041.02399999998</v>
          </cell>
          <cell r="G43">
            <v>31318.298828125</v>
          </cell>
          <cell r="H43">
            <v>64.317404357910149</v>
          </cell>
          <cell r="I43">
            <v>11.0199775390625</v>
          </cell>
          <cell r="J43">
            <v>0</v>
          </cell>
          <cell r="K43">
            <v>27.797076171874998</v>
          </cell>
          <cell r="L43">
            <v>8.6137167968749999</v>
          </cell>
          <cell r="M43">
            <v>3.9098884277343799</v>
          </cell>
          <cell r="N43">
            <v>0</v>
          </cell>
          <cell r="O43">
            <v>2.9382448730468802</v>
          </cell>
          <cell r="P43">
            <v>0</v>
          </cell>
          <cell r="Q43">
            <v>0</v>
          </cell>
          <cell r="R43">
            <v>0</v>
          </cell>
          <cell r="S43">
            <v>3.9127060546874999</v>
          </cell>
          <cell r="T43">
            <v>4.7E-2</v>
          </cell>
          <cell r="U43">
            <v>0</v>
          </cell>
          <cell r="V43">
            <v>0</v>
          </cell>
          <cell r="W43">
            <v>0.78817169189453107</v>
          </cell>
          <cell r="X43">
            <v>0.82162280273437505</v>
          </cell>
          <cell r="Y43">
            <v>0</v>
          </cell>
          <cell r="Z43">
            <v>50.250526882171641</v>
          </cell>
          <cell r="AA43">
            <v>8.7208525390625002</v>
          </cell>
          <cell r="AB43">
            <v>0</v>
          </cell>
          <cell r="AC43">
            <v>23.112384765624999</v>
          </cell>
          <cell r="AD43">
            <v>7.0088276367187499</v>
          </cell>
          <cell r="AE43">
            <v>3.0464443359375002</v>
          </cell>
          <cell r="AF43">
            <v>0</v>
          </cell>
          <cell r="AG43">
            <v>0.48929757690429698</v>
          </cell>
          <cell r="AH43">
            <v>0</v>
          </cell>
          <cell r="AI43">
            <v>0</v>
          </cell>
          <cell r="AJ43">
            <v>0</v>
          </cell>
          <cell r="AK43">
            <v>3.2416120605468799</v>
          </cell>
          <cell r="AL43">
            <v>2.6131710052490199E-2</v>
          </cell>
          <cell r="AM43">
            <v>0</v>
          </cell>
          <cell r="AN43">
            <v>0</v>
          </cell>
          <cell r="AO43">
            <v>0.39408584594726603</v>
          </cell>
          <cell r="AP43">
            <v>0.169443878173828</v>
          </cell>
          <cell r="AQ43">
            <v>0</v>
          </cell>
          <cell r="AR43">
            <v>280136.0601591912</v>
          </cell>
          <cell r="AS43">
            <v>56648.635999999999</v>
          </cell>
          <cell r="AT43">
            <v>0</v>
          </cell>
          <cell r="AU43">
            <v>158826.25599999999</v>
          </cell>
          <cell r="AV43">
            <v>6857.3289999999997</v>
          </cell>
          <cell r="AW43">
            <v>14472.784</v>
          </cell>
          <cell r="AX43">
            <v>0</v>
          </cell>
          <cell r="AY43">
            <v>1399.855875</v>
          </cell>
          <cell r="AZ43">
            <v>0</v>
          </cell>
          <cell r="BA43">
            <v>0</v>
          </cell>
          <cell r="BB43">
            <v>0</v>
          </cell>
          <cell r="BC43">
            <v>0.31014044189453105</v>
          </cell>
          <cell r="BD43">
            <v>227.01784375</v>
          </cell>
          <cell r="BE43">
            <v>0</v>
          </cell>
          <cell r="BF43">
            <v>0</v>
          </cell>
          <cell r="BG43">
            <v>3450.1062499999998</v>
          </cell>
          <cell r="BH43">
            <v>1484.2462499999999</v>
          </cell>
          <cell r="BI43">
            <v>0</v>
          </cell>
          <cell r="BJ43">
            <v>0</v>
          </cell>
          <cell r="BK43">
            <v>0</v>
          </cell>
          <cell r="BL43">
            <v>6.3799999237060492E-2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1379.3309999999999</v>
          </cell>
          <cell r="BS43">
            <v>610076160</v>
          </cell>
          <cell r="BT43">
            <v>0</v>
          </cell>
          <cell r="BU43">
            <v>1136586752</v>
          </cell>
          <cell r="BV43">
            <v>71380328</v>
          </cell>
          <cell r="BW43">
            <v>128980200</v>
          </cell>
          <cell r="BX43">
            <v>0</v>
          </cell>
          <cell r="BY43">
            <v>19148870</v>
          </cell>
          <cell r="BZ43">
            <v>0</v>
          </cell>
          <cell r="CA43">
            <v>0</v>
          </cell>
          <cell r="CB43">
            <v>0</v>
          </cell>
          <cell r="CC43">
            <v>2561.63623046875</v>
          </cell>
          <cell r="CD43">
            <v>0</v>
          </cell>
          <cell r="CE43">
            <v>0</v>
          </cell>
          <cell r="CF43">
            <v>707.25811767578102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14373332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79379</v>
          </cell>
          <cell r="CU43">
            <v>0</v>
          </cell>
          <cell r="CV43">
            <v>0</v>
          </cell>
          <cell r="CW43">
            <v>113778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Q43">
            <v>3.3404343729805799</v>
          </cell>
          <cell r="DR43">
            <v>6.0870215034848476</v>
          </cell>
          <cell r="DS43">
            <v>20.56911680689252</v>
          </cell>
          <cell r="DT43">
            <v>56899.625</v>
          </cell>
          <cell r="DU43">
            <v>8.7522715110636948</v>
          </cell>
          <cell r="DV43">
            <v>4.4690000000000003</v>
          </cell>
          <cell r="DW43">
            <v>4.0414465332031302</v>
          </cell>
          <cell r="DX43">
            <v>35390.124000000003</v>
          </cell>
        </row>
        <row r="44">
          <cell r="A44" t="str">
            <v>FRCCSR2020</v>
          </cell>
          <cell r="B44" t="str">
            <v>EAST</v>
          </cell>
          <cell r="C44" t="str">
            <v>FRCCSR</v>
          </cell>
          <cell r="D44">
            <v>2020</v>
          </cell>
          <cell r="F44">
            <v>293875.96799999999</v>
          </cell>
          <cell r="G44">
            <v>31904.19921875</v>
          </cell>
          <cell r="H44">
            <v>64.897700927734377</v>
          </cell>
          <cell r="I44">
            <v>11.0202099609375</v>
          </cell>
          <cell r="J44">
            <v>0</v>
          </cell>
          <cell r="K44">
            <v>28.199794921875</v>
          </cell>
          <cell r="L44">
            <v>8.6154648437500008</v>
          </cell>
          <cell r="M44">
            <v>3.9099335937499999</v>
          </cell>
          <cell r="N44">
            <v>0</v>
          </cell>
          <cell r="O44">
            <v>2.9391711425781302</v>
          </cell>
          <cell r="P44">
            <v>0</v>
          </cell>
          <cell r="Q44">
            <v>0</v>
          </cell>
          <cell r="R44">
            <v>0</v>
          </cell>
          <cell r="S44">
            <v>3.9128076171875001</v>
          </cell>
          <cell r="T44">
            <v>4.7E-2</v>
          </cell>
          <cell r="U44">
            <v>0</v>
          </cell>
          <cell r="V44">
            <v>0</v>
          </cell>
          <cell r="W44">
            <v>0.78819653320312499</v>
          </cell>
          <cell r="X44">
            <v>0.99612231445312505</v>
          </cell>
          <cell r="Y44">
            <v>0</v>
          </cell>
          <cell r="Z44">
            <v>50.591007717132563</v>
          </cell>
          <cell r="AA44">
            <v>8.7213496093750003</v>
          </cell>
          <cell r="AB44">
            <v>0</v>
          </cell>
          <cell r="AC44">
            <v>23.496140624999999</v>
          </cell>
          <cell r="AD44">
            <v>6.9806289062499998</v>
          </cell>
          <cell r="AE44">
            <v>3.0453041992187502</v>
          </cell>
          <cell r="AF44">
            <v>0</v>
          </cell>
          <cell r="AG44">
            <v>0.48005072021484396</v>
          </cell>
          <cell r="AH44">
            <v>0</v>
          </cell>
          <cell r="AI44">
            <v>0</v>
          </cell>
          <cell r="AJ44">
            <v>0</v>
          </cell>
          <cell r="AK44">
            <v>3.241115234375</v>
          </cell>
          <cell r="AL44">
            <v>2.6145412445068399E-2</v>
          </cell>
          <cell r="AM44">
            <v>0</v>
          </cell>
          <cell r="AN44">
            <v>0</v>
          </cell>
          <cell r="AO44">
            <v>0.394098266601563</v>
          </cell>
          <cell r="AP44">
            <v>0.20698284912109399</v>
          </cell>
          <cell r="AQ44">
            <v>0</v>
          </cell>
          <cell r="AR44">
            <v>285636.83007647702</v>
          </cell>
          <cell r="AS44">
            <v>56645.267999999996</v>
          </cell>
          <cell r="AT44">
            <v>0</v>
          </cell>
          <cell r="AU44">
            <v>163101.44</v>
          </cell>
          <cell r="AV44">
            <v>7488.8490000000002</v>
          </cell>
          <cell r="AW44">
            <v>14685.617</v>
          </cell>
          <cell r="AX44">
            <v>0</v>
          </cell>
          <cell r="AY44">
            <v>1406.2028749999999</v>
          </cell>
          <cell r="AZ44">
            <v>0</v>
          </cell>
          <cell r="BA44">
            <v>0</v>
          </cell>
          <cell r="BB44">
            <v>0</v>
          </cell>
          <cell r="BC44">
            <v>0.65674212646484398</v>
          </cell>
          <cell r="BD44">
            <v>227.592359375</v>
          </cell>
          <cell r="BE44">
            <v>0</v>
          </cell>
          <cell r="BF44">
            <v>0</v>
          </cell>
          <cell r="BG44">
            <v>3459.7559999999999</v>
          </cell>
          <cell r="BH44">
            <v>1818.0586249999999</v>
          </cell>
          <cell r="BI44">
            <v>0</v>
          </cell>
          <cell r="BJ44">
            <v>0</v>
          </cell>
          <cell r="BK44">
            <v>0</v>
          </cell>
          <cell r="BL44">
            <v>0.76559997558593795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1684.2558750000001</v>
          </cell>
          <cell r="BS44">
            <v>610017664</v>
          </cell>
          <cell r="BT44">
            <v>0</v>
          </cell>
          <cell r="BU44">
            <v>1166212992</v>
          </cell>
          <cell r="BV44">
            <v>78339720</v>
          </cell>
          <cell r="BW44">
            <v>131063280</v>
          </cell>
          <cell r="BX44">
            <v>0</v>
          </cell>
          <cell r="BY44">
            <v>19232756</v>
          </cell>
          <cell r="BZ44">
            <v>0</v>
          </cell>
          <cell r="CA44">
            <v>0</v>
          </cell>
          <cell r="CB44">
            <v>0</v>
          </cell>
          <cell r="CC44">
            <v>5460.1435546875</v>
          </cell>
          <cell r="CD44">
            <v>0</v>
          </cell>
          <cell r="CE44">
            <v>0</v>
          </cell>
          <cell r="CF44">
            <v>8487.0966796875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17644056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80940</v>
          </cell>
          <cell r="CU44">
            <v>0</v>
          </cell>
          <cell r="CV44">
            <v>0</v>
          </cell>
          <cell r="CW44">
            <v>204800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400000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Q44">
            <v>3.4098590463111571</v>
          </cell>
          <cell r="DR44">
            <v>6.2155292812927261</v>
          </cell>
          <cell r="DS44">
            <v>20.335937553619459</v>
          </cell>
          <cell r="DT44">
            <v>58145.84765625</v>
          </cell>
          <cell r="DU44">
            <v>8.9539768168173204</v>
          </cell>
          <cell r="DV44">
            <v>4.4690000000000003</v>
          </cell>
          <cell r="DW44">
            <v>3.9991918945312501</v>
          </cell>
          <cell r="DX44">
            <v>35118.368000000002</v>
          </cell>
        </row>
        <row r="45">
          <cell r="A45" t="str">
            <v>FRCCSR2021</v>
          </cell>
          <cell r="B45" t="str">
            <v>EAST</v>
          </cell>
          <cell r="C45" t="str">
            <v>FRCCSR</v>
          </cell>
          <cell r="D45">
            <v>2021</v>
          </cell>
          <cell r="F45">
            <v>299702.36800000002</v>
          </cell>
          <cell r="G45">
            <v>32701.541015625</v>
          </cell>
          <cell r="H45">
            <v>66.374942169189453</v>
          </cell>
          <cell r="I45">
            <v>11.0199775390625</v>
          </cell>
          <cell r="J45">
            <v>0.18835617065429699</v>
          </cell>
          <cell r="K45">
            <v>28.197076171875</v>
          </cell>
          <cell r="L45">
            <v>8.6137167968749999</v>
          </cell>
          <cell r="M45">
            <v>3.9098884277343799</v>
          </cell>
          <cell r="N45">
            <v>0</v>
          </cell>
          <cell r="O45">
            <v>2.9382448730468802</v>
          </cell>
          <cell r="P45">
            <v>0</v>
          </cell>
          <cell r="Q45">
            <v>0</v>
          </cell>
          <cell r="R45">
            <v>0</v>
          </cell>
          <cell r="S45">
            <v>3.9127060546874999</v>
          </cell>
          <cell r="T45">
            <v>4.7E-2</v>
          </cell>
          <cell r="U45">
            <v>0</v>
          </cell>
          <cell r="V45">
            <v>0</v>
          </cell>
          <cell r="W45">
            <v>0.78817169189453107</v>
          </cell>
          <cell r="X45">
            <v>1.1738044433593799</v>
          </cell>
          <cell r="Y45">
            <v>0</v>
          </cell>
          <cell r="Z45">
            <v>51.71099316024781</v>
          </cell>
          <cell r="AA45">
            <v>8.7067763671874996</v>
          </cell>
          <cell r="AB45">
            <v>0.169735610961914</v>
          </cell>
          <cell r="AC45">
            <v>23.492189453125</v>
          </cell>
          <cell r="AD45">
            <v>6.9561567382812504</v>
          </cell>
          <cell r="AE45">
            <v>3.04313671875</v>
          </cell>
          <cell r="AF45">
            <v>0</v>
          </cell>
          <cell r="AG45">
            <v>0.47824072265625001</v>
          </cell>
          <cell r="AH45">
            <v>0</v>
          </cell>
          <cell r="AI45">
            <v>0</v>
          </cell>
          <cell r="AJ45">
            <v>0</v>
          </cell>
          <cell r="AK45">
            <v>3.2369960937500002</v>
          </cell>
          <cell r="AL45">
            <v>2.6131710052490199E-2</v>
          </cell>
          <cell r="AM45">
            <v>0</v>
          </cell>
          <cell r="AN45">
            <v>0</v>
          </cell>
          <cell r="AO45">
            <v>0.39408584594726603</v>
          </cell>
          <cell r="AP45">
            <v>0.241356399536133</v>
          </cell>
          <cell r="AQ45">
            <v>0</v>
          </cell>
          <cell r="AR45">
            <v>291549.21851156617</v>
          </cell>
          <cell r="AS45">
            <v>55886.720000000001</v>
          </cell>
          <cell r="AT45">
            <v>1440.79025</v>
          </cell>
          <cell r="AU45">
            <v>160668.272</v>
          </cell>
          <cell r="AV45">
            <v>6994.1575000000003</v>
          </cell>
          <cell r="AW45">
            <v>14549.384</v>
          </cell>
          <cell r="AX45">
            <v>0</v>
          </cell>
          <cell r="AY45">
            <v>1402.348375</v>
          </cell>
          <cell r="AZ45">
            <v>0</v>
          </cell>
          <cell r="BA45">
            <v>0</v>
          </cell>
          <cell r="BB45">
            <v>0</v>
          </cell>
          <cell r="BC45">
            <v>1.0299396972656301</v>
          </cell>
          <cell r="BD45">
            <v>226.01054687499999</v>
          </cell>
          <cell r="BE45">
            <v>0</v>
          </cell>
          <cell r="BF45">
            <v>0</v>
          </cell>
          <cell r="BG45">
            <v>3448.817</v>
          </cell>
          <cell r="BH45">
            <v>2114.0549999999998</v>
          </cell>
          <cell r="BI45">
            <v>0</v>
          </cell>
          <cell r="BJ45">
            <v>0</v>
          </cell>
          <cell r="BK45">
            <v>0</v>
          </cell>
          <cell r="BL45">
            <v>0.19139999389648402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1383.2265</v>
          </cell>
          <cell r="BS45">
            <v>602213056</v>
          </cell>
          <cell r="BT45">
            <v>16338561</v>
          </cell>
          <cell r="BU45">
            <v>1148641280</v>
          </cell>
          <cell r="BV45">
            <v>72717864</v>
          </cell>
          <cell r="BW45">
            <v>129846688</v>
          </cell>
          <cell r="BX45">
            <v>0</v>
          </cell>
          <cell r="BY45">
            <v>19166162</v>
          </cell>
          <cell r="BZ45">
            <v>0</v>
          </cell>
          <cell r="CA45">
            <v>0</v>
          </cell>
          <cell r="CB45">
            <v>0</v>
          </cell>
          <cell r="CC45">
            <v>8761.33984375</v>
          </cell>
          <cell r="CD45">
            <v>0</v>
          </cell>
          <cell r="CE45">
            <v>0</v>
          </cell>
          <cell r="CF45">
            <v>2121.77416992188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14384923</v>
          </cell>
          <cell r="CM45">
            <v>0</v>
          </cell>
          <cell r="CN45">
            <v>250000</v>
          </cell>
          <cell r="CO45">
            <v>0</v>
          </cell>
          <cell r="CP45">
            <v>0</v>
          </cell>
          <cell r="CQ45">
            <v>1117000</v>
          </cell>
          <cell r="CR45">
            <v>0</v>
          </cell>
          <cell r="CS45">
            <v>0</v>
          </cell>
          <cell r="CT45">
            <v>81472</v>
          </cell>
          <cell r="CU45">
            <v>0</v>
          </cell>
          <cell r="CV45">
            <v>0</v>
          </cell>
          <cell r="CW45">
            <v>163840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Q45">
            <v>3.4821797769193501</v>
          </cell>
          <cell r="DR45">
            <v>6.3742298204710179</v>
          </cell>
          <cell r="DS45">
            <v>20.195002395367418</v>
          </cell>
          <cell r="DT45">
            <v>59377.359375</v>
          </cell>
          <cell r="DU45">
            <v>9.1909214312333098</v>
          </cell>
          <cell r="DV45">
            <v>5.5860000000000003</v>
          </cell>
          <cell r="DW45">
            <v>4.9661875000000002</v>
          </cell>
          <cell r="DX45">
            <v>43434.216</v>
          </cell>
        </row>
        <row r="46">
          <cell r="A46" t="str">
            <v>FRCCSR2022</v>
          </cell>
          <cell r="B46" t="str">
            <v>EAST</v>
          </cell>
          <cell r="C46" t="str">
            <v>FRCCSR</v>
          </cell>
          <cell r="D46">
            <v>2022</v>
          </cell>
          <cell r="F46">
            <v>306136.864</v>
          </cell>
          <cell r="G46">
            <v>33062.21484375</v>
          </cell>
          <cell r="H46">
            <v>67.905567962646487</v>
          </cell>
          <cell r="I46">
            <v>11.0199775390625</v>
          </cell>
          <cell r="J46">
            <v>0.43082192993164103</v>
          </cell>
          <cell r="K46">
            <v>28.197076171875</v>
          </cell>
          <cell r="L46">
            <v>8.6137167968749999</v>
          </cell>
          <cell r="M46">
            <v>3.9098884277343799</v>
          </cell>
          <cell r="N46">
            <v>0</v>
          </cell>
          <cell r="O46">
            <v>2.9382448730468802</v>
          </cell>
          <cell r="P46">
            <v>0</v>
          </cell>
          <cell r="Q46">
            <v>0</v>
          </cell>
          <cell r="R46">
            <v>0</v>
          </cell>
          <cell r="S46">
            <v>3.9127060546874999</v>
          </cell>
          <cell r="T46">
            <v>4.7E-2</v>
          </cell>
          <cell r="U46">
            <v>0</v>
          </cell>
          <cell r="V46">
            <v>0</v>
          </cell>
          <cell r="W46">
            <v>0.78817169189453107</v>
          </cell>
          <cell r="X46">
            <v>1.3449644775390599</v>
          </cell>
          <cell r="Y46">
            <v>0</v>
          </cell>
          <cell r="Z46">
            <v>53.148759670257569</v>
          </cell>
          <cell r="AA46">
            <v>8.6922128906249991</v>
          </cell>
          <cell r="AB46">
            <v>0.38877432250976601</v>
          </cell>
          <cell r="AC46">
            <v>23.489775390624999</v>
          </cell>
          <cell r="AD46">
            <v>6.9499824218750001</v>
          </cell>
          <cell r="AE46">
            <v>3.0366735839843799</v>
          </cell>
          <cell r="AF46">
            <v>0</v>
          </cell>
          <cell r="AG46">
            <v>0.472411010742188</v>
          </cell>
          <cell r="AH46">
            <v>0</v>
          </cell>
          <cell r="AI46">
            <v>0</v>
          </cell>
          <cell r="AJ46">
            <v>0</v>
          </cell>
          <cell r="AK46">
            <v>3.22762646484375</v>
          </cell>
          <cell r="AL46">
            <v>2.6131710052490199E-2</v>
          </cell>
          <cell r="AM46">
            <v>0</v>
          </cell>
          <cell r="AN46">
            <v>0</v>
          </cell>
          <cell r="AO46">
            <v>0.39408584594726603</v>
          </cell>
          <cell r="AP46">
            <v>0.275938079833984</v>
          </cell>
          <cell r="AQ46">
            <v>0</v>
          </cell>
          <cell r="AR46">
            <v>294222.19104272465</v>
          </cell>
          <cell r="AS46">
            <v>53952.207999999999</v>
          </cell>
          <cell r="AT46">
            <v>3207.7444999999998</v>
          </cell>
          <cell r="AU46">
            <v>156094.64000000001</v>
          </cell>
          <cell r="AV46">
            <v>4832.9624999999996</v>
          </cell>
          <cell r="AW46">
            <v>13706.089</v>
          </cell>
          <cell r="AX46">
            <v>0</v>
          </cell>
          <cell r="AY46">
            <v>1400.69075</v>
          </cell>
          <cell r="AZ46">
            <v>0</v>
          </cell>
          <cell r="BA46">
            <v>0</v>
          </cell>
          <cell r="BB46">
            <v>0</v>
          </cell>
          <cell r="BC46">
            <v>0.90251147460937498</v>
          </cell>
          <cell r="BD46">
            <v>226.34821875</v>
          </cell>
          <cell r="BE46">
            <v>0</v>
          </cell>
          <cell r="BF46">
            <v>0</v>
          </cell>
          <cell r="BG46">
            <v>3449.7139999999999</v>
          </cell>
          <cell r="BH46">
            <v>2417.0675000000001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721.36806249999995</v>
          </cell>
          <cell r="BS46">
            <v>582480576</v>
          </cell>
          <cell r="BT46">
            <v>36375824</v>
          </cell>
          <cell r="BU46">
            <v>1115668352</v>
          </cell>
          <cell r="BV46">
            <v>49607904</v>
          </cell>
          <cell r="BW46">
            <v>121263192</v>
          </cell>
          <cell r="BX46">
            <v>0</v>
          </cell>
          <cell r="BY46">
            <v>19154640</v>
          </cell>
          <cell r="BZ46">
            <v>0</v>
          </cell>
          <cell r="CA46">
            <v>0</v>
          </cell>
          <cell r="CB46">
            <v>0</v>
          </cell>
          <cell r="CC46">
            <v>7821.6015625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7389581.5</v>
          </cell>
          <cell r="CM46">
            <v>0</v>
          </cell>
          <cell r="CN46">
            <v>240000</v>
          </cell>
          <cell r="CO46">
            <v>0</v>
          </cell>
          <cell r="CP46">
            <v>0</v>
          </cell>
          <cell r="CQ46">
            <v>1117000</v>
          </cell>
          <cell r="CR46">
            <v>0</v>
          </cell>
          <cell r="CS46">
            <v>0</v>
          </cell>
          <cell r="CT46">
            <v>82014</v>
          </cell>
          <cell r="CU46">
            <v>0</v>
          </cell>
          <cell r="CV46">
            <v>0</v>
          </cell>
          <cell r="CW46">
            <v>174745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Q46">
            <v>3.5561700859188821</v>
          </cell>
          <cell r="DR46">
            <v>6.5867656699470487</v>
          </cell>
          <cell r="DS46">
            <v>20.362734238283778</v>
          </cell>
          <cell r="DT46">
            <v>60625.953125</v>
          </cell>
          <cell r="DU46">
            <v>9.4792297729872388</v>
          </cell>
          <cell r="DV46">
            <v>6.7030000000000003</v>
          </cell>
          <cell r="DW46">
            <v>6.1951479492187502</v>
          </cell>
          <cell r="DX46">
            <v>54212.455999999998</v>
          </cell>
        </row>
        <row r="47">
          <cell r="A47" t="str">
            <v>FRCCSR2023</v>
          </cell>
          <cell r="B47" t="str">
            <v>EAST</v>
          </cell>
          <cell r="C47" t="str">
            <v>FRCCSR</v>
          </cell>
          <cell r="D47">
            <v>2023</v>
          </cell>
          <cell r="F47">
            <v>312206.592</v>
          </cell>
          <cell r="G47">
            <v>33760.5703125</v>
          </cell>
          <cell r="H47">
            <v>69.345601745605478</v>
          </cell>
          <cell r="I47">
            <v>11.0199775390625</v>
          </cell>
          <cell r="J47">
            <v>0.49</v>
          </cell>
          <cell r="K47">
            <v>29.397076171875</v>
          </cell>
          <cell r="L47">
            <v>8.6137167968749999</v>
          </cell>
          <cell r="M47">
            <v>3.9098884277343799</v>
          </cell>
          <cell r="N47">
            <v>0</v>
          </cell>
          <cell r="O47">
            <v>2.9382448730468802</v>
          </cell>
          <cell r="P47">
            <v>0</v>
          </cell>
          <cell r="Q47">
            <v>0</v>
          </cell>
          <cell r="R47">
            <v>0</v>
          </cell>
          <cell r="S47">
            <v>3.9127060546874999</v>
          </cell>
          <cell r="T47">
            <v>4.7E-2</v>
          </cell>
          <cell r="U47">
            <v>0</v>
          </cell>
          <cell r="V47">
            <v>0</v>
          </cell>
          <cell r="W47">
            <v>0.78817169189453107</v>
          </cell>
          <cell r="X47">
            <v>1.52582019042969</v>
          </cell>
          <cell r="Y47">
            <v>0</v>
          </cell>
          <cell r="Z47">
            <v>54.128635768890383</v>
          </cell>
          <cell r="AA47">
            <v>8.6833427734375004</v>
          </cell>
          <cell r="AB47">
            <v>0.44263143920898396</v>
          </cell>
          <cell r="AC47">
            <v>24.6489453125</v>
          </cell>
          <cell r="AD47">
            <v>6.9336450195312498</v>
          </cell>
          <cell r="AE47">
            <v>3.0328088378906299</v>
          </cell>
          <cell r="AF47">
            <v>0</v>
          </cell>
          <cell r="AG47">
            <v>0.47066107177734395</v>
          </cell>
          <cell r="AH47">
            <v>0</v>
          </cell>
          <cell r="AI47">
            <v>0</v>
          </cell>
          <cell r="AJ47">
            <v>0</v>
          </cell>
          <cell r="AK47">
            <v>3.22095239257813</v>
          </cell>
          <cell r="AL47">
            <v>2.6131710052490199E-2</v>
          </cell>
          <cell r="AM47">
            <v>0</v>
          </cell>
          <cell r="AN47">
            <v>0</v>
          </cell>
          <cell r="AO47">
            <v>0.39408584594726603</v>
          </cell>
          <cell r="AP47">
            <v>0.30852511596679699</v>
          </cell>
          <cell r="AQ47">
            <v>0</v>
          </cell>
          <cell r="AR47">
            <v>299900.20059765625</v>
          </cell>
          <cell r="AS47">
            <v>53323.472000000002</v>
          </cell>
          <cell r="AT47">
            <v>3641.7289999999998</v>
          </cell>
          <cell r="AU47">
            <v>163727.008</v>
          </cell>
          <cell r="AV47">
            <v>4830.7184999999999</v>
          </cell>
          <cell r="AW47">
            <v>13588.254999999999</v>
          </cell>
          <cell r="AX47">
            <v>0</v>
          </cell>
          <cell r="AY47">
            <v>1401.4965</v>
          </cell>
          <cell r="AZ47">
            <v>0</v>
          </cell>
          <cell r="BA47">
            <v>0</v>
          </cell>
          <cell r="BB47">
            <v>0</v>
          </cell>
          <cell r="BC47">
            <v>1.64005078125</v>
          </cell>
          <cell r="BD47">
            <v>226.46829687499999</v>
          </cell>
          <cell r="BE47">
            <v>0</v>
          </cell>
          <cell r="BF47">
            <v>0</v>
          </cell>
          <cell r="BG47">
            <v>3450.0920000000001</v>
          </cell>
          <cell r="BH47">
            <v>2702.3685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772.41274999999996</v>
          </cell>
          <cell r="BS47">
            <v>576183744</v>
          </cell>
          <cell r="BT47">
            <v>41297208</v>
          </cell>
          <cell r="BU47">
            <v>1166769024</v>
          </cell>
          <cell r="BV47">
            <v>49699608</v>
          </cell>
          <cell r="BW47">
            <v>120129680</v>
          </cell>
          <cell r="BX47">
            <v>0</v>
          </cell>
          <cell r="BY47">
            <v>19160318</v>
          </cell>
          <cell r="BZ47">
            <v>0</v>
          </cell>
          <cell r="CA47">
            <v>0</v>
          </cell>
          <cell r="CB47">
            <v>0</v>
          </cell>
          <cell r="CC47">
            <v>14647.58984375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7938522.5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83380</v>
          </cell>
          <cell r="CU47">
            <v>0</v>
          </cell>
          <cell r="CV47">
            <v>0</v>
          </cell>
          <cell r="CW47">
            <v>183849</v>
          </cell>
          <cell r="CX47">
            <v>0</v>
          </cell>
          <cell r="CY47">
            <v>0</v>
          </cell>
          <cell r="CZ47">
            <v>2440000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1200000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Q47">
            <v>3.6280203958687181</v>
          </cell>
          <cell r="DR47">
            <v>6.7967436886634385</v>
          </cell>
          <cell r="DS47">
            <v>20.464083307489989</v>
          </cell>
          <cell r="DT47">
            <v>61810.890625</v>
          </cell>
          <cell r="DU47">
            <v>9.7455214791711988</v>
          </cell>
          <cell r="DV47">
            <v>6.7030000000000003</v>
          </cell>
          <cell r="DW47">
            <v>5.9669062500000001</v>
          </cell>
          <cell r="DX47">
            <v>52234.54</v>
          </cell>
        </row>
        <row r="48">
          <cell r="A48" t="str">
            <v>FRCCSR2024</v>
          </cell>
          <cell r="B48" t="str">
            <v>EAST</v>
          </cell>
          <cell r="C48" t="str">
            <v>FRCCSR</v>
          </cell>
          <cell r="D48">
            <v>2024</v>
          </cell>
          <cell r="F48">
            <v>318480.09600000002</v>
          </cell>
          <cell r="G48">
            <v>34782.97265625</v>
          </cell>
          <cell r="H48">
            <v>70.634876220703134</v>
          </cell>
          <cell r="I48">
            <v>10.9628984375</v>
          </cell>
          <cell r="J48">
            <v>0.49</v>
          </cell>
          <cell r="K48">
            <v>32.99979296875</v>
          </cell>
          <cell r="L48">
            <v>8.6154648437500008</v>
          </cell>
          <cell r="M48">
            <v>3.4414438476562501</v>
          </cell>
          <cell r="N48">
            <v>0</v>
          </cell>
          <cell r="O48">
            <v>2.9391711425781302</v>
          </cell>
          <cell r="P48">
            <v>0</v>
          </cell>
          <cell r="Q48">
            <v>0</v>
          </cell>
          <cell r="R48">
            <v>0</v>
          </cell>
          <cell r="S48">
            <v>1.93222131347656</v>
          </cell>
          <cell r="T48">
            <v>4.7E-2</v>
          </cell>
          <cell r="U48">
            <v>0</v>
          </cell>
          <cell r="V48">
            <v>0</v>
          </cell>
          <cell r="W48">
            <v>0.78819653320312499</v>
          </cell>
          <cell r="X48">
            <v>1.71568713378906</v>
          </cell>
          <cell r="Y48">
            <v>0</v>
          </cell>
          <cell r="Z48">
            <v>55.684164791107179</v>
          </cell>
          <cell r="AA48">
            <v>8.5940917968750004</v>
          </cell>
          <cell r="AB48">
            <v>0.43924176025390604</v>
          </cell>
          <cell r="AC48">
            <v>28.131615234375001</v>
          </cell>
          <cell r="AD48">
            <v>6.9173701171874997</v>
          </cell>
          <cell r="AE48">
            <v>2.6755280761718798</v>
          </cell>
          <cell r="AF48">
            <v>0</v>
          </cell>
          <cell r="AG48">
            <v>0.48052600097656301</v>
          </cell>
          <cell r="AH48">
            <v>0</v>
          </cell>
          <cell r="AI48">
            <v>0</v>
          </cell>
          <cell r="AJ48">
            <v>0</v>
          </cell>
          <cell r="AK48">
            <v>1.5928754882812499</v>
          </cell>
          <cell r="AL48">
            <v>2.6145412445068399E-2</v>
          </cell>
          <cell r="AM48">
            <v>0</v>
          </cell>
          <cell r="AN48">
            <v>0</v>
          </cell>
          <cell r="AO48">
            <v>0.394098266601563</v>
          </cell>
          <cell r="AP48">
            <v>0.34253347778320303</v>
          </cell>
          <cell r="AQ48">
            <v>0</v>
          </cell>
          <cell r="AR48">
            <v>308828.78754138178</v>
          </cell>
          <cell r="AS48">
            <v>50061.103999999999</v>
          </cell>
          <cell r="AT48">
            <v>3609.6812500000001</v>
          </cell>
          <cell r="AU48">
            <v>178574.48</v>
          </cell>
          <cell r="AV48">
            <v>2674.5032500000002</v>
          </cell>
          <cell r="AW48">
            <v>12078.125</v>
          </cell>
          <cell r="AX48">
            <v>0</v>
          </cell>
          <cell r="AY48">
            <v>1406.0953750000001</v>
          </cell>
          <cell r="AZ48">
            <v>0</v>
          </cell>
          <cell r="BA48">
            <v>0</v>
          </cell>
          <cell r="BB48">
            <v>0</v>
          </cell>
          <cell r="BC48">
            <v>0.64080700683593794</v>
          </cell>
          <cell r="BD48">
            <v>226.96529687500001</v>
          </cell>
          <cell r="BE48">
            <v>0</v>
          </cell>
          <cell r="BF48">
            <v>0</v>
          </cell>
          <cell r="BG48">
            <v>3460.9794999999999</v>
          </cell>
          <cell r="BH48">
            <v>3008.81025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240.06281250000001</v>
          </cell>
          <cell r="BS48">
            <v>543272896</v>
          </cell>
          <cell r="BT48">
            <v>40933784</v>
          </cell>
          <cell r="BU48">
            <v>1262309888</v>
          </cell>
          <cell r="BV48">
            <v>26925328</v>
          </cell>
          <cell r="BW48">
            <v>104282320</v>
          </cell>
          <cell r="BX48">
            <v>0</v>
          </cell>
          <cell r="BY48">
            <v>19232038</v>
          </cell>
          <cell r="BZ48">
            <v>0</v>
          </cell>
          <cell r="CA48">
            <v>0</v>
          </cell>
          <cell r="CB48">
            <v>0</v>
          </cell>
          <cell r="CC48">
            <v>5582.14990234375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2380686.75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84410</v>
          </cell>
          <cell r="CU48">
            <v>0</v>
          </cell>
          <cell r="CV48">
            <v>0</v>
          </cell>
          <cell r="CW48">
            <v>193343</v>
          </cell>
          <cell r="CX48">
            <v>0</v>
          </cell>
          <cell r="CY48">
            <v>228000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3600000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Q48">
            <v>3.6999236751910405</v>
          </cell>
          <cell r="DR48">
            <v>6.9565928964663231</v>
          </cell>
          <cell r="DS48">
            <v>21.08167274055927</v>
          </cell>
          <cell r="DT48">
            <v>62923.65625</v>
          </cell>
          <cell r="DU48">
            <v>10.053842393852326</v>
          </cell>
          <cell r="DV48">
            <v>6.7030000000000003</v>
          </cell>
          <cell r="DW48">
            <v>6.0901391601562498</v>
          </cell>
          <cell r="DX48">
            <v>53487.34</v>
          </cell>
        </row>
        <row r="49">
          <cell r="A49" t="str">
            <v>FRCCSR2025</v>
          </cell>
          <cell r="B49" t="str">
            <v>EAST</v>
          </cell>
          <cell r="C49" t="str">
            <v>FRCCSR</v>
          </cell>
          <cell r="D49">
            <v>2025</v>
          </cell>
          <cell r="F49">
            <v>324082.97600000002</v>
          </cell>
          <cell r="G49">
            <v>35551.83984375</v>
          </cell>
          <cell r="H49">
            <v>71.953780700683609</v>
          </cell>
          <cell r="I49">
            <v>10.7057744140625</v>
          </cell>
          <cell r="J49">
            <v>0.67117602539062504</v>
          </cell>
          <cell r="K49">
            <v>34.197074218749997</v>
          </cell>
          <cell r="L49">
            <v>8.6137167968749999</v>
          </cell>
          <cell r="M49">
            <v>3.4414091796875002</v>
          </cell>
          <cell r="N49">
            <v>0</v>
          </cell>
          <cell r="O49">
            <v>2.9382448730468802</v>
          </cell>
          <cell r="P49">
            <v>0</v>
          </cell>
          <cell r="Q49">
            <v>0</v>
          </cell>
          <cell r="R49">
            <v>0</v>
          </cell>
          <cell r="S49">
            <v>1.9321873779296901</v>
          </cell>
          <cell r="T49">
            <v>4.7E-2</v>
          </cell>
          <cell r="U49">
            <v>0</v>
          </cell>
          <cell r="V49">
            <v>0</v>
          </cell>
          <cell r="W49">
            <v>0.78817169189453107</v>
          </cell>
          <cell r="X49">
            <v>1.91602612304688</v>
          </cell>
          <cell r="Y49">
            <v>0</v>
          </cell>
          <cell r="Z49">
            <v>56.807766475677504</v>
          </cell>
          <cell r="AA49">
            <v>8.3758642578125002</v>
          </cell>
          <cell r="AB49">
            <v>0.60629449462890606</v>
          </cell>
          <cell r="AC49">
            <v>29.298359375</v>
          </cell>
          <cell r="AD49">
            <v>6.9021049804687502</v>
          </cell>
          <cell r="AE49">
            <v>2.67322045898438</v>
          </cell>
          <cell r="AF49">
            <v>0</v>
          </cell>
          <cell r="AG49">
            <v>0.46296697998046898</v>
          </cell>
          <cell r="AH49">
            <v>0</v>
          </cell>
          <cell r="AI49">
            <v>0</v>
          </cell>
          <cell r="AJ49">
            <v>0</v>
          </cell>
          <cell r="AK49">
            <v>1.5873658447265599</v>
          </cell>
          <cell r="AL49">
            <v>2.6131710052490199E-2</v>
          </cell>
          <cell r="AM49">
            <v>0</v>
          </cell>
          <cell r="AN49">
            <v>0</v>
          </cell>
          <cell r="AO49">
            <v>0.39408584594726603</v>
          </cell>
          <cell r="AP49">
            <v>0.37883151245117197</v>
          </cell>
          <cell r="AQ49">
            <v>0</v>
          </cell>
          <cell r="AR49">
            <v>314307.97663000488</v>
          </cell>
          <cell r="AS49">
            <v>47925.307999999997</v>
          </cell>
          <cell r="AT49">
            <v>5001.7740000000003</v>
          </cell>
          <cell r="AU49">
            <v>184954.76800000001</v>
          </cell>
          <cell r="AV49">
            <v>2487.6132499999999</v>
          </cell>
          <cell r="AW49">
            <v>11863.866</v>
          </cell>
          <cell r="AX49">
            <v>0</v>
          </cell>
          <cell r="AY49">
            <v>1400.077</v>
          </cell>
          <cell r="AZ49">
            <v>0</v>
          </cell>
          <cell r="BA49">
            <v>0</v>
          </cell>
          <cell r="BB49">
            <v>0</v>
          </cell>
          <cell r="BC49">
            <v>0.481911254882813</v>
          </cell>
          <cell r="BD49">
            <v>226.399421875</v>
          </cell>
          <cell r="BE49">
            <v>0</v>
          </cell>
          <cell r="BF49">
            <v>0</v>
          </cell>
          <cell r="BG49">
            <v>3451.9670000000001</v>
          </cell>
          <cell r="BH49">
            <v>3318.5639999999999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220.402046875</v>
          </cell>
          <cell r="BS49">
            <v>521632480</v>
          </cell>
          <cell r="BT49">
            <v>56346572</v>
          </cell>
          <cell r="BU49">
            <v>1303913216</v>
          </cell>
          <cell r="BV49">
            <v>25035616</v>
          </cell>
          <cell r="BW49">
            <v>102210448</v>
          </cell>
          <cell r="BX49">
            <v>0</v>
          </cell>
          <cell r="BY49">
            <v>19150346</v>
          </cell>
          <cell r="BZ49">
            <v>0</v>
          </cell>
          <cell r="CA49">
            <v>0</v>
          </cell>
          <cell r="CB49">
            <v>0</v>
          </cell>
          <cell r="CC49">
            <v>4061.49658203125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2183085</v>
          </cell>
          <cell r="CM49">
            <v>0</v>
          </cell>
          <cell r="CN49">
            <v>240470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85304</v>
          </cell>
          <cell r="CU49">
            <v>0</v>
          </cell>
          <cell r="CV49">
            <v>0</v>
          </cell>
          <cell r="CW49">
            <v>203237</v>
          </cell>
          <cell r="CX49">
            <v>0</v>
          </cell>
          <cell r="CY49">
            <v>342000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1200000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Q49">
            <v>3.7611902541038087</v>
          </cell>
          <cell r="DR49">
            <v>7.0855911932102078</v>
          </cell>
          <cell r="DS49">
            <v>21.726655421787157</v>
          </cell>
          <cell r="DT49">
            <v>64107.23046875</v>
          </cell>
          <cell r="DU49">
            <v>10.264256918203696</v>
          </cell>
          <cell r="DV49">
            <v>6.7030000000000003</v>
          </cell>
          <cell r="DW49">
            <v>6.1025410156250004</v>
          </cell>
          <cell r="DX49">
            <v>53456.756000000001</v>
          </cell>
        </row>
        <row r="50">
          <cell r="A50" t="str">
            <v>FRCCSR2026</v>
          </cell>
          <cell r="B50" t="str">
            <v>EAST</v>
          </cell>
          <cell r="C50" t="str">
            <v>FRCCSR</v>
          </cell>
          <cell r="D50">
            <v>2026</v>
          </cell>
          <cell r="F50">
            <v>330227.64799999999</v>
          </cell>
          <cell r="G50">
            <v>36346.16015625</v>
          </cell>
          <cell r="H50">
            <v>73.167429382324229</v>
          </cell>
          <cell r="I50">
            <v>10.4499775390625</v>
          </cell>
          <cell r="J50">
            <v>0.73046997070312503</v>
          </cell>
          <cell r="K50">
            <v>35.397074218749999</v>
          </cell>
          <cell r="L50">
            <v>8.6137167968749999</v>
          </cell>
          <cell r="M50">
            <v>3.4414091796875002</v>
          </cell>
          <cell r="N50">
            <v>0</v>
          </cell>
          <cell r="O50">
            <v>2.9382448730468802</v>
          </cell>
          <cell r="P50">
            <v>0</v>
          </cell>
          <cell r="Q50">
            <v>0</v>
          </cell>
          <cell r="R50">
            <v>0</v>
          </cell>
          <cell r="S50">
            <v>1.9321873779296901</v>
          </cell>
          <cell r="T50">
            <v>4.7E-2</v>
          </cell>
          <cell r="U50">
            <v>0</v>
          </cell>
          <cell r="V50">
            <v>0</v>
          </cell>
          <cell r="W50">
            <v>0.78817169189453107</v>
          </cell>
          <cell r="X50">
            <v>2.1261777343750001</v>
          </cell>
          <cell r="Y50">
            <v>0</v>
          </cell>
          <cell r="Z50">
            <v>57.781397060394305</v>
          </cell>
          <cell r="AA50">
            <v>8.1332612304687508</v>
          </cell>
          <cell r="AB50">
            <v>0.66468493652343796</v>
          </cell>
          <cell r="AC50">
            <v>30.467306640625001</v>
          </cell>
          <cell r="AD50">
            <v>6.8949111328125001</v>
          </cell>
          <cell r="AE50">
            <v>2.6756560058593801</v>
          </cell>
          <cell r="AF50">
            <v>0</v>
          </cell>
          <cell r="AG50">
            <v>0.45843728637695302</v>
          </cell>
          <cell r="AH50">
            <v>0</v>
          </cell>
          <cell r="AI50">
            <v>0</v>
          </cell>
          <cell r="AJ50">
            <v>0</v>
          </cell>
          <cell r="AK50">
            <v>1.5808083496093801</v>
          </cell>
          <cell r="AL50">
            <v>2.6131710052490199E-2</v>
          </cell>
          <cell r="AM50">
            <v>0</v>
          </cell>
          <cell r="AN50">
            <v>0</v>
          </cell>
          <cell r="AO50">
            <v>0.39408584594726603</v>
          </cell>
          <cell r="AP50">
            <v>0.426600250244141</v>
          </cell>
          <cell r="AQ50">
            <v>0</v>
          </cell>
          <cell r="AR50">
            <v>320712.1653709411</v>
          </cell>
          <cell r="AS50">
            <v>45724.631999999998</v>
          </cell>
          <cell r="AT50">
            <v>5457.8694999999998</v>
          </cell>
          <cell r="AU50">
            <v>193129.872</v>
          </cell>
          <cell r="AV50">
            <v>2415.2384999999999</v>
          </cell>
          <cell r="AW50">
            <v>11853.618</v>
          </cell>
          <cell r="AX50">
            <v>0</v>
          </cell>
          <cell r="AY50">
            <v>1399.518875</v>
          </cell>
          <cell r="AZ50">
            <v>0</v>
          </cell>
          <cell r="BA50">
            <v>0</v>
          </cell>
          <cell r="BB50">
            <v>0</v>
          </cell>
          <cell r="BC50">
            <v>0.28944906616210897</v>
          </cell>
          <cell r="BD50">
            <v>226.37476562500001</v>
          </cell>
          <cell r="BE50">
            <v>0</v>
          </cell>
          <cell r="BF50">
            <v>0</v>
          </cell>
          <cell r="BG50">
            <v>3452.0632500000002</v>
          </cell>
          <cell r="BH50">
            <v>3737.0137500000001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234.41928125000001</v>
          </cell>
          <cell r="BS50">
            <v>500947328</v>
          </cell>
          <cell r="BT50">
            <v>61402856</v>
          </cell>
          <cell r="BU50">
            <v>1357982464</v>
          </cell>
          <cell r="BV50">
            <v>24274698</v>
          </cell>
          <cell r="BW50">
            <v>102069424</v>
          </cell>
          <cell r="BX50">
            <v>0</v>
          </cell>
          <cell r="BY50">
            <v>19146620</v>
          </cell>
          <cell r="BZ50">
            <v>0</v>
          </cell>
          <cell r="CA50">
            <v>0</v>
          </cell>
          <cell r="CB50">
            <v>0</v>
          </cell>
          <cell r="CC50">
            <v>2315.59252929688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2330635.5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87966</v>
          </cell>
          <cell r="CU50">
            <v>0</v>
          </cell>
          <cell r="CV50">
            <v>0</v>
          </cell>
          <cell r="CW50">
            <v>213538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1200000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Q50">
            <v>3.8309424319356786</v>
          </cell>
          <cell r="DR50">
            <v>6.9694927960424682</v>
          </cell>
          <cell r="DS50">
            <v>22.161728153585333</v>
          </cell>
          <cell r="DT50">
            <v>65289.89453125</v>
          </cell>
          <cell r="DU50">
            <v>10.100939988398814</v>
          </cell>
          <cell r="DV50">
            <v>6.7030000000000003</v>
          </cell>
          <cell r="DW50">
            <v>6.059513671875</v>
          </cell>
          <cell r="DX50">
            <v>53081.256000000001</v>
          </cell>
        </row>
        <row r="51">
          <cell r="A51" t="str">
            <v>FRCCSR2027</v>
          </cell>
          <cell r="B51" t="str">
            <v>EAST</v>
          </cell>
          <cell r="C51" t="str">
            <v>FRCCSR</v>
          </cell>
          <cell r="D51">
            <v>2027</v>
          </cell>
          <cell r="F51">
            <v>336185.59999999998</v>
          </cell>
          <cell r="G51">
            <v>37084.3203125</v>
          </cell>
          <cell r="H51">
            <v>74.588158630371112</v>
          </cell>
          <cell r="I51">
            <v>10.4499775390625</v>
          </cell>
          <cell r="J51">
            <v>0.73046997070312503</v>
          </cell>
          <cell r="K51">
            <v>36.597074218750002</v>
          </cell>
          <cell r="L51">
            <v>8.6137167968749999</v>
          </cell>
          <cell r="M51">
            <v>3.4414091796875002</v>
          </cell>
          <cell r="N51">
            <v>0</v>
          </cell>
          <cell r="O51">
            <v>2.9382448730468802</v>
          </cell>
          <cell r="P51">
            <v>0</v>
          </cell>
          <cell r="Q51">
            <v>0</v>
          </cell>
          <cell r="R51">
            <v>0</v>
          </cell>
          <cell r="S51">
            <v>1.9321873779296901</v>
          </cell>
          <cell r="T51">
            <v>4.7E-2</v>
          </cell>
          <cell r="U51">
            <v>0</v>
          </cell>
          <cell r="V51">
            <v>0</v>
          </cell>
          <cell r="W51">
            <v>0.78817169189453107</v>
          </cell>
          <cell r="X51">
            <v>2.34690698242188</v>
          </cell>
          <cell r="Y51">
            <v>0</v>
          </cell>
          <cell r="Z51">
            <v>58.87817708969115</v>
          </cell>
          <cell r="AA51">
            <v>8.1200644531249999</v>
          </cell>
          <cell r="AB51">
            <v>0.66372631835937501</v>
          </cell>
          <cell r="AC51">
            <v>31.63136328125</v>
          </cell>
          <cell r="AD51">
            <v>6.8829370117187496</v>
          </cell>
          <cell r="AE51">
            <v>2.67345751953125</v>
          </cell>
          <cell r="AF51">
            <v>0</v>
          </cell>
          <cell r="AG51">
            <v>0.44815048217773396</v>
          </cell>
          <cell r="AH51">
            <v>0</v>
          </cell>
          <cell r="AI51">
            <v>0</v>
          </cell>
          <cell r="AJ51">
            <v>0</v>
          </cell>
          <cell r="AK51">
            <v>1.5751573486328101</v>
          </cell>
          <cell r="AL51">
            <v>2.6131710052490199E-2</v>
          </cell>
          <cell r="AM51">
            <v>0</v>
          </cell>
          <cell r="AN51">
            <v>0</v>
          </cell>
          <cell r="AO51">
            <v>0.39408584594726603</v>
          </cell>
          <cell r="AP51">
            <v>0.46636874389648397</v>
          </cell>
          <cell r="AQ51">
            <v>0</v>
          </cell>
          <cell r="AR51">
            <v>326739.15656364441</v>
          </cell>
          <cell r="AS51">
            <v>45072.908000000003</v>
          </cell>
          <cell r="AT51">
            <v>5504.634</v>
          </cell>
          <cell r="AU51">
            <v>200402.08</v>
          </cell>
          <cell r="AV51">
            <v>2157.1727500000002</v>
          </cell>
          <cell r="AW51">
            <v>11723.933000000001</v>
          </cell>
          <cell r="AX51">
            <v>0</v>
          </cell>
          <cell r="AY51">
            <v>1399.632625</v>
          </cell>
          <cell r="AZ51">
            <v>0</v>
          </cell>
          <cell r="BA51">
            <v>0</v>
          </cell>
          <cell r="BB51">
            <v>0</v>
          </cell>
          <cell r="BC51">
            <v>0.22353239440917999</v>
          </cell>
          <cell r="BD51">
            <v>226.51146875000001</v>
          </cell>
          <cell r="BE51">
            <v>0</v>
          </cell>
          <cell r="BF51">
            <v>0</v>
          </cell>
          <cell r="BG51">
            <v>3451.9670000000001</v>
          </cell>
          <cell r="BH51">
            <v>4085.38825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185.10193749999999</v>
          </cell>
          <cell r="BS51">
            <v>494223488</v>
          </cell>
          <cell r="BT51">
            <v>61927860</v>
          </cell>
          <cell r="BU51">
            <v>1405487744</v>
          </cell>
          <cell r="BV51">
            <v>21585622</v>
          </cell>
          <cell r="BW51">
            <v>100752168</v>
          </cell>
          <cell r="BX51">
            <v>0</v>
          </cell>
          <cell r="BY51">
            <v>19147380</v>
          </cell>
          <cell r="BZ51">
            <v>0</v>
          </cell>
          <cell r="CA51">
            <v>0</v>
          </cell>
          <cell r="CB51">
            <v>0</v>
          </cell>
          <cell r="CC51">
            <v>1788.25915527344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1828915.875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89528</v>
          </cell>
          <cell r="CU51">
            <v>0</v>
          </cell>
          <cell r="CV51">
            <v>0</v>
          </cell>
          <cell r="CW51">
            <v>224252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1200000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Q51">
            <v>3.9048885207981052</v>
          </cell>
          <cell r="DR51">
            <v>7.0550739715308399</v>
          </cell>
          <cell r="DS51">
            <v>22.582779602222342</v>
          </cell>
          <cell r="DT51">
            <v>66429.9453125</v>
          </cell>
          <cell r="DU51">
            <v>10.221141943813558</v>
          </cell>
          <cell r="DV51">
            <v>6.7030000000000003</v>
          </cell>
          <cell r="DW51">
            <v>5.996734375</v>
          </cell>
          <cell r="DX51">
            <v>52529.603999999999</v>
          </cell>
        </row>
        <row r="52">
          <cell r="A52" t="str">
            <v>FRCCSR2028</v>
          </cell>
          <cell r="B52" t="str">
            <v>EAST</v>
          </cell>
          <cell r="C52" t="str">
            <v>FRCCSR</v>
          </cell>
          <cell r="D52">
            <v>2028</v>
          </cell>
          <cell r="F52">
            <v>342522.848</v>
          </cell>
          <cell r="G52">
            <v>37706.08203125</v>
          </cell>
          <cell r="H52">
            <v>75.529446044921869</v>
          </cell>
          <cell r="I52">
            <v>10.2267548828125</v>
          </cell>
          <cell r="J52">
            <v>0.85820227050781295</v>
          </cell>
          <cell r="K52">
            <v>37.399792968749999</v>
          </cell>
          <cell r="L52">
            <v>8.6154648437500008</v>
          </cell>
          <cell r="M52">
            <v>3.4414438476562501</v>
          </cell>
          <cell r="N52">
            <v>0</v>
          </cell>
          <cell r="O52">
            <v>2.9391711425781302</v>
          </cell>
          <cell r="P52">
            <v>0</v>
          </cell>
          <cell r="Q52">
            <v>0</v>
          </cell>
          <cell r="R52">
            <v>0</v>
          </cell>
          <cell r="S52">
            <v>1.93222131347656</v>
          </cell>
          <cell r="T52">
            <v>4.7E-2</v>
          </cell>
          <cell r="U52">
            <v>0</v>
          </cell>
          <cell r="V52">
            <v>0</v>
          </cell>
          <cell r="W52">
            <v>0.78819653320312499</v>
          </cell>
          <cell r="X52">
            <v>2.5781982421874998</v>
          </cell>
          <cell r="Y52">
            <v>0</v>
          </cell>
          <cell r="Z52">
            <v>59.803720058441172</v>
          </cell>
          <cell r="AA52">
            <v>7.9355805664062498</v>
          </cell>
          <cell r="AB52">
            <v>0.77612188720703101</v>
          </cell>
          <cell r="AC52">
            <v>32.402421875000002</v>
          </cell>
          <cell r="AD52">
            <v>6.8770009765625</v>
          </cell>
          <cell r="AE52">
            <v>2.6712856445312498</v>
          </cell>
          <cell r="AF52">
            <v>0</v>
          </cell>
          <cell r="AG52">
            <v>0.44592370605468801</v>
          </cell>
          <cell r="AH52">
            <v>0</v>
          </cell>
          <cell r="AI52">
            <v>0</v>
          </cell>
          <cell r="AJ52">
            <v>0</v>
          </cell>
          <cell r="AK52">
            <v>1.57175170898438</v>
          </cell>
          <cell r="AL52">
            <v>2.6145412445068399E-2</v>
          </cell>
          <cell r="AM52">
            <v>0</v>
          </cell>
          <cell r="AN52">
            <v>0</v>
          </cell>
          <cell r="AO52">
            <v>0.394098266601563</v>
          </cell>
          <cell r="AP52">
            <v>0.50773327636718801</v>
          </cell>
          <cell r="AQ52">
            <v>0</v>
          </cell>
          <cell r="AR52">
            <v>332622.95827212528</v>
          </cell>
          <cell r="AS52">
            <v>43744.048000000003</v>
          </cell>
          <cell r="AT52">
            <v>6526.6540000000005</v>
          </cell>
          <cell r="AU52">
            <v>204728.03200000001</v>
          </cell>
          <cell r="AV52">
            <v>1886.495375</v>
          </cell>
          <cell r="AW52">
            <v>11603.314</v>
          </cell>
          <cell r="AX52">
            <v>0</v>
          </cell>
          <cell r="AY52">
            <v>1405.4193749999999</v>
          </cell>
          <cell r="AZ52">
            <v>0</v>
          </cell>
          <cell r="BA52">
            <v>0</v>
          </cell>
          <cell r="BB52">
            <v>0</v>
          </cell>
          <cell r="BC52">
            <v>0.17924087524414101</v>
          </cell>
          <cell r="BD52">
            <v>227.16010937499999</v>
          </cell>
          <cell r="BE52">
            <v>0</v>
          </cell>
          <cell r="BF52">
            <v>0</v>
          </cell>
          <cell r="BG52">
            <v>3461.7592500000001</v>
          </cell>
          <cell r="BH52">
            <v>4459.9269999999997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157.32192187499999</v>
          </cell>
          <cell r="BS52">
            <v>478509728</v>
          </cell>
          <cell r="BT52">
            <v>73245584</v>
          </cell>
          <cell r="BU52">
            <v>1433355136</v>
          </cell>
          <cell r="BV52">
            <v>18725120</v>
          </cell>
          <cell r="BW52">
            <v>99620216</v>
          </cell>
          <cell r="BX52">
            <v>0</v>
          </cell>
          <cell r="BY52">
            <v>19227526</v>
          </cell>
          <cell r="BZ52">
            <v>0</v>
          </cell>
          <cell r="CA52">
            <v>0</v>
          </cell>
          <cell r="CB52">
            <v>0</v>
          </cell>
          <cell r="CC52">
            <v>1433.92700195313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1551258.25</v>
          </cell>
          <cell r="CM52">
            <v>0</v>
          </cell>
          <cell r="CN52">
            <v>170000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91142</v>
          </cell>
          <cell r="CU52">
            <v>0</v>
          </cell>
          <cell r="CV52">
            <v>0</v>
          </cell>
          <cell r="CW52">
            <v>235382</v>
          </cell>
          <cell r="CX52">
            <v>0</v>
          </cell>
          <cell r="CY52">
            <v>844000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800000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Q52">
            <v>3.9919036922902431</v>
          </cell>
          <cell r="DR52">
            <v>7.2809827361584167</v>
          </cell>
          <cell r="DS52">
            <v>23.17153770849146</v>
          </cell>
          <cell r="DT52">
            <v>67542</v>
          </cell>
          <cell r="DU52">
            <v>10.578788884677566</v>
          </cell>
          <cell r="DV52">
            <v>6.7030000000000003</v>
          </cell>
          <cell r="DW52">
            <v>6.19565673828125</v>
          </cell>
          <cell r="DX52">
            <v>54422.648000000001</v>
          </cell>
        </row>
        <row r="53">
          <cell r="A53" t="str">
            <v>FRCCSR2029</v>
          </cell>
          <cell r="B53" t="str">
            <v>EAST</v>
          </cell>
          <cell r="C53" t="str">
            <v>FRCCSR</v>
          </cell>
          <cell r="D53">
            <v>2029</v>
          </cell>
          <cell r="F53">
            <v>347957.12</v>
          </cell>
          <cell r="G53">
            <v>38443.046875</v>
          </cell>
          <cell r="H53">
            <v>77.04520989990236</v>
          </cell>
          <cell r="I53">
            <v>9.4621699218750006</v>
          </cell>
          <cell r="J53">
            <v>0.90046997070312496</v>
          </cell>
          <cell r="K53">
            <v>39.397074218749999</v>
          </cell>
          <cell r="L53">
            <v>8.6137167968749999</v>
          </cell>
          <cell r="M53">
            <v>3.4414091796875002</v>
          </cell>
          <cell r="N53">
            <v>0</v>
          </cell>
          <cell r="O53">
            <v>2.9382448730468802</v>
          </cell>
          <cell r="P53">
            <v>0</v>
          </cell>
          <cell r="Q53">
            <v>0</v>
          </cell>
          <cell r="R53">
            <v>0</v>
          </cell>
          <cell r="S53">
            <v>1.9321873779296901</v>
          </cell>
          <cell r="T53">
            <v>4.7E-2</v>
          </cell>
          <cell r="U53">
            <v>0</v>
          </cell>
          <cell r="V53">
            <v>0</v>
          </cell>
          <cell r="W53">
            <v>0.78817169189453107</v>
          </cell>
          <cell r="X53">
            <v>2.8217658691406302</v>
          </cell>
          <cell r="Y53">
            <v>0</v>
          </cell>
          <cell r="Z53">
            <v>60.939770565032958</v>
          </cell>
          <cell r="AA53">
            <v>7.3207329101562504</v>
          </cell>
          <cell r="AB53">
            <v>0.81391772460937495</v>
          </cell>
          <cell r="AC53">
            <v>34.336226562500002</v>
          </cell>
          <cell r="AD53">
            <v>6.8536059570312498</v>
          </cell>
          <cell r="AE53">
            <v>2.6650292968749998</v>
          </cell>
          <cell r="AF53">
            <v>0</v>
          </cell>
          <cell r="AG53">
            <v>0.44531484985351605</v>
          </cell>
          <cell r="AH53">
            <v>0</v>
          </cell>
          <cell r="AI53">
            <v>0</v>
          </cell>
          <cell r="AJ53">
            <v>0</v>
          </cell>
          <cell r="AK53">
            <v>1.56589880371094</v>
          </cell>
          <cell r="AL53">
            <v>2.6131710052490199E-2</v>
          </cell>
          <cell r="AM53">
            <v>0</v>
          </cell>
          <cell r="AN53">
            <v>0</v>
          </cell>
          <cell r="AO53">
            <v>0.39408584594726603</v>
          </cell>
          <cell r="AP53">
            <v>0.55192065429687498</v>
          </cell>
          <cell r="AQ53">
            <v>0</v>
          </cell>
          <cell r="AR53">
            <v>337611.85412133788</v>
          </cell>
          <cell r="AS53">
            <v>40597.307999999997</v>
          </cell>
          <cell r="AT53">
            <v>6866.0564999999997</v>
          </cell>
          <cell r="AU53">
            <v>213938.288</v>
          </cell>
          <cell r="AV53">
            <v>2201.5034999999998</v>
          </cell>
          <cell r="AW53">
            <v>11656.108</v>
          </cell>
          <cell r="AX53">
            <v>0</v>
          </cell>
          <cell r="AY53">
            <v>1400.544625</v>
          </cell>
          <cell r="AZ53">
            <v>0</v>
          </cell>
          <cell r="BA53">
            <v>0</v>
          </cell>
          <cell r="BB53">
            <v>0</v>
          </cell>
          <cell r="BC53">
            <v>0.40966821289062499</v>
          </cell>
          <cell r="BD53">
            <v>226.38528124999999</v>
          </cell>
          <cell r="BE53">
            <v>0</v>
          </cell>
          <cell r="BF53">
            <v>0</v>
          </cell>
          <cell r="BG53">
            <v>3452.0419999999999</v>
          </cell>
          <cell r="BH53">
            <v>4834.8249999999998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171.11554687500001</v>
          </cell>
          <cell r="BS53">
            <v>439102784</v>
          </cell>
          <cell r="BT53">
            <v>77007208</v>
          </cell>
          <cell r="BU53">
            <v>1492195200</v>
          </cell>
          <cell r="BV53">
            <v>22064136</v>
          </cell>
          <cell r="BW53">
            <v>100180800</v>
          </cell>
          <cell r="BX53">
            <v>0</v>
          </cell>
          <cell r="BY53">
            <v>19153468</v>
          </cell>
          <cell r="BZ53">
            <v>0</v>
          </cell>
          <cell r="CA53">
            <v>0</v>
          </cell>
          <cell r="CB53">
            <v>0</v>
          </cell>
          <cell r="CC53">
            <v>3485.85864257813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1687271.625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92909</v>
          </cell>
          <cell r="CU53">
            <v>0</v>
          </cell>
          <cell r="CV53">
            <v>0</v>
          </cell>
          <cell r="CW53">
            <v>246934</v>
          </cell>
          <cell r="CX53">
            <v>0</v>
          </cell>
          <cell r="CY53">
            <v>396000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2000000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Q53">
            <v>4.1046317984629308</v>
          </cell>
          <cell r="DR53">
            <v>7.6032539174499423</v>
          </cell>
          <cell r="DS53">
            <v>23.777170862738799</v>
          </cell>
          <cell r="DT53">
            <v>68676.171875</v>
          </cell>
          <cell r="DU53">
            <v>11.031547619927755</v>
          </cell>
          <cell r="DV53">
            <v>6.7030000000000003</v>
          </cell>
          <cell r="DW53">
            <v>5.9669062500000001</v>
          </cell>
          <cell r="DX53">
            <v>52267.267999999996</v>
          </cell>
        </row>
        <row r="54">
          <cell r="A54" t="str">
            <v>FRCCSR2030</v>
          </cell>
          <cell r="B54" t="str">
            <v>EAST</v>
          </cell>
          <cell r="C54" t="str">
            <v>FRCCSR</v>
          </cell>
          <cell r="D54">
            <v>2030</v>
          </cell>
          <cell r="F54">
            <v>353941.56800000003</v>
          </cell>
          <cell r="G54">
            <v>39317.2734375</v>
          </cell>
          <cell r="H54">
            <v>78.734087829589853</v>
          </cell>
          <cell r="I54">
            <v>9.1604609374999999</v>
          </cell>
          <cell r="J54">
            <v>1.0360864257812501</v>
          </cell>
          <cell r="K54">
            <v>40.997074218750001</v>
          </cell>
          <cell r="L54">
            <v>8.6137167968749999</v>
          </cell>
          <cell r="M54">
            <v>3.4414091796875002</v>
          </cell>
          <cell r="N54">
            <v>0</v>
          </cell>
          <cell r="O54">
            <v>2.9382448730468802</v>
          </cell>
          <cell r="P54">
            <v>0</v>
          </cell>
          <cell r="Q54">
            <v>0</v>
          </cell>
          <cell r="R54">
            <v>0</v>
          </cell>
          <cell r="S54">
            <v>1.9321873779296901</v>
          </cell>
          <cell r="T54">
            <v>4.7E-2</v>
          </cell>
          <cell r="U54">
            <v>0</v>
          </cell>
          <cell r="V54">
            <v>0</v>
          </cell>
          <cell r="W54">
            <v>0.78817169189453107</v>
          </cell>
          <cell r="X54">
            <v>3.076736328125</v>
          </cell>
          <cell r="Y54">
            <v>0</v>
          </cell>
          <cell r="Z54">
            <v>62.494893154144279</v>
          </cell>
          <cell r="AA54">
            <v>7.0457348632812504</v>
          </cell>
          <cell r="AB54">
            <v>0.94349090576171901</v>
          </cell>
          <cell r="AC54">
            <v>35.889191406249999</v>
          </cell>
          <cell r="AD54">
            <v>6.8552407226562497</v>
          </cell>
          <cell r="AE54">
            <v>2.661130859375</v>
          </cell>
          <cell r="AF54">
            <v>0</v>
          </cell>
          <cell r="AG54">
            <v>0.43643737792968801</v>
          </cell>
          <cell r="AH54">
            <v>0</v>
          </cell>
          <cell r="AI54">
            <v>0</v>
          </cell>
          <cell r="AJ54">
            <v>0</v>
          </cell>
          <cell r="AK54">
            <v>1.55625244140625</v>
          </cell>
          <cell r="AL54">
            <v>2.6131710052490199E-2</v>
          </cell>
          <cell r="AM54">
            <v>0</v>
          </cell>
          <cell r="AN54">
            <v>0</v>
          </cell>
          <cell r="AO54">
            <v>0.39408584594726603</v>
          </cell>
          <cell r="AP54">
            <v>0.59785522460937501</v>
          </cell>
          <cell r="AQ54">
            <v>0</v>
          </cell>
          <cell r="AR54">
            <v>344735.12132414238</v>
          </cell>
          <cell r="AS54">
            <v>38215.332000000002</v>
          </cell>
          <cell r="AT54">
            <v>8069.8085000000001</v>
          </cell>
          <cell r="AU54">
            <v>221752.288</v>
          </cell>
          <cell r="AV54">
            <v>1598.769875</v>
          </cell>
          <cell r="AW54">
            <v>11337.82</v>
          </cell>
          <cell r="AX54">
            <v>0</v>
          </cell>
          <cell r="AY54">
            <v>1399.40725</v>
          </cell>
          <cell r="AZ54">
            <v>0</v>
          </cell>
          <cell r="BA54">
            <v>0</v>
          </cell>
          <cell r="BB54">
            <v>0</v>
          </cell>
          <cell r="BC54">
            <v>0.192347579956055</v>
          </cell>
          <cell r="BD54">
            <v>226.90573437500001</v>
          </cell>
          <cell r="BE54">
            <v>0</v>
          </cell>
          <cell r="BF54">
            <v>0</v>
          </cell>
          <cell r="BG54">
            <v>3452.192</v>
          </cell>
          <cell r="BH54">
            <v>5237.2115000000003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102.56211718749999</v>
          </cell>
          <cell r="BS54">
            <v>412532160</v>
          </cell>
          <cell r="BT54">
            <v>89780680</v>
          </cell>
          <cell r="BU54">
            <v>1539699200</v>
          </cell>
          <cell r="BV54">
            <v>15821886</v>
          </cell>
          <cell r="BW54">
            <v>96944088</v>
          </cell>
          <cell r="BX54">
            <v>0</v>
          </cell>
          <cell r="BY54">
            <v>19145874</v>
          </cell>
          <cell r="BZ54">
            <v>0</v>
          </cell>
          <cell r="CA54">
            <v>0</v>
          </cell>
          <cell r="CB54">
            <v>0</v>
          </cell>
          <cell r="CC54">
            <v>1538.78063964844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996926.75</v>
          </cell>
          <cell r="CM54">
            <v>0</v>
          </cell>
          <cell r="CN54">
            <v>180000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94906</v>
          </cell>
          <cell r="CU54">
            <v>0</v>
          </cell>
          <cell r="CV54">
            <v>0</v>
          </cell>
          <cell r="CW54">
            <v>258907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1600000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Q54">
            <v>4.2053497114018938</v>
          </cell>
          <cell r="DR54">
            <v>7.8421798231758517</v>
          </cell>
          <cell r="DS54">
            <v>24.375739846089033</v>
          </cell>
          <cell r="DT54">
            <v>69812.9921875</v>
          </cell>
          <cell r="DU54">
            <v>11.409923566775717</v>
          </cell>
          <cell r="DV54">
            <v>6.7030000000000003</v>
          </cell>
          <cell r="DW54">
            <v>6.0893417968749999</v>
          </cell>
          <cell r="DX54">
            <v>53342.631999999998</v>
          </cell>
        </row>
        <row r="55">
          <cell r="A55" t="str">
            <v>FRCCSR2031</v>
          </cell>
          <cell r="B55" t="str">
            <v>EAST</v>
          </cell>
          <cell r="C55" t="str">
            <v>FRCCSR</v>
          </cell>
          <cell r="D55">
            <v>2031</v>
          </cell>
          <cell r="F55">
            <v>360115.00799999997</v>
          </cell>
          <cell r="G55">
            <v>40079.703125</v>
          </cell>
          <cell r="H55">
            <v>79.684329772949226</v>
          </cell>
          <cell r="I55">
            <v>8.9935097656249994</v>
          </cell>
          <cell r="J55">
            <v>1.08046997070313</v>
          </cell>
          <cell r="K55">
            <v>41.797074218749998</v>
          </cell>
          <cell r="L55">
            <v>8.6137167968749999</v>
          </cell>
          <cell r="M55">
            <v>3.4414091796875002</v>
          </cell>
          <cell r="N55">
            <v>0</v>
          </cell>
          <cell r="O55">
            <v>2.9382448730468802</v>
          </cell>
          <cell r="P55">
            <v>0</v>
          </cell>
          <cell r="Q55">
            <v>0</v>
          </cell>
          <cell r="R55">
            <v>0</v>
          </cell>
          <cell r="S55">
            <v>1.9321873779296901</v>
          </cell>
          <cell r="T55">
            <v>4.7E-2</v>
          </cell>
          <cell r="U55">
            <v>0</v>
          </cell>
          <cell r="V55">
            <v>0</v>
          </cell>
          <cell r="W55">
            <v>0.78817169189453107</v>
          </cell>
          <cell r="X55">
            <v>3.3495458984374999</v>
          </cell>
          <cell r="Y55">
            <v>0</v>
          </cell>
          <cell r="Z55">
            <v>63.204583755493182</v>
          </cell>
          <cell r="AA55">
            <v>6.9108613281249998</v>
          </cell>
          <cell r="AB55">
            <v>0.98824224853515608</v>
          </cell>
          <cell r="AC55">
            <v>36.664093749999999</v>
          </cell>
          <cell r="AD55">
            <v>6.8358305664062504</v>
          </cell>
          <cell r="AE55">
            <v>2.6591833496093802</v>
          </cell>
          <cell r="AF55">
            <v>0</v>
          </cell>
          <cell r="AG55">
            <v>0.42765380859375002</v>
          </cell>
          <cell r="AH55">
            <v>0</v>
          </cell>
          <cell r="AI55">
            <v>0</v>
          </cell>
          <cell r="AJ55">
            <v>0</v>
          </cell>
          <cell r="AK55">
            <v>1.54953833007813</v>
          </cell>
          <cell r="AL55">
            <v>2.5488937377929701E-2</v>
          </cell>
          <cell r="AM55">
            <v>0</v>
          </cell>
          <cell r="AN55">
            <v>0</v>
          </cell>
          <cell r="AO55">
            <v>0.39408584594726603</v>
          </cell>
          <cell r="AP55">
            <v>0.64706457519531291</v>
          </cell>
          <cell r="AQ55">
            <v>0</v>
          </cell>
          <cell r="AR55">
            <v>350944.91446165461</v>
          </cell>
          <cell r="AS55">
            <v>37142.392</v>
          </cell>
          <cell r="AT55">
            <v>8477.3559999999998</v>
          </cell>
          <cell r="AU55">
            <v>227912.51199999999</v>
          </cell>
          <cell r="AV55">
            <v>1683.037875</v>
          </cell>
          <cell r="AW55">
            <v>11410.456</v>
          </cell>
          <cell r="AX55">
            <v>0</v>
          </cell>
          <cell r="AY55">
            <v>1399.40725</v>
          </cell>
          <cell r="AZ55">
            <v>0</v>
          </cell>
          <cell r="BA55">
            <v>0</v>
          </cell>
          <cell r="BB55">
            <v>0</v>
          </cell>
          <cell r="BC55">
            <v>0.19237571716308599</v>
          </cell>
          <cell r="BD55">
            <v>221.5115625</v>
          </cell>
          <cell r="BE55">
            <v>0</v>
          </cell>
          <cell r="BF55">
            <v>0</v>
          </cell>
          <cell r="BG55">
            <v>3452.192</v>
          </cell>
          <cell r="BH55">
            <v>5668.2860000000001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119.3113984375</v>
          </cell>
          <cell r="BS55">
            <v>401760032</v>
          </cell>
          <cell r="BT55">
            <v>94103976</v>
          </cell>
          <cell r="BU55">
            <v>1580088320</v>
          </cell>
          <cell r="BV55">
            <v>16717056</v>
          </cell>
          <cell r="BW55">
            <v>97665448</v>
          </cell>
          <cell r="BX55">
            <v>0</v>
          </cell>
          <cell r="BY55">
            <v>19145874</v>
          </cell>
          <cell r="BZ55">
            <v>0</v>
          </cell>
          <cell r="CA55">
            <v>0</v>
          </cell>
          <cell r="CB55">
            <v>0</v>
          </cell>
          <cell r="CC55">
            <v>1539.00573730469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1168316.25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96727</v>
          </cell>
          <cell r="CU55">
            <v>0</v>
          </cell>
          <cell r="CV55">
            <v>0</v>
          </cell>
          <cell r="CW55">
            <v>279619</v>
          </cell>
          <cell r="CX55">
            <v>0</v>
          </cell>
          <cell r="CY55">
            <v>658000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800000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Q55">
            <v>4.304064895136209</v>
          </cell>
          <cell r="DR55">
            <v>7.974185265795775</v>
          </cell>
          <cell r="DS55">
            <v>24.971178189619341</v>
          </cell>
          <cell r="DT55">
            <v>70978.8046875</v>
          </cell>
          <cell r="DU55">
            <v>11.594082633300145</v>
          </cell>
          <cell r="DV55">
            <v>6.7030000000000003</v>
          </cell>
          <cell r="DW55">
            <v>6.1025410156250004</v>
          </cell>
          <cell r="DX55">
            <v>53458.26</v>
          </cell>
        </row>
        <row r="56">
          <cell r="A56" t="str">
            <v>FRCCSR2032</v>
          </cell>
          <cell r="B56" t="str">
            <v>EAST</v>
          </cell>
          <cell r="C56" t="str">
            <v>FRCCSR</v>
          </cell>
          <cell r="D56">
            <v>2032</v>
          </cell>
          <cell r="F56">
            <v>366958.56</v>
          </cell>
          <cell r="G56">
            <v>40827.5625</v>
          </cell>
          <cell r="H56">
            <v>81.244895019531242</v>
          </cell>
          <cell r="I56">
            <v>8.3847675781250004</v>
          </cell>
          <cell r="J56">
            <v>1.2375054931640599</v>
          </cell>
          <cell r="K56">
            <v>43.399792968749999</v>
          </cell>
          <cell r="L56">
            <v>8.6154648437500008</v>
          </cell>
          <cell r="M56">
            <v>3.4414438476562501</v>
          </cell>
          <cell r="N56">
            <v>0</v>
          </cell>
          <cell r="O56">
            <v>2.9391711425781302</v>
          </cell>
          <cell r="P56">
            <v>0</v>
          </cell>
          <cell r="Q56">
            <v>0</v>
          </cell>
          <cell r="R56">
            <v>0</v>
          </cell>
          <cell r="S56">
            <v>1.93222131347656</v>
          </cell>
          <cell r="T56">
            <v>4.7E-2</v>
          </cell>
          <cell r="U56">
            <v>0</v>
          </cell>
          <cell r="V56">
            <v>0</v>
          </cell>
          <cell r="W56">
            <v>0.78819653320312499</v>
          </cell>
          <cell r="X56">
            <v>3.6436262207031298</v>
          </cell>
          <cell r="Y56">
            <v>0</v>
          </cell>
          <cell r="Z56">
            <v>64.485578071594247</v>
          </cell>
          <cell r="AA56">
            <v>6.3902553710937502</v>
          </cell>
          <cell r="AB56">
            <v>1.12863452148438</v>
          </cell>
          <cell r="AC56">
            <v>38.211945312499999</v>
          </cell>
          <cell r="AD56">
            <v>6.8449296874999996</v>
          </cell>
          <cell r="AE56">
            <v>2.6535593261718802</v>
          </cell>
          <cell r="AF56">
            <v>0</v>
          </cell>
          <cell r="AG56">
            <v>0.42961968994140604</v>
          </cell>
          <cell r="AH56">
            <v>0</v>
          </cell>
          <cell r="AI56">
            <v>0</v>
          </cell>
          <cell r="AJ56">
            <v>0</v>
          </cell>
          <cell r="AK56">
            <v>1.54389538574219</v>
          </cell>
          <cell r="AL56">
            <v>2.5484016418457E-2</v>
          </cell>
          <cell r="AM56">
            <v>0</v>
          </cell>
          <cell r="AN56">
            <v>0</v>
          </cell>
          <cell r="AO56">
            <v>0.394098266601563</v>
          </cell>
          <cell r="AP56">
            <v>0.69967797851562497</v>
          </cell>
          <cell r="AQ56">
            <v>0</v>
          </cell>
          <cell r="AR56">
            <v>357915.9550595092</v>
          </cell>
          <cell r="AS56">
            <v>33312.358</v>
          </cell>
          <cell r="AT56">
            <v>9761.0349999999999</v>
          </cell>
          <cell r="AU56">
            <v>236769.95199999999</v>
          </cell>
          <cell r="AV56">
            <v>1355.0966249999999</v>
          </cell>
          <cell r="AW56">
            <v>11258.587</v>
          </cell>
          <cell r="AX56">
            <v>0</v>
          </cell>
          <cell r="AY56">
            <v>1405.194</v>
          </cell>
          <cell r="AZ56">
            <v>0</v>
          </cell>
          <cell r="BA56">
            <v>0</v>
          </cell>
          <cell r="BB56">
            <v>0</v>
          </cell>
          <cell r="BC56">
            <v>0.13150482177734402</v>
          </cell>
          <cell r="BD56">
            <v>222.08951562499999</v>
          </cell>
          <cell r="BE56">
            <v>0</v>
          </cell>
          <cell r="BF56">
            <v>0</v>
          </cell>
          <cell r="BG56">
            <v>3461.7592500000001</v>
          </cell>
          <cell r="BH56">
            <v>6145.9690000000001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83.787164062499997</v>
          </cell>
          <cell r="BS56">
            <v>362122976</v>
          </cell>
          <cell r="BT56">
            <v>107648312</v>
          </cell>
          <cell r="BU56">
            <v>1635203712</v>
          </cell>
          <cell r="BV56">
            <v>13264314</v>
          </cell>
          <cell r="BW56">
            <v>96010824</v>
          </cell>
          <cell r="BX56">
            <v>0</v>
          </cell>
          <cell r="BY56">
            <v>19226022</v>
          </cell>
          <cell r="BZ56">
            <v>0</v>
          </cell>
          <cell r="CA56">
            <v>0</v>
          </cell>
          <cell r="CB56">
            <v>0</v>
          </cell>
          <cell r="CC56">
            <v>1052.03857421875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811256.8125</v>
          </cell>
          <cell r="CM56">
            <v>0</v>
          </cell>
          <cell r="CN56">
            <v>209000</v>
          </cell>
          <cell r="CO56">
            <v>0</v>
          </cell>
          <cell r="CP56">
            <v>0</v>
          </cell>
          <cell r="CQ56">
            <v>150000</v>
          </cell>
          <cell r="CR56">
            <v>0</v>
          </cell>
          <cell r="CS56">
            <v>0</v>
          </cell>
          <cell r="CT56">
            <v>98617</v>
          </cell>
          <cell r="CU56">
            <v>0</v>
          </cell>
          <cell r="CV56">
            <v>0</v>
          </cell>
          <cell r="CW56">
            <v>301989</v>
          </cell>
          <cell r="CX56">
            <v>0</v>
          </cell>
          <cell r="CY56">
            <v>452000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1600000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Q56">
            <v>4.4334158736174754</v>
          </cell>
          <cell r="DR56">
            <v>8.1727382967193272</v>
          </cell>
          <cell r="DS56">
            <v>25.575683635959638</v>
          </cell>
          <cell r="DT56">
            <v>72181.421875</v>
          </cell>
          <cell r="DU56">
            <v>11.896863412178034</v>
          </cell>
          <cell r="DV56">
            <v>6.8157050781250001</v>
          </cell>
          <cell r="DW56">
            <v>6.163478515625</v>
          </cell>
          <cell r="DX56">
            <v>54139.995999999999</v>
          </cell>
        </row>
        <row r="57">
          <cell r="A57" t="str">
            <v>FRCCSR2033</v>
          </cell>
          <cell r="B57" t="str">
            <v>EAST</v>
          </cell>
          <cell r="C57" t="str">
            <v>FRCCSR</v>
          </cell>
          <cell r="D57">
            <v>2033</v>
          </cell>
          <cell r="F57">
            <v>372307.68</v>
          </cell>
          <cell r="G57">
            <v>41529.2421875</v>
          </cell>
          <cell r="H57">
            <v>82.689624206542973</v>
          </cell>
          <cell r="I57">
            <v>7.8269648437499999</v>
          </cell>
          <cell r="J57">
            <v>1.2894699707031301</v>
          </cell>
          <cell r="K57">
            <v>44.997074218750001</v>
          </cell>
          <cell r="L57">
            <v>8.6137167968749999</v>
          </cell>
          <cell r="M57">
            <v>3.4414091796875002</v>
          </cell>
          <cell r="N57">
            <v>0</v>
          </cell>
          <cell r="O57">
            <v>2.9382448730468802</v>
          </cell>
          <cell r="P57">
            <v>0</v>
          </cell>
          <cell r="Q57">
            <v>0</v>
          </cell>
          <cell r="R57">
            <v>0</v>
          </cell>
          <cell r="S57">
            <v>1.9321873779296901</v>
          </cell>
          <cell r="T57">
            <v>4.7E-2</v>
          </cell>
          <cell r="U57">
            <v>0</v>
          </cell>
          <cell r="V57">
            <v>0</v>
          </cell>
          <cell r="W57">
            <v>0.78817169189453107</v>
          </cell>
          <cell r="X57">
            <v>3.9623852539062501</v>
          </cell>
          <cell r="Y57">
            <v>0</v>
          </cell>
          <cell r="Z57">
            <v>65.630445968627939</v>
          </cell>
          <cell r="AA57">
            <v>5.9360849609375004</v>
          </cell>
          <cell r="AB57">
            <v>1.1775339355468799</v>
          </cell>
          <cell r="AC57">
            <v>39.761074218749997</v>
          </cell>
          <cell r="AD57">
            <v>6.8308749999999998</v>
          </cell>
          <cell r="AE57">
            <v>2.64652856445313</v>
          </cell>
          <cell r="AF57">
            <v>0</v>
          </cell>
          <cell r="AG57">
            <v>0.426199310302734</v>
          </cell>
          <cell r="AH57">
            <v>0</v>
          </cell>
          <cell r="AI57">
            <v>0</v>
          </cell>
          <cell r="AJ57">
            <v>0</v>
          </cell>
          <cell r="AK57">
            <v>1.5398416748046899</v>
          </cell>
          <cell r="AL57">
            <v>2.5488937377929701E-2</v>
          </cell>
          <cell r="AM57">
            <v>0</v>
          </cell>
          <cell r="AN57">
            <v>0</v>
          </cell>
          <cell r="AO57">
            <v>0.39408584594726603</v>
          </cell>
          <cell r="AP57">
            <v>0.75760852050781291</v>
          </cell>
          <cell r="AQ57">
            <v>0</v>
          </cell>
          <cell r="AR57">
            <v>362494.41966007231</v>
          </cell>
          <cell r="AS57">
            <v>30723.236000000001</v>
          </cell>
          <cell r="AT57">
            <v>10156.436</v>
          </cell>
          <cell r="AU57">
            <v>243683.04</v>
          </cell>
          <cell r="AV57">
            <v>1301.6803749999999</v>
          </cell>
          <cell r="AW57">
            <v>11100.136</v>
          </cell>
          <cell r="AX57">
            <v>0</v>
          </cell>
          <cell r="AY57">
            <v>1399.40725</v>
          </cell>
          <cell r="AZ57">
            <v>0</v>
          </cell>
          <cell r="BA57">
            <v>0</v>
          </cell>
          <cell r="BB57">
            <v>0</v>
          </cell>
          <cell r="BC57">
            <v>0.12721475982666</v>
          </cell>
          <cell r="BD57">
            <v>221.52212499999999</v>
          </cell>
          <cell r="BE57">
            <v>0</v>
          </cell>
          <cell r="BF57">
            <v>0</v>
          </cell>
          <cell r="BG57">
            <v>3452.192</v>
          </cell>
          <cell r="BH57">
            <v>6636.6485000000002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76.298195312499999</v>
          </cell>
          <cell r="BS57">
            <v>331961536</v>
          </cell>
          <cell r="BT57">
            <v>111802880</v>
          </cell>
          <cell r="BU57">
            <v>1676643072</v>
          </cell>
          <cell r="BV57">
            <v>12762431</v>
          </cell>
          <cell r="BW57">
            <v>94580672</v>
          </cell>
          <cell r="BX57">
            <v>0</v>
          </cell>
          <cell r="BY57">
            <v>19145874</v>
          </cell>
          <cell r="BZ57">
            <v>0</v>
          </cell>
          <cell r="CA57">
            <v>0</v>
          </cell>
          <cell r="CB57">
            <v>0</v>
          </cell>
          <cell r="CC57">
            <v>1017.71807861328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734889.375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100579</v>
          </cell>
          <cell r="CU57">
            <v>0</v>
          </cell>
          <cell r="CV57">
            <v>0</v>
          </cell>
          <cell r="CW57">
            <v>326148</v>
          </cell>
          <cell r="CX57">
            <v>0</v>
          </cell>
          <cell r="CY57">
            <v>849700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1600000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Q57">
            <v>4.572311730115624</v>
          </cell>
          <cell r="DR57">
            <v>8.4195337909105081</v>
          </cell>
          <cell r="DS57">
            <v>26.226540049830056</v>
          </cell>
          <cell r="DT57">
            <v>73278.03125</v>
          </cell>
          <cell r="DU57">
            <v>12.159971103690564</v>
          </cell>
          <cell r="DV57">
            <v>6.8529999999999998</v>
          </cell>
          <cell r="DW57">
            <v>6.1351250000000004</v>
          </cell>
          <cell r="DX57">
            <v>53743.696000000004</v>
          </cell>
        </row>
        <row r="58">
          <cell r="A58" t="str">
            <v>FRCCSR2034</v>
          </cell>
          <cell r="B58" t="str">
            <v>EAST</v>
          </cell>
          <cell r="C58" t="str">
            <v>FRCCSR</v>
          </cell>
          <cell r="D58">
            <v>2034</v>
          </cell>
          <cell r="F58">
            <v>377814.72</v>
          </cell>
          <cell r="G58">
            <v>42267.64453125</v>
          </cell>
          <cell r="H58">
            <v>83.902493591308598</v>
          </cell>
          <cell r="I58">
            <v>7.1872685546874999</v>
          </cell>
          <cell r="J58">
            <v>1.4853603515625</v>
          </cell>
          <cell r="K58">
            <v>46.197074218749997</v>
          </cell>
          <cell r="L58">
            <v>8.6137167968749999</v>
          </cell>
          <cell r="M58">
            <v>3.4414091796875002</v>
          </cell>
          <cell r="N58">
            <v>0</v>
          </cell>
          <cell r="O58">
            <v>2.9382448730468802</v>
          </cell>
          <cell r="P58">
            <v>0</v>
          </cell>
          <cell r="Q58">
            <v>0</v>
          </cell>
          <cell r="R58">
            <v>0</v>
          </cell>
          <cell r="S58">
            <v>1.9321873779296901</v>
          </cell>
          <cell r="T58">
            <v>4.7E-2</v>
          </cell>
          <cell r="U58">
            <v>0</v>
          </cell>
          <cell r="V58">
            <v>0</v>
          </cell>
          <cell r="W58">
            <v>0.78817169189453107</v>
          </cell>
          <cell r="X58">
            <v>4.3060468749999998</v>
          </cell>
          <cell r="Y58">
            <v>0</v>
          </cell>
          <cell r="Z58">
            <v>66.778265640258795</v>
          </cell>
          <cell r="AA58">
            <v>5.3894804687500004</v>
          </cell>
          <cell r="AB58">
            <v>1.3559272460937499</v>
          </cell>
          <cell r="AC58">
            <v>40.920308593750001</v>
          </cell>
          <cell r="AD58">
            <v>6.8253388671874999</v>
          </cell>
          <cell r="AE58">
            <v>2.64014306640625</v>
          </cell>
          <cell r="AF58">
            <v>0</v>
          </cell>
          <cell r="AG58">
            <v>0.43040063476562501</v>
          </cell>
          <cell r="AH58">
            <v>0</v>
          </cell>
          <cell r="AI58">
            <v>0</v>
          </cell>
          <cell r="AJ58">
            <v>0</v>
          </cell>
          <cell r="AK58">
            <v>1.5405865478515599</v>
          </cell>
          <cell r="AL58">
            <v>2.5488937377929701E-2</v>
          </cell>
          <cell r="AM58">
            <v>0</v>
          </cell>
          <cell r="AN58">
            <v>0</v>
          </cell>
          <cell r="AO58">
            <v>0.39408584594726603</v>
          </cell>
          <cell r="AP58">
            <v>0.81959820556640606</v>
          </cell>
          <cell r="AQ58">
            <v>0</v>
          </cell>
          <cell r="AR58">
            <v>368385.4070366745</v>
          </cell>
          <cell r="AS58">
            <v>27521.03</v>
          </cell>
          <cell r="AT58">
            <v>11729.251</v>
          </cell>
          <cell r="AU58">
            <v>248353.34400000001</v>
          </cell>
          <cell r="AV58">
            <v>1113.42425</v>
          </cell>
          <cell r="AW58">
            <v>10956.484</v>
          </cell>
          <cell r="AX58">
            <v>0</v>
          </cell>
          <cell r="AY58">
            <v>1399.40725</v>
          </cell>
          <cell r="AZ58">
            <v>0</v>
          </cell>
          <cell r="BA58">
            <v>0</v>
          </cell>
          <cell r="BB58">
            <v>0</v>
          </cell>
          <cell r="BC58">
            <v>0.109341361999512</v>
          </cell>
          <cell r="BD58">
            <v>221.64521875</v>
          </cell>
          <cell r="BE58">
            <v>0</v>
          </cell>
          <cell r="BF58">
            <v>0</v>
          </cell>
          <cell r="BG58">
            <v>3452.192</v>
          </cell>
          <cell r="BH58">
            <v>7179.68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71.531976562500006</v>
          </cell>
          <cell r="BS58">
            <v>297939104</v>
          </cell>
          <cell r="BT58">
            <v>128395120</v>
          </cell>
          <cell r="BU58">
            <v>1705004032</v>
          </cell>
          <cell r="BV58">
            <v>10791346</v>
          </cell>
          <cell r="BW58">
            <v>93227216</v>
          </cell>
          <cell r="BX58">
            <v>0</v>
          </cell>
          <cell r="BY58">
            <v>19145874</v>
          </cell>
          <cell r="BZ58">
            <v>0</v>
          </cell>
          <cell r="CA58">
            <v>0</v>
          </cell>
          <cell r="CB58">
            <v>0</v>
          </cell>
          <cell r="CC58">
            <v>874.73089599609398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693538.5</v>
          </cell>
          <cell r="CM58">
            <v>0</v>
          </cell>
          <cell r="CN58">
            <v>260000</v>
          </cell>
          <cell r="CO58">
            <v>0</v>
          </cell>
          <cell r="CP58">
            <v>0</v>
          </cell>
          <cell r="CQ58">
            <v>150000</v>
          </cell>
          <cell r="CR58">
            <v>0</v>
          </cell>
          <cell r="CS58">
            <v>0</v>
          </cell>
          <cell r="CT58">
            <v>102593</v>
          </cell>
          <cell r="CU58">
            <v>0</v>
          </cell>
          <cell r="CV58">
            <v>0</v>
          </cell>
          <cell r="CW58">
            <v>352240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1200000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Q58">
            <v>4.7418528015711559</v>
          </cell>
          <cell r="DR58">
            <v>8.5993380219760098</v>
          </cell>
          <cell r="DS58">
            <v>26.889212200498132</v>
          </cell>
          <cell r="DT58">
            <v>74313.9140625</v>
          </cell>
          <cell r="DU58">
            <v>12.557994105095201</v>
          </cell>
          <cell r="DV58">
            <v>6.9660136718750003</v>
          </cell>
          <cell r="DW58">
            <v>6.4369072265625</v>
          </cell>
          <cell r="DX58">
            <v>56387.307999999997</v>
          </cell>
        </row>
        <row r="59">
          <cell r="A59" t="str">
            <v>FRCCSR2035</v>
          </cell>
          <cell r="B59" t="str">
            <v>EAST</v>
          </cell>
          <cell r="C59" t="str">
            <v>FRCCSR</v>
          </cell>
          <cell r="D59">
            <v>2035</v>
          </cell>
          <cell r="F59">
            <v>383173.56800000003</v>
          </cell>
          <cell r="G59">
            <v>42809.109375</v>
          </cell>
          <cell r="H59">
            <v>85.14238006591799</v>
          </cell>
          <cell r="I59">
            <v>7.0759907226562504</v>
          </cell>
          <cell r="J59">
            <v>1.5494699707031301</v>
          </cell>
          <cell r="K59">
            <v>46.997074218750001</v>
          </cell>
          <cell r="L59">
            <v>8.6137167968749999</v>
          </cell>
          <cell r="M59">
            <v>3.4414091796875002</v>
          </cell>
          <cell r="N59">
            <v>0</v>
          </cell>
          <cell r="O59">
            <v>2.9382448730468802</v>
          </cell>
          <cell r="P59">
            <v>0</v>
          </cell>
          <cell r="Q59">
            <v>0</v>
          </cell>
          <cell r="R59">
            <v>0</v>
          </cell>
          <cell r="S59">
            <v>1.9321873779296901</v>
          </cell>
          <cell r="T59">
            <v>4.7E-2</v>
          </cell>
          <cell r="U59">
            <v>0</v>
          </cell>
          <cell r="V59">
            <v>0</v>
          </cell>
          <cell r="W59">
            <v>0.78817169189453107</v>
          </cell>
          <cell r="X59">
            <v>4.6772011718749997</v>
          </cell>
          <cell r="Y59">
            <v>0</v>
          </cell>
          <cell r="Z59">
            <v>67.440856948852542</v>
          </cell>
          <cell r="AA59">
            <v>5.2971806640625001</v>
          </cell>
          <cell r="AB59">
            <v>1.417208984375</v>
          </cell>
          <cell r="AC59">
            <v>41.696820312500002</v>
          </cell>
          <cell r="AD59">
            <v>6.8039350585937504</v>
          </cell>
          <cell r="AE59">
            <v>2.64137963867188</v>
          </cell>
          <cell r="AF59">
            <v>0</v>
          </cell>
          <cell r="AG59">
            <v>0.42574932861328102</v>
          </cell>
          <cell r="AH59">
            <v>0</v>
          </cell>
          <cell r="AI59">
            <v>0</v>
          </cell>
          <cell r="AJ59">
            <v>0</v>
          </cell>
          <cell r="AK59">
            <v>1.53387622070313</v>
          </cell>
          <cell r="AL59">
            <v>2.5488937377929701E-2</v>
          </cell>
          <cell r="AM59">
            <v>0</v>
          </cell>
          <cell r="AN59">
            <v>0</v>
          </cell>
          <cell r="AO59">
            <v>0.39408584594726603</v>
          </cell>
          <cell r="AP59">
            <v>0.88654699707031293</v>
          </cell>
          <cell r="AQ59">
            <v>0</v>
          </cell>
          <cell r="AR59">
            <v>372625.03603336326</v>
          </cell>
          <cell r="AS59">
            <v>26940.824000000001</v>
          </cell>
          <cell r="AT59">
            <v>12215.536</v>
          </cell>
          <cell r="AU59">
            <v>253138.08</v>
          </cell>
          <cell r="AV59">
            <v>1367.5996250000001</v>
          </cell>
          <cell r="AW59">
            <v>11236.246999999999</v>
          </cell>
          <cell r="AX59">
            <v>0</v>
          </cell>
          <cell r="AY59">
            <v>1399.40725</v>
          </cell>
          <cell r="AZ59">
            <v>0</v>
          </cell>
          <cell r="BA59">
            <v>0</v>
          </cell>
          <cell r="BB59">
            <v>0</v>
          </cell>
          <cell r="BC59">
            <v>9.2752113342285197E-2</v>
          </cell>
          <cell r="BD59">
            <v>221.4135</v>
          </cell>
          <cell r="BE59">
            <v>0</v>
          </cell>
          <cell r="BF59">
            <v>0</v>
          </cell>
          <cell r="BG59">
            <v>3452.192</v>
          </cell>
          <cell r="BH59">
            <v>7766.1514999999999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87.57240625</v>
          </cell>
          <cell r="BS59">
            <v>291358560</v>
          </cell>
          <cell r="BT59">
            <v>133501120</v>
          </cell>
          <cell r="BU59">
            <v>1736045952</v>
          </cell>
          <cell r="BV59">
            <v>13382734</v>
          </cell>
          <cell r="BW59">
            <v>96074256</v>
          </cell>
          <cell r="BX59">
            <v>0</v>
          </cell>
          <cell r="BY59">
            <v>19145874</v>
          </cell>
          <cell r="BZ59">
            <v>0</v>
          </cell>
          <cell r="CA59">
            <v>0</v>
          </cell>
          <cell r="CB59">
            <v>0</v>
          </cell>
          <cell r="CC59">
            <v>742.01690673828102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849022.5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797000</v>
          </cell>
          <cell r="CR59">
            <v>0</v>
          </cell>
          <cell r="CS59">
            <v>0</v>
          </cell>
          <cell r="CT59">
            <v>104611</v>
          </cell>
          <cell r="CU59">
            <v>0</v>
          </cell>
          <cell r="CV59">
            <v>0</v>
          </cell>
          <cell r="CW59">
            <v>380419</v>
          </cell>
          <cell r="CX59">
            <v>0</v>
          </cell>
          <cell r="CY59">
            <v>440000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800000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Q59">
            <v>4.8455809913393315</v>
          </cell>
          <cell r="DR59">
            <v>8.6304743159240989</v>
          </cell>
          <cell r="DS59">
            <v>27.571681371140329</v>
          </cell>
          <cell r="DT59">
            <v>75317.8046875</v>
          </cell>
          <cell r="DU59">
            <v>12.50858509916571</v>
          </cell>
          <cell r="DV59">
            <v>7.0819140625000001</v>
          </cell>
          <cell r="DW59">
            <v>6.3185849609374998</v>
          </cell>
          <cell r="DX59">
            <v>54799.92</v>
          </cell>
        </row>
        <row r="60">
          <cell r="A60" t="str">
            <v>Gateway2008</v>
          </cell>
          <cell r="B60" t="str">
            <v>EAST</v>
          </cell>
          <cell r="C60" t="str">
            <v>Gateway</v>
          </cell>
          <cell r="D60">
            <v>2008</v>
          </cell>
          <cell r="N60">
            <v>0</v>
          </cell>
          <cell r="O60">
            <v>0.87674627685546902</v>
          </cell>
          <cell r="P60">
            <v>0</v>
          </cell>
          <cell r="Q60">
            <v>0</v>
          </cell>
          <cell r="R60">
            <v>0</v>
          </cell>
          <cell r="S60">
            <v>0.43253158569335898</v>
          </cell>
          <cell r="T60">
            <v>0.27373001098632799</v>
          </cell>
          <cell r="U60">
            <v>5.9291366577148404E-2</v>
          </cell>
          <cell r="V60">
            <v>0</v>
          </cell>
          <cell r="W60">
            <v>2.4072399139404302E-2</v>
          </cell>
          <cell r="X60">
            <v>1.5621802806854198E-3</v>
          </cell>
          <cell r="Y60">
            <v>0.61131695556640597</v>
          </cell>
          <cell r="Z60">
            <v>20.855409925788649</v>
          </cell>
          <cell r="AA60">
            <v>12.055956054687501</v>
          </cell>
          <cell r="AB60">
            <v>0</v>
          </cell>
          <cell r="AC60">
            <v>0.99002301025390604</v>
          </cell>
          <cell r="AD60">
            <v>4.1834086914062496</v>
          </cell>
          <cell r="AE60">
            <v>0.119737152099609</v>
          </cell>
          <cell r="AF60">
            <v>0</v>
          </cell>
          <cell r="AG60">
            <v>0.26648782348632799</v>
          </cell>
          <cell r="AH60">
            <v>0</v>
          </cell>
          <cell r="AI60">
            <v>0</v>
          </cell>
          <cell r="AJ60">
            <v>0</v>
          </cell>
          <cell r="AK60">
            <v>0.311917053222656</v>
          </cell>
          <cell r="AL60">
            <v>0.23344569396972698</v>
          </cell>
          <cell r="AM60">
            <v>1.6933658599853501E-2</v>
          </cell>
          <cell r="AN60">
            <v>0</v>
          </cell>
          <cell r="AO60">
            <v>1.2036199569702101E-2</v>
          </cell>
          <cell r="AP60">
            <v>4.27173942327499E-4</v>
          </cell>
          <cell r="AQ60">
            <v>0.61131695556640597</v>
          </cell>
          <cell r="AR60">
            <v>128942.57391308594</v>
          </cell>
          <cell r="AS60">
            <v>103216.792</v>
          </cell>
          <cell r="AT60">
            <v>0</v>
          </cell>
          <cell r="AU60">
            <v>3453.70325</v>
          </cell>
          <cell r="AV60">
            <v>1290.7313750000001</v>
          </cell>
          <cell r="AW60">
            <v>61.445718749999997</v>
          </cell>
          <cell r="AX60">
            <v>0</v>
          </cell>
          <cell r="AY60">
            <v>180.35906249999999</v>
          </cell>
          <cell r="AZ60">
            <v>0</v>
          </cell>
          <cell r="BA60">
            <v>0</v>
          </cell>
          <cell r="BB60">
            <v>0</v>
          </cell>
          <cell r="BC60">
            <v>759.87149999999997</v>
          </cell>
          <cell r="BD60">
            <v>2050.5025000000001</v>
          </cell>
          <cell r="BE60">
            <v>148.74518749999999</v>
          </cell>
          <cell r="BF60">
            <v>0</v>
          </cell>
          <cell r="BG60">
            <v>105.36597656249999</v>
          </cell>
          <cell r="BH60">
            <v>3.7522958984375001</v>
          </cell>
          <cell r="BI60">
            <v>-438.50890625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69.933953125000002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1104289408</v>
          </cell>
          <cell r="BT60">
            <v>0</v>
          </cell>
          <cell r="BU60">
            <v>23123710</v>
          </cell>
          <cell r="BV60">
            <v>13277146</v>
          </cell>
          <cell r="BW60">
            <v>712223.9375</v>
          </cell>
          <cell r="BX60">
            <v>0</v>
          </cell>
          <cell r="BY60">
            <v>2422227.25</v>
          </cell>
          <cell r="BZ60">
            <v>0</v>
          </cell>
          <cell r="CA60">
            <v>0</v>
          </cell>
          <cell r="CB60">
            <v>0</v>
          </cell>
          <cell r="CC60">
            <v>10379735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738796.125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5000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50582</v>
          </cell>
          <cell r="CT60">
            <v>2000</v>
          </cell>
          <cell r="CU60">
            <v>0</v>
          </cell>
          <cell r="CV60">
            <v>0</v>
          </cell>
          <cell r="CW60">
            <v>66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Q60" t="str">
            <v xml:space="preserve"> 5/12/2010 4:45:05 PM</v>
          </cell>
          <cell r="DR60" t="str">
            <v xml:space="preserve"> 5/12/2010 4:45:05 PM</v>
          </cell>
          <cell r="DS60" t="str">
            <v xml:space="preserve"> 5/12/2010 4:45:05 PM</v>
          </cell>
          <cell r="DT60">
            <v>18579.96875</v>
          </cell>
          <cell r="DU60" t="str">
            <v xml:space="preserve"> 5/12/2010 4:45:05 PM</v>
          </cell>
          <cell r="DV60">
            <v>2.3413933105468798</v>
          </cell>
          <cell r="DW60">
            <v>2.05372045898438</v>
          </cell>
          <cell r="DX60">
            <v>18039.88</v>
          </cell>
        </row>
        <row r="61">
          <cell r="A61" t="str">
            <v>Gateway2009</v>
          </cell>
          <cell r="B61" t="str">
            <v>EAST</v>
          </cell>
          <cell r="C61" t="str">
            <v>Gateway</v>
          </cell>
          <cell r="D61">
            <v>2009</v>
          </cell>
          <cell r="F61">
            <v>89353.055999999997</v>
          </cell>
          <cell r="G61">
            <v>12782.2880859375</v>
          </cell>
          <cell r="H61">
            <v>25.191103277564061</v>
          </cell>
          <cell r="I61">
            <v>14.0388818359375</v>
          </cell>
          <cell r="J61">
            <v>0</v>
          </cell>
          <cell r="K61">
            <v>1.24904809570313</v>
          </cell>
          <cell r="L61">
            <v>4.9552929687500002</v>
          </cell>
          <cell r="M61">
            <v>0.25666381835937502</v>
          </cell>
          <cell r="N61">
            <v>0</v>
          </cell>
          <cell r="O61">
            <v>0.87666186523437495</v>
          </cell>
          <cell r="P61">
            <v>0</v>
          </cell>
          <cell r="Q61">
            <v>0</v>
          </cell>
          <cell r="R61">
            <v>0</v>
          </cell>
          <cell r="S61">
            <v>0.43253540039062499</v>
          </cell>
          <cell r="T61">
            <v>0.27373001098632799</v>
          </cell>
          <cell r="U61">
            <v>0.12667701721191402</v>
          </cell>
          <cell r="V61">
            <v>0</v>
          </cell>
          <cell r="W61">
            <v>2.7163274765014598E-2</v>
          </cell>
          <cell r="X61">
            <v>1.5839999914169301E-3</v>
          </cell>
          <cell r="Y61">
            <v>0.61149316406249998</v>
          </cell>
          <cell r="Z61">
            <v>19.568703818589455</v>
          </cell>
          <cell r="AA61">
            <v>10.556546875</v>
          </cell>
          <cell r="AB61">
            <v>0</v>
          </cell>
          <cell r="AC61">
            <v>1.0383670654296899</v>
          </cell>
          <cell r="AD61">
            <v>4.1874516601562499</v>
          </cell>
          <cell r="AE61">
            <v>0.17528840637206999</v>
          </cell>
          <cell r="AF61">
            <v>0</v>
          </cell>
          <cell r="AG61">
            <v>0.3003212890625</v>
          </cell>
          <cell r="AH61">
            <v>0</v>
          </cell>
          <cell r="AI61">
            <v>0</v>
          </cell>
          <cell r="AJ61">
            <v>0</v>
          </cell>
          <cell r="AK61">
            <v>0.32621176147460895</v>
          </cell>
          <cell r="AL61">
            <v>0.121964889526367</v>
          </cell>
          <cell r="AM61">
            <v>3.5286514282226601E-2</v>
          </cell>
          <cell r="AN61">
            <v>0</v>
          </cell>
          <cell r="AO61">
            <v>1.3581637382507299E-2</v>
          </cell>
          <cell r="AP61">
            <v>2.8479412198066699E-4</v>
          </cell>
          <cell r="AQ61">
            <v>0.61149316406249998</v>
          </cell>
          <cell r="AR61">
            <v>111624.02668334961</v>
          </cell>
          <cell r="AS61">
            <v>86321.535999999993</v>
          </cell>
          <cell r="AT61">
            <v>0</v>
          </cell>
          <cell r="AU61">
            <v>3732.3409999999999</v>
          </cell>
          <cell r="AV61">
            <v>159.880984375</v>
          </cell>
          <cell r="AW61">
            <v>11.89020703125</v>
          </cell>
          <cell r="AX61">
            <v>0</v>
          </cell>
          <cell r="AY61">
            <v>179.76601562499999</v>
          </cell>
          <cell r="AZ61">
            <v>0</v>
          </cell>
          <cell r="BA61">
            <v>0</v>
          </cell>
          <cell r="BB61">
            <v>0</v>
          </cell>
          <cell r="BC61">
            <v>757.80200000000002</v>
          </cell>
          <cell r="BD61">
            <v>1067.6042500000001</v>
          </cell>
          <cell r="BE61">
            <v>298.61284375000002</v>
          </cell>
          <cell r="BF61">
            <v>0</v>
          </cell>
          <cell r="BG61">
            <v>118.97499999999999</v>
          </cell>
          <cell r="BH61">
            <v>2.4947966308593799</v>
          </cell>
          <cell r="BI61">
            <v>-348.82262500000002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33.252210937500003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917836480</v>
          </cell>
          <cell r="BT61">
            <v>0</v>
          </cell>
          <cell r="BU61">
            <v>24853552</v>
          </cell>
          <cell r="BV61">
            <v>1639628.5</v>
          </cell>
          <cell r="BW61">
            <v>135006.25</v>
          </cell>
          <cell r="BX61">
            <v>0</v>
          </cell>
          <cell r="BY61">
            <v>2414233.25</v>
          </cell>
          <cell r="BZ61">
            <v>0</v>
          </cell>
          <cell r="CA61">
            <v>0</v>
          </cell>
          <cell r="CB61">
            <v>0</v>
          </cell>
          <cell r="CC61">
            <v>10351456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351586.5625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203000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100500</v>
          </cell>
          <cell r="CT61">
            <v>3000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200000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T61">
            <v>18153.45703125</v>
          </cell>
          <cell r="DV61">
            <v>2.3413718261718799</v>
          </cell>
          <cell r="DW61">
            <v>2.2019057617187499</v>
          </cell>
          <cell r="DX61">
            <v>19288.694</v>
          </cell>
        </row>
        <row r="62">
          <cell r="A62" t="str">
            <v>Gateway2010</v>
          </cell>
          <cell r="B62" t="str">
            <v>EAST</v>
          </cell>
          <cell r="C62" t="str">
            <v>Gateway</v>
          </cell>
          <cell r="D62">
            <v>2010</v>
          </cell>
          <cell r="F62">
            <v>94651.415999999997</v>
          </cell>
          <cell r="G62">
            <v>12964.052734375</v>
          </cell>
          <cell r="H62">
            <v>25.429127764701846</v>
          </cell>
          <cell r="I62">
            <v>14.0543203125</v>
          </cell>
          <cell r="J62">
            <v>0</v>
          </cell>
          <cell r="K62">
            <v>1.24904809570313</v>
          </cell>
          <cell r="L62">
            <v>4.9552929687500002</v>
          </cell>
          <cell r="M62">
            <v>0.25666381835937502</v>
          </cell>
          <cell r="N62">
            <v>0</v>
          </cell>
          <cell r="O62">
            <v>0.87666186523437495</v>
          </cell>
          <cell r="P62">
            <v>0</v>
          </cell>
          <cell r="Q62">
            <v>0</v>
          </cell>
          <cell r="R62">
            <v>0</v>
          </cell>
          <cell r="S62">
            <v>0.43253540039062499</v>
          </cell>
          <cell r="T62">
            <v>0.27373001098632799</v>
          </cell>
          <cell r="U62">
            <v>0.176514007568359</v>
          </cell>
          <cell r="V62">
            <v>0</v>
          </cell>
          <cell r="W62">
            <v>0.105752998352051</v>
          </cell>
          <cell r="X62">
            <v>4.2689313888549796E-3</v>
          </cell>
          <cell r="Y62">
            <v>0.61149316406249998</v>
          </cell>
          <cell r="Z62">
            <v>19.507858874738218</v>
          </cell>
          <cell r="AA62">
            <v>10.6559521484375</v>
          </cell>
          <cell r="AB62">
            <v>0</v>
          </cell>
          <cell r="AC62">
            <v>1.0356490478515601</v>
          </cell>
          <cell r="AD62">
            <v>4.1767094726562499</v>
          </cell>
          <cell r="AE62">
            <v>0.157403381347656</v>
          </cell>
          <cell r="AF62">
            <v>0</v>
          </cell>
          <cell r="AG62">
            <v>0.23238868713378902</v>
          </cell>
          <cell r="AH62">
            <v>0</v>
          </cell>
          <cell r="AI62">
            <v>0</v>
          </cell>
          <cell r="AJ62">
            <v>0</v>
          </cell>
          <cell r="AK62">
            <v>0.30859222412109399</v>
          </cell>
          <cell r="AL62">
            <v>0.139156616210938</v>
          </cell>
          <cell r="AM62">
            <v>5.2890266418457003E-2</v>
          </cell>
          <cell r="AN62">
            <v>0</v>
          </cell>
          <cell r="AO62">
            <v>5.2876499176025396E-2</v>
          </cell>
          <cell r="AP62">
            <v>7.4272865056991598E-4</v>
          </cell>
          <cell r="AQ62">
            <v>0.61149316406249998</v>
          </cell>
          <cell r="AR62">
            <v>113138.85087939457</v>
          </cell>
          <cell r="AS62">
            <v>88803.263999999996</v>
          </cell>
          <cell r="AT62">
            <v>0</v>
          </cell>
          <cell r="AU62">
            <v>3689.6965</v>
          </cell>
          <cell r="AV62">
            <v>395.20493750000003</v>
          </cell>
          <cell r="AW62">
            <v>49.297164062500002</v>
          </cell>
          <cell r="AX62">
            <v>0</v>
          </cell>
          <cell r="AY62">
            <v>179.74549999999999</v>
          </cell>
          <cell r="AZ62">
            <v>0</v>
          </cell>
          <cell r="BA62">
            <v>0</v>
          </cell>
          <cell r="BB62">
            <v>0</v>
          </cell>
          <cell r="BC62">
            <v>757.80200000000002</v>
          </cell>
          <cell r="BD62">
            <v>1208.9513750000001</v>
          </cell>
          <cell r="BE62">
            <v>463.19053124999999</v>
          </cell>
          <cell r="BF62">
            <v>0</v>
          </cell>
          <cell r="BG62">
            <v>408.1665625</v>
          </cell>
          <cell r="BH62">
            <v>6.5062465820312498</v>
          </cell>
          <cell r="BI62">
            <v>-426.258375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34.2064375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942916096</v>
          </cell>
          <cell r="BT62">
            <v>0</v>
          </cell>
          <cell r="BU62">
            <v>24885116</v>
          </cell>
          <cell r="BV62">
            <v>3890400.75</v>
          </cell>
          <cell r="BW62">
            <v>560878.3125</v>
          </cell>
          <cell r="BX62">
            <v>0</v>
          </cell>
          <cell r="BY62">
            <v>2413971.5</v>
          </cell>
          <cell r="BZ62">
            <v>0</v>
          </cell>
          <cell r="CA62">
            <v>0</v>
          </cell>
          <cell r="CB62">
            <v>0</v>
          </cell>
          <cell r="CC62">
            <v>10351456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362769.21875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2000</v>
          </cell>
          <cell r="CR62">
            <v>0</v>
          </cell>
          <cell r="CS62">
            <v>0</v>
          </cell>
          <cell r="CT62">
            <v>77850</v>
          </cell>
          <cell r="CU62">
            <v>0</v>
          </cell>
          <cell r="CV62">
            <v>0</v>
          </cell>
          <cell r="CW62">
            <v>4000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T62">
            <v>20257.044921875</v>
          </cell>
          <cell r="DV62">
            <v>2.43284619140625</v>
          </cell>
          <cell r="DW62">
            <v>2.08400463867188</v>
          </cell>
          <cell r="DX62">
            <v>17569.078000000001</v>
          </cell>
        </row>
        <row r="63">
          <cell r="A63" t="str">
            <v>Gateway2011</v>
          </cell>
          <cell r="B63" t="str">
            <v>EAST</v>
          </cell>
          <cell r="C63" t="str">
            <v>Gateway</v>
          </cell>
          <cell r="D63">
            <v>2011</v>
          </cell>
          <cell r="F63">
            <v>93820.32</v>
          </cell>
          <cell r="G63">
            <v>13098.6455078125</v>
          </cell>
          <cell r="H63">
            <v>25.600760742187514</v>
          </cell>
          <cell r="I63">
            <v>14.24295703125</v>
          </cell>
          <cell r="J63">
            <v>0</v>
          </cell>
          <cell r="K63">
            <v>1.24904809570313</v>
          </cell>
          <cell r="L63">
            <v>4.9552929687500002</v>
          </cell>
          <cell r="M63">
            <v>0.25666381835937502</v>
          </cell>
          <cell r="N63">
            <v>0</v>
          </cell>
          <cell r="O63">
            <v>0.87666186523437495</v>
          </cell>
          <cell r="P63">
            <v>0</v>
          </cell>
          <cell r="Q63">
            <v>0</v>
          </cell>
          <cell r="R63">
            <v>0</v>
          </cell>
          <cell r="S63">
            <v>0.43253540039062499</v>
          </cell>
          <cell r="T63">
            <v>0.27373001098632799</v>
          </cell>
          <cell r="U63">
            <v>0.24363728332519499</v>
          </cell>
          <cell r="V63">
            <v>0</v>
          </cell>
          <cell r="W63">
            <v>0.105752998352051</v>
          </cell>
          <cell r="X63">
            <v>9.6113967895507801E-3</v>
          </cell>
          <cell r="Y63">
            <v>0.61149316406249998</v>
          </cell>
          <cell r="Z63">
            <v>19.64879245460034</v>
          </cell>
          <cell r="AA63">
            <v>10.8015732421875</v>
          </cell>
          <cell r="AB63">
            <v>0</v>
          </cell>
          <cell r="AC63">
            <v>1.0389719238281301</v>
          </cell>
          <cell r="AD63">
            <v>4.1854707031249996</v>
          </cell>
          <cell r="AE63">
            <v>0.184827728271484</v>
          </cell>
          <cell r="AF63">
            <v>0</v>
          </cell>
          <cell r="AG63">
            <v>0.181013031005859</v>
          </cell>
          <cell r="AH63">
            <v>0</v>
          </cell>
          <cell r="AI63">
            <v>0</v>
          </cell>
          <cell r="AJ63">
            <v>0</v>
          </cell>
          <cell r="AK63">
            <v>0.303791778564453</v>
          </cell>
          <cell r="AL63">
            <v>0.162796646118164</v>
          </cell>
          <cell r="AM63">
            <v>6.999469757080079E-2</v>
          </cell>
          <cell r="AN63">
            <v>0</v>
          </cell>
          <cell r="AO63">
            <v>5.2876499176025396E-2</v>
          </cell>
          <cell r="AP63">
            <v>1.61048209667206E-3</v>
          </cell>
          <cell r="AQ63">
            <v>0.61149316406249998</v>
          </cell>
          <cell r="AR63">
            <v>114169.43355371093</v>
          </cell>
          <cell r="AS63">
            <v>89321.2</v>
          </cell>
          <cell r="AT63">
            <v>0</v>
          </cell>
          <cell r="AU63">
            <v>3766.0762500000001</v>
          </cell>
          <cell r="AV63">
            <v>153.98621875000001</v>
          </cell>
          <cell r="AW63">
            <v>19.696771484374999</v>
          </cell>
          <cell r="AX63">
            <v>0</v>
          </cell>
          <cell r="AY63">
            <v>179.74549999999999</v>
          </cell>
          <cell r="AZ63">
            <v>0</v>
          </cell>
          <cell r="BA63">
            <v>0</v>
          </cell>
          <cell r="BB63">
            <v>0</v>
          </cell>
          <cell r="BC63">
            <v>757.80200000000002</v>
          </cell>
          <cell r="BD63">
            <v>1417.298</v>
          </cell>
          <cell r="BE63">
            <v>612.94118749999996</v>
          </cell>
          <cell r="BF63">
            <v>0</v>
          </cell>
          <cell r="BG63">
            <v>436.91206249999999</v>
          </cell>
          <cell r="BH63">
            <v>14.107723632812499</v>
          </cell>
          <cell r="BI63">
            <v>-530.6434375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26.277277343750001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945054592</v>
          </cell>
          <cell r="BT63">
            <v>0</v>
          </cell>
          <cell r="BU63">
            <v>25185924</v>
          </cell>
          <cell r="BV63">
            <v>1523839.875</v>
          </cell>
          <cell r="BW63">
            <v>220156.9375</v>
          </cell>
          <cell r="BX63">
            <v>0</v>
          </cell>
          <cell r="BY63">
            <v>2413971.5</v>
          </cell>
          <cell r="BZ63">
            <v>0</v>
          </cell>
          <cell r="CA63">
            <v>0</v>
          </cell>
          <cell r="CB63">
            <v>0</v>
          </cell>
          <cell r="CC63">
            <v>10351456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278228.53125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750000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100000</v>
          </cell>
          <cell r="CT63">
            <v>15000</v>
          </cell>
          <cell r="CU63">
            <v>0</v>
          </cell>
          <cell r="CV63">
            <v>0</v>
          </cell>
          <cell r="CW63">
            <v>6000</v>
          </cell>
          <cell r="CX63">
            <v>0</v>
          </cell>
          <cell r="CY63">
            <v>158120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T63">
            <v>18806.689453125</v>
          </cell>
          <cell r="DV63">
            <v>2.3433767089843802</v>
          </cell>
          <cell r="DW63">
            <v>2.0543725585937498</v>
          </cell>
          <cell r="DX63">
            <v>17994.034</v>
          </cell>
        </row>
        <row r="64">
          <cell r="A64" t="str">
            <v>Gateway2012</v>
          </cell>
          <cell r="B64" t="str">
            <v>EAST</v>
          </cell>
          <cell r="C64" t="str">
            <v>Gateway</v>
          </cell>
          <cell r="D64">
            <v>2012</v>
          </cell>
          <cell r="F64">
            <v>96552.911999999997</v>
          </cell>
          <cell r="G64">
            <v>13857.75</v>
          </cell>
          <cell r="H64">
            <v>26.588143117904668</v>
          </cell>
          <cell r="I64">
            <v>15.083876953124999</v>
          </cell>
          <cell r="J64">
            <v>0</v>
          </cell>
          <cell r="K64">
            <v>1.2492481689453101</v>
          </cell>
          <cell r="L64">
            <v>4.9563305664062502</v>
          </cell>
          <cell r="M64">
            <v>0.25666259765624999</v>
          </cell>
          <cell r="N64">
            <v>0</v>
          </cell>
          <cell r="O64">
            <v>0.87674627685546902</v>
          </cell>
          <cell r="P64">
            <v>0</v>
          </cell>
          <cell r="Q64">
            <v>0</v>
          </cell>
          <cell r="R64">
            <v>0</v>
          </cell>
          <cell r="S64">
            <v>0.43253158569335898</v>
          </cell>
          <cell r="T64">
            <v>0.27373001098632799</v>
          </cell>
          <cell r="U64">
            <v>0.37692382812500003</v>
          </cell>
          <cell r="V64">
            <v>0</v>
          </cell>
          <cell r="W64">
            <v>0.105752998352051</v>
          </cell>
          <cell r="X64">
            <v>2.16249828338623E-2</v>
          </cell>
          <cell r="Y64">
            <v>0.61131695556640597</v>
          </cell>
          <cell r="Z64">
            <v>20.510971680402765</v>
          </cell>
          <cell r="AA64">
            <v>11.566278320312501</v>
          </cell>
          <cell r="AB64">
            <v>0</v>
          </cell>
          <cell r="AC64">
            <v>1.03699206542969</v>
          </cell>
          <cell r="AD64">
            <v>4.1783251953124996</v>
          </cell>
          <cell r="AE64">
            <v>0.16101774597168</v>
          </cell>
          <cell r="AF64">
            <v>0</v>
          </cell>
          <cell r="AG64">
            <v>0.18675926208496099</v>
          </cell>
          <cell r="AH64">
            <v>0</v>
          </cell>
          <cell r="AI64">
            <v>0</v>
          </cell>
          <cell r="AJ64">
            <v>0</v>
          </cell>
          <cell r="AK64">
            <v>0.30289428710937499</v>
          </cell>
          <cell r="AL64">
            <v>0.16274058532714802</v>
          </cell>
          <cell r="AM64">
            <v>0.10674539947509799</v>
          </cell>
          <cell r="AN64">
            <v>0</v>
          </cell>
          <cell r="AO64">
            <v>5.2876499176025396E-2</v>
          </cell>
          <cell r="AP64">
            <v>3.5929915904998801E-3</v>
          </cell>
          <cell r="AQ64">
            <v>0.61131695556640597</v>
          </cell>
          <cell r="AR64">
            <v>121077.57707031252</v>
          </cell>
          <cell r="AS64">
            <v>95649.392000000007</v>
          </cell>
          <cell r="AT64">
            <v>0</v>
          </cell>
          <cell r="AU64">
            <v>3173.4504999999999</v>
          </cell>
          <cell r="AV64">
            <v>218.33665625</v>
          </cell>
          <cell r="AW64">
            <v>16.581009765625002</v>
          </cell>
          <cell r="AX64">
            <v>0</v>
          </cell>
          <cell r="AY64">
            <v>180.35906249999999</v>
          </cell>
          <cell r="AZ64">
            <v>0</v>
          </cell>
          <cell r="BA64">
            <v>0</v>
          </cell>
          <cell r="BB64">
            <v>0</v>
          </cell>
          <cell r="BC64">
            <v>759.87149999999997</v>
          </cell>
          <cell r="BD64">
            <v>1419.0695000000001</v>
          </cell>
          <cell r="BE64">
            <v>937.5954375</v>
          </cell>
          <cell r="BF64">
            <v>0</v>
          </cell>
          <cell r="BG64">
            <v>437.20446874999999</v>
          </cell>
          <cell r="BH64">
            <v>31.560587890625001</v>
          </cell>
          <cell r="BI64">
            <v>-583.04306250000002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26.857410156250001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1000508160</v>
          </cell>
          <cell r="BT64">
            <v>0</v>
          </cell>
          <cell r="BU64">
            <v>21169566</v>
          </cell>
          <cell r="BV64">
            <v>2130411</v>
          </cell>
          <cell r="BW64">
            <v>183025.5625</v>
          </cell>
          <cell r="BX64">
            <v>0</v>
          </cell>
          <cell r="BY64">
            <v>2422227.25</v>
          </cell>
          <cell r="BZ64">
            <v>0</v>
          </cell>
          <cell r="CA64">
            <v>0</v>
          </cell>
          <cell r="CB64">
            <v>0</v>
          </cell>
          <cell r="CC64">
            <v>10379735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283716.34375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750000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150000</v>
          </cell>
          <cell r="CT64">
            <v>0</v>
          </cell>
          <cell r="CU64">
            <v>0</v>
          </cell>
          <cell r="CV64">
            <v>0</v>
          </cell>
          <cell r="CW64">
            <v>15000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T64">
            <v>19366.4375</v>
          </cell>
          <cell r="DV64">
            <v>2.3433981933593802</v>
          </cell>
          <cell r="DW64">
            <v>2.1414323730468801</v>
          </cell>
          <cell r="DX64">
            <v>18810.342000000001</v>
          </cell>
        </row>
        <row r="65">
          <cell r="A65" t="str">
            <v>Gateway2013</v>
          </cell>
          <cell r="B65" t="str">
            <v>EAST</v>
          </cell>
          <cell r="C65" t="str">
            <v>Gateway</v>
          </cell>
          <cell r="D65">
            <v>2013</v>
          </cell>
          <cell r="F65">
            <v>99176.639999999999</v>
          </cell>
          <cell r="G65">
            <v>14130.7294921875</v>
          </cell>
          <cell r="H65">
            <v>27.00050979232789</v>
          </cell>
          <cell r="I65">
            <v>15.395199218749999</v>
          </cell>
          <cell r="J65">
            <v>0</v>
          </cell>
          <cell r="K65">
            <v>1.24904809570313</v>
          </cell>
          <cell r="L65">
            <v>4.9552929687500002</v>
          </cell>
          <cell r="M65">
            <v>0.25666381835937502</v>
          </cell>
          <cell r="N65">
            <v>0</v>
          </cell>
          <cell r="O65">
            <v>0.87666186523437495</v>
          </cell>
          <cell r="P65">
            <v>0</v>
          </cell>
          <cell r="Q65">
            <v>0</v>
          </cell>
          <cell r="R65">
            <v>0</v>
          </cell>
          <cell r="S65">
            <v>0.43253540039062499</v>
          </cell>
          <cell r="T65">
            <v>0.27373001098632799</v>
          </cell>
          <cell r="U65">
            <v>0.46007565307617199</v>
          </cell>
          <cell r="V65">
            <v>0</v>
          </cell>
          <cell r="W65">
            <v>0.105752998352051</v>
          </cell>
          <cell r="X65">
            <v>4.0679889678955097E-2</v>
          </cell>
          <cell r="Y65">
            <v>0.61149316406249998</v>
          </cell>
          <cell r="Z65">
            <v>20.678718599319467</v>
          </cell>
          <cell r="AA65">
            <v>11.816654296875001</v>
          </cell>
          <cell r="AB65">
            <v>0</v>
          </cell>
          <cell r="AC65">
            <v>1.03601550292969</v>
          </cell>
          <cell r="AD65">
            <v>4.1736010742187499</v>
          </cell>
          <cell r="AE65">
            <v>0.14759011840820302</v>
          </cell>
          <cell r="AF65">
            <v>0</v>
          </cell>
          <cell r="AG65">
            <v>0.18428605651855501</v>
          </cell>
          <cell r="AH65">
            <v>0</v>
          </cell>
          <cell r="AI65">
            <v>0</v>
          </cell>
          <cell r="AJ65">
            <v>0</v>
          </cell>
          <cell r="AK65">
            <v>0.30034982299804697</v>
          </cell>
          <cell r="AL65">
            <v>0.162796646118164</v>
          </cell>
          <cell r="AM65">
            <v>0.13200149536132802</v>
          </cell>
          <cell r="AN65">
            <v>0</v>
          </cell>
          <cell r="AO65">
            <v>5.2876499176025396E-2</v>
          </cell>
          <cell r="AP65">
            <v>6.6813640594482401E-3</v>
          </cell>
          <cell r="AQ65">
            <v>0.61149316406249998</v>
          </cell>
          <cell r="AR65">
            <v>123092.28387890627</v>
          </cell>
          <cell r="AS65">
            <v>98103.952000000005</v>
          </cell>
          <cell r="AT65">
            <v>0</v>
          </cell>
          <cell r="AU65">
            <v>3309.1329999999998</v>
          </cell>
          <cell r="AV65">
            <v>252.49646874999999</v>
          </cell>
          <cell r="AW65">
            <v>21.520572265624999</v>
          </cell>
          <cell r="AX65">
            <v>0</v>
          </cell>
          <cell r="AY65">
            <v>179.76601562499999</v>
          </cell>
          <cell r="AZ65">
            <v>0</v>
          </cell>
          <cell r="BA65">
            <v>0</v>
          </cell>
          <cell r="BB65">
            <v>0</v>
          </cell>
          <cell r="BC65">
            <v>757.80200000000002</v>
          </cell>
          <cell r="BD65">
            <v>1417.2516250000001</v>
          </cell>
          <cell r="BE65">
            <v>1156.0954999999999</v>
          </cell>
          <cell r="BF65">
            <v>0</v>
          </cell>
          <cell r="BG65">
            <v>439.01046874999997</v>
          </cell>
          <cell r="BH65">
            <v>58.528273437499998</v>
          </cell>
          <cell r="BI65">
            <v>-627.26475000000005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27.944705078125001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1021808448</v>
          </cell>
          <cell r="BT65">
            <v>0</v>
          </cell>
          <cell r="BU65">
            <v>22108782</v>
          </cell>
          <cell r="BV65">
            <v>2463203</v>
          </cell>
          <cell r="BW65">
            <v>240107.859375</v>
          </cell>
          <cell r="BX65">
            <v>0</v>
          </cell>
          <cell r="BY65">
            <v>2414233.25</v>
          </cell>
          <cell r="BZ65">
            <v>0</v>
          </cell>
          <cell r="CA65">
            <v>0</v>
          </cell>
          <cell r="CB65">
            <v>0</v>
          </cell>
          <cell r="CC65">
            <v>10351456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295347.125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50000</v>
          </cell>
          <cell r="CT65">
            <v>0</v>
          </cell>
          <cell r="CU65">
            <v>0</v>
          </cell>
          <cell r="CV65">
            <v>0</v>
          </cell>
          <cell r="CW65">
            <v>21000</v>
          </cell>
          <cell r="CX65">
            <v>0</v>
          </cell>
          <cell r="CY65">
            <v>0</v>
          </cell>
          <cell r="CZ65">
            <v>12000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T65">
            <v>19837.16015625</v>
          </cell>
          <cell r="DV65">
            <v>2.3433767089843802</v>
          </cell>
          <cell r="DW65">
            <v>2.0543725585937498</v>
          </cell>
          <cell r="DX65">
            <v>17996.047999999999</v>
          </cell>
        </row>
        <row r="66">
          <cell r="A66" t="str">
            <v>Gateway2014</v>
          </cell>
          <cell r="B66" t="str">
            <v>EAST</v>
          </cell>
          <cell r="C66" t="str">
            <v>Gateway</v>
          </cell>
          <cell r="D66">
            <v>2014</v>
          </cell>
          <cell r="F66">
            <v>101172.192</v>
          </cell>
          <cell r="G66">
            <v>14227.9296875</v>
          </cell>
          <cell r="H66">
            <v>27.096427574157723</v>
          </cell>
          <cell r="I66">
            <v>15.395199218749999</v>
          </cell>
          <cell r="J66">
            <v>0</v>
          </cell>
          <cell r="K66">
            <v>1.24904809570313</v>
          </cell>
          <cell r="L66">
            <v>4.9552929687500002</v>
          </cell>
          <cell r="M66">
            <v>0.24466381835937501</v>
          </cell>
          <cell r="N66">
            <v>0</v>
          </cell>
          <cell r="O66">
            <v>0.87666186523437495</v>
          </cell>
          <cell r="P66">
            <v>0</v>
          </cell>
          <cell r="Q66">
            <v>0</v>
          </cell>
          <cell r="R66">
            <v>0</v>
          </cell>
          <cell r="S66">
            <v>0.43253540039062499</v>
          </cell>
          <cell r="T66">
            <v>0.27373001098632799</v>
          </cell>
          <cell r="U66">
            <v>0.543637268066406</v>
          </cell>
          <cell r="V66">
            <v>0</v>
          </cell>
          <cell r="W66">
            <v>0.105752998352051</v>
          </cell>
          <cell r="X66">
            <v>6.5036056518554708E-2</v>
          </cell>
          <cell r="Y66">
            <v>0.61149316406249998</v>
          </cell>
          <cell r="Z66">
            <v>20.614668005943305</v>
          </cell>
          <cell r="AA66">
            <v>11.814928710937499</v>
          </cell>
          <cell r="AB66">
            <v>0</v>
          </cell>
          <cell r="AC66">
            <v>1.03818334960938</v>
          </cell>
          <cell r="AD66">
            <v>4.1740341796875002</v>
          </cell>
          <cell r="AE66">
            <v>0.16140078735351598</v>
          </cell>
          <cell r="AF66">
            <v>0</v>
          </cell>
          <cell r="AG66">
            <v>0.15490489196777302</v>
          </cell>
          <cell r="AH66">
            <v>0</v>
          </cell>
          <cell r="AI66">
            <v>0</v>
          </cell>
          <cell r="AJ66">
            <v>0</v>
          </cell>
          <cell r="AK66">
            <v>0.29091198730468804</v>
          </cell>
          <cell r="AL66">
            <v>0.162796646118164</v>
          </cell>
          <cell r="AM66">
            <v>0.15466551208496099</v>
          </cell>
          <cell r="AN66">
            <v>0</v>
          </cell>
          <cell r="AO66">
            <v>5.2876499176025396E-2</v>
          </cell>
          <cell r="AP66">
            <v>1.06074094772339E-2</v>
          </cell>
          <cell r="AQ66">
            <v>0.61149316406249998</v>
          </cell>
          <cell r="AR66">
            <v>123866.78930468751</v>
          </cell>
          <cell r="AS66">
            <v>98580.864000000001</v>
          </cell>
          <cell r="AT66">
            <v>0</v>
          </cell>
          <cell r="AU66">
            <v>3901.1015000000002</v>
          </cell>
          <cell r="AV66">
            <v>352.96687500000002</v>
          </cell>
          <cell r="AW66">
            <v>40.952832031249997</v>
          </cell>
          <cell r="AX66">
            <v>0</v>
          </cell>
          <cell r="AY66">
            <v>179.76601562499999</v>
          </cell>
          <cell r="AZ66">
            <v>0</v>
          </cell>
          <cell r="BA66">
            <v>0</v>
          </cell>
          <cell r="BB66">
            <v>0</v>
          </cell>
          <cell r="BC66">
            <v>757.80200000000002</v>
          </cell>
          <cell r="BD66">
            <v>1419.701</v>
          </cell>
          <cell r="BE66">
            <v>1354.6288750000001</v>
          </cell>
          <cell r="BF66">
            <v>0</v>
          </cell>
          <cell r="BG66">
            <v>443.13121875000002</v>
          </cell>
          <cell r="BH66">
            <v>92.920179687499996</v>
          </cell>
          <cell r="BI66">
            <v>-704.20187499999997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33.470683593750003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1026300224</v>
          </cell>
          <cell r="BT66">
            <v>0</v>
          </cell>
          <cell r="BU66">
            <v>26362946</v>
          </cell>
          <cell r="BV66">
            <v>3453268.5</v>
          </cell>
          <cell r="BW66">
            <v>458465.5625</v>
          </cell>
          <cell r="BX66">
            <v>0</v>
          </cell>
          <cell r="BY66">
            <v>2414233.25</v>
          </cell>
          <cell r="BZ66">
            <v>0</v>
          </cell>
          <cell r="CA66">
            <v>0</v>
          </cell>
          <cell r="CB66">
            <v>0</v>
          </cell>
          <cell r="CC66">
            <v>10351456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353937.65625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100000</v>
          </cell>
          <cell r="CT66">
            <v>0</v>
          </cell>
          <cell r="CU66">
            <v>0</v>
          </cell>
          <cell r="CV66">
            <v>0</v>
          </cell>
          <cell r="CW66">
            <v>26000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T66">
            <v>20222.978515625</v>
          </cell>
          <cell r="DV66">
            <v>2.3433767089843802</v>
          </cell>
          <cell r="DW66">
            <v>1.9878648681640601</v>
          </cell>
          <cell r="DX66">
            <v>17413.686000000002</v>
          </cell>
        </row>
        <row r="67">
          <cell r="A67" t="str">
            <v>Gateway2015</v>
          </cell>
          <cell r="B67" t="str">
            <v>EAST</v>
          </cell>
          <cell r="C67" t="str">
            <v>Gateway</v>
          </cell>
          <cell r="D67">
            <v>2015</v>
          </cell>
          <cell r="F67">
            <v>102871.776</v>
          </cell>
          <cell r="G67">
            <v>14398.8212890625</v>
          </cell>
          <cell r="H67">
            <v>27.19826318359376</v>
          </cell>
          <cell r="I67">
            <v>15.395199218749999</v>
          </cell>
          <cell r="J67">
            <v>0</v>
          </cell>
          <cell r="K67">
            <v>1.24904809570313</v>
          </cell>
          <cell r="L67">
            <v>4.9552929687500002</v>
          </cell>
          <cell r="M67">
            <v>0.24466381835937501</v>
          </cell>
          <cell r="N67">
            <v>0</v>
          </cell>
          <cell r="O67">
            <v>0.87666186523437495</v>
          </cell>
          <cell r="P67">
            <v>0</v>
          </cell>
          <cell r="Q67">
            <v>0</v>
          </cell>
          <cell r="R67">
            <v>0</v>
          </cell>
          <cell r="S67">
            <v>0.43253540039062499</v>
          </cell>
          <cell r="T67">
            <v>0.27373001098632799</v>
          </cell>
          <cell r="U67">
            <v>0.61007562255859393</v>
          </cell>
          <cell r="V67">
            <v>0</v>
          </cell>
          <cell r="W67">
            <v>0.105752998352051</v>
          </cell>
          <cell r="X67">
            <v>0.100433311462402</v>
          </cell>
          <cell r="Y67">
            <v>0.61149316406249998</v>
          </cell>
          <cell r="Z67">
            <v>20.849087682724008</v>
          </cell>
          <cell r="AA67">
            <v>11.7608662109375</v>
          </cell>
          <cell r="AB67">
            <v>0</v>
          </cell>
          <cell r="AC67">
            <v>1.0391458740234401</v>
          </cell>
          <cell r="AD67">
            <v>4.1723535156249998</v>
          </cell>
          <cell r="AE67">
            <v>0.16715945434570301</v>
          </cell>
          <cell r="AF67">
            <v>0</v>
          </cell>
          <cell r="AG67">
            <v>0.187971588134766</v>
          </cell>
          <cell r="AH67">
            <v>0</v>
          </cell>
          <cell r="AI67">
            <v>0</v>
          </cell>
          <cell r="AJ67">
            <v>0</v>
          </cell>
          <cell r="AK67">
            <v>0.29425610351562498</v>
          </cell>
          <cell r="AL67">
            <v>0.162796646118164</v>
          </cell>
          <cell r="AM67">
            <v>0.17606781005859401</v>
          </cell>
          <cell r="AN67">
            <v>0</v>
          </cell>
          <cell r="AO67">
            <v>5.2876499176025396E-2</v>
          </cell>
          <cell r="AP67">
            <v>1.6362291336059598E-2</v>
          </cell>
          <cell r="AQ67">
            <v>0.61149316406249998</v>
          </cell>
          <cell r="AR67">
            <v>125276.03607031249</v>
          </cell>
          <cell r="AS67">
            <v>95658.967999999993</v>
          </cell>
          <cell r="AT67">
            <v>0</v>
          </cell>
          <cell r="AU67">
            <v>5850.7515000000003</v>
          </cell>
          <cell r="AV67">
            <v>621.22856249999995</v>
          </cell>
          <cell r="AW67">
            <v>52.606140625000002</v>
          </cell>
          <cell r="AX67">
            <v>0</v>
          </cell>
          <cell r="AY67">
            <v>179.76601562499999</v>
          </cell>
          <cell r="AZ67">
            <v>0</v>
          </cell>
          <cell r="BA67">
            <v>0</v>
          </cell>
          <cell r="BB67">
            <v>0</v>
          </cell>
          <cell r="BC67">
            <v>757.80200000000002</v>
          </cell>
          <cell r="BD67">
            <v>1422.941</v>
          </cell>
          <cell r="BE67">
            <v>1542.354</v>
          </cell>
          <cell r="BF67">
            <v>0</v>
          </cell>
          <cell r="BG67">
            <v>460.16340624999998</v>
          </cell>
          <cell r="BH67">
            <v>143.33367187499999</v>
          </cell>
          <cell r="BI67">
            <v>-791.9391875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38.2709609375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990620416</v>
          </cell>
          <cell r="BT67">
            <v>0</v>
          </cell>
          <cell r="BU67">
            <v>38749780</v>
          </cell>
          <cell r="BV67">
            <v>6094569.5</v>
          </cell>
          <cell r="BW67">
            <v>587397.9375</v>
          </cell>
          <cell r="BX67">
            <v>0</v>
          </cell>
          <cell r="BY67">
            <v>2414233.25</v>
          </cell>
          <cell r="BZ67">
            <v>0</v>
          </cell>
          <cell r="CA67">
            <v>0</v>
          </cell>
          <cell r="CB67">
            <v>0</v>
          </cell>
          <cell r="CC67">
            <v>10351456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404727.9375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50000</v>
          </cell>
          <cell r="CT67">
            <v>0</v>
          </cell>
          <cell r="CU67">
            <v>0</v>
          </cell>
          <cell r="CV67">
            <v>0</v>
          </cell>
          <cell r="CW67">
            <v>40000</v>
          </cell>
          <cell r="CX67">
            <v>0</v>
          </cell>
          <cell r="CY67">
            <v>55500</v>
          </cell>
          <cell r="CZ67">
            <v>195800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T67">
            <v>20558.271484375</v>
          </cell>
          <cell r="DV67">
            <v>2.3433767089843802</v>
          </cell>
          <cell r="DW67">
            <v>2.2077385253906301</v>
          </cell>
          <cell r="DX67">
            <v>19339.79</v>
          </cell>
        </row>
        <row r="68">
          <cell r="A68" t="str">
            <v>Gateway2016</v>
          </cell>
          <cell r="B68" t="str">
            <v>EAST</v>
          </cell>
          <cell r="C68" t="str">
            <v>Gateway</v>
          </cell>
          <cell r="D68">
            <v>2016</v>
          </cell>
          <cell r="F68">
            <v>103125.264</v>
          </cell>
          <cell r="G68">
            <v>13985.8916015625</v>
          </cell>
          <cell r="H68">
            <v>27.217411369323727</v>
          </cell>
          <cell r="I68">
            <v>15.264357421874999</v>
          </cell>
          <cell r="J68">
            <v>0</v>
          </cell>
          <cell r="K68">
            <v>1.2492481689453101</v>
          </cell>
          <cell r="L68">
            <v>4.9563305664062502</v>
          </cell>
          <cell r="M68">
            <v>0.19166258239746101</v>
          </cell>
          <cell r="N68">
            <v>0</v>
          </cell>
          <cell r="O68">
            <v>0.87674627685546902</v>
          </cell>
          <cell r="P68">
            <v>0</v>
          </cell>
          <cell r="Q68">
            <v>0</v>
          </cell>
          <cell r="R68">
            <v>0</v>
          </cell>
          <cell r="S68">
            <v>0.28461264038085898</v>
          </cell>
          <cell r="T68">
            <v>0.27373001098632799</v>
          </cell>
          <cell r="U68">
            <v>0.81998394775390604</v>
          </cell>
          <cell r="V68">
            <v>0</v>
          </cell>
          <cell r="W68">
            <v>0.105752998352051</v>
          </cell>
          <cell r="X68">
            <v>0.13383337402343801</v>
          </cell>
          <cell r="Y68">
            <v>0.61131695556640597</v>
          </cell>
          <cell r="Z68">
            <v>20.559046192169195</v>
          </cell>
          <cell r="AA68">
            <v>11.67031640625</v>
          </cell>
          <cell r="AB68">
            <v>0</v>
          </cell>
          <cell r="AC68">
            <v>1.0391379394531299</v>
          </cell>
          <cell r="AD68">
            <v>4.1740727539062501</v>
          </cell>
          <cell r="AE68">
            <v>0.12624602508544899</v>
          </cell>
          <cell r="AF68">
            <v>0</v>
          </cell>
          <cell r="AG68">
            <v>0.16907360839843802</v>
          </cell>
          <cell r="AH68">
            <v>0</v>
          </cell>
          <cell r="AI68">
            <v>0</v>
          </cell>
          <cell r="AJ68">
            <v>0</v>
          </cell>
          <cell r="AK68">
            <v>0.19330535888671901</v>
          </cell>
          <cell r="AL68">
            <v>0.177659683227539</v>
          </cell>
          <cell r="AM68">
            <v>0.23544393920898402</v>
          </cell>
          <cell r="AN68">
            <v>0</v>
          </cell>
          <cell r="AO68">
            <v>5.2876499176025396E-2</v>
          </cell>
          <cell r="AP68">
            <v>2.4267433166503899E-2</v>
          </cell>
          <cell r="AQ68">
            <v>0.61131695556640597</v>
          </cell>
          <cell r="AR68">
            <v>122038.54434765628</v>
          </cell>
          <cell r="AS68">
            <v>94006.84</v>
          </cell>
          <cell r="AT68">
            <v>0</v>
          </cell>
          <cell r="AU68">
            <v>5841.6914999999999</v>
          </cell>
          <cell r="AV68">
            <v>337.27665624999997</v>
          </cell>
          <cell r="AW68">
            <v>23.227339843749998</v>
          </cell>
          <cell r="AX68">
            <v>0</v>
          </cell>
          <cell r="AY68">
            <v>180.35906249999999</v>
          </cell>
          <cell r="AZ68">
            <v>0</v>
          </cell>
          <cell r="BA68">
            <v>0</v>
          </cell>
          <cell r="BB68">
            <v>0</v>
          </cell>
          <cell r="BC68">
            <v>500.00746874999999</v>
          </cell>
          <cell r="BD68">
            <v>1557.2273749999999</v>
          </cell>
          <cell r="BE68">
            <v>2068.1395000000002</v>
          </cell>
          <cell r="BF68">
            <v>0</v>
          </cell>
          <cell r="BG68">
            <v>461.34146874999999</v>
          </cell>
          <cell r="BH68">
            <v>213.16514062499999</v>
          </cell>
          <cell r="BI68">
            <v>-795.91337499999997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26.7762109375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972909952</v>
          </cell>
          <cell r="BT68">
            <v>0</v>
          </cell>
          <cell r="BU68">
            <v>38211436</v>
          </cell>
          <cell r="BV68">
            <v>3329334.25</v>
          </cell>
          <cell r="BW68">
            <v>254090.359375</v>
          </cell>
          <cell r="BX68">
            <v>0</v>
          </cell>
          <cell r="BY68">
            <v>2422227.25</v>
          </cell>
          <cell r="BZ68">
            <v>0</v>
          </cell>
          <cell r="CA68">
            <v>0</v>
          </cell>
          <cell r="CB68">
            <v>0</v>
          </cell>
          <cell r="CC68">
            <v>7221607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283164.25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17000</v>
          </cell>
          <cell r="CR68">
            <v>0</v>
          </cell>
          <cell r="CS68">
            <v>50000</v>
          </cell>
          <cell r="CT68">
            <v>5992</v>
          </cell>
          <cell r="CU68">
            <v>0</v>
          </cell>
          <cell r="CV68">
            <v>0</v>
          </cell>
          <cell r="CW68">
            <v>28477</v>
          </cell>
          <cell r="CX68">
            <v>0</v>
          </cell>
          <cell r="CY68">
            <v>28554</v>
          </cell>
          <cell r="CZ68">
            <v>87080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Q68">
            <v>1.9182736245666443</v>
          </cell>
          <cell r="DR68">
            <v>5.6113849823649655</v>
          </cell>
          <cell r="DS68">
            <v>17.995145642506824</v>
          </cell>
          <cell r="DT68">
            <v>20352.103515625</v>
          </cell>
          <cell r="DU68">
            <v>13.868628028359893</v>
          </cell>
          <cell r="DV68">
            <v>2.4498364257812502</v>
          </cell>
          <cell r="DW68">
            <v>2.0853295898437501</v>
          </cell>
          <cell r="DX68">
            <v>17618.405999999999</v>
          </cell>
        </row>
        <row r="69">
          <cell r="A69" t="str">
            <v>Gateway2017</v>
          </cell>
          <cell r="B69" t="str">
            <v>EAST</v>
          </cell>
          <cell r="C69" t="str">
            <v>Gateway</v>
          </cell>
          <cell r="D69">
            <v>2017</v>
          </cell>
          <cell r="F69">
            <v>104125.68</v>
          </cell>
          <cell r="G69">
            <v>14007.2685546875</v>
          </cell>
          <cell r="H69">
            <v>27.084923576354992</v>
          </cell>
          <cell r="I69">
            <v>15.2314521484375</v>
          </cell>
          <cell r="J69">
            <v>0</v>
          </cell>
          <cell r="K69">
            <v>1.24904809570313</v>
          </cell>
          <cell r="L69">
            <v>4.9552929687500002</v>
          </cell>
          <cell r="M69">
            <v>9.7922058105468807E-2</v>
          </cell>
          <cell r="N69">
            <v>0</v>
          </cell>
          <cell r="O69">
            <v>0.87666186523437495</v>
          </cell>
          <cell r="P69">
            <v>0</v>
          </cell>
          <cell r="Q69">
            <v>0</v>
          </cell>
          <cell r="R69">
            <v>0</v>
          </cell>
          <cell r="S69">
            <v>0.28461416625976604</v>
          </cell>
          <cell r="T69">
            <v>0.27373001098632799</v>
          </cell>
          <cell r="U69">
            <v>0.88685644531249996</v>
          </cell>
          <cell r="V69">
            <v>0</v>
          </cell>
          <cell r="W69">
            <v>0.105752998352051</v>
          </cell>
          <cell r="X69">
            <v>0.15168095397949199</v>
          </cell>
          <cell r="Y69">
            <v>0.61149316406249998</v>
          </cell>
          <cell r="Z69">
            <v>20.454705347061164</v>
          </cell>
          <cell r="AA69">
            <v>11.641626953125</v>
          </cell>
          <cell r="AB69">
            <v>0</v>
          </cell>
          <cell r="AC69">
            <v>1.0391614990234399</v>
          </cell>
          <cell r="AD69">
            <v>4.1717915039062499</v>
          </cell>
          <cell r="AE69">
            <v>7.2607124328613298E-2</v>
          </cell>
          <cell r="AF69">
            <v>0</v>
          </cell>
          <cell r="AG69">
            <v>0.146631195068359</v>
          </cell>
          <cell r="AH69">
            <v>0</v>
          </cell>
          <cell r="AI69">
            <v>0</v>
          </cell>
          <cell r="AJ69">
            <v>0</v>
          </cell>
          <cell r="AK69">
            <v>0.18999554443359401</v>
          </cell>
          <cell r="AL69">
            <v>0.177377014160156</v>
          </cell>
          <cell r="AM69">
            <v>0.25372529602050803</v>
          </cell>
          <cell r="AN69">
            <v>0</v>
          </cell>
          <cell r="AO69">
            <v>5.2876499176025396E-2</v>
          </cell>
          <cell r="AP69">
            <v>2.7368284225463901E-2</v>
          </cell>
          <cell r="AQ69">
            <v>0.61149316406249998</v>
          </cell>
          <cell r="AR69">
            <v>121829.78813525393</v>
          </cell>
          <cell r="AS69">
            <v>92976.376000000004</v>
          </cell>
          <cell r="AT69">
            <v>0</v>
          </cell>
          <cell r="AU69">
            <v>5990.56</v>
          </cell>
          <cell r="AV69">
            <v>373.58550000000002</v>
          </cell>
          <cell r="AW69">
            <v>5.4476528320312498</v>
          </cell>
          <cell r="AX69">
            <v>0</v>
          </cell>
          <cell r="AY69">
            <v>179.76601562499999</v>
          </cell>
          <cell r="AZ69">
            <v>0</v>
          </cell>
          <cell r="BA69">
            <v>0</v>
          </cell>
          <cell r="BB69">
            <v>0</v>
          </cell>
          <cell r="BC69">
            <v>498.64400000000001</v>
          </cell>
          <cell r="BD69">
            <v>1551.4267500000001</v>
          </cell>
          <cell r="BE69">
            <v>2222.6334999999999</v>
          </cell>
          <cell r="BF69">
            <v>0</v>
          </cell>
          <cell r="BG69">
            <v>460.78790624999999</v>
          </cell>
          <cell r="BH69">
            <v>239.74617187499999</v>
          </cell>
          <cell r="BI69">
            <v>-830.13606249999998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27.302701171875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962082240</v>
          </cell>
          <cell r="BT69">
            <v>0</v>
          </cell>
          <cell r="BU69">
            <v>39234296</v>
          </cell>
          <cell r="BV69">
            <v>3699511.5</v>
          </cell>
          <cell r="BW69">
            <v>67474.625</v>
          </cell>
          <cell r="BX69">
            <v>0</v>
          </cell>
          <cell r="BY69">
            <v>2414233.25</v>
          </cell>
          <cell r="BZ69">
            <v>0</v>
          </cell>
          <cell r="CA69">
            <v>0</v>
          </cell>
          <cell r="CB69">
            <v>0</v>
          </cell>
          <cell r="CC69">
            <v>7201908.5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288851.34375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75000</v>
          </cell>
          <cell r="CT69">
            <v>5954</v>
          </cell>
          <cell r="CU69">
            <v>0</v>
          </cell>
          <cell r="CV69">
            <v>0</v>
          </cell>
          <cell r="CW69">
            <v>12563</v>
          </cell>
          <cell r="CX69">
            <v>0</v>
          </cell>
          <cell r="CY69">
            <v>120000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Q69">
            <v>1.9636989401238714</v>
          </cell>
          <cell r="DR69">
            <v>5.6826737282351134</v>
          </cell>
          <cell r="DS69">
            <v>18.381006610226205</v>
          </cell>
          <cell r="DT69">
            <v>20566.396484375</v>
          </cell>
          <cell r="DU69">
            <v>14.010956262496254</v>
          </cell>
          <cell r="DV69">
            <v>2.3604187011718798</v>
          </cell>
          <cell r="DW69">
            <v>2.0700512695312501</v>
          </cell>
          <cell r="DX69">
            <v>18133.648000000001</v>
          </cell>
        </row>
        <row r="70">
          <cell r="A70" t="str">
            <v>Gateway2018</v>
          </cell>
          <cell r="B70" t="str">
            <v>EAST</v>
          </cell>
          <cell r="C70" t="str">
            <v>Gateway</v>
          </cell>
          <cell r="D70">
            <v>2018</v>
          </cell>
          <cell r="F70">
            <v>105072.52800000001</v>
          </cell>
          <cell r="G70">
            <v>13992.0751953125</v>
          </cell>
          <cell r="H70">
            <v>27.089776649475112</v>
          </cell>
          <cell r="I70">
            <v>15.131960937500001</v>
          </cell>
          <cell r="J70">
            <v>0</v>
          </cell>
          <cell r="K70">
            <v>1.24904809570313</v>
          </cell>
          <cell r="L70">
            <v>4.9552929687500002</v>
          </cell>
          <cell r="M70">
            <v>9.7922058105468807E-2</v>
          </cell>
          <cell r="N70">
            <v>0</v>
          </cell>
          <cell r="O70">
            <v>0.87666186523437495</v>
          </cell>
          <cell r="P70">
            <v>0</v>
          </cell>
          <cell r="Q70">
            <v>0</v>
          </cell>
          <cell r="R70">
            <v>0</v>
          </cell>
          <cell r="S70">
            <v>0.28461416625976604</v>
          </cell>
          <cell r="T70">
            <v>0.27373001098632799</v>
          </cell>
          <cell r="U70">
            <v>0.97863726806640605</v>
          </cell>
          <cell r="V70">
            <v>0</v>
          </cell>
          <cell r="W70">
            <v>0.105752998352051</v>
          </cell>
          <cell r="X70">
            <v>0.16424441528320302</v>
          </cell>
          <cell r="Y70">
            <v>0.61149316406249998</v>
          </cell>
          <cell r="Z70">
            <v>20.482177211761478</v>
          </cell>
          <cell r="AA70">
            <v>11.617203125</v>
          </cell>
          <cell r="AB70">
            <v>0</v>
          </cell>
          <cell r="AC70">
            <v>1.03904895019531</v>
          </cell>
          <cell r="AD70">
            <v>4.1650190429687504</v>
          </cell>
          <cell r="AE70">
            <v>6.5928802490234403E-2</v>
          </cell>
          <cell r="AF70">
            <v>0</v>
          </cell>
          <cell r="AG70">
            <v>0.116592887878418</v>
          </cell>
          <cell r="AH70">
            <v>0</v>
          </cell>
          <cell r="AI70">
            <v>0</v>
          </cell>
          <cell r="AJ70">
            <v>0</v>
          </cell>
          <cell r="AK70">
            <v>0.17201411437988301</v>
          </cell>
          <cell r="AL70">
            <v>0.177377014160156</v>
          </cell>
          <cell r="AM70">
            <v>0.27916909790039102</v>
          </cell>
          <cell r="AN70">
            <v>0</v>
          </cell>
          <cell r="AO70">
            <v>5.2876499176025396E-2</v>
          </cell>
          <cell r="AP70">
            <v>2.9627120971679702E-2</v>
          </cell>
          <cell r="AQ70">
            <v>0.61149316406249998</v>
          </cell>
          <cell r="AR70">
            <v>121592.89030273439</v>
          </cell>
          <cell r="AS70">
            <v>91780.567999999999</v>
          </cell>
          <cell r="AT70">
            <v>0</v>
          </cell>
          <cell r="AU70">
            <v>6040.79</v>
          </cell>
          <cell r="AV70">
            <v>375.20234375000001</v>
          </cell>
          <cell r="AW70">
            <v>6.9900195312499998</v>
          </cell>
          <cell r="AX70">
            <v>0</v>
          </cell>
          <cell r="AY70">
            <v>179.76601562499999</v>
          </cell>
          <cell r="AZ70">
            <v>0</v>
          </cell>
          <cell r="BA70">
            <v>0</v>
          </cell>
          <cell r="BB70">
            <v>0</v>
          </cell>
          <cell r="BC70">
            <v>498.64400000000001</v>
          </cell>
          <cell r="BD70">
            <v>1548.2436250000001</v>
          </cell>
          <cell r="BE70">
            <v>2445.5214999999998</v>
          </cell>
          <cell r="BF70">
            <v>0</v>
          </cell>
          <cell r="BG70">
            <v>460.65021875000002</v>
          </cell>
          <cell r="BH70">
            <v>259.53357812500002</v>
          </cell>
          <cell r="BI70">
            <v>-914.75706249999996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26.690064453125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949652160</v>
          </cell>
          <cell r="BT70">
            <v>0</v>
          </cell>
          <cell r="BU70">
            <v>39530816</v>
          </cell>
          <cell r="BV70">
            <v>3718392.25</v>
          </cell>
          <cell r="BW70">
            <v>86578.3828125</v>
          </cell>
          <cell r="BX70">
            <v>0</v>
          </cell>
          <cell r="BY70">
            <v>2414233.25</v>
          </cell>
          <cell r="BZ70">
            <v>0</v>
          </cell>
          <cell r="CA70">
            <v>0</v>
          </cell>
          <cell r="CB70">
            <v>0</v>
          </cell>
          <cell r="CC70">
            <v>7201908.5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282629.28125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100000</v>
          </cell>
          <cell r="CT70">
            <v>3609</v>
          </cell>
          <cell r="CU70">
            <v>0</v>
          </cell>
          <cell r="CV70">
            <v>0</v>
          </cell>
          <cell r="CW70">
            <v>12563</v>
          </cell>
          <cell r="CX70">
            <v>0</v>
          </cell>
          <cell r="CY70">
            <v>38000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Q70">
            <v>2.0070005158520359</v>
          </cell>
          <cell r="DR70">
            <v>5.6231439480024896</v>
          </cell>
          <cell r="DS70">
            <v>18.815440627766524</v>
          </cell>
          <cell r="DT70">
            <v>20750.169921875</v>
          </cell>
          <cell r="DU70">
            <v>14.13963743082823</v>
          </cell>
          <cell r="DV70">
            <v>2.3604187011718798</v>
          </cell>
          <cell r="DW70">
            <v>2.1558273925781299</v>
          </cell>
          <cell r="DX70">
            <v>18885.047999999999</v>
          </cell>
        </row>
        <row r="71">
          <cell r="A71" t="str">
            <v>Gateway2019</v>
          </cell>
          <cell r="B71" t="str">
            <v>EAST</v>
          </cell>
          <cell r="C71" t="str">
            <v>Gateway</v>
          </cell>
          <cell r="D71">
            <v>2019</v>
          </cell>
          <cell r="F71">
            <v>106124.54399999999</v>
          </cell>
          <cell r="G71">
            <v>13864.3251953125</v>
          </cell>
          <cell r="H71">
            <v>27.171983634948742</v>
          </cell>
          <cell r="I71">
            <v>15.103291015625</v>
          </cell>
          <cell r="J71">
            <v>0</v>
          </cell>
          <cell r="K71">
            <v>1.24904809570313</v>
          </cell>
          <cell r="L71">
            <v>4.9552929687500002</v>
          </cell>
          <cell r="M71">
            <v>9.7922058105468807E-2</v>
          </cell>
          <cell r="N71">
            <v>0</v>
          </cell>
          <cell r="O71">
            <v>0.87666186523437495</v>
          </cell>
          <cell r="P71">
            <v>0</v>
          </cell>
          <cell r="Q71">
            <v>0</v>
          </cell>
          <cell r="R71">
            <v>0</v>
          </cell>
          <cell r="S71">
            <v>0.28461416625976604</v>
          </cell>
          <cell r="T71">
            <v>0.27373001098632799</v>
          </cell>
          <cell r="U71">
            <v>1.0786373291015601</v>
          </cell>
          <cell r="V71">
            <v>0</v>
          </cell>
          <cell r="W71">
            <v>0.105752998352051</v>
          </cell>
          <cell r="X71">
            <v>0.17512126159668001</v>
          </cell>
          <cell r="Y71">
            <v>0.61149316406249998</v>
          </cell>
          <cell r="Z71">
            <v>20.396301054000858</v>
          </cell>
          <cell r="AA71">
            <v>11.614707031249999</v>
          </cell>
          <cell r="AB71">
            <v>0</v>
          </cell>
          <cell r="AC71">
            <v>1.0391435546875001</v>
          </cell>
          <cell r="AD71">
            <v>4.1576806640625001</v>
          </cell>
          <cell r="AE71">
            <v>6.1116165161132802E-2</v>
          </cell>
          <cell r="AF71">
            <v>0</v>
          </cell>
          <cell r="AG71">
            <v>0.10834555053710901</v>
          </cell>
          <cell r="AH71">
            <v>0</v>
          </cell>
          <cell r="AI71">
            <v>0</v>
          </cell>
          <cell r="AJ71">
            <v>0</v>
          </cell>
          <cell r="AK71">
            <v>0.164554077148438</v>
          </cell>
          <cell r="AL71">
            <v>0.177377014160156</v>
          </cell>
          <cell r="AM71">
            <v>0.30739273071289103</v>
          </cell>
          <cell r="AN71">
            <v>0</v>
          </cell>
          <cell r="AO71">
            <v>5.2876499176025396E-2</v>
          </cell>
          <cell r="AP71">
            <v>3.1563333511352501E-2</v>
          </cell>
          <cell r="AQ71">
            <v>0.61149316406249998</v>
          </cell>
          <cell r="AR71">
            <v>120413.78660058597</v>
          </cell>
          <cell r="AS71">
            <v>91035.736000000004</v>
          </cell>
          <cell r="AT71">
            <v>0</v>
          </cell>
          <cell r="AU71">
            <v>6145.1925000000001</v>
          </cell>
          <cell r="AV71">
            <v>366.39740625000002</v>
          </cell>
          <cell r="AW71">
            <v>6.2979169921875</v>
          </cell>
          <cell r="AX71">
            <v>0</v>
          </cell>
          <cell r="AY71">
            <v>179.76601562499999</v>
          </cell>
          <cell r="AZ71">
            <v>0</v>
          </cell>
          <cell r="BA71">
            <v>0</v>
          </cell>
          <cell r="BB71">
            <v>0</v>
          </cell>
          <cell r="BC71">
            <v>498.64400000000001</v>
          </cell>
          <cell r="BD71">
            <v>1549.431875</v>
          </cell>
          <cell r="BE71">
            <v>2692.7602499999998</v>
          </cell>
          <cell r="BF71">
            <v>0</v>
          </cell>
          <cell r="BG71">
            <v>460.91637500000002</v>
          </cell>
          <cell r="BH71">
            <v>276.49478125000002</v>
          </cell>
          <cell r="BI71">
            <v>-956.86681250000004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25.368292968750001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941973248</v>
          </cell>
          <cell r="BT71">
            <v>0</v>
          </cell>
          <cell r="BU71">
            <v>40246204</v>
          </cell>
          <cell r="BV71">
            <v>3632146.75</v>
          </cell>
          <cell r="BW71">
            <v>78006</v>
          </cell>
          <cell r="BX71">
            <v>0</v>
          </cell>
          <cell r="BY71">
            <v>2414233.25</v>
          </cell>
          <cell r="BZ71">
            <v>0</v>
          </cell>
          <cell r="CA71">
            <v>0</v>
          </cell>
          <cell r="CB71">
            <v>0</v>
          </cell>
          <cell r="CC71">
            <v>7201908.5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268729.5625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100000</v>
          </cell>
          <cell r="CT71">
            <v>4320</v>
          </cell>
          <cell r="CU71">
            <v>0</v>
          </cell>
          <cell r="CV71">
            <v>0</v>
          </cell>
          <cell r="CW71">
            <v>10051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Q71">
            <v>2.0620087981521955</v>
          </cell>
          <cell r="DR71">
            <v>5.7526143490451922</v>
          </cell>
          <cell r="DS71">
            <v>18.850294033620109</v>
          </cell>
          <cell r="DT71">
            <v>20961.587890625</v>
          </cell>
          <cell r="DU71">
            <v>13.769909045637</v>
          </cell>
          <cell r="DV71">
            <v>2.3604187011718798</v>
          </cell>
          <cell r="DW71">
            <v>2.0700512695312501</v>
          </cell>
          <cell r="DX71">
            <v>18133.648000000001</v>
          </cell>
        </row>
        <row r="72">
          <cell r="A72" t="str">
            <v>Gateway2020</v>
          </cell>
          <cell r="B72" t="str">
            <v>EAST</v>
          </cell>
          <cell r="C72" t="str">
            <v>Gateway</v>
          </cell>
          <cell r="D72">
            <v>2020</v>
          </cell>
          <cell r="F72">
            <v>107470.24800000001</v>
          </cell>
          <cell r="G72">
            <v>13720.126953125</v>
          </cell>
          <cell r="H72">
            <v>27.459834541320802</v>
          </cell>
          <cell r="I72">
            <v>15.103440429687501</v>
          </cell>
          <cell r="J72">
            <v>0</v>
          </cell>
          <cell r="K72">
            <v>1.2492481689453101</v>
          </cell>
          <cell r="L72">
            <v>5.1313305664062501</v>
          </cell>
          <cell r="M72">
            <v>9.7926620483398397E-2</v>
          </cell>
          <cell r="N72">
            <v>0</v>
          </cell>
          <cell r="O72">
            <v>0.87674627685546902</v>
          </cell>
          <cell r="P72">
            <v>0</v>
          </cell>
          <cell r="Q72">
            <v>0</v>
          </cell>
          <cell r="R72">
            <v>0</v>
          </cell>
          <cell r="S72">
            <v>0.28461264038085898</v>
          </cell>
          <cell r="T72">
            <v>0.27373001098632799</v>
          </cell>
          <cell r="U72">
            <v>1.1784538574218799</v>
          </cell>
          <cell r="V72">
            <v>0</v>
          </cell>
          <cell r="W72">
            <v>0.105752998352051</v>
          </cell>
          <cell r="X72">
            <v>0.18683558654785198</v>
          </cell>
          <cell r="Y72">
            <v>0.61131695556640597</v>
          </cell>
          <cell r="Z72">
            <v>20.525088985443112</v>
          </cell>
          <cell r="AA72">
            <v>11.614583007812501</v>
          </cell>
          <cell r="AB72">
            <v>0</v>
          </cell>
          <cell r="AC72">
            <v>1.03903723144531</v>
          </cell>
          <cell r="AD72">
            <v>4.32591015625</v>
          </cell>
          <cell r="AE72">
            <v>5.2800151824951201E-2</v>
          </cell>
          <cell r="AF72">
            <v>0</v>
          </cell>
          <cell r="AG72">
            <v>0.108666885375977</v>
          </cell>
          <cell r="AH72">
            <v>0</v>
          </cell>
          <cell r="AI72">
            <v>0</v>
          </cell>
          <cell r="AJ72">
            <v>0</v>
          </cell>
          <cell r="AK72">
            <v>0.16973260498046899</v>
          </cell>
          <cell r="AL72">
            <v>0.177659683227539</v>
          </cell>
          <cell r="AM72">
            <v>0.33575381469726601</v>
          </cell>
          <cell r="AN72">
            <v>0</v>
          </cell>
          <cell r="AO72">
            <v>5.2876499176025396E-2</v>
          </cell>
          <cell r="AP72">
            <v>3.3666667938232399E-2</v>
          </cell>
          <cell r="AQ72">
            <v>0.61131695556640597</v>
          </cell>
          <cell r="AR72">
            <v>119459.17097998045</v>
          </cell>
          <cell r="AS72">
            <v>90281.864000000001</v>
          </cell>
          <cell r="AT72">
            <v>0</v>
          </cell>
          <cell r="AU72">
            <v>6113.5855000000001</v>
          </cell>
          <cell r="AV72">
            <v>450.27490625000002</v>
          </cell>
          <cell r="AW72">
            <v>6.0929370117187496</v>
          </cell>
          <cell r="AX72">
            <v>0</v>
          </cell>
          <cell r="AY72">
            <v>180.35906249999999</v>
          </cell>
          <cell r="AZ72">
            <v>0</v>
          </cell>
          <cell r="BA72">
            <v>0</v>
          </cell>
          <cell r="BB72">
            <v>0</v>
          </cell>
          <cell r="BC72">
            <v>500.00746874999999</v>
          </cell>
          <cell r="BD72">
            <v>1556.8905</v>
          </cell>
          <cell r="BE72">
            <v>2949.2615000000001</v>
          </cell>
          <cell r="BF72">
            <v>0</v>
          </cell>
          <cell r="BG72">
            <v>462.22812499999998</v>
          </cell>
          <cell r="BH72">
            <v>295.72803125000002</v>
          </cell>
          <cell r="BI72">
            <v>-955.79587500000002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23.57282421875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934345792</v>
          </cell>
          <cell r="BT72">
            <v>0</v>
          </cell>
          <cell r="BU72">
            <v>39913804</v>
          </cell>
          <cell r="BV72">
            <v>4477796</v>
          </cell>
          <cell r="BW72">
            <v>75467.1171875</v>
          </cell>
          <cell r="BX72">
            <v>0</v>
          </cell>
          <cell r="BY72">
            <v>2422227.25</v>
          </cell>
          <cell r="BZ72">
            <v>0</v>
          </cell>
          <cell r="CA72">
            <v>0</v>
          </cell>
          <cell r="CB72">
            <v>0</v>
          </cell>
          <cell r="CC72">
            <v>7221607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249821.921875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100000</v>
          </cell>
          <cell r="CT72">
            <v>5217</v>
          </cell>
          <cell r="CU72">
            <v>0</v>
          </cell>
          <cell r="CV72">
            <v>0</v>
          </cell>
          <cell r="CW72">
            <v>12563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175000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Q72">
            <v>2.1193970871974561</v>
          </cell>
          <cell r="DR72">
            <v>5.882199771036607</v>
          </cell>
          <cell r="DS72">
            <v>18.756664185269042</v>
          </cell>
          <cell r="DT72">
            <v>21200.947265625</v>
          </cell>
          <cell r="DU72">
            <v>13.236620585279702</v>
          </cell>
          <cell r="DV72">
            <v>2.3604404296874999</v>
          </cell>
          <cell r="DW72">
            <v>2.0030853271484399</v>
          </cell>
          <cell r="DX72">
            <v>17595.101999999999</v>
          </cell>
        </row>
        <row r="73">
          <cell r="A73" t="str">
            <v>Gateway2021</v>
          </cell>
          <cell r="B73" t="str">
            <v>EAST</v>
          </cell>
          <cell r="C73" t="str">
            <v>Gateway</v>
          </cell>
          <cell r="D73">
            <v>2021</v>
          </cell>
          <cell r="F73">
            <v>108609.936</v>
          </cell>
          <cell r="G73">
            <v>13874.7939453125</v>
          </cell>
          <cell r="H73">
            <v>27.754000770568862</v>
          </cell>
          <cell r="I73">
            <v>15.0763212890625</v>
          </cell>
          <cell r="J73">
            <v>0</v>
          </cell>
          <cell r="K73">
            <v>1.24904809570313</v>
          </cell>
          <cell r="L73">
            <v>5.3052929687499999</v>
          </cell>
          <cell r="M73">
            <v>9.7922058105468807E-2</v>
          </cell>
          <cell r="N73">
            <v>0</v>
          </cell>
          <cell r="O73">
            <v>0.87666186523437495</v>
          </cell>
          <cell r="P73">
            <v>0</v>
          </cell>
          <cell r="Q73">
            <v>0</v>
          </cell>
          <cell r="R73">
            <v>0</v>
          </cell>
          <cell r="S73">
            <v>0.28461416625976604</v>
          </cell>
          <cell r="T73">
            <v>0.27373001098632799</v>
          </cell>
          <cell r="U73">
            <v>1.3121989746093801</v>
          </cell>
          <cell r="V73">
            <v>0</v>
          </cell>
          <cell r="W73">
            <v>0.105752998352051</v>
          </cell>
          <cell r="X73">
            <v>0.200546478271484</v>
          </cell>
          <cell r="Y73">
            <v>0.61149316406249998</v>
          </cell>
          <cell r="Z73">
            <v>20.928383590698253</v>
          </cell>
          <cell r="AA73">
            <v>11.5963994140625</v>
          </cell>
          <cell r="AB73">
            <v>0</v>
          </cell>
          <cell r="AC73">
            <v>1.0391534423828099</v>
          </cell>
          <cell r="AD73">
            <v>4.4910708007812499</v>
          </cell>
          <cell r="AE73">
            <v>4.6093143463134804E-2</v>
          </cell>
          <cell r="AF73">
            <v>0</v>
          </cell>
          <cell r="AG73">
            <v>0.10947234344482401</v>
          </cell>
          <cell r="AH73">
            <v>0</v>
          </cell>
          <cell r="AI73">
            <v>0</v>
          </cell>
          <cell r="AJ73">
            <v>0</v>
          </cell>
          <cell r="AK73">
            <v>0.170705932617188</v>
          </cell>
          <cell r="AL73">
            <v>0.177377014160156</v>
          </cell>
          <cell r="AM73">
            <v>0.374157653808594</v>
          </cell>
          <cell r="AN73">
            <v>0</v>
          </cell>
          <cell r="AO73">
            <v>5.2876499176025396E-2</v>
          </cell>
          <cell r="AP73">
            <v>3.61669464111328E-2</v>
          </cell>
          <cell r="AQ73">
            <v>0.61149316406249998</v>
          </cell>
          <cell r="AR73">
            <v>120429.13025097654</v>
          </cell>
          <cell r="AS73">
            <v>88904.991999999998</v>
          </cell>
          <cell r="AT73">
            <v>0</v>
          </cell>
          <cell r="AU73">
            <v>6153.8855000000003</v>
          </cell>
          <cell r="AV73">
            <v>568.8141875</v>
          </cell>
          <cell r="AW73">
            <v>5.4174345703125004</v>
          </cell>
          <cell r="AX73">
            <v>0</v>
          </cell>
          <cell r="AY73">
            <v>179.76601562499999</v>
          </cell>
          <cell r="AZ73">
            <v>0</v>
          </cell>
          <cell r="BA73">
            <v>0</v>
          </cell>
          <cell r="BB73">
            <v>0</v>
          </cell>
          <cell r="BC73">
            <v>498.64400000000001</v>
          </cell>
          <cell r="BD73">
            <v>1551.4548749999999</v>
          </cell>
          <cell r="BE73">
            <v>3277.6210000000001</v>
          </cell>
          <cell r="BF73">
            <v>0</v>
          </cell>
          <cell r="BG73">
            <v>460.91446875000003</v>
          </cell>
          <cell r="BH73">
            <v>316.82243749999998</v>
          </cell>
          <cell r="BI73">
            <v>-989.69712500000003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23.361457031250001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920426368</v>
          </cell>
          <cell r="BT73">
            <v>0</v>
          </cell>
          <cell r="BU73">
            <v>40229284</v>
          </cell>
          <cell r="BV73">
            <v>5675806</v>
          </cell>
          <cell r="BW73">
            <v>67100.34375</v>
          </cell>
          <cell r="BX73">
            <v>0</v>
          </cell>
          <cell r="BY73">
            <v>2414233.25</v>
          </cell>
          <cell r="BZ73">
            <v>0</v>
          </cell>
          <cell r="CA73">
            <v>0</v>
          </cell>
          <cell r="CB73">
            <v>0</v>
          </cell>
          <cell r="CC73">
            <v>7201908.5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247570.515625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150000</v>
          </cell>
          <cell r="CT73">
            <v>4919</v>
          </cell>
          <cell r="CU73">
            <v>0</v>
          </cell>
          <cell r="CV73">
            <v>0</v>
          </cell>
          <cell r="CW73">
            <v>14239</v>
          </cell>
          <cell r="CX73">
            <v>0</v>
          </cell>
          <cell r="CY73">
            <v>107000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175000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Q73">
            <v>2.1852393031399986</v>
          </cell>
          <cell r="DR73">
            <v>6.0395471182136875</v>
          </cell>
          <cell r="DS73">
            <v>18.660343338610144</v>
          </cell>
          <cell r="DT73">
            <v>21446.763671875</v>
          </cell>
          <cell r="DU73">
            <v>12.791012705173912</v>
          </cell>
          <cell r="DV73">
            <v>2.3604187011718798</v>
          </cell>
          <cell r="DW73">
            <v>2.2234172363281299</v>
          </cell>
          <cell r="DX73">
            <v>19477.133999999998</v>
          </cell>
        </row>
        <row r="74">
          <cell r="A74" t="str">
            <v>Gateway2022</v>
          </cell>
          <cell r="B74" t="str">
            <v>EAST</v>
          </cell>
          <cell r="C74" t="str">
            <v>Gateway</v>
          </cell>
          <cell r="D74">
            <v>2022</v>
          </cell>
          <cell r="F74">
            <v>109882.296</v>
          </cell>
          <cell r="G74">
            <v>13603.9169921875</v>
          </cell>
          <cell r="H74">
            <v>28.154647422790532</v>
          </cell>
          <cell r="I74">
            <v>14.996291015624999</v>
          </cell>
          <cell r="J74">
            <v>0</v>
          </cell>
          <cell r="K74">
            <v>1.24904809570313</v>
          </cell>
          <cell r="L74">
            <v>5.6552929687500004</v>
          </cell>
          <cell r="M74">
            <v>9.7922058105468807E-2</v>
          </cell>
          <cell r="N74">
            <v>0</v>
          </cell>
          <cell r="O74">
            <v>0.87666186523437495</v>
          </cell>
          <cell r="P74">
            <v>0</v>
          </cell>
          <cell r="Q74">
            <v>0</v>
          </cell>
          <cell r="R74">
            <v>0</v>
          </cell>
          <cell r="S74">
            <v>0.28461416625976604</v>
          </cell>
          <cell r="T74">
            <v>0.27373001098632799</v>
          </cell>
          <cell r="U74">
            <v>1.4286373291015599</v>
          </cell>
          <cell r="V74">
            <v>0</v>
          </cell>
          <cell r="W74">
            <v>0.105752998352051</v>
          </cell>
          <cell r="X74">
            <v>0.21478504943847698</v>
          </cell>
          <cell r="Y74">
            <v>0.61149316406249998</v>
          </cell>
          <cell r="Z74">
            <v>21.029238597869881</v>
          </cell>
          <cell r="AA74">
            <v>11.548345703124999</v>
          </cell>
          <cell r="AB74">
            <v>0</v>
          </cell>
          <cell r="AC74">
            <v>1.03889892578125</v>
          </cell>
          <cell r="AD74">
            <v>4.8276987304687502</v>
          </cell>
          <cell r="AE74">
            <v>4.0669818878173801E-2</v>
          </cell>
          <cell r="AF74">
            <v>0</v>
          </cell>
          <cell r="AG74">
            <v>0.11105641174316401</v>
          </cell>
          <cell r="AH74">
            <v>0</v>
          </cell>
          <cell r="AI74">
            <v>0</v>
          </cell>
          <cell r="AJ74">
            <v>0</v>
          </cell>
          <cell r="AK74">
            <v>0.171693115234375</v>
          </cell>
          <cell r="AL74">
            <v>0.177377014160156</v>
          </cell>
          <cell r="AM74">
            <v>0.40794082641601603</v>
          </cell>
          <cell r="AN74">
            <v>0</v>
          </cell>
          <cell r="AO74">
            <v>5.2876499176025396E-2</v>
          </cell>
          <cell r="AP74">
            <v>3.8726963043212895E-2</v>
          </cell>
          <cell r="AQ74">
            <v>0.61149316406249998</v>
          </cell>
          <cell r="AR74">
            <v>118059.55688916016</v>
          </cell>
          <cell r="AS74">
            <v>87947.895999999993</v>
          </cell>
          <cell r="AT74">
            <v>0</v>
          </cell>
          <cell r="AU74">
            <v>6148.9764999999998</v>
          </cell>
          <cell r="AV74">
            <v>755.53499999999997</v>
          </cell>
          <cell r="AW74">
            <v>5.4655473632812503</v>
          </cell>
          <cell r="AX74">
            <v>0</v>
          </cell>
          <cell r="AY74">
            <v>179.76601562499999</v>
          </cell>
          <cell r="AZ74">
            <v>0</v>
          </cell>
          <cell r="BA74">
            <v>0</v>
          </cell>
          <cell r="BB74">
            <v>0</v>
          </cell>
          <cell r="BC74">
            <v>498.64400000000001</v>
          </cell>
          <cell r="BD74">
            <v>1551.9825000000001</v>
          </cell>
          <cell r="BE74">
            <v>3573.5617499999998</v>
          </cell>
          <cell r="BF74">
            <v>0</v>
          </cell>
          <cell r="BG74">
            <v>460.75453125000001</v>
          </cell>
          <cell r="BH74">
            <v>339.24818749999997</v>
          </cell>
          <cell r="BI74">
            <v>-965.63656249999997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21.801419921874999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910413120</v>
          </cell>
          <cell r="BT74">
            <v>0</v>
          </cell>
          <cell r="BU74">
            <v>40218276</v>
          </cell>
          <cell r="BV74">
            <v>7559974.5</v>
          </cell>
          <cell r="BW74">
            <v>67696.265625</v>
          </cell>
          <cell r="BX74">
            <v>0</v>
          </cell>
          <cell r="BY74">
            <v>2414233.25</v>
          </cell>
          <cell r="BZ74">
            <v>0</v>
          </cell>
          <cell r="CA74">
            <v>0</v>
          </cell>
          <cell r="CB74">
            <v>0</v>
          </cell>
          <cell r="CC74">
            <v>7201908.5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231149.015625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100000</v>
          </cell>
          <cell r="CT74">
            <v>4652</v>
          </cell>
          <cell r="CU74">
            <v>0</v>
          </cell>
          <cell r="CV74">
            <v>0</v>
          </cell>
          <cell r="CW74">
            <v>14239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350000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Q74">
            <v>2.2560727705681569</v>
          </cell>
          <cell r="DR74">
            <v>6.2501012443944637</v>
          </cell>
          <cell r="DS74">
            <v>18.882104018237818</v>
          </cell>
          <cell r="DT74">
            <v>21694.93359375</v>
          </cell>
          <cell r="DU74">
            <v>12.549963318750857</v>
          </cell>
          <cell r="DV74">
            <v>2.3604187011718798</v>
          </cell>
          <cell r="DW74">
            <v>2.0024614257812501</v>
          </cell>
          <cell r="DX74">
            <v>17541.562000000002</v>
          </cell>
        </row>
        <row r="75">
          <cell r="A75" t="str">
            <v>Gateway2023</v>
          </cell>
          <cell r="B75" t="str">
            <v>EAST</v>
          </cell>
          <cell r="C75" t="str">
            <v>Gateway</v>
          </cell>
          <cell r="D75">
            <v>2023</v>
          </cell>
          <cell r="F75">
            <v>110934.96</v>
          </cell>
          <cell r="G75">
            <v>13576.12109375</v>
          </cell>
          <cell r="H75">
            <v>28.443886009216317</v>
          </cell>
          <cell r="I75">
            <v>14.996291015624999</v>
          </cell>
          <cell r="J75">
            <v>0</v>
          </cell>
          <cell r="K75">
            <v>1.24904809570313</v>
          </cell>
          <cell r="L75">
            <v>5.8302929687500002</v>
          </cell>
          <cell r="M75">
            <v>9.7922058105468807E-2</v>
          </cell>
          <cell r="N75">
            <v>0</v>
          </cell>
          <cell r="O75">
            <v>0.87666186523437495</v>
          </cell>
          <cell r="P75">
            <v>0</v>
          </cell>
          <cell r="Q75">
            <v>0</v>
          </cell>
          <cell r="R75">
            <v>0</v>
          </cell>
          <cell r="S75">
            <v>0.28461416625976604</v>
          </cell>
          <cell r="T75">
            <v>0.27373001098632799</v>
          </cell>
          <cell r="U75">
            <v>1.52863732910156</v>
          </cell>
          <cell r="V75">
            <v>0</v>
          </cell>
          <cell r="W75">
            <v>0.105752998352051</v>
          </cell>
          <cell r="X75">
            <v>0.229023635864258</v>
          </cell>
          <cell r="Y75">
            <v>0.61149316406249998</v>
          </cell>
          <cell r="Z75">
            <v>21.289550796508799</v>
          </cell>
          <cell r="AA75">
            <v>11.541622070312499</v>
          </cell>
          <cell r="AB75">
            <v>0</v>
          </cell>
          <cell r="AC75">
            <v>1.03913464355469</v>
          </cell>
          <cell r="AD75">
            <v>4.9921860351562497</v>
          </cell>
          <cell r="AE75">
            <v>3.6032455444335899E-2</v>
          </cell>
          <cell r="AF75">
            <v>0</v>
          </cell>
          <cell r="AG75">
            <v>0.113959754943848</v>
          </cell>
          <cell r="AH75">
            <v>0</v>
          </cell>
          <cell r="AI75">
            <v>0</v>
          </cell>
          <cell r="AJ75">
            <v>0</v>
          </cell>
          <cell r="AK75">
            <v>0.17736645507812501</v>
          </cell>
          <cell r="AL75">
            <v>0.177377014160156</v>
          </cell>
          <cell r="AM75">
            <v>0.43616445922851604</v>
          </cell>
          <cell r="AN75">
            <v>0</v>
          </cell>
          <cell r="AO75">
            <v>5.2876499176025396E-2</v>
          </cell>
          <cell r="AP75">
            <v>4.1286975860595702E-2</v>
          </cell>
          <cell r="AQ75">
            <v>0.61149316406249998</v>
          </cell>
          <cell r="AR75">
            <v>117731.41262011717</v>
          </cell>
          <cell r="AS75">
            <v>86732.856</v>
          </cell>
          <cell r="AT75">
            <v>0</v>
          </cell>
          <cell r="AU75">
            <v>6187.3035</v>
          </cell>
          <cell r="AV75">
            <v>805.64237500000002</v>
          </cell>
          <cell r="AW75">
            <v>5.3908154296874997</v>
          </cell>
          <cell r="AX75">
            <v>0</v>
          </cell>
          <cell r="AY75">
            <v>179.76601562499999</v>
          </cell>
          <cell r="AZ75">
            <v>0</v>
          </cell>
          <cell r="BA75">
            <v>0</v>
          </cell>
          <cell r="BB75">
            <v>0</v>
          </cell>
          <cell r="BC75">
            <v>498.64400000000001</v>
          </cell>
          <cell r="BD75">
            <v>1553.127</v>
          </cell>
          <cell r="BE75">
            <v>3820.8004999999998</v>
          </cell>
          <cell r="BF75">
            <v>0</v>
          </cell>
          <cell r="BG75">
            <v>461.12421875000001</v>
          </cell>
          <cell r="BH75">
            <v>361.67390625000002</v>
          </cell>
          <cell r="BI75">
            <v>-1029.1143125000001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20.550601562499999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898535616</v>
          </cell>
          <cell r="BT75">
            <v>0</v>
          </cell>
          <cell r="BU75">
            <v>40438104</v>
          </cell>
          <cell r="BV75">
            <v>8068266</v>
          </cell>
          <cell r="BW75">
            <v>66770.640625</v>
          </cell>
          <cell r="BX75">
            <v>0</v>
          </cell>
          <cell r="BY75">
            <v>2414233.25</v>
          </cell>
          <cell r="BZ75">
            <v>0</v>
          </cell>
          <cell r="CA75">
            <v>0</v>
          </cell>
          <cell r="CB75">
            <v>0</v>
          </cell>
          <cell r="CC75">
            <v>7201908.5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217940.8125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100000</v>
          </cell>
          <cell r="CT75">
            <v>4920</v>
          </cell>
          <cell r="CU75">
            <v>0</v>
          </cell>
          <cell r="CV75">
            <v>0</v>
          </cell>
          <cell r="CW75">
            <v>14239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175000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Q75">
            <v>2.3239131680674525</v>
          </cell>
          <cell r="DR75">
            <v>6.4399011047847345</v>
          </cell>
          <cell r="DS75">
            <v>19.054558726930665</v>
          </cell>
          <cell r="DT75">
            <v>21886.267578125</v>
          </cell>
          <cell r="DU75">
            <v>12.274548041675342</v>
          </cell>
          <cell r="DV75">
            <v>2.3604187011718798</v>
          </cell>
          <cell r="DW75">
            <v>2.0700512695312501</v>
          </cell>
          <cell r="DX75">
            <v>18133.648000000001</v>
          </cell>
        </row>
        <row r="76">
          <cell r="A76" t="str">
            <v>Gateway2024</v>
          </cell>
          <cell r="B76" t="str">
            <v>EAST</v>
          </cell>
          <cell r="C76" t="str">
            <v>Gateway</v>
          </cell>
          <cell r="D76">
            <v>2024</v>
          </cell>
          <cell r="F76">
            <v>112187.28</v>
          </cell>
          <cell r="G76">
            <v>13704.869140625</v>
          </cell>
          <cell r="H76">
            <v>28.794454856872569</v>
          </cell>
          <cell r="I76">
            <v>14.9964404296875</v>
          </cell>
          <cell r="J76">
            <v>0.23541052246093802</v>
          </cell>
          <cell r="K76">
            <v>1.2492481689453101</v>
          </cell>
          <cell r="L76">
            <v>5.8313305664062502</v>
          </cell>
          <cell r="M76">
            <v>9.7926620483398397E-2</v>
          </cell>
          <cell r="N76">
            <v>0</v>
          </cell>
          <cell r="O76">
            <v>0.87674627685546902</v>
          </cell>
          <cell r="P76">
            <v>0</v>
          </cell>
          <cell r="Q76">
            <v>0</v>
          </cell>
          <cell r="R76">
            <v>0</v>
          </cell>
          <cell r="S76">
            <v>0.28461264038085898</v>
          </cell>
          <cell r="T76">
            <v>0.27373001098632799</v>
          </cell>
          <cell r="U76">
            <v>1.6284538574218801</v>
          </cell>
          <cell r="V76">
            <v>0</v>
          </cell>
          <cell r="W76">
            <v>0.105752998352051</v>
          </cell>
          <cell r="X76">
            <v>0.24304537963867198</v>
          </cell>
          <cell r="Y76">
            <v>0.61131695556640597</v>
          </cell>
          <cell r="Z76">
            <v>21.614898262023928</v>
          </cell>
          <cell r="AA76">
            <v>11.534874023437499</v>
          </cell>
          <cell r="AB76">
            <v>0.21029904174804698</v>
          </cell>
          <cell r="AC76">
            <v>1.0385867919921901</v>
          </cell>
          <cell r="AD76">
            <v>4.994048828125</v>
          </cell>
          <cell r="AE76">
            <v>3.5844844818115201E-2</v>
          </cell>
          <cell r="AF76">
            <v>0</v>
          </cell>
          <cell r="AG76">
            <v>0.11620563507080099</v>
          </cell>
          <cell r="AH76">
            <v>0</v>
          </cell>
          <cell r="AI76">
            <v>0</v>
          </cell>
          <cell r="AJ76">
            <v>0</v>
          </cell>
          <cell r="AK76">
            <v>0.17877662658691401</v>
          </cell>
          <cell r="AL76">
            <v>0.177659683227539</v>
          </cell>
          <cell r="AM76">
            <v>0.46460034179687498</v>
          </cell>
          <cell r="AN76">
            <v>0</v>
          </cell>
          <cell r="AO76">
            <v>5.2876499176025396E-2</v>
          </cell>
          <cell r="AP76">
            <v>4.37767639160156E-2</v>
          </cell>
          <cell r="AQ76">
            <v>0.61131695556640597</v>
          </cell>
          <cell r="AR76">
            <v>119155.24478759766</v>
          </cell>
          <cell r="AS76">
            <v>85289.504000000001</v>
          </cell>
          <cell r="AT76">
            <v>1809.9691250000001</v>
          </cell>
          <cell r="AU76">
            <v>6169.1210000000001</v>
          </cell>
          <cell r="AV76">
            <v>799.96956250000005</v>
          </cell>
          <cell r="AW76">
            <v>4.2383051757812504</v>
          </cell>
          <cell r="AX76">
            <v>0</v>
          </cell>
          <cell r="AY76">
            <v>180.35906249999999</v>
          </cell>
          <cell r="AZ76">
            <v>0</v>
          </cell>
          <cell r="BA76">
            <v>0</v>
          </cell>
          <cell r="BB76">
            <v>0</v>
          </cell>
          <cell r="BC76">
            <v>500.00746874999999</v>
          </cell>
          <cell r="BD76">
            <v>1556.029125</v>
          </cell>
          <cell r="BE76">
            <v>4081.0495000000001</v>
          </cell>
          <cell r="BF76">
            <v>0</v>
          </cell>
          <cell r="BG76">
            <v>461.37609375</v>
          </cell>
          <cell r="BH76">
            <v>384.53506249999998</v>
          </cell>
          <cell r="BI76">
            <v>-1039.5540625000001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20.054544921874999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884557568</v>
          </cell>
          <cell r="BT76">
            <v>20525050</v>
          </cell>
          <cell r="BU76">
            <v>40344104</v>
          </cell>
          <cell r="BV76">
            <v>8011273</v>
          </cell>
          <cell r="BW76">
            <v>52495.64453125</v>
          </cell>
          <cell r="BX76">
            <v>0</v>
          </cell>
          <cell r="BY76">
            <v>2422227.25</v>
          </cell>
          <cell r="BZ76">
            <v>0</v>
          </cell>
          <cell r="CA76">
            <v>0</v>
          </cell>
          <cell r="CB76">
            <v>0</v>
          </cell>
          <cell r="CC76">
            <v>7221607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212759.484375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313310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100000</v>
          </cell>
          <cell r="CT76">
            <v>5075</v>
          </cell>
          <cell r="CU76">
            <v>0</v>
          </cell>
          <cell r="CV76">
            <v>0</v>
          </cell>
          <cell r="CW76">
            <v>13954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Q76">
            <v>2.3906824456675726</v>
          </cell>
          <cell r="DR76">
            <v>6.5566798806586464</v>
          </cell>
          <cell r="DS76">
            <v>19.661875434477992</v>
          </cell>
          <cell r="DT76">
            <v>22101.994140625</v>
          </cell>
          <cell r="DU76">
            <v>12.480724944600281</v>
          </cell>
          <cell r="DV76">
            <v>2.3604404296874999</v>
          </cell>
          <cell r="DW76">
            <v>2.1560322265625</v>
          </cell>
          <cell r="DX76">
            <v>18938.585999999999</v>
          </cell>
        </row>
        <row r="77">
          <cell r="A77" t="str">
            <v>Gateway2025</v>
          </cell>
          <cell r="B77" t="str">
            <v>EAST</v>
          </cell>
          <cell r="C77" t="str">
            <v>Gateway</v>
          </cell>
          <cell r="D77">
            <v>2025</v>
          </cell>
          <cell r="F77">
            <v>113066.52</v>
          </cell>
          <cell r="G77">
            <v>13596.1572265625</v>
          </cell>
          <cell r="H77">
            <v>29.090441078186046</v>
          </cell>
          <cell r="I77">
            <v>14.953441406250001</v>
          </cell>
          <cell r="J77">
            <v>0.49448602294921895</v>
          </cell>
          <cell r="K77">
            <v>1.24904809570313</v>
          </cell>
          <cell r="L77">
            <v>5.8302929687500002</v>
          </cell>
          <cell r="M77">
            <v>9.7922058105468807E-2</v>
          </cell>
          <cell r="N77">
            <v>0</v>
          </cell>
          <cell r="O77">
            <v>0.87666186523437495</v>
          </cell>
          <cell r="P77">
            <v>0</v>
          </cell>
          <cell r="Q77">
            <v>0</v>
          </cell>
          <cell r="R77">
            <v>0</v>
          </cell>
          <cell r="S77">
            <v>0.28461416625976604</v>
          </cell>
          <cell r="T77">
            <v>0.27373001098632799</v>
          </cell>
          <cell r="U77">
            <v>1.6950756835937499</v>
          </cell>
          <cell r="V77">
            <v>0</v>
          </cell>
          <cell r="W77">
            <v>0.105752998352051</v>
          </cell>
          <cell r="X77">
            <v>0.25750393676757799</v>
          </cell>
          <cell r="Y77">
            <v>0.61149316406249998</v>
          </cell>
          <cell r="Z77">
            <v>21.744421977996836</v>
          </cell>
          <cell r="AA77">
            <v>11.4921083984375</v>
          </cell>
          <cell r="AB77">
            <v>0.447581085205078</v>
          </cell>
          <cell r="AC77">
            <v>1.03882006835938</v>
          </cell>
          <cell r="AD77">
            <v>4.9919785156250001</v>
          </cell>
          <cell r="AE77">
            <v>3.7324752807617205E-2</v>
          </cell>
          <cell r="AF77">
            <v>0</v>
          </cell>
          <cell r="AG77">
            <v>0.11574453735351599</v>
          </cell>
          <cell r="AH77">
            <v>0</v>
          </cell>
          <cell r="AI77">
            <v>0</v>
          </cell>
          <cell r="AJ77">
            <v>0</v>
          </cell>
          <cell r="AK77">
            <v>0.17859634399414098</v>
          </cell>
          <cell r="AL77">
            <v>0.177377014160156</v>
          </cell>
          <cell r="AM77">
            <v>0.484059448242188</v>
          </cell>
          <cell r="AN77">
            <v>0</v>
          </cell>
          <cell r="AO77">
            <v>5.2876499176025396E-2</v>
          </cell>
          <cell r="AP77">
            <v>4.6410881042480499E-2</v>
          </cell>
          <cell r="AQ77">
            <v>0.61149316406249998</v>
          </cell>
          <cell r="AR77">
            <v>117818.60147949221</v>
          </cell>
          <cell r="AS77">
            <v>82586.024000000005</v>
          </cell>
          <cell r="AT77">
            <v>3844.14</v>
          </cell>
          <cell r="AU77">
            <v>6194.5060000000003</v>
          </cell>
          <cell r="AV77">
            <v>772.64637500000003</v>
          </cell>
          <cell r="AW77">
            <v>4.2959697265625003</v>
          </cell>
          <cell r="AX77">
            <v>0</v>
          </cell>
          <cell r="AY77">
            <v>179.76601562499999</v>
          </cell>
          <cell r="AZ77">
            <v>0</v>
          </cell>
          <cell r="BA77">
            <v>0</v>
          </cell>
          <cell r="BB77">
            <v>0</v>
          </cell>
          <cell r="BC77">
            <v>498.64400000000001</v>
          </cell>
          <cell r="BD77">
            <v>1551.7481250000001</v>
          </cell>
          <cell r="BE77">
            <v>4240.3609999999999</v>
          </cell>
          <cell r="BF77">
            <v>0</v>
          </cell>
          <cell r="BG77">
            <v>460.46415624999997</v>
          </cell>
          <cell r="BH77">
            <v>406.55934374999998</v>
          </cell>
          <cell r="BI77">
            <v>-1073.325875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19.124369140624999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857541120</v>
          </cell>
          <cell r="BT77">
            <v>43216904</v>
          </cell>
          <cell r="BU77">
            <v>40563340</v>
          </cell>
          <cell r="BV77">
            <v>7739806.5</v>
          </cell>
          <cell r="BW77">
            <v>53209.87890625</v>
          </cell>
          <cell r="BX77">
            <v>0</v>
          </cell>
          <cell r="BY77">
            <v>2414233.25</v>
          </cell>
          <cell r="BZ77">
            <v>0</v>
          </cell>
          <cell r="CA77">
            <v>0</v>
          </cell>
          <cell r="CB77">
            <v>0</v>
          </cell>
          <cell r="CC77">
            <v>7201908.5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203111.6875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240470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50000</v>
          </cell>
          <cell r="CT77">
            <v>5038</v>
          </cell>
          <cell r="CU77">
            <v>0</v>
          </cell>
          <cell r="CV77">
            <v>0</v>
          </cell>
          <cell r="CW77">
            <v>14668</v>
          </cell>
          <cell r="CX77">
            <v>0</v>
          </cell>
          <cell r="CY77">
            <v>170000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Q77">
            <v>2.457743367455079</v>
          </cell>
          <cell r="DR77">
            <v>6.6507906215316588</v>
          </cell>
          <cell r="DS77">
            <v>20.315940539548716</v>
          </cell>
          <cell r="DT77">
            <v>22293.78125</v>
          </cell>
          <cell r="DU77">
            <v>12.676922938204505</v>
          </cell>
          <cell r="DV77">
            <v>2.3604187011718798</v>
          </cell>
          <cell r="DW77">
            <v>2.0700512695312501</v>
          </cell>
          <cell r="DX77">
            <v>18133.648000000001</v>
          </cell>
        </row>
        <row r="78">
          <cell r="A78" t="str">
            <v>Gateway2026</v>
          </cell>
          <cell r="B78" t="str">
            <v>EAST</v>
          </cell>
          <cell r="C78" t="str">
            <v>Gateway</v>
          </cell>
          <cell r="D78">
            <v>2026</v>
          </cell>
          <cell r="F78">
            <v>114008.424</v>
          </cell>
          <cell r="G78">
            <v>13594.49609375</v>
          </cell>
          <cell r="H78">
            <v>29.487751441955581</v>
          </cell>
          <cell r="I78">
            <v>14.826291015624999</v>
          </cell>
          <cell r="J78">
            <v>0.55378002929687498</v>
          </cell>
          <cell r="K78">
            <v>1.6490480957031299</v>
          </cell>
          <cell r="L78">
            <v>5.8302929687500002</v>
          </cell>
          <cell r="M78">
            <v>9.7922058105468807E-2</v>
          </cell>
          <cell r="N78">
            <v>0</v>
          </cell>
          <cell r="O78">
            <v>0.87666186523437495</v>
          </cell>
          <cell r="P78">
            <v>0</v>
          </cell>
          <cell r="Q78">
            <v>0</v>
          </cell>
          <cell r="R78">
            <v>0</v>
          </cell>
          <cell r="S78">
            <v>0.28461416625976604</v>
          </cell>
          <cell r="T78">
            <v>0.27373001098632799</v>
          </cell>
          <cell r="U78">
            <v>1.74507568359375</v>
          </cell>
          <cell r="V78">
            <v>0</v>
          </cell>
          <cell r="W78">
            <v>0.105752998352051</v>
          </cell>
          <cell r="X78">
            <v>0.272670684814453</v>
          </cell>
          <cell r="Y78">
            <v>0.61149316406249998</v>
          </cell>
          <cell r="Z78">
            <v>22.028871818542488</v>
          </cell>
          <cell r="AA78">
            <v>11.376545898437501</v>
          </cell>
          <cell r="AB78">
            <v>0.50583123779296901</v>
          </cell>
          <cell r="AC78">
            <v>1.42711694335938</v>
          </cell>
          <cell r="AD78">
            <v>4.9959809570312501</v>
          </cell>
          <cell r="AE78">
            <v>4.1009647369384804E-2</v>
          </cell>
          <cell r="AF78">
            <v>0</v>
          </cell>
          <cell r="AG78">
            <v>0.114110748291016</v>
          </cell>
          <cell r="AH78">
            <v>0</v>
          </cell>
          <cell r="AI78">
            <v>0</v>
          </cell>
          <cell r="AJ78">
            <v>0</v>
          </cell>
          <cell r="AK78">
            <v>0.176753509521484</v>
          </cell>
          <cell r="AL78">
            <v>0.177377014160156</v>
          </cell>
          <cell r="AM78">
            <v>0.49817126464843803</v>
          </cell>
          <cell r="AN78">
            <v>0</v>
          </cell>
          <cell r="AO78">
            <v>5.2876499176025396E-2</v>
          </cell>
          <cell r="AP78">
            <v>4.9143508911132797E-2</v>
          </cell>
          <cell r="AQ78">
            <v>0.61149316406249998</v>
          </cell>
          <cell r="AR78">
            <v>117730.15053857421</v>
          </cell>
          <cell r="AS78">
            <v>79464.44</v>
          </cell>
          <cell r="AT78">
            <v>4323.9054999999998</v>
          </cell>
          <cell r="AU78">
            <v>9274.8809999999994</v>
          </cell>
          <cell r="AV78">
            <v>740.63881249999997</v>
          </cell>
          <cell r="AW78">
            <v>4.42904248046875</v>
          </cell>
          <cell r="AX78">
            <v>0</v>
          </cell>
          <cell r="AY78">
            <v>179.76601562499999</v>
          </cell>
          <cell r="AZ78">
            <v>0</v>
          </cell>
          <cell r="BA78">
            <v>0</v>
          </cell>
          <cell r="BB78">
            <v>0</v>
          </cell>
          <cell r="BC78">
            <v>498.64400000000001</v>
          </cell>
          <cell r="BD78">
            <v>1552.7313750000001</v>
          </cell>
          <cell r="BE78">
            <v>4363.9799999999996</v>
          </cell>
          <cell r="BF78">
            <v>0</v>
          </cell>
          <cell r="BG78">
            <v>460.71449999999999</v>
          </cell>
          <cell r="BH78">
            <v>430.49715624999999</v>
          </cell>
          <cell r="BI78">
            <v>-1124.771375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18.732511718750001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824889344</v>
          </cell>
          <cell r="BT78">
            <v>48523676</v>
          </cell>
          <cell r="BU78">
            <v>60807040</v>
          </cell>
          <cell r="BV78">
            <v>7422951</v>
          </cell>
          <cell r="BW78">
            <v>54858.12109375</v>
          </cell>
          <cell r="BX78">
            <v>0</v>
          </cell>
          <cell r="BY78">
            <v>2414233.25</v>
          </cell>
          <cell r="BZ78">
            <v>0</v>
          </cell>
          <cell r="CA78">
            <v>0</v>
          </cell>
          <cell r="CB78">
            <v>0</v>
          </cell>
          <cell r="CC78">
            <v>7201908.5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198937.875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50000</v>
          </cell>
          <cell r="CT78">
            <v>5167</v>
          </cell>
          <cell r="CU78">
            <v>0</v>
          </cell>
          <cell r="CV78">
            <v>0</v>
          </cell>
          <cell r="CW78">
            <v>15411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400000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Q78">
            <v>2.5270868331158853</v>
          </cell>
          <cell r="DR78">
            <v>6.6180243068894651</v>
          </cell>
          <cell r="DS78">
            <v>20.727144996921364</v>
          </cell>
          <cell r="DT78">
            <v>22476.091796875</v>
          </cell>
          <cell r="DU78">
            <v>12.901402281075912</v>
          </cell>
          <cell r="DV78">
            <v>2.3604187011718798</v>
          </cell>
          <cell r="DW78">
            <v>2.0024614257812501</v>
          </cell>
          <cell r="DX78">
            <v>17541.562000000002</v>
          </cell>
        </row>
        <row r="79">
          <cell r="A79" t="str">
            <v>Gateway2027</v>
          </cell>
          <cell r="B79" t="str">
            <v>EAST</v>
          </cell>
          <cell r="C79" t="str">
            <v>Gateway</v>
          </cell>
          <cell r="D79">
            <v>2027</v>
          </cell>
          <cell r="F79">
            <v>114917.11199999999</v>
          </cell>
          <cell r="G79">
            <v>13656.197265625</v>
          </cell>
          <cell r="H79">
            <v>29.553681587219252</v>
          </cell>
          <cell r="I79">
            <v>14.826291015624999</v>
          </cell>
          <cell r="J79">
            <v>0.55378002929687498</v>
          </cell>
          <cell r="K79">
            <v>1.6490480957031299</v>
          </cell>
          <cell r="L79">
            <v>5.8302929687500002</v>
          </cell>
          <cell r="M79">
            <v>9.7922058105468807E-2</v>
          </cell>
          <cell r="N79">
            <v>0</v>
          </cell>
          <cell r="O79">
            <v>0.87666186523437495</v>
          </cell>
          <cell r="P79">
            <v>0</v>
          </cell>
          <cell r="Q79">
            <v>0</v>
          </cell>
          <cell r="R79">
            <v>0</v>
          </cell>
          <cell r="S79">
            <v>0.28461416625976604</v>
          </cell>
          <cell r="T79">
            <v>0.27373001098632799</v>
          </cell>
          <cell r="U79">
            <v>1.79507568359375</v>
          </cell>
          <cell r="V79">
            <v>0</v>
          </cell>
          <cell r="W79">
            <v>0.105752998352051</v>
          </cell>
          <cell r="X79">
            <v>0.28860083007812498</v>
          </cell>
          <cell r="Y79">
            <v>0.61149316406249998</v>
          </cell>
          <cell r="Z79">
            <v>22.260066791534435</v>
          </cell>
          <cell r="AA79">
            <v>11.366900390625</v>
          </cell>
          <cell r="AB79">
            <v>0.505678131103516</v>
          </cell>
          <cell r="AC79">
            <v>1.42708459472656</v>
          </cell>
          <cell r="AD79">
            <v>4.9949726562499999</v>
          </cell>
          <cell r="AE79">
            <v>4.1811016082763698E-2</v>
          </cell>
          <cell r="AF79">
            <v>0</v>
          </cell>
          <cell r="AG79">
            <v>0.116594017028809</v>
          </cell>
          <cell r="AH79">
            <v>0</v>
          </cell>
          <cell r="AI79">
            <v>0</v>
          </cell>
          <cell r="AJ79">
            <v>0</v>
          </cell>
          <cell r="AK79">
            <v>0.17756536865234401</v>
          </cell>
          <cell r="AL79">
            <v>0.177377014160156</v>
          </cell>
          <cell r="AM79">
            <v>0.51228308105468801</v>
          </cell>
          <cell r="AN79">
            <v>0</v>
          </cell>
          <cell r="AO79">
            <v>5.2876499176025396E-2</v>
          </cell>
          <cell r="AP79">
            <v>5.2013622283935496E-2</v>
          </cell>
          <cell r="AQ79">
            <v>0.61149316406249998</v>
          </cell>
          <cell r="AR79">
            <v>118220.21839404295</v>
          </cell>
          <cell r="AS79">
            <v>77890.456000000006</v>
          </cell>
          <cell r="AT79">
            <v>4317.6729999999998</v>
          </cell>
          <cell r="AU79">
            <v>9304.277</v>
          </cell>
          <cell r="AV79">
            <v>724.64593749999995</v>
          </cell>
          <cell r="AW79">
            <v>4.5066362304687502</v>
          </cell>
          <cell r="AX79">
            <v>0</v>
          </cell>
          <cell r="AY79">
            <v>179.76601562499999</v>
          </cell>
          <cell r="AZ79">
            <v>0</v>
          </cell>
          <cell r="BA79">
            <v>0</v>
          </cell>
          <cell r="BB79">
            <v>0</v>
          </cell>
          <cell r="BC79">
            <v>498.64400000000001</v>
          </cell>
          <cell r="BD79">
            <v>1552.99225</v>
          </cell>
          <cell r="BE79">
            <v>4487.5995000000003</v>
          </cell>
          <cell r="BF79">
            <v>0</v>
          </cell>
          <cell r="BG79">
            <v>460.52409375000002</v>
          </cell>
          <cell r="BH79">
            <v>455.63934375000002</v>
          </cell>
          <cell r="BI79">
            <v>-1152.172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18.532617187500001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810188736</v>
          </cell>
          <cell r="BT79">
            <v>48453448</v>
          </cell>
          <cell r="BU79">
            <v>61076488</v>
          </cell>
          <cell r="BV79">
            <v>7267137.5</v>
          </cell>
          <cell r="BW79">
            <v>55819.1953125</v>
          </cell>
          <cell r="BX79">
            <v>0</v>
          </cell>
          <cell r="BY79">
            <v>2414233.25</v>
          </cell>
          <cell r="BZ79">
            <v>0</v>
          </cell>
          <cell r="CA79">
            <v>0</v>
          </cell>
          <cell r="CB79">
            <v>0</v>
          </cell>
          <cell r="CC79">
            <v>7201908.5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196853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50000</v>
          </cell>
          <cell r="CT79">
            <v>5303</v>
          </cell>
          <cell r="CU79">
            <v>0</v>
          </cell>
          <cell r="CV79">
            <v>0</v>
          </cell>
          <cell r="CW79">
            <v>16184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Q79">
            <v>2.5889535447700918</v>
          </cell>
          <cell r="DR79">
            <v>6.7254506554142406</v>
          </cell>
          <cell r="DS79">
            <v>21.137948933130801</v>
          </cell>
          <cell r="DT79">
            <v>22650.263671875</v>
          </cell>
          <cell r="DU79">
            <v>13.111792476605332</v>
          </cell>
          <cell r="DV79">
            <v>2.3604187011718798</v>
          </cell>
          <cell r="DW79">
            <v>2.2234172363281299</v>
          </cell>
          <cell r="DX79">
            <v>19477.133999999998</v>
          </cell>
        </row>
        <row r="80">
          <cell r="A80" t="str">
            <v>Gateway2028</v>
          </cell>
          <cell r="B80" t="str">
            <v>EAST</v>
          </cell>
          <cell r="C80" t="str">
            <v>Gateway</v>
          </cell>
          <cell r="D80">
            <v>2028</v>
          </cell>
          <cell r="F80">
            <v>115823.016</v>
          </cell>
          <cell r="G80">
            <v>13460.421875</v>
          </cell>
          <cell r="H80">
            <v>29.749334465026855</v>
          </cell>
          <cell r="I80">
            <v>14.8264404296875</v>
          </cell>
          <cell r="J80">
            <v>0.68151226806640597</v>
          </cell>
          <cell r="K80">
            <v>1.64924816894531</v>
          </cell>
          <cell r="L80">
            <v>5.8313305664062502</v>
          </cell>
          <cell r="M80">
            <v>9.7926620483398397E-2</v>
          </cell>
          <cell r="N80">
            <v>0</v>
          </cell>
          <cell r="O80">
            <v>0.87674627685546902</v>
          </cell>
          <cell r="P80">
            <v>0</v>
          </cell>
          <cell r="Q80">
            <v>0</v>
          </cell>
          <cell r="R80">
            <v>0</v>
          </cell>
          <cell r="S80">
            <v>0.28461264038085898</v>
          </cell>
          <cell r="T80">
            <v>0.27373001098632799</v>
          </cell>
          <cell r="U80">
            <v>1.84498388671875</v>
          </cell>
          <cell r="V80">
            <v>0</v>
          </cell>
          <cell r="W80">
            <v>0.105752998352051</v>
          </cell>
          <cell r="X80">
            <v>0.305293212890625</v>
          </cell>
          <cell r="Y80">
            <v>0.61131695556640597</v>
          </cell>
          <cell r="Z80">
            <v>22.171221420288088</v>
          </cell>
          <cell r="AA80">
            <v>11.3628349609375</v>
          </cell>
          <cell r="AB80">
            <v>0.62048583984375005</v>
          </cell>
          <cell r="AC80">
            <v>1.4270771484375</v>
          </cell>
          <cell r="AD80">
            <v>4.9963374023437499</v>
          </cell>
          <cell r="AE80">
            <v>4.0820495605468798E-2</v>
          </cell>
          <cell r="AF80">
            <v>0</v>
          </cell>
          <cell r="AG80">
            <v>0.118591499328613</v>
          </cell>
          <cell r="AH80">
            <v>0</v>
          </cell>
          <cell r="AI80">
            <v>0</v>
          </cell>
          <cell r="AJ80">
            <v>0</v>
          </cell>
          <cell r="AK80">
            <v>0.178478805541992</v>
          </cell>
          <cell r="AL80">
            <v>0.177659683227539</v>
          </cell>
          <cell r="AM80">
            <v>0.52667230224609396</v>
          </cell>
          <cell r="AN80">
            <v>0</v>
          </cell>
          <cell r="AO80">
            <v>5.2876499176025396E-2</v>
          </cell>
          <cell r="AP80">
            <v>5.49845008850098E-2</v>
          </cell>
          <cell r="AQ80">
            <v>0.61131695556640597</v>
          </cell>
          <cell r="AR80">
            <v>116786.3570197754</v>
          </cell>
          <cell r="AS80">
            <v>77293.2</v>
          </cell>
          <cell r="AT80">
            <v>5298.1229999999996</v>
          </cell>
          <cell r="AU80">
            <v>9254.0229999999992</v>
          </cell>
          <cell r="AV80">
            <v>684.88593749999995</v>
          </cell>
          <cell r="AW80">
            <v>3.98459790039063</v>
          </cell>
          <cell r="AX80">
            <v>0</v>
          </cell>
          <cell r="AY80">
            <v>180.35906249999999</v>
          </cell>
          <cell r="AZ80">
            <v>0</v>
          </cell>
          <cell r="BA80">
            <v>0</v>
          </cell>
          <cell r="BB80">
            <v>0</v>
          </cell>
          <cell r="BC80">
            <v>500.00746874999999</v>
          </cell>
          <cell r="BD80">
            <v>1558.5150000000001</v>
          </cell>
          <cell r="BE80">
            <v>4626.2894999999999</v>
          </cell>
          <cell r="BF80">
            <v>0</v>
          </cell>
          <cell r="BG80">
            <v>461.20984375</v>
          </cell>
          <cell r="BH80">
            <v>482.98384375000001</v>
          </cell>
          <cell r="BI80">
            <v>-1169.850375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17.524140625000001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804675264</v>
          </cell>
          <cell r="BT80">
            <v>59309276</v>
          </cell>
          <cell r="BU80">
            <v>60957332</v>
          </cell>
          <cell r="BV80">
            <v>6867013.5</v>
          </cell>
          <cell r="BW80">
            <v>49353.23046875</v>
          </cell>
          <cell r="BX80">
            <v>0</v>
          </cell>
          <cell r="BY80">
            <v>2422227.25</v>
          </cell>
          <cell r="BZ80">
            <v>0</v>
          </cell>
          <cell r="CA80">
            <v>0</v>
          </cell>
          <cell r="CB80">
            <v>0</v>
          </cell>
          <cell r="CC80">
            <v>7221607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186344.359375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170000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50000</v>
          </cell>
          <cell r="CT80">
            <v>5403</v>
          </cell>
          <cell r="CU80">
            <v>0</v>
          </cell>
          <cell r="CV80">
            <v>0</v>
          </cell>
          <cell r="CW80">
            <v>16988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Q80">
            <v>2.6496089110550813</v>
          </cell>
          <cell r="DR80">
            <v>6.9318824928230125</v>
          </cell>
          <cell r="DS80">
            <v>21.764094901740769</v>
          </cell>
          <cell r="DT80">
            <v>22788.845703125</v>
          </cell>
          <cell r="DU80">
            <v>13.487968077949963</v>
          </cell>
          <cell r="DV80">
            <v>2.3604404296874999</v>
          </cell>
          <cell r="DW80">
            <v>2.0030853271484399</v>
          </cell>
          <cell r="DX80">
            <v>17595.101999999999</v>
          </cell>
        </row>
        <row r="81">
          <cell r="A81" t="str">
            <v>Gateway2029</v>
          </cell>
          <cell r="B81" t="str">
            <v>EAST</v>
          </cell>
          <cell r="C81" t="str">
            <v>Gateway</v>
          </cell>
          <cell r="D81">
            <v>2029</v>
          </cell>
          <cell r="F81">
            <v>116501.83199999999</v>
          </cell>
          <cell r="G81">
            <v>13806.505859375</v>
          </cell>
          <cell r="H81">
            <v>30.257952369689953</v>
          </cell>
          <cell r="I81">
            <v>14.826291015624999</v>
          </cell>
          <cell r="J81">
            <v>0.72378002929687502</v>
          </cell>
          <cell r="K81">
            <v>2.0490480957031298</v>
          </cell>
          <cell r="L81">
            <v>5.8302929687500002</v>
          </cell>
          <cell r="M81">
            <v>9.7922058105468807E-2</v>
          </cell>
          <cell r="N81">
            <v>0</v>
          </cell>
          <cell r="O81">
            <v>0.87666186523437495</v>
          </cell>
          <cell r="P81">
            <v>0</v>
          </cell>
          <cell r="Q81">
            <v>0</v>
          </cell>
          <cell r="R81">
            <v>0</v>
          </cell>
          <cell r="S81">
            <v>0.28461416625976604</v>
          </cell>
          <cell r="T81">
            <v>0.27373001098632799</v>
          </cell>
          <cell r="U81">
            <v>1.8950756835937499</v>
          </cell>
          <cell r="V81">
            <v>0</v>
          </cell>
          <cell r="W81">
            <v>0.105752998352051</v>
          </cell>
          <cell r="X81">
            <v>0.32287161254882801</v>
          </cell>
          <cell r="Y81">
            <v>0.61149316406249998</v>
          </cell>
          <cell r="Z81">
            <v>22.672830017089858</v>
          </cell>
          <cell r="AA81">
            <v>11.355907226562501</v>
          </cell>
          <cell r="AB81">
            <v>0.66042926025390603</v>
          </cell>
          <cell r="AC81">
            <v>1.81474047851563</v>
          </cell>
          <cell r="AD81">
            <v>4.9951611328125001</v>
          </cell>
          <cell r="AE81">
            <v>3.9225082397460899E-2</v>
          </cell>
          <cell r="AF81">
            <v>0</v>
          </cell>
          <cell r="AG81">
            <v>0.11905167388916001</v>
          </cell>
          <cell r="AH81">
            <v>0</v>
          </cell>
          <cell r="AI81">
            <v>0</v>
          </cell>
          <cell r="AJ81">
            <v>0</v>
          </cell>
          <cell r="AK81">
            <v>0.17782261657714801</v>
          </cell>
          <cell r="AL81">
            <v>0.177377014160156</v>
          </cell>
          <cell r="AM81">
            <v>0.54050665283203103</v>
          </cell>
          <cell r="AN81">
            <v>0</v>
          </cell>
          <cell r="AO81">
            <v>5.2876499176025396E-2</v>
          </cell>
          <cell r="AP81">
            <v>5.8187946319580103E-2</v>
          </cell>
          <cell r="AQ81">
            <v>0.61149316406249998</v>
          </cell>
          <cell r="AR81">
            <v>119395.51751708987</v>
          </cell>
          <cell r="AS81">
            <v>76183.44</v>
          </cell>
          <cell r="AT81">
            <v>5663.5240000000003</v>
          </cell>
          <cell r="AU81">
            <v>12059.252</v>
          </cell>
          <cell r="AV81">
            <v>647.9441875</v>
          </cell>
          <cell r="AW81">
            <v>5.0137104492187499</v>
          </cell>
          <cell r="AX81">
            <v>0</v>
          </cell>
          <cell r="AY81">
            <v>179.76601562499999</v>
          </cell>
          <cell r="AZ81">
            <v>0</v>
          </cell>
          <cell r="BA81">
            <v>0</v>
          </cell>
          <cell r="BB81">
            <v>0</v>
          </cell>
          <cell r="BC81">
            <v>498.64400000000001</v>
          </cell>
          <cell r="BD81">
            <v>1548.60175</v>
          </cell>
          <cell r="BE81">
            <v>4734.8384999999998</v>
          </cell>
          <cell r="BF81">
            <v>0</v>
          </cell>
          <cell r="BG81">
            <v>460.183875</v>
          </cell>
          <cell r="BH81">
            <v>509.72640625000003</v>
          </cell>
          <cell r="BI81">
            <v>-1246.141625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17.076697265625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793870656</v>
          </cell>
          <cell r="BT81">
            <v>63354904</v>
          </cell>
          <cell r="BU81">
            <v>79286904</v>
          </cell>
          <cell r="BV81">
            <v>6506325.5</v>
          </cell>
          <cell r="BW81">
            <v>62099.81640625</v>
          </cell>
          <cell r="BX81">
            <v>0</v>
          </cell>
          <cell r="BY81">
            <v>2414233.25</v>
          </cell>
          <cell r="BZ81">
            <v>0</v>
          </cell>
          <cell r="CA81">
            <v>0</v>
          </cell>
          <cell r="CB81">
            <v>0</v>
          </cell>
          <cell r="CC81">
            <v>7201908.5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181560.546875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50000</v>
          </cell>
          <cell r="CT81">
            <v>5489</v>
          </cell>
          <cell r="CU81">
            <v>0</v>
          </cell>
          <cell r="CV81">
            <v>0</v>
          </cell>
          <cell r="CW81">
            <v>17821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400000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Q81">
            <v>2.7184469329976091</v>
          </cell>
          <cell r="DR81">
            <v>7.1641165986251654</v>
          </cell>
          <cell r="DS81">
            <v>22.362862575753564</v>
          </cell>
          <cell r="DT81">
            <v>22937.544921875</v>
          </cell>
          <cell r="DU81">
            <v>13.849783706638316</v>
          </cell>
          <cell r="DV81">
            <v>2.3604187011718798</v>
          </cell>
          <cell r="DW81">
            <v>2.0700512695312501</v>
          </cell>
          <cell r="DX81">
            <v>18133.648000000001</v>
          </cell>
        </row>
        <row r="82">
          <cell r="A82" t="str">
            <v>Gateway2030</v>
          </cell>
          <cell r="B82" t="str">
            <v>EAST</v>
          </cell>
          <cell r="C82" t="str">
            <v>Gateway</v>
          </cell>
          <cell r="D82">
            <v>2030</v>
          </cell>
          <cell r="F82">
            <v>117367.728</v>
          </cell>
          <cell r="G82">
            <v>13899.9658203125</v>
          </cell>
          <cell r="H82">
            <v>30.475394660949725</v>
          </cell>
          <cell r="I82">
            <v>14.826291015624999</v>
          </cell>
          <cell r="J82">
            <v>0.85939642333984401</v>
          </cell>
          <cell r="K82">
            <v>2.0490480957031298</v>
          </cell>
          <cell r="L82">
            <v>5.8302929687500002</v>
          </cell>
          <cell r="M82">
            <v>9.7922058105468807E-2</v>
          </cell>
          <cell r="N82">
            <v>0</v>
          </cell>
          <cell r="O82">
            <v>0.87666186523437495</v>
          </cell>
          <cell r="P82">
            <v>0</v>
          </cell>
          <cell r="Q82">
            <v>0</v>
          </cell>
          <cell r="R82">
            <v>0</v>
          </cell>
          <cell r="S82">
            <v>0.28461416625976604</v>
          </cell>
          <cell r="T82">
            <v>0.27373001098632799</v>
          </cell>
          <cell r="U82">
            <v>1.9585002441406301</v>
          </cell>
          <cell r="V82">
            <v>0</v>
          </cell>
          <cell r="W82">
            <v>0.105752998352051</v>
          </cell>
          <cell r="X82">
            <v>0.34127294921875001</v>
          </cell>
          <cell r="Y82">
            <v>0.61149316406249998</v>
          </cell>
          <cell r="Z82">
            <v>22.895237289428724</v>
          </cell>
          <cell r="AA82">
            <v>11.350837890625</v>
          </cell>
          <cell r="AB82">
            <v>0.78220318603515604</v>
          </cell>
          <cell r="AC82">
            <v>1.8147054443359401</v>
          </cell>
          <cell r="AD82">
            <v>4.99459814453125</v>
          </cell>
          <cell r="AE82">
            <v>3.72194442749023E-2</v>
          </cell>
          <cell r="AF82">
            <v>0</v>
          </cell>
          <cell r="AG82">
            <v>0.120823600769043</v>
          </cell>
          <cell r="AH82">
            <v>0</v>
          </cell>
          <cell r="AI82">
            <v>0</v>
          </cell>
          <cell r="AJ82">
            <v>0</v>
          </cell>
          <cell r="AK82">
            <v>0.17773307800293001</v>
          </cell>
          <cell r="AL82">
            <v>0.177377014160156</v>
          </cell>
          <cell r="AM82">
            <v>0.558039367675781</v>
          </cell>
          <cell r="AN82">
            <v>0</v>
          </cell>
          <cell r="AO82">
            <v>5.2876499176025396E-2</v>
          </cell>
          <cell r="AP82">
            <v>6.1503063201904296E-2</v>
          </cell>
          <cell r="AQ82">
            <v>0.61149316406249998</v>
          </cell>
          <cell r="AR82">
            <v>120148.97584326172</v>
          </cell>
          <cell r="AS82">
            <v>75011.495999999999</v>
          </cell>
          <cell r="AT82">
            <v>6721.0974999999999</v>
          </cell>
          <cell r="AU82">
            <v>12033.4</v>
          </cell>
          <cell r="AV82">
            <v>645.46325000000002</v>
          </cell>
          <cell r="AW82">
            <v>4.3361245117187499</v>
          </cell>
          <cell r="AX82">
            <v>0</v>
          </cell>
          <cell r="AY82">
            <v>179.76601562499999</v>
          </cell>
          <cell r="AZ82">
            <v>0</v>
          </cell>
          <cell r="BA82">
            <v>0</v>
          </cell>
          <cell r="BB82">
            <v>0</v>
          </cell>
          <cell r="BC82">
            <v>498.64400000000001</v>
          </cell>
          <cell r="BD82">
            <v>1551.5988749999999</v>
          </cell>
          <cell r="BE82">
            <v>4888.4245000000001</v>
          </cell>
          <cell r="BF82">
            <v>0</v>
          </cell>
          <cell r="BG82">
            <v>460.88196875</v>
          </cell>
          <cell r="BH82">
            <v>538.76681250000001</v>
          </cell>
          <cell r="BI82">
            <v>-1287.007875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17.060671875000001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783012480</v>
          </cell>
          <cell r="BT82">
            <v>74500112</v>
          </cell>
          <cell r="BU82">
            <v>79121488</v>
          </cell>
          <cell r="BV82">
            <v>6470091.5</v>
          </cell>
          <cell r="BW82">
            <v>53707.234375</v>
          </cell>
          <cell r="BX82">
            <v>0</v>
          </cell>
          <cell r="BY82">
            <v>2414233.25</v>
          </cell>
          <cell r="BZ82">
            <v>0</v>
          </cell>
          <cell r="CA82">
            <v>0</v>
          </cell>
          <cell r="CB82">
            <v>0</v>
          </cell>
          <cell r="CC82">
            <v>7201908.5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181410.125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180000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70000</v>
          </cell>
          <cell r="CT82">
            <v>5608</v>
          </cell>
          <cell r="CU82">
            <v>0</v>
          </cell>
          <cell r="CV82">
            <v>0</v>
          </cell>
          <cell r="CW82">
            <v>18685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Q82">
            <v>2.7851299381588399</v>
          </cell>
          <cell r="DR82">
            <v>7.4088154156049235</v>
          </cell>
          <cell r="DS82">
            <v>22.941540478453653</v>
          </cell>
          <cell r="DT82">
            <v>23108.103515625</v>
          </cell>
          <cell r="DU82">
            <v>14.213275680675476</v>
          </cell>
          <cell r="DV82">
            <v>2.3604187011718798</v>
          </cell>
          <cell r="DW82">
            <v>2.1558273925781299</v>
          </cell>
          <cell r="DX82">
            <v>18885.047999999999</v>
          </cell>
        </row>
        <row r="83">
          <cell r="A83" t="str">
            <v>Gateway2031</v>
          </cell>
          <cell r="B83" t="str">
            <v>EAST</v>
          </cell>
          <cell r="C83" t="str">
            <v>Gateway</v>
          </cell>
          <cell r="D83">
            <v>2031</v>
          </cell>
          <cell r="F83">
            <v>118236.912</v>
          </cell>
          <cell r="G83">
            <v>13757.3046875</v>
          </cell>
          <cell r="H83">
            <v>30.588450477600116</v>
          </cell>
          <cell r="I83">
            <v>14.805274414062501</v>
          </cell>
          <cell r="J83">
            <v>0.90378002929687495</v>
          </cell>
          <cell r="K83">
            <v>2.0490480957031298</v>
          </cell>
          <cell r="L83">
            <v>5.8302929687500002</v>
          </cell>
          <cell r="M83">
            <v>9.7922058105468807E-2</v>
          </cell>
          <cell r="N83">
            <v>0</v>
          </cell>
          <cell r="O83">
            <v>0.87666186523437495</v>
          </cell>
          <cell r="P83">
            <v>0</v>
          </cell>
          <cell r="Q83">
            <v>0</v>
          </cell>
          <cell r="R83">
            <v>0</v>
          </cell>
          <cell r="S83">
            <v>0.28461416625976604</v>
          </cell>
          <cell r="T83">
            <v>0.27373001098632799</v>
          </cell>
          <cell r="U83">
            <v>2.0285002441406301</v>
          </cell>
          <cell r="V83">
            <v>0</v>
          </cell>
          <cell r="W83">
            <v>0.105752998352051</v>
          </cell>
          <cell r="X83">
            <v>0.36096176147460896</v>
          </cell>
          <cell r="Y83">
            <v>0.61149316406249998</v>
          </cell>
          <cell r="Z83">
            <v>22.856973979949956</v>
          </cell>
          <cell r="AA83">
            <v>11.342490234374999</v>
          </cell>
          <cell r="AB83">
            <v>0.825931274414063</v>
          </cell>
          <cell r="AC83">
            <v>1.81504736328125</v>
          </cell>
          <cell r="AD83">
            <v>4.9940034179687496</v>
          </cell>
          <cell r="AE83">
            <v>4.2991531372070298E-2</v>
          </cell>
          <cell r="AF83">
            <v>0</v>
          </cell>
          <cell r="AG83">
            <v>0.13178359985351598</v>
          </cell>
          <cell r="AH83">
            <v>0</v>
          </cell>
          <cell r="AI83">
            <v>0</v>
          </cell>
          <cell r="AJ83">
            <v>0</v>
          </cell>
          <cell r="AK83">
            <v>0.187697357177734</v>
          </cell>
          <cell r="AL83">
            <v>0.13975784301757802</v>
          </cell>
          <cell r="AM83">
            <v>0.57779589843750001</v>
          </cell>
          <cell r="AN83">
            <v>0</v>
          </cell>
          <cell r="AO83">
            <v>5.2876499176025396E-2</v>
          </cell>
          <cell r="AP83">
            <v>6.5054527282714797E-2</v>
          </cell>
          <cell r="AQ83">
            <v>0.61149316406249998</v>
          </cell>
          <cell r="AR83">
            <v>118863.77369189454</v>
          </cell>
          <cell r="AS83">
            <v>74211.08</v>
          </cell>
          <cell r="AT83">
            <v>7112.8795</v>
          </cell>
          <cell r="AU83">
            <v>12076.672</v>
          </cell>
          <cell r="AV83">
            <v>611.53006249999999</v>
          </cell>
          <cell r="AW83">
            <v>4.0465063476562504</v>
          </cell>
          <cell r="AX83">
            <v>0</v>
          </cell>
          <cell r="AY83">
            <v>179.76601562499999</v>
          </cell>
          <cell r="AZ83">
            <v>0</v>
          </cell>
          <cell r="BA83">
            <v>0</v>
          </cell>
          <cell r="BB83">
            <v>0</v>
          </cell>
          <cell r="BC83">
            <v>498.64400000000001</v>
          </cell>
          <cell r="BD83">
            <v>1223.5687499999999</v>
          </cell>
          <cell r="BE83">
            <v>5061.4920000000002</v>
          </cell>
          <cell r="BF83">
            <v>0</v>
          </cell>
          <cell r="BG83">
            <v>461.41446875000003</v>
          </cell>
          <cell r="BH83">
            <v>569.87768749999998</v>
          </cell>
          <cell r="BI83">
            <v>-1297.588125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16.742826171874999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775529728</v>
          </cell>
          <cell r="BT83">
            <v>78634416</v>
          </cell>
          <cell r="BU83">
            <v>79494280</v>
          </cell>
          <cell r="BV83">
            <v>6125950.5</v>
          </cell>
          <cell r="BW83">
            <v>50120.02734375</v>
          </cell>
          <cell r="BX83">
            <v>0</v>
          </cell>
          <cell r="BY83">
            <v>2414233.25</v>
          </cell>
          <cell r="BZ83">
            <v>0</v>
          </cell>
          <cell r="CA83">
            <v>0</v>
          </cell>
          <cell r="CB83">
            <v>0</v>
          </cell>
          <cell r="CC83">
            <v>7201908.5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178078.5625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70000</v>
          </cell>
          <cell r="CT83">
            <v>5723</v>
          </cell>
          <cell r="CU83">
            <v>0</v>
          </cell>
          <cell r="CV83">
            <v>0</v>
          </cell>
          <cell r="CW83">
            <v>20180</v>
          </cell>
          <cell r="CX83">
            <v>0</v>
          </cell>
          <cell r="CY83">
            <v>74000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Q83">
            <v>2.8490932329547012</v>
          </cell>
          <cell r="DR83">
            <v>7.5897158889922647</v>
          </cell>
          <cell r="DS83">
            <v>23.523048189998754</v>
          </cell>
          <cell r="DT83">
            <v>23264.126953125</v>
          </cell>
          <cell r="DU83">
            <v>14.566041331266566</v>
          </cell>
          <cell r="DV83">
            <v>2.3604187011718798</v>
          </cell>
          <cell r="DW83">
            <v>2.0700512695312501</v>
          </cell>
          <cell r="DX83">
            <v>18133.648000000001</v>
          </cell>
        </row>
        <row r="84">
          <cell r="A84" t="str">
            <v>Gateway2032</v>
          </cell>
          <cell r="B84" t="str">
            <v>EAST</v>
          </cell>
          <cell r="C84" t="str">
            <v>Gateway</v>
          </cell>
          <cell r="D84">
            <v>2032</v>
          </cell>
          <cell r="F84">
            <v>119196.67200000001</v>
          </cell>
          <cell r="G84">
            <v>13769.5830078125</v>
          </cell>
          <cell r="H84">
            <v>30.847510795593266</v>
          </cell>
          <cell r="I84">
            <v>14.702328124999999</v>
          </cell>
          <cell r="J84">
            <v>1.0608155517578099</v>
          </cell>
          <cell r="K84">
            <v>2.0492480468749998</v>
          </cell>
          <cell r="L84">
            <v>5.8313305664062502</v>
          </cell>
          <cell r="M84">
            <v>9.7926620483398397E-2</v>
          </cell>
          <cell r="N84">
            <v>0</v>
          </cell>
          <cell r="O84">
            <v>0.87674627685546902</v>
          </cell>
          <cell r="P84">
            <v>0</v>
          </cell>
          <cell r="Q84">
            <v>0</v>
          </cell>
          <cell r="R84">
            <v>0</v>
          </cell>
          <cell r="S84">
            <v>0.28461264038085898</v>
          </cell>
          <cell r="T84">
            <v>0.27373001098632799</v>
          </cell>
          <cell r="U84">
            <v>2.09837182617188</v>
          </cell>
          <cell r="V84">
            <v>0</v>
          </cell>
          <cell r="W84">
            <v>0.105752998352051</v>
          </cell>
          <cell r="X84">
            <v>0.38218566894531303</v>
          </cell>
          <cell r="Y84">
            <v>0.61131695556640597</v>
          </cell>
          <cell r="Z84">
            <v>23.001568630218507</v>
          </cell>
          <cell r="AA84">
            <v>11.3056806640625</v>
          </cell>
          <cell r="AB84">
            <v>0.96783288574218795</v>
          </cell>
          <cell r="AC84">
            <v>1.81510900878906</v>
          </cell>
          <cell r="AD84">
            <v>4.9938544921875003</v>
          </cell>
          <cell r="AE84">
            <v>3.8055580139160196E-2</v>
          </cell>
          <cell r="AF84">
            <v>0</v>
          </cell>
          <cell r="AG84">
            <v>0.12170417022705099</v>
          </cell>
          <cell r="AH84">
            <v>0</v>
          </cell>
          <cell r="AI84">
            <v>0</v>
          </cell>
          <cell r="AJ84">
            <v>0</v>
          </cell>
          <cell r="AK84">
            <v>0.18249603271484399</v>
          </cell>
          <cell r="AL84">
            <v>0.13977311706543</v>
          </cell>
          <cell r="AM84">
            <v>0.597860595703125</v>
          </cell>
          <cell r="AN84">
            <v>0</v>
          </cell>
          <cell r="AO84">
            <v>5.2876499176025396E-2</v>
          </cell>
          <cell r="AP84">
            <v>6.8837242126464804E-2</v>
          </cell>
          <cell r="AQ84">
            <v>0.61131695556640597</v>
          </cell>
          <cell r="AR84">
            <v>119244.60404101561</v>
          </cell>
          <cell r="AS84">
            <v>72871.960000000006</v>
          </cell>
          <cell r="AT84">
            <v>8350.1759999999995</v>
          </cell>
          <cell r="AU84">
            <v>12042.419</v>
          </cell>
          <cell r="AV84">
            <v>562.18337499999996</v>
          </cell>
          <cell r="AW84">
            <v>3.140212890625</v>
          </cell>
          <cell r="AX84">
            <v>0</v>
          </cell>
          <cell r="AY84">
            <v>180.35906249999999</v>
          </cell>
          <cell r="AZ84">
            <v>0</v>
          </cell>
          <cell r="BA84">
            <v>0</v>
          </cell>
          <cell r="BB84">
            <v>0</v>
          </cell>
          <cell r="BC84">
            <v>500.00746874999999</v>
          </cell>
          <cell r="BD84">
            <v>1227.107375</v>
          </cell>
          <cell r="BE84">
            <v>5251.6075000000001</v>
          </cell>
          <cell r="BF84">
            <v>0</v>
          </cell>
          <cell r="BG84">
            <v>462.72893749999997</v>
          </cell>
          <cell r="BH84">
            <v>604.6663125</v>
          </cell>
          <cell r="BI84">
            <v>-1328.4091249999999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16.049921874999999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762936896</v>
          </cell>
          <cell r="BT84">
            <v>91671768</v>
          </cell>
          <cell r="BU84">
            <v>79443624</v>
          </cell>
          <cell r="BV84">
            <v>5633019.5</v>
          </cell>
          <cell r="BW84">
            <v>38894.6796875</v>
          </cell>
          <cell r="BX84">
            <v>0</v>
          </cell>
          <cell r="BY84">
            <v>2422227.25</v>
          </cell>
          <cell r="BZ84">
            <v>0</v>
          </cell>
          <cell r="CA84">
            <v>0</v>
          </cell>
          <cell r="CB84">
            <v>0</v>
          </cell>
          <cell r="CC84">
            <v>7221607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170771.609375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209000</v>
          </cell>
          <cell r="CO84">
            <v>0</v>
          </cell>
          <cell r="CP84">
            <v>0</v>
          </cell>
          <cell r="CQ84">
            <v>150000</v>
          </cell>
          <cell r="CR84">
            <v>0</v>
          </cell>
          <cell r="CS84">
            <v>70000</v>
          </cell>
          <cell r="CT84">
            <v>5833</v>
          </cell>
          <cell r="CU84">
            <v>0</v>
          </cell>
          <cell r="CV84">
            <v>0</v>
          </cell>
          <cell r="CW84">
            <v>21795</v>
          </cell>
          <cell r="CX84">
            <v>0</v>
          </cell>
          <cell r="CY84">
            <v>145000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Q84">
            <v>2.9259005714674466</v>
          </cell>
          <cell r="DR84">
            <v>7.7678055698969626</v>
          </cell>
          <cell r="DS84">
            <v>24.151394955705729</v>
          </cell>
          <cell r="DT84">
            <v>23421.505859375</v>
          </cell>
          <cell r="DU84">
            <v>14.932369363910276</v>
          </cell>
          <cell r="DV84">
            <v>2.4731455078125002</v>
          </cell>
          <cell r="DW84">
            <v>2.1061713867187501</v>
          </cell>
          <cell r="DX84">
            <v>18500.608</v>
          </cell>
        </row>
        <row r="85">
          <cell r="A85" t="str">
            <v>Gateway2033</v>
          </cell>
          <cell r="B85" t="str">
            <v>EAST</v>
          </cell>
          <cell r="C85" t="str">
            <v>Gateway</v>
          </cell>
          <cell r="D85">
            <v>2033</v>
          </cell>
          <cell r="F85">
            <v>119877.048</v>
          </cell>
          <cell r="G85">
            <v>13910.16015625</v>
          </cell>
          <cell r="H85">
            <v>30.883486030578631</v>
          </cell>
          <cell r="I85">
            <v>14.557081054687499</v>
          </cell>
          <cell r="J85">
            <v>1.1127800292968799</v>
          </cell>
          <cell r="K85">
            <v>2.0490480957031298</v>
          </cell>
          <cell r="L85">
            <v>5.8302929687500002</v>
          </cell>
          <cell r="M85">
            <v>9.7922058105468807E-2</v>
          </cell>
          <cell r="N85">
            <v>0</v>
          </cell>
          <cell r="O85">
            <v>0.87666186523437495</v>
          </cell>
          <cell r="P85">
            <v>0</v>
          </cell>
          <cell r="Q85">
            <v>0</v>
          </cell>
          <cell r="R85">
            <v>0</v>
          </cell>
          <cell r="S85">
            <v>0.28461416625976604</v>
          </cell>
          <cell r="T85">
            <v>0.27373001098632799</v>
          </cell>
          <cell r="U85">
            <v>2.1685002441406298</v>
          </cell>
          <cell r="V85">
            <v>0</v>
          </cell>
          <cell r="W85">
            <v>0.105752998352051</v>
          </cell>
          <cell r="X85">
            <v>0.40519067382812501</v>
          </cell>
          <cell r="Y85">
            <v>0.61149316406249998</v>
          </cell>
          <cell r="Z85">
            <v>23.23956399536133</v>
          </cell>
          <cell r="AA85">
            <v>11.2481005859375</v>
          </cell>
          <cell r="AB85">
            <v>1.0174441528320299</v>
          </cell>
          <cell r="AC85">
            <v>1.8150810546875</v>
          </cell>
          <cell r="AD85">
            <v>4.9895024414062501</v>
          </cell>
          <cell r="AE85">
            <v>3.2476902008056599E-2</v>
          </cell>
          <cell r="AF85">
            <v>0</v>
          </cell>
          <cell r="AG85">
            <v>0.109276718139648</v>
          </cell>
          <cell r="AH85">
            <v>0</v>
          </cell>
          <cell r="AI85">
            <v>0</v>
          </cell>
          <cell r="AJ85">
            <v>0</v>
          </cell>
          <cell r="AK85">
            <v>0.17140557861328098</v>
          </cell>
          <cell r="AL85">
            <v>0.13975784301757802</v>
          </cell>
          <cell r="AM85">
            <v>0.617308898925781</v>
          </cell>
          <cell r="AN85">
            <v>0</v>
          </cell>
          <cell r="AO85">
            <v>5.2876499176025396E-2</v>
          </cell>
          <cell r="AP85">
            <v>7.30325393676758E-2</v>
          </cell>
          <cell r="AQ85">
            <v>0.61149316406249998</v>
          </cell>
          <cell r="AR85">
            <v>120083.90027709963</v>
          </cell>
          <cell r="AS85">
            <v>70993.928</v>
          </cell>
          <cell r="AT85">
            <v>8797.4500000000007</v>
          </cell>
          <cell r="AU85">
            <v>11968.904</v>
          </cell>
          <cell r="AV85">
            <v>568.58675000000005</v>
          </cell>
          <cell r="AW85">
            <v>3.0833757324218798</v>
          </cell>
          <cell r="AX85">
            <v>0</v>
          </cell>
          <cell r="AY85">
            <v>179.76601562499999</v>
          </cell>
          <cell r="AZ85">
            <v>0</v>
          </cell>
          <cell r="BA85">
            <v>0</v>
          </cell>
          <cell r="BB85">
            <v>0</v>
          </cell>
          <cell r="BC85">
            <v>498.64400000000001</v>
          </cell>
          <cell r="BD85">
            <v>1224.0989999999999</v>
          </cell>
          <cell r="BE85">
            <v>5407.6260000000002</v>
          </cell>
          <cell r="BF85">
            <v>0</v>
          </cell>
          <cell r="BG85">
            <v>461.74540624999997</v>
          </cell>
          <cell r="BH85">
            <v>639.7650625</v>
          </cell>
          <cell r="BI85">
            <v>-1365.207625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16.078291992187498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744356992</v>
          </cell>
          <cell r="BT85">
            <v>96393512</v>
          </cell>
          <cell r="BU85">
            <v>79100208</v>
          </cell>
          <cell r="BV85">
            <v>5694575</v>
          </cell>
          <cell r="BW85">
            <v>38190.69140625</v>
          </cell>
          <cell r="BX85">
            <v>0</v>
          </cell>
          <cell r="BY85">
            <v>2414233.25</v>
          </cell>
          <cell r="BZ85">
            <v>0</v>
          </cell>
          <cell r="CA85">
            <v>0</v>
          </cell>
          <cell r="CB85">
            <v>0</v>
          </cell>
          <cell r="CC85">
            <v>7201908.5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171042.25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70000</v>
          </cell>
          <cell r="CT85">
            <v>5946</v>
          </cell>
          <cell r="CU85">
            <v>0</v>
          </cell>
          <cell r="CV85">
            <v>0</v>
          </cell>
          <cell r="CW85">
            <v>23538</v>
          </cell>
          <cell r="CX85">
            <v>0</v>
          </cell>
          <cell r="CY85">
            <v>76000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Q85">
            <v>2.9992288968785559</v>
          </cell>
          <cell r="DR85">
            <v>7.9067862564912597</v>
          </cell>
          <cell r="DS85">
            <v>24.755660711982145</v>
          </cell>
          <cell r="DT85">
            <v>23570.013671875</v>
          </cell>
          <cell r="DU85">
            <v>15.318858275552932</v>
          </cell>
          <cell r="DV85">
            <v>2.5104187011718802</v>
          </cell>
          <cell r="DW85">
            <v>2.3618076171875</v>
          </cell>
          <cell r="DX85">
            <v>20689.432000000001</v>
          </cell>
        </row>
        <row r="86">
          <cell r="A86" t="str">
            <v>Gateway2034</v>
          </cell>
          <cell r="B86" t="str">
            <v>EAST</v>
          </cell>
          <cell r="C86" t="str">
            <v>Gateway</v>
          </cell>
          <cell r="D86">
            <v>2034</v>
          </cell>
          <cell r="F86">
            <v>120655.10400000001</v>
          </cell>
          <cell r="G86">
            <v>13880.888671875</v>
          </cell>
          <cell r="H86">
            <v>31.253213050842305</v>
          </cell>
          <cell r="I86">
            <v>14.432005859375</v>
          </cell>
          <cell r="J86">
            <v>1.1127800292968799</v>
          </cell>
          <cell r="K86">
            <v>2.4490480957031302</v>
          </cell>
          <cell r="L86">
            <v>5.8302929687500002</v>
          </cell>
          <cell r="M86">
            <v>9.7922058105468807E-2</v>
          </cell>
          <cell r="N86">
            <v>0</v>
          </cell>
          <cell r="O86">
            <v>0.87666186523437495</v>
          </cell>
          <cell r="P86">
            <v>0</v>
          </cell>
          <cell r="Q86">
            <v>0</v>
          </cell>
          <cell r="R86">
            <v>0</v>
          </cell>
          <cell r="S86">
            <v>0.28461416625976604</v>
          </cell>
          <cell r="T86">
            <v>0.27373001098632799</v>
          </cell>
          <cell r="U86">
            <v>2.2385002441406301</v>
          </cell>
          <cell r="V86">
            <v>0</v>
          </cell>
          <cell r="W86">
            <v>0.105752998352051</v>
          </cell>
          <cell r="X86">
            <v>0.42999288940429697</v>
          </cell>
          <cell r="Y86">
            <v>0.61149316406249998</v>
          </cell>
          <cell r="Z86">
            <v>23.359085733413703</v>
          </cell>
          <cell r="AA86">
            <v>11.208972656249999</v>
          </cell>
          <cell r="AB86">
            <v>1.01683325195313</v>
          </cell>
          <cell r="AC86">
            <v>2.2029497070312498</v>
          </cell>
          <cell r="AD86">
            <v>4.9820000000000002</v>
          </cell>
          <cell r="AE86">
            <v>2.8179479598999E-2</v>
          </cell>
          <cell r="AF86">
            <v>0</v>
          </cell>
          <cell r="AG86">
            <v>0.1012607421875</v>
          </cell>
          <cell r="AH86">
            <v>0</v>
          </cell>
          <cell r="AI86">
            <v>0</v>
          </cell>
          <cell r="AJ86">
            <v>0</v>
          </cell>
          <cell r="AK86">
            <v>0.15933879089355499</v>
          </cell>
          <cell r="AL86">
            <v>0.13975784301757802</v>
          </cell>
          <cell r="AM86">
            <v>0.63706542968750002</v>
          </cell>
          <cell r="AN86">
            <v>0</v>
          </cell>
          <cell r="AO86">
            <v>5.2876499176025396E-2</v>
          </cell>
          <cell r="AP86">
            <v>7.7506362915039109E-2</v>
          </cell>
          <cell r="AQ86">
            <v>0.61149316406249998</v>
          </cell>
          <cell r="AR86">
            <v>119835.44572045901</v>
          </cell>
          <cell r="AS86">
            <v>69482.032000000007</v>
          </cell>
          <cell r="AT86">
            <v>8734.1669999999995</v>
          </cell>
          <cell r="AU86">
            <v>14995.892</v>
          </cell>
          <cell r="AV86">
            <v>558.86393750000002</v>
          </cell>
          <cell r="AW86">
            <v>3.0445788574218802</v>
          </cell>
          <cell r="AX86">
            <v>0</v>
          </cell>
          <cell r="AY86">
            <v>179.76601562499999</v>
          </cell>
          <cell r="AZ86">
            <v>0</v>
          </cell>
          <cell r="BA86">
            <v>0</v>
          </cell>
          <cell r="BB86">
            <v>0</v>
          </cell>
          <cell r="BC86">
            <v>498.64400000000001</v>
          </cell>
          <cell r="BD86">
            <v>1223.5642499999999</v>
          </cell>
          <cell r="BE86">
            <v>5580.6935000000003</v>
          </cell>
          <cell r="BF86">
            <v>0</v>
          </cell>
          <cell r="BG86">
            <v>460.93975</v>
          </cell>
          <cell r="BH86">
            <v>678.95574999999997</v>
          </cell>
          <cell r="BI86">
            <v>-1330.8497500000001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15.908688476562499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729662528</v>
          </cell>
          <cell r="BT86">
            <v>95698016</v>
          </cell>
          <cell r="BU86">
            <v>98501264</v>
          </cell>
          <cell r="BV86">
            <v>5598332.5</v>
          </cell>
          <cell r="BW86">
            <v>37710.15234375</v>
          </cell>
          <cell r="BX86">
            <v>0</v>
          </cell>
          <cell r="BY86">
            <v>2414233.25</v>
          </cell>
          <cell r="BZ86">
            <v>0</v>
          </cell>
          <cell r="CA86">
            <v>0</v>
          </cell>
          <cell r="CB86">
            <v>0</v>
          </cell>
          <cell r="CC86">
            <v>7201908.5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169223.4375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70000</v>
          </cell>
          <cell r="CT86">
            <v>6067</v>
          </cell>
          <cell r="CU86">
            <v>0</v>
          </cell>
          <cell r="CV86">
            <v>0</v>
          </cell>
          <cell r="CW86">
            <v>25421</v>
          </cell>
          <cell r="CX86">
            <v>0</v>
          </cell>
          <cell r="CY86">
            <v>219000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400000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Q86">
            <v>3.0859375582461048</v>
          </cell>
          <cell r="DR86">
            <v>8.0366608290427628</v>
          </cell>
          <cell r="DS86">
            <v>25.397820347468596</v>
          </cell>
          <cell r="DT86">
            <v>23704.537109375</v>
          </cell>
          <cell r="DU86">
            <v>15.714444606939953</v>
          </cell>
          <cell r="DV86">
            <v>2.5104187011718802</v>
          </cell>
          <cell r="DW86">
            <v>2.1408518066406299</v>
          </cell>
          <cell r="DX86">
            <v>18753.824000000001</v>
          </cell>
        </row>
        <row r="87">
          <cell r="A87" t="str">
            <v>Gateway2035</v>
          </cell>
          <cell r="B87" t="str">
            <v>EAST</v>
          </cell>
          <cell r="C87" t="str">
            <v>Gateway</v>
          </cell>
          <cell r="D87">
            <v>2035</v>
          </cell>
          <cell r="F87">
            <v>121421.18399999999</v>
          </cell>
          <cell r="G87">
            <v>14121.130859375</v>
          </cell>
          <cell r="H87">
            <v>31.582932044982932</v>
          </cell>
          <cell r="I87">
            <v>14.2649384765625</v>
          </cell>
          <cell r="J87">
            <v>1.1127800292968799</v>
          </cell>
          <cell r="K87">
            <v>2.8490480957031301</v>
          </cell>
          <cell r="L87">
            <v>5.8302929687500002</v>
          </cell>
          <cell r="M87">
            <v>9.7922058105468807E-2</v>
          </cell>
          <cell r="N87">
            <v>0</v>
          </cell>
          <cell r="O87">
            <v>0.87666186523437495</v>
          </cell>
          <cell r="P87">
            <v>0</v>
          </cell>
          <cell r="Q87">
            <v>0</v>
          </cell>
          <cell r="R87">
            <v>0</v>
          </cell>
          <cell r="S87">
            <v>0.28461416625976604</v>
          </cell>
          <cell r="T87">
            <v>0.27373001098632799</v>
          </cell>
          <cell r="U87">
            <v>2.3085002441406299</v>
          </cell>
          <cell r="V87">
            <v>0</v>
          </cell>
          <cell r="W87">
            <v>0.105752998352051</v>
          </cell>
          <cell r="X87">
            <v>0.456779266357422</v>
          </cell>
          <cell r="Y87">
            <v>0.61149316406249998</v>
          </cell>
          <cell r="Z87">
            <v>23.740479558944703</v>
          </cell>
          <cell r="AA87">
            <v>11.115709960937499</v>
          </cell>
          <cell r="AB87">
            <v>1.0157776489257799</v>
          </cell>
          <cell r="AC87">
            <v>2.5903623046875</v>
          </cell>
          <cell r="AD87">
            <v>4.9801093749999996</v>
          </cell>
          <cell r="AE87">
            <v>3.0589059829711898E-2</v>
          </cell>
          <cell r="AF87">
            <v>0</v>
          </cell>
          <cell r="AG87">
            <v>9.9484886169433601E-2</v>
          </cell>
          <cell r="AH87">
            <v>0</v>
          </cell>
          <cell r="AI87">
            <v>0</v>
          </cell>
          <cell r="AJ87">
            <v>0</v>
          </cell>
          <cell r="AK87">
            <v>0.15671711730957</v>
          </cell>
          <cell r="AL87">
            <v>0.13975784301757802</v>
          </cell>
          <cell r="AM87">
            <v>0.65682196044921892</v>
          </cell>
          <cell r="AN87">
            <v>0</v>
          </cell>
          <cell r="AO87">
            <v>5.2876499176025396E-2</v>
          </cell>
          <cell r="AP87">
            <v>8.2338088989257804E-2</v>
          </cell>
          <cell r="AQ87">
            <v>0.61149316406249998</v>
          </cell>
          <cell r="AR87">
            <v>121819.06248461916</v>
          </cell>
          <cell r="AS87">
            <v>67513.504000000001</v>
          </cell>
          <cell r="AT87">
            <v>8745.0920000000006</v>
          </cell>
          <cell r="AU87">
            <v>18215.8</v>
          </cell>
          <cell r="AV87">
            <v>565.822</v>
          </cell>
          <cell r="AW87">
            <v>3.7655520019531301</v>
          </cell>
          <cell r="AX87">
            <v>0</v>
          </cell>
          <cell r="AY87">
            <v>179.76601562499999</v>
          </cell>
          <cell r="AZ87">
            <v>0</v>
          </cell>
          <cell r="BA87">
            <v>0</v>
          </cell>
          <cell r="BB87">
            <v>0</v>
          </cell>
          <cell r="BC87">
            <v>498.64400000000001</v>
          </cell>
          <cell r="BD87">
            <v>1223.3285000000001</v>
          </cell>
          <cell r="BE87">
            <v>5753.7605000000003</v>
          </cell>
          <cell r="BF87">
            <v>0</v>
          </cell>
          <cell r="BG87">
            <v>461.16503125000003</v>
          </cell>
          <cell r="BH87">
            <v>721.28168749999998</v>
          </cell>
          <cell r="BI87">
            <v>-1424.8233749999999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16.008573242187499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709615936</v>
          </cell>
          <cell r="BT87">
            <v>95817440</v>
          </cell>
          <cell r="BU87">
            <v>119120104</v>
          </cell>
          <cell r="BV87">
            <v>5670756.5</v>
          </cell>
          <cell r="BW87">
            <v>46640.12890625</v>
          </cell>
          <cell r="BX87">
            <v>0</v>
          </cell>
          <cell r="BY87">
            <v>2414233.25</v>
          </cell>
          <cell r="BZ87">
            <v>0</v>
          </cell>
          <cell r="CA87">
            <v>0</v>
          </cell>
          <cell r="CB87">
            <v>0</v>
          </cell>
          <cell r="CC87">
            <v>7201908.5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170247.46875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70000</v>
          </cell>
          <cell r="CT87">
            <v>6187</v>
          </cell>
          <cell r="CU87">
            <v>0</v>
          </cell>
          <cell r="CV87">
            <v>0</v>
          </cell>
          <cell r="CW87">
            <v>27455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400000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Q87">
            <v>3.1736406776524251</v>
          </cell>
          <cell r="DR87">
            <v>8.0763009785485078</v>
          </cell>
          <cell r="DS87">
            <v>26.028980265184796</v>
          </cell>
          <cell r="DT87">
            <v>23848.16015625</v>
          </cell>
          <cell r="DU87">
            <v>16.120762685682553</v>
          </cell>
          <cell r="DV87">
            <v>2.5104187011718802</v>
          </cell>
          <cell r="DW87">
            <v>2.2084416503906299</v>
          </cell>
          <cell r="DX87">
            <v>19345.948</v>
          </cell>
        </row>
        <row r="88">
          <cell r="A88" t="str">
            <v>Maritimes2008</v>
          </cell>
          <cell r="B88" t="str">
            <v>EAST</v>
          </cell>
          <cell r="C88" t="str">
            <v>Maritimes</v>
          </cell>
          <cell r="D88">
            <v>2008</v>
          </cell>
          <cell r="N88">
            <v>0</v>
          </cell>
          <cell r="O88">
            <v>0.60500341796875001</v>
          </cell>
          <cell r="P88">
            <v>0</v>
          </cell>
          <cell r="Q88">
            <v>0</v>
          </cell>
          <cell r="R88">
            <v>0</v>
          </cell>
          <cell r="S88">
            <v>1.1565000000000001</v>
          </cell>
          <cell r="T88">
            <v>1.2944000244140601</v>
          </cell>
          <cell r="U88">
            <v>0.165109832763672</v>
          </cell>
          <cell r="V88">
            <v>0</v>
          </cell>
          <cell r="W88">
            <v>0.36539999389648398</v>
          </cell>
          <cell r="X88">
            <v>0</v>
          </cell>
          <cell r="Y88">
            <v>0</v>
          </cell>
          <cell r="Z88">
            <v>3.6761029090881387</v>
          </cell>
          <cell r="AA88">
            <v>1.08983862304688</v>
          </cell>
          <cell r="AB88">
            <v>0</v>
          </cell>
          <cell r="AC88">
            <v>0.22132850646972699</v>
          </cell>
          <cell r="AD88">
            <v>8.0978149414062506E-2</v>
          </cell>
          <cell r="AE88">
            <v>0.26028817749023397</v>
          </cell>
          <cell r="AF88">
            <v>0</v>
          </cell>
          <cell r="AG88">
            <v>0.46833273315429697</v>
          </cell>
          <cell r="AH88">
            <v>0</v>
          </cell>
          <cell r="AI88">
            <v>0</v>
          </cell>
          <cell r="AJ88">
            <v>0</v>
          </cell>
          <cell r="AK88">
            <v>0.96360253906250004</v>
          </cell>
          <cell r="AL88">
            <v>0.36322879028320298</v>
          </cell>
          <cell r="AM88">
            <v>4.58053932189941E-2</v>
          </cell>
          <cell r="AN88">
            <v>0</v>
          </cell>
          <cell r="AO88">
            <v>0.18269999694824199</v>
          </cell>
          <cell r="AP88">
            <v>0</v>
          </cell>
          <cell r="AQ88">
            <v>0</v>
          </cell>
          <cell r="AR88">
            <v>19430.329921874996</v>
          </cell>
          <cell r="AS88">
            <v>9366.4159999999993</v>
          </cell>
          <cell r="AT88">
            <v>0</v>
          </cell>
          <cell r="AU88">
            <v>1343.750875</v>
          </cell>
          <cell r="AV88">
            <v>192.94479687500001</v>
          </cell>
          <cell r="AW88">
            <v>358.60706249999998</v>
          </cell>
          <cell r="AX88">
            <v>0</v>
          </cell>
          <cell r="AY88">
            <v>232.07425000000001</v>
          </cell>
          <cell r="AZ88">
            <v>0</v>
          </cell>
          <cell r="BA88">
            <v>0</v>
          </cell>
          <cell r="BB88">
            <v>0</v>
          </cell>
          <cell r="BC88">
            <v>2771.0017499999999</v>
          </cell>
          <cell r="BD88">
            <v>3189.5259999999998</v>
          </cell>
          <cell r="BE88">
            <v>371.1724375</v>
          </cell>
          <cell r="BF88">
            <v>0</v>
          </cell>
          <cell r="BG88">
            <v>1604.8367499999999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97354080</v>
          </cell>
          <cell r="BT88">
            <v>0</v>
          </cell>
          <cell r="BU88">
            <v>9374006</v>
          </cell>
          <cell r="BV88">
            <v>1824100.125</v>
          </cell>
          <cell r="BW88">
            <v>3891026.25</v>
          </cell>
          <cell r="BX88">
            <v>0</v>
          </cell>
          <cell r="BY88">
            <v>2784146.75</v>
          </cell>
          <cell r="BZ88">
            <v>0</v>
          </cell>
          <cell r="CA88">
            <v>0</v>
          </cell>
          <cell r="CB88">
            <v>0</v>
          </cell>
          <cell r="CC88">
            <v>28516338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117000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135000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Q88" t="str">
            <v xml:space="preserve"> 5/12/2010 4:45:05 PM</v>
          </cell>
          <cell r="DR88" t="str">
            <v xml:space="preserve"> 5/12/2010 4:45:05 PM</v>
          </cell>
          <cell r="DS88" t="str">
            <v xml:space="preserve"> 5/12/2010 4:45:05 PM</v>
          </cell>
          <cell r="DT88">
            <v>5281.8447265625</v>
          </cell>
          <cell r="DU88" t="str">
            <v xml:space="preserve"> 5/12/2010 4:45:05 PM</v>
          </cell>
          <cell r="DV88">
            <v>0</v>
          </cell>
          <cell r="DW88">
            <v>0</v>
          </cell>
          <cell r="DX88">
            <v>0</v>
          </cell>
        </row>
        <row r="89">
          <cell r="A89" t="str">
            <v>Maritimes2009</v>
          </cell>
          <cell r="B89" t="str">
            <v>EAST</v>
          </cell>
          <cell r="C89" t="str">
            <v>Maritimes</v>
          </cell>
          <cell r="D89">
            <v>2009</v>
          </cell>
          <cell r="F89">
            <v>27712.871999999999</v>
          </cell>
          <cell r="G89">
            <v>2081.74365234375</v>
          </cell>
          <cell r="H89">
            <v>6.0994037094116251</v>
          </cell>
          <cell r="I89">
            <v>1.6329685058593799</v>
          </cell>
          <cell r="J89">
            <v>0</v>
          </cell>
          <cell r="K89">
            <v>0.27500000000000002</v>
          </cell>
          <cell r="L89">
            <v>9.5555503845214801E-2</v>
          </cell>
          <cell r="M89">
            <v>0.33500000000000002</v>
          </cell>
          <cell r="N89">
            <v>0</v>
          </cell>
          <cell r="O89">
            <v>0.60481707763671899</v>
          </cell>
          <cell r="P89">
            <v>0</v>
          </cell>
          <cell r="Q89">
            <v>0</v>
          </cell>
          <cell r="R89">
            <v>0</v>
          </cell>
          <cell r="S89">
            <v>1.1565000000000001</v>
          </cell>
          <cell r="T89">
            <v>1.2944000244140601</v>
          </cell>
          <cell r="U89">
            <v>0.338502319335938</v>
          </cell>
          <cell r="V89">
            <v>0</v>
          </cell>
          <cell r="W89">
            <v>0.366660278320313</v>
          </cell>
          <cell r="X89">
            <v>0</v>
          </cell>
          <cell r="Y89">
            <v>0</v>
          </cell>
          <cell r="Z89">
            <v>3.7099951324462945</v>
          </cell>
          <cell r="AA89">
            <v>1.0888542480468799</v>
          </cell>
          <cell r="AB89">
            <v>0</v>
          </cell>
          <cell r="AC89">
            <v>0.23066238403320302</v>
          </cell>
          <cell r="AD89">
            <v>8.0969985961914098E-2</v>
          </cell>
          <cell r="AE89">
            <v>0.26033755493164101</v>
          </cell>
          <cell r="AF89">
            <v>0</v>
          </cell>
          <cell r="AG89">
            <v>0.46819897460937498</v>
          </cell>
          <cell r="AH89">
            <v>0</v>
          </cell>
          <cell r="AI89">
            <v>0</v>
          </cell>
          <cell r="AJ89">
            <v>0</v>
          </cell>
          <cell r="AK89">
            <v>0.96360516357421899</v>
          </cell>
          <cell r="AL89">
            <v>0.34135317993164105</v>
          </cell>
          <cell r="AM89">
            <v>9.2683502197265594E-2</v>
          </cell>
          <cell r="AN89">
            <v>0</v>
          </cell>
          <cell r="AO89">
            <v>0.183330139160156</v>
          </cell>
          <cell r="AP89">
            <v>0</v>
          </cell>
          <cell r="AQ89">
            <v>0</v>
          </cell>
          <cell r="AR89">
            <v>18236.075898437499</v>
          </cell>
          <cell r="AS89">
            <v>8398.8119999999999</v>
          </cell>
          <cell r="AT89">
            <v>0</v>
          </cell>
          <cell r="AU89">
            <v>1488.5722499999999</v>
          </cell>
          <cell r="AV89">
            <v>86.456117187499999</v>
          </cell>
          <cell r="AW89">
            <v>231.30267187499999</v>
          </cell>
          <cell r="AX89">
            <v>0</v>
          </cell>
          <cell r="AY89">
            <v>235.17073437499999</v>
          </cell>
          <cell r="AZ89">
            <v>0</v>
          </cell>
          <cell r="BA89">
            <v>0</v>
          </cell>
          <cell r="BB89">
            <v>0</v>
          </cell>
          <cell r="BC89">
            <v>2423.4437499999999</v>
          </cell>
          <cell r="BD89">
            <v>2986.355</v>
          </cell>
          <cell r="BE89">
            <v>781.79137500000002</v>
          </cell>
          <cell r="BF89">
            <v>0</v>
          </cell>
          <cell r="BG89">
            <v>1604.172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87117352</v>
          </cell>
          <cell r="BT89">
            <v>0</v>
          </cell>
          <cell r="BU89">
            <v>10372342</v>
          </cell>
          <cell r="BV89">
            <v>817356.125</v>
          </cell>
          <cell r="BW89">
            <v>2521931.25</v>
          </cell>
          <cell r="BX89">
            <v>0</v>
          </cell>
          <cell r="BY89">
            <v>2811468.25</v>
          </cell>
          <cell r="BZ89">
            <v>0</v>
          </cell>
          <cell r="CA89">
            <v>0</v>
          </cell>
          <cell r="CB89">
            <v>0</v>
          </cell>
          <cell r="CC89">
            <v>25032208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150000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241200</v>
          </cell>
          <cell r="CT89">
            <v>5000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T89">
            <v>5250.732421875</v>
          </cell>
          <cell r="DV89">
            <v>0</v>
          </cell>
          <cell r="DW89">
            <v>0</v>
          </cell>
          <cell r="DX89">
            <v>0</v>
          </cell>
        </row>
        <row r="90">
          <cell r="A90" t="str">
            <v>Maritimes2010</v>
          </cell>
          <cell r="B90" t="str">
            <v>EAST</v>
          </cell>
          <cell r="C90" t="str">
            <v>Maritimes</v>
          </cell>
          <cell r="D90">
            <v>2010</v>
          </cell>
          <cell r="F90">
            <v>28048.32</v>
          </cell>
          <cell r="G90">
            <v>2267.53491210938</v>
          </cell>
          <cell r="H90">
            <v>6.5648339385986283</v>
          </cell>
          <cell r="I90">
            <v>1.7102813720703101</v>
          </cell>
          <cell r="J90">
            <v>0</v>
          </cell>
          <cell r="K90">
            <v>0.27500000000000002</v>
          </cell>
          <cell r="L90">
            <v>7.9372055053710894E-2</v>
          </cell>
          <cell r="M90">
            <v>0.33500000000000002</v>
          </cell>
          <cell r="N90">
            <v>0</v>
          </cell>
          <cell r="O90">
            <v>0.60481707763671899</v>
          </cell>
          <cell r="P90">
            <v>0</v>
          </cell>
          <cell r="Q90">
            <v>0</v>
          </cell>
          <cell r="R90">
            <v>0</v>
          </cell>
          <cell r="S90">
            <v>1.1565000000000001</v>
          </cell>
          <cell r="T90">
            <v>1.2944000244140601</v>
          </cell>
          <cell r="U90">
            <v>0.739063415527344</v>
          </cell>
          <cell r="V90">
            <v>0</v>
          </cell>
          <cell r="W90">
            <v>0.37039999389648398</v>
          </cell>
          <cell r="X90">
            <v>0</v>
          </cell>
          <cell r="Y90">
            <v>0</v>
          </cell>
          <cell r="Z90">
            <v>3.8849957427978499</v>
          </cell>
          <cell r="AA90">
            <v>1.1673760986328099</v>
          </cell>
          <cell r="AB90">
            <v>0</v>
          </cell>
          <cell r="AC90">
            <v>0.23066238403320302</v>
          </cell>
          <cell r="AD90">
            <v>6.7132980346679708E-2</v>
          </cell>
          <cell r="AE90">
            <v>0.26033755493164101</v>
          </cell>
          <cell r="AF90">
            <v>0</v>
          </cell>
          <cell r="AG90">
            <v>0.46819897460937498</v>
          </cell>
          <cell r="AH90">
            <v>0</v>
          </cell>
          <cell r="AI90">
            <v>0</v>
          </cell>
          <cell r="AJ90">
            <v>0</v>
          </cell>
          <cell r="AK90">
            <v>0.96360516357421899</v>
          </cell>
          <cell r="AL90">
            <v>0.34135317993164105</v>
          </cell>
          <cell r="AM90">
            <v>0.20112940979003902</v>
          </cell>
          <cell r="AN90">
            <v>0</v>
          </cell>
          <cell r="AO90">
            <v>0.18519999694824199</v>
          </cell>
          <cell r="AP90">
            <v>0</v>
          </cell>
          <cell r="AQ90">
            <v>0</v>
          </cell>
          <cell r="AR90">
            <v>19863.607367187498</v>
          </cell>
          <cell r="AS90">
            <v>9443.3109999999997</v>
          </cell>
          <cell r="AT90">
            <v>0</v>
          </cell>
          <cell r="AU90">
            <v>1156.03325</v>
          </cell>
          <cell r="AV90">
            <v>92.362117187500004</v>
          </cell>
          <cell r="AW90">
            <v>399.0150625</v>
          </cell>
          <cell r="AX90">
            <v>0</v>
          </cell>
          <cell r="AY90">
            <v>227.15418750000001</v>
          </cell>
          <cell r="AZ90">
            <v>0</v>
          </cell>
          <cell r="BA90">
            <v>0</v>
          </cell>
          <cell r="BB90">
            <v>0</v>
          </cell>
          <cell r="BC90">
            <v>2193.7305000000001</v>
          </cell>
          <cell r="BD90">
            <v>2981.66075</v>
          </cell>
          <cell r="BE90">
            <v>1747.9884999999999</v>
          </cell>
          <cell r="BF90">
            <v>0</v>
          </cell>
          <cell r="BG90">
            <v>1622.3520000000001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97841648</v>
          </cell>
          <cell r="BT90">
            <v>0</v>
          </cell>
          <cell r="BU90">
            <v>8053085</v>
          </cell>
          <cell r="BV90">
            <v>873191.4375</v>
          </cell>
          <cell r="BW90">
            <v>4360133</v>
          </cell>
          <cell r="BX90">
            <v>0</v>
          </cell>
          <cell r="BY90">
            <v>2734547.75</v>
          </cell>
          <cell r="BZ90">
            <v>0</v>
          </cell>
          <cell r="CA90">
            <v>0</v>
          </cell>
          <cell r="CB90">
            <v>0</v>
          </cell>
          <cell r="CC90">
            <v>22706950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291800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56800</v>
          </cell>
          <cell r="CZ90">
            <v>110600</v>
          </cell>
          <cell r="DA90">
            <v>0</v>
          </cell>
          <cell r="DB90">
            <v>300000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T90">
            <v>5313.765625</v>
          </cell>
          <cell r="DV90">
            <v>0</v>
          </cell>
          <cell r="DW90">
            <v>0</v>
          </cell>
          <cell r="DX90">
            <v>0</v>
          </cell>
        </row>
        <row r="91">
          <cell r="A91" t="str">
            <v>Maritimes2011</v>
          </cell>
          <cell r="B91" t="str">
            <v>EAST</v>
          </cell>
          <cell r="C91" t="str">
            <v>Maritimes</v>
          </cell>
          <cell r="D91">
            <v>2011</v>
          </cell>
          <cell r="F91">
            <v>28360.44</v>
          </cell>
          <cell r="G91">
            <v>2138.63745117188</v>
          </cell>
          <cell r="H91">
            <v>6.3018871231079086</v>
          </cell>
          <cell r="I91">
            <v>1.7010999755859399</v>
          </cell>
          <cell r="J91">
            <v>0</v>
          </cell>
          <cell r="K91">
            <v>0.27500000000000002</v>
          </cell>
          <cell r="L91">
            <v>0</v>
          </cell>
          <cell r="M91">
            <v>0.33500000000000002</v>
          </cell>
          <cell r="N91">
            <v>0</v>
          </cell>
          <cell r="O91">
            <v>0.60481707763671899</v>
          </cell>
          <cell r="P91">
            <v>0</v>
          </cell>
          <cell r="Q91">
            <v>0</v>
          </cell>
          <cell r="R91">
            <v>0</v>
          </cell>
          <cell r="S91">
            <v>1.13990002441406</v>
          </cell>
          <cell r="T91">
            <v>1.2944000244140601</v>
          </cell>
          <cell r="U91">
            <v>0.88127001953124995</v>
          </cell>
          <cell r="V91">
            <v>0</v>
          </cell>
          <cell r="W91">
            <v>7.04000015258789E-2</v>
          </cell>
          <cell r="X91">
            <v>0</v>
          </cell>
          <cell r="Y91">
            <v>0</v>
          </cell>
          <cell r="Z91">
            <v>3.6878406562805184</v>
          </cell>
          <cell r="AA91">
            <v>1.16159033203125</v>
          </cell>
          <cell r="AB91">
            <v>0</v>
          </cell>
          <cell r="AC91">
            <v>0.23066238403320302</v>
          </cell>
          <cell r="AD91">
            <v>0</v>
          </cell>
          <cell r="AE91">
            <v>0.26033755493164101</v>
          </cell>
          <cell r="AF91">
            <v>0</v>
          </cell>
          <cell r="AG91">
            <v>0.46819897460937498</v>
          </cell>
          <cell r="AH91">
            <v>0</v>
          </cell>
          <cell r="AI91">
            <v>0</v>
          </cell>
          <cell r="AJ91">
            <v>0</v>
          </cell>
          <cell r="AK91">
            <v>0.95144372558593793</v>
          </cell>
          <cell r="AL91">
            <v>0.34135317993164105</v>
          </cell>
          <cell r="AM91">
            <v>0.23905450439453099</v>
          </cell>
          <cell r="AN91">
            <v>0</v>
          </cell>
          <cell r="AO91">
            <v>3.5200000762939505E-2</v>
          </cell>
          <cell r="AP91">
            <v>0</v>
          </cell>
          <cell r="AQ91">
            <v>0</v>
          </cell>
          <cell r="AR91">
            <v>18734.464499999998</v>
          </cell>
          <cell r="AS91">
            <v>9175.4560000000001</v>
          </cell>
          <cell r="AT91">
            <v>0</v>
          </cell>
          <cell r="AU91">
            <v>1205.8431250000001</v>
          </cell>
          <cell r="AV91">
            <v>0</v>
          </cell>
          <cell r="AW91">
            <v>431.35940625000001</v>
          </cell>
          <cell r="AX91">
            <v>0</v>
          </cell>
          <cell r="AY91">
            <v>231.19371874999999</v>
          </cell>
          <cell r="AZ91">
            <v>0</v>
          </cell>
          <cell r="BA91">
            <v>0</v>
          </cell>
          <cell r="BB91">
            <v>0</v>
          </cell>
          <cell r="BC91">
            <v>2304.6550000000002</v>
          </cell>
          <cell r="BD91">
            <v>2983.4877499999998</v>
          </cell>
          <cell r="BE91">
            <v>2094.1174999999998</v>
          </cell>
          <cell r="BF91">
            <v>0</v>
          </cell>
          <cell r="BG91">
            <v>308.35199999999998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95030208</v>
          </cell>
          <cell r="BT91">
            <v>0</v>
          </cell>
          <cell r="BU91">
            <v>8400228</v>
          </cell>
          <cell r="BV91">
            <v>0</v>
          </cell>
          <cell r="BW91">
            <v>4744494</v>
          </cell>
          <cell r="BX91">
            <v>0</v>
          </cell>
          <cell r="BY91">
            <v>2773289.25</v>
          </cell>
          <cell r="BZ91">
            <v>0</v>
          </cell>
          <cell r="CA91">
            <v>0</v>
          </cell>
          <cell r="CB91">
            <v>0</v>
          </cell>
          <cell r="CC91">
            <v>23716310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96000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T91">
            <v>5372.89599609375</v>
          </cell>
          <cell r="DV91">
            <v>0</v>
          </cell>
          <cell r="DW91">
            <v>0</v>
          </cell>
          <cell r="DX91">
            <v>0</v>
          </cell>
        </row>
        <row r="92">
          <cell r="A92" t="str">
            <v>Maritimes2012</v>
          </cell>
          <cell r="B92" t="str">
            <v>EAST</v>
          </cell>
          <cell r="C92" t="str">
            <v>Maritimes</v>
          </cell>
          <cell r="D92">
            <v>2012</v>
          </cell>
          <cell r="F92">
            <v>28839.144</v>
          </cell>
          <cell r="G92">
            <v>2642.62963867188</v>
          </cell>
          <cell r="H92">
            <v>6.9887127990722622</v>
          </cell>
          <cell r="I92">
            <v>1.7010999755859399</v>
          </cell>
          <cell r="J92">
            <v>0</v>
          </cell>
          <cell r="K92">
            <v>0.27500000000000002</v>
          </cell>
          <cell r="L92">
            <v>0</v>
          </cell>
          <cell r="M92">
            <v>0.33500000000000002</v>
          </cell>
          <cell r="N92">
            <v>0</v>
          </cell>
          <cell r="O92">
            <v>0.60500341796875001</v>
          </cell>
          <cell r="P92">
            <v>0</v>
          </cell>
          <cell r="Q92">
            <v>0</v>
          </cell>
          <cell r="R92">
            <v>0</v>
          </cell>
          <cell r="S92">
            <v>1.13990002441406</v>
          </cell>
          <cell r="T92">
            <v>1.2944000244140601</v>
          </cell>
          <cell r="U92">
            <v>0.93127001953124999</v>
          </cell>
          <cell r="V92">
            <v>0</v>
          </cell>
          <cell r="W92">
            <v>0.13039999389648402</v>
          </cell>
          <cell r="X92">
            <v>0</v>
          </cell>
          <cell r="Y92">
            <v>0</v>
          </cell>
          <cell r="Z92">
            <v>4.2607700805664042</v>
          </cell>
          <cell r="AA92">
            <v>1.1619122314453101</v>
          </cell>
          <cell r="AB92">
            <v>0</v>
          </cell>
          <cell r="AC92">
            <v>0.23062390136718802</v>
          </cell>
          <cell r="AD92">
            <v>0</v>
          </cell>
          <cell r="AE92">
            <v>0.26028817749023397</v>
          </cell>
          <cell r="AF92">
            <v>0</v>
          </cell>
          <cell r="AG92">
            <v>0.46833273315429697</v>
          </cell>
          <cell r="AH92">
            <v>0</v>
          </cell>
          <cell r="AI92">
            <v>0</v>
          </cell>
          <cell r="AJ92">
            <v>0</v>
          </cell>
          <cell r="AK92">
            <v>0.95144152832031292</v>
          </cell>
          <cell r="AL92">
            <v>0.341153137207031</v>
          </cell>
          <cell r="AM92">
            <v>0.25284211730957001</v>
          </cell>
          <cell r="AN92">
            <v>0</v>
          </cell>
          <cell r="AO92">
            <v>6.5199996948242203E-2</v>
          </cell>
          <cell r="AP92">
            <v>0</v>
          </cell>
          <cell r="AQ92">
            <v>0</v>
          </cell>
          <cell r="AR92">
            <v>23212.859484375003</v>
          </cell>
          <cell r="AS92">
            <v>9342.5830000000005</v>
          </cell>
          <cell r="AT92">
            <v>0</v>
          </cell>
          <cell r="AU92">
            <v>893.24749999999995</v>
          </cell>
          <cell r="AV92">
            <v>0</v>
          </cell>
          <cell r="AW92">
            <v>200.82223437499999</v>
          </cell>
          <cell r="AX92">
            <v>0</v>
          </cell>
          <cell r="AY92">
            <v>230.43493749999999</v>
          </cell>
          <cell r="AZ92">
            <v>0</v>
          </cell>
          <cell r="BA92">
            <v>0</v>
          </cell>
          <cell r="BB92">
            <v>0</v>
          </cell>
          <cell r="BC92">
            <v>2118.3225000000002</v>
          </cell>
          <cell r="BD92">
            <v>2987.2402499999998</v>
          </cell>
          <cell r="BE92">
            <v>2220.9652500000002</v>
          </cell>
          <cell r="BF92">
            <v>0</v>
          </cell>
          <cell r="BG92">
            <v>572.71681249999995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96749912</v>
          </cell>
          <cell r="BT92">
            <v>0</v>
          </cell>
          <cell r="BU92">
            <v>6220875</v>
          </cell>
          <cell r="BV92">
            <v>0</v>
          </cell>
          <cell r="BW92">
            <v>2200298.75</v>
          </cell>
          <cell r="BX92">
            <v>0</v>
          </cell>
          <cell r="BY92">
            <v>2768949.25</v>
          </cell>
          <cell r="BZ92">
            <v>0</v>
          </cell>
          <cell r="CA92">
            <v>0</v>
          </cell>
          <cell r="CB92">
            <v>0</v>
          </cell>
          <cell r="CC92">
            <v>21848074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82538</v>
          </cell>
          <cell r="CR92">
            <v>0</v>
          </cell>
          <cell r="CS92">
            <v>50000</v>
          </cell>
          <cell r="CT92">
            <v>60000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992000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T92">
            <v>5444.96826171875</v>
          </cell>
          <cell r="DV92">
            <v>0.57663934326171895</v>
          </cell>
          <cell r="DW92">
            <v>0.52897625732421893</v>
          </cell>
          <cell r="DX92">
            <v>4646.527</v>
          </cell>
        </row>
        <row r="93">
          <cell r="A93" t="str">
            <v>Maritimes2013</v>
          </cell>
          <cell r="B93" t="str">
            <v>EAST</v>
          </cell>
          <cell r="C93" t="str">
            <v>Maritimes</v>
          </cell>
          <cell r="D93">
            <v>2013</v>
          </cell>
          <cell r="F93">
            <v>29164.871999999999</v>
          </cell>
          <cell r="G93">
            <v>2531.35791015625</v>
          </cell>
          <cell r="H93">
            <v>6.049887084960937</v>
          </cell>
          <cell r="I93">
            <v>1.7010999755859399</v>
          </cell>
          <cell r="J93">
            <v>0</v>
          </cell>
          <cell r="K93">
            <v>0.27500000000000002</v>
          </cell>
          <cell r="L93">
            <v>0</v>
          </cell>
          <cell r="M93">
            <v>0.33500000000000002</v>
          </cell>
          <cell r="N93">
            <v>0</v>
          </cell>
          <cell r="O93">
            <v>0.60481707763671899</v>
          </cell>
          <cell r="P93">
            <v>0</v>
          </cell>
          <cell r="Q93">
            <v>0</v>
          </cell>
          <cell r="R93">
            <v>0</v>
          </cell>
          <cell r="S93">
            <v>0.14789999389648401</v>
          </cell>
          <cell r="T93">
            <v>1.2944000244140601</v>
          </cell>
          <cell r="U93">
            <v>0.93127001953124999</v>
          </cell>
          <cell r="V93">
            <v>0</v>
          </cell>
          <cell r="W93">
            <v>0.13039999389648402</v>
          </cell>
          <cell r="X93">
            <v>0</v>
          </cell>
          <cell r="Y93">
            <v>0</v>
          </cell>
          <cell r="Z93">
            <v>3.469553741455079</v>
          </cell>
          <cell r="AA93">
            <v>1.16159033203125</v>
          </cell>
          <cell r="AB93">
            <v>0</v>
          </cell>
          <cell r="AC93">
            <v>0.23066238403320302</v>
          </cell>
          <cell r="AD93">
            <v>0</v>
          </cell>
          <cell r="AE93">
            <v>0.26033755493164101</v>
          </cell>
          <cell r="AF93">
            <v>0</v>
          </cell>
          <cell r="AG93">
            <v>0.46819897460937498</v>
          </cell>
          <cell r="AH93">
            <v>0</v>
          </cell>
          <cell r="AI93">
            <v>0</v>
          </cell>
          <cell r="AJ93">
            <v>0</v>
          </cell>
          <cell r="AK93">
            <v>0.10835400390625</v>
          </cell>
          <cell r="AL93">
            <v>0.34135317993164105</v>
          </cell>
          <cell r="AM93">
            <v>0.25261756896972698</v>
          </cell>
          <cell r="AN93">
            <v>0</v>
          </cell>
          <cell r="AO93">
            <v>6.5199996948242203E-2</v>
          </cell>
          <cell r="AP93">
            <v>0</v>
          </cell>
          <cell r="AQ93">
            <v>0</v>
          </cell>
          <cell r="AR93">
            <v>22174.174968750001</v>
          </cell>
          <cell r="AS93">
            <v>9483.0540000000001</v>
          </cell>
          <cell r="AT93">
            <v>0</v>
          </cell>
          <cell r="AU93">
            <v>1000.9225625</v>
          </cell>
          <cell r="AV93">
            <v>0</v>
          </cell>
          <cell r="AW93">
            <v>252.57418749999999</v>
          </cell>
          <cell r="AX93">
            <v>0</v>
          </cell>
          <cell r="AY93">
            <v>288.95659375000002</v>
          </cell>
          <cell r="AZ93">
            <v>0</v>
          </cell>
          <cell r="BA93">
            <v>0</v>
          </cell>
          <cell r="BB93">
            <v>0</v>
          </cell>
          <cell r="BC93">
            <v>288.31312500000001</v>
          </cell>
          <cell r="BD93">
            <v>2984.6125000000002</v>
          </cell>
          <cell r="BE93">
            <v>2212.9299999999998</v>
          </cell>
          <cell r="BF93">
            <v>0</v>
          </cell>
          <cell r="BG93">
            <v>571.15200000000004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98189872</v>
          </cell>
          <cell r="BT93">
            <v>0</v>
          </cell>
          <cell r="BU93">
            <v>6971585</v>
          </cell>
          <cell r="BV93">
            <v>0</v>
          </cell>
          <cell r="BW93">
            <v>2769417</v>
          </cell>
          <cell r="BX93">
            <v>0</v>
          </cell>
          <cell r="BY93">
            <v>3382668.75</v>
          </cell>
          <cell r="BZ93">
            <v>0</v>
          </cell>
          <cell r="CA93">
            <v>0</v>
          </cell>
          <cell r="CB93">
            <v>0</v>
          </cell>
          <cell r="CC93">
            <v>3500475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T93">
            <v>5521.15185546875</v>
          </cell>
          <cell r="DV93">
            <v>0.63</v>
          </cell>
          <cell r="DW93">
            <v>0.58123974609374995</v>
          </cell>
          <cell r="DX93">
            <v>5091.66</v>
          </cell>
        </row>
        <row r="94">
          <cell r="A94" t="str">
            <v>Maritimes2014</v>
          </cell>
          <cell r="B94" t="str">
            <v>EAST</v>
          </cell>
          <cell r="C94" t="str">
            <v>Maritimes</v>
          </cell>
          <cell r="D94">
            <v>2014</v>
          </cell>
          <cell r="F94">
            <v>29574.720000000001</v>
          </cell>
          <cell r="G94">
            <v>2555.23657226563</v>
          </cell>
          <cell r="H94">
            <v>6.1998870849609373</v>
          </cell>
          <cell r="I94">
            <v>1.7010999755859399</v>
          </cell>
          <cell r="J94">
            <v>0</v>
          </cell>
          <cell r="K94">
            <v>0.27500000000000002</v>
          </cell>
          <cell r="L94">
            <v>0</v>
          </cell>
          <cell r="M94">
            <v>0.33500000000000002</v>
          </cell>
          <cell r="N94">
            <v>0</v>
          </cell>
          <cell r="O94">
            <v>0.60481707763671899</v>
          </cell>
          <cell r="P94">
            <v>0</v>
          </cell>
          <cell r="Q94">
            <v>0</v>
          </cell>
          <cell r="R94">
            <v>0</v>
          </cell>
          <cell r="S94">
            <v>0.14789999389648401</v>
          </cell>
          <cell r="T94">
            <v>1.2944000244140601</v>
          </cell>
          <cell r="U94">
            <v>1.0812700195312499</v>
          </cell>
          <cell r="V94">
            <v>0</v>
          </cell>
          <cell r="W94">
            <v>0.13039999389648402</v>
          </cell>
          <cell r="X94">
            <v>0</v>
          </cell>
          <cell r="Y94">
            <v>0</v>
          </cell>
          <cell r="Z94">
            <v>3.5102429656982435</v>
          </cell>
          <cell r="AA94">
            <v>1.16159033203125</v>
          </cell>
          <cell r="AB94">
            <v>0</v>
          </cell>
          <cell r="AC94">
            <v>0.23066238403320302</v>
          </cell>
          <cell r="AD94">
            <v>0</v>
          </cell>
          <cell r="AE94">
            <v>0.26033755493164101</v>
          </cell>
          <cell r="AF94">
            <v>0</v>
          </cell>
          <cell r="AG94">
            <v>0.46819897460937498</v>
          </cell>
          <cell r="AH94">
            <v>0</v>
          </cell>
          <cell r="AI94">
            <v>0</v>
          </cell>
          <cell r="AJ94">
            <v>0</v>
          </cell>
          <cell r="AK94">
            <v>0.10835400390625</v>
          </cell>
          <cell r="AL94">
            <v>0.34135317993164105</v>
          </cell>
          <cell r="AM94">
            <v>0.29330679321289105</v>
          </cell>
          <cell r="AN94">
            <v>0</v>
          </cell>
          <cell r="AO94">
            <v>6.5199996948242203E-2</v>
          </cell>
          <cell r="AP94">
            <v>0</v>
          </cell>
          <cell r="AQ94">
            <v>0</v>
          </cell>
          <cell r="AR94">
            <v>22383.171281250001</v>
          </cell>
          <cell r="AS94">
            <v>9257.1759999999995</v>
          </cell>
          <cell r="AT94">
            <v>0</v>
          </cell>
          <cell r="AU94">
            <v>1024.6389375000001</v>
          </cell>
          <cell r="AV94">
            <v>0</v>
          </cell>
          <cell r="AW94">
            <v>303.80359375</v>
          </cell>
          <cell r="AX94">
            <v>0</v>
          </cell>
          <cell r="AY94">
            <v>293.86046875</v>
          </cell>
          <cell r="AZ94">
            <v>0</v>
          </cell>
          <cell r="BA94">
            <v>0</v>
          </cell>
          <cell r="BB94">
            <v>0</v>
          </cell>
          <cell r="BC94">
            <v>289.19928125000001</v>
          </cell>
          <cell r="BD94">
            <v>2982.3135000000002</v>
          </cell>
          <cell r="BE94">
            <v>2569.3674999999998</v>
          </cell>
          <cell r="BF94">
            <v>0</v>
          </cell>
          <cell r="BG94">
            <v>571.15200000000004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95870320</v>
          </cell>
          <cell r="BT94">
            <v>0</v>
          </cell>
          <cell r="BU94">
            <v>7136934</v>
          </cell>
          <cell r="BV94">
            <v>0</v>
          </cell>
          <cell r="BW94">
            <v>3331684.25</v>
          </cell>
          <cell r="BX94">
            <v>0</v>
          </cell>
          <cell r="BY94">
            <v>3434988</v>
          </cell>
          <cell r="BZ94">
            <v>0</v>
          </cell>
          <cell r="CA94">
            <v>0</v>
          </cell>
          <cell r="CB94">
            <v>0</v>
          </cell>
          <cell r="CC94">
            <v>3511571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150000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240000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T94">
            <v>5596.8427734375</v>
          </cell>
          <cell r="DV94">
            <v>0.63</v>
          </cell>
          <cell r="DW94">
            <v>0.58123974609374995</v>
          </cell>
          <cell r="DX94">
            <v>5091.66</v>
          </cell>
        </row>
        <row r="95">
          <cell r="A95" t="str">
            <v>Maritimes2015</v>
          </cell>
          <cell r="B95" t="str">
            <v>EAST</v>
          </cell>
          <cell r="C95" t="str">
            <v>Maritimes</v>
          </cell>
          <cell r="D95">
            <v>2015</v>
          </cell>
          <cell r="F95">
            <v>29943.743999999999</v>
          </cell>
          <cell r="G95">
            <v>2509.39990234375</v>
          </cell>
          <cell r="H95">
            <v>5.9596870918273916</v>
          </cell>
          <cell r="I95">
            <v>1.7010999755859399</v>
          </cell>
          <cell r="J95">
            <v>0</v>
          </cell>
          <cell r="K95">
            <v>0.27500000000000002</v>
          </cell>
          <cell r="L95">
            <v>0.1</v>
          </cell>
          <cell r="M95">
            <v>9.5000000000000001E-2</v>
          </cell>
          <cell r="N95">
            <v>0</v>
          </cell>
          <cell r="O95">
            <v>0.60481707763671899</v>
          </cell>
          <cell r="P95">
            <v>0</v>
          </cell>
          <cell r="Q95">
            <v>0</v>
          </cell>
          <cell r="R95">
            <v>0</v>
          </cell>
          <cell r="S95">
            <v>4.7700000762939503E-2</v>
          </cell>
          <cell r="T95">
            <v>1.2944000244140601</v>
          </cell>
          <cell r="U95">
            <v>1.0812700195312499</v>
          </cell>
          <cell r="V95">
            <v>0</v>
          </cell>
          <cell r="W95">
            <v>0.13039999389648402</v>
          </cell>
          <cell r="X95">
            <v>0</v>
          </cell>
          <cell r="Y95">
            <v>0</v>
          </cell>
          <cell r="Z95">
            <v>3.3471623115539559</v>
          </cell>
          <cell r="AA95">
            <v>1.16159033203125</v>
          </cell>
          <cell r="AB95">
            <v>0</v>
          </cell>
          <cell r="AC95">
            <v>0.23066238403320302</v>
          </cell>
          <cell r="AD95">
            <v>9.7000000000000003E-2</v>
          </cell>
          <cell r="AE95">
            <v>7.3827064514160198E-2</v>
          </cell>
          <cell r="AF95">
            <v>0</v>
          </cell>
          <cell r="AG95">
            <v>0.46819897460937498</v>
          </cell>
          <cell r="AH95">
            <v>0</v>
          </cell>
          <cell r="AI95">
            <v>0</v>
          </cell>
          <cell r="AJ95">
            <v>0</v>
          </cell>
          <cell r="AK95">
            <v>3.4783840179443401E-2</v>
          </cell>
          <cell r="AL95">
            <v>0.34135317993164105</v>
          </cell>
          <cell r="AM95">
            <v>0.29330679321289105</v>
          </cell>
          <cell r="AN95">
            <v>0</v>
          </cell>
          <cell r="AO95">
            <v>6.5199996948242203E-2</v>
          </cell>
          <cell r="AP95">
            <v>0</v>
          </cell>
          <cell r="AQ95">
            <v>0</v>
          </cell>
          <cell r="AR95">
            <v>21970.925390625005</v>
          </cell>
          <cell r="AS95">
            <v>8773.4500000000007</v>
          </cell>
          <cell r="AT95">
            <v>0</v>
          </cell>
          <cell r="AU95">
            <v>1289.6647499999999</v>
          </cell>
          <cell r="AV95">
            <v>141.66140625</v>
          </cell>
          <cell r="AW95">
            <v>82.227507812499994</v>
          </cell>
          <cell r="AX95">
            <v>0</v>
          </cell>
          <cell r="AY95">
            <v>389.85165625000002</v>
          </cell>
          <cell r="AZ95">
            <v>0</v>
          </cell>
          <cell r="BA95">
            <v>0</v>
          </cell>
          <cell r="BB95">
            <v>0</v>
          </cell>
          <cell r="BC95">
            <v>79.782320312500005</v>
          </cell>
          <cell r="BD95">
            <v>2982.1082500000002</v>
          </cell>
          <cell r="BE95">
            <v>2569.3674999999998</v>
          </cell>
          <cell r="BF95">
            <v>0</v>
          </cell>
          <cell r="BG95">
            <v>571.15200000000004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90862800</v>
          </cell>
          <cell r="BT95">
            <v>0</v>
          </cell>
          <cell r="BU95">
            <v>8985182</v>
          </cell>
          <cell r="BV95">
            <v>1444946.375</v>
          </cell>
          <cell r="BW95">
            <v>968272.8125</v>
          </cell>
          <cell r="BX95">
            <v>0</v>
          </cell>
          <cell r="BY95">
            <v>4527735</v>
          </cell>
          <cell r="BZ95">
            <v>0</v>
          </cell>
          <cell r="CA95">
            <v>0</v>
          </cell>
          <cell r="CB95">
            <v>0</v>
          </cell>
          <cell r="CC95">
            <v>1049696.625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109500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100000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T95">
            <v>5662.943359375</v>
          </cell>
          <cell r="DV95">
            <v>0.63</v>
          </cell>
          <cell r="DW95">
            <v>0.58123974609374995</v>
          </cell>
          <cell r="DX95">
            <v>5091.66</v>
          </cell>
        </row>
        <row r="96">
          <cell r="A96" t="str">
            <v>Maritimes2016</v>
          </cell>
          <cell r="B96" t="str">
            <v>EAST</v>
          </cell>
          <cell r="C96" t="str">
            <v>Maritimes</v>
          </cell>
          <cell r="D96">
            <v>2016</v>
          </cell>
          <cell r="F96">
            <v>30290.856</v>
          </cell>
          <cell r="G96">
            <v>2772.68579101563</v>
          </cell>
          <cell r="H96">
            <v>7.3445734329223624</v>
          </cell>
          <cell r="I96">
            <v>1.7010999755859399</v>
          </cell>
          <cell r="J96">
            <v>0</v>
          </cell>
          <cell r="K96">
            <v>0.67500000000000004</v>
          </cell>
          <cell r="L96">
            <v>1.05</v>
          </cell>
          <cell r="M96">
            <v>9.5000000000000001E-2</v>
          </cell>
          <cell r="N96">
            <v>0</v>
          </cell>
          <cell r="O96">
            <v>0.60500341796875001</v>
          </cell>
          <cell r="P96">
            <v>0</v>
          </cell>
          <cell r="Q96">
            <v>0</v>
          </cell>
          <cell r="R96">
            <v>0</v>
          </cell>
          <cell r="S96">
            <v>3.8400001525878899E-2</v>
          </cell>
          <cell r="T96">
            <v>1.2944000244140601</v>
          </cell>
          <cell r="U96">
            <v>1.1252700195312499</v>
          </cell>
          <cell r="V96">
            <v>0</v>
          </cell>
          <cell r="W96">
            <v>0.13039999389648402</v>
          </cell>
          <cell r="X96">
            <v>0</v>
          </cell>
          <cell r="Y96">
            <v>0</v>
          </cell>
          <cell r="Z96">
            <v>4.6624498291015612</v>
          </cell>
          <cell r="AA96">
            <v>1.1619122314453101</v>
          </cell>
          <cell r="AB96">
            <v>0</v>
          </cell>
          <cell r="AC96">
            <v>0.61862390136718792</v>
          </cell>
          <cell r="AD96">
            <v>1.0185</v>
          </cell>
          <cell r="AE96">
            <v>7.3813072204589797E-2</v>
          </cell>
          <cell r="AF96">
            <v>0</v>
          </cell>
          <cell r="AG96">
            <v>0.46833273315429697</v>
          </cell>
          <cell r="AH96">
            <v>0</v>
          </cell>
          <cell r="AI96">
            <v>0</v>
          </cell>
          <cell r="AJ96">
            <v>0</v>
          </cell>
          <cell r="AK96">
            <v>2.8131492614746102E-2</v>
          </cell>
          <cell r="AL96">
            <v>0.341153137207031</v>
          </cell>
          <cell r="AM96">
            <v>0.30551361083984396</v>
          </cell>
          <cell r="AN96">
            <v>0</v>
          </cell>
          <cell r="AO96">
            <v>6.5199996948242203E-2</v>
          </cell>
          <cell r="AP96">
            <v>0</v>
          </cell>
          <cell r="AQ96">
            <v>0</v>
          </cell>
          <cell r="AR96">
            <v>24355.271550659178</v>
          </cell>
          <cell r="AS96">
            <v>8200.3564999999999</v>
          </cell>
          <cell r="AT96">
            <v>0</v>
          </cell>
          <cell r="AU96">
            <v>3877.27</v>
          </cell>
          <cell r="AV96">
            <v>631.27149999999995</v>
          </cell>
          <cell r="AW96">
            <v>1.7284022216796899</v>
          </cell>
          <cell r="AX96">
            <v>0</v>
          </cell>
          <cell r="AY96">
            <v>228.10121874999999</v>
          </cell>
          <cell r="AZ96">
            <v>0</v>
          </cell>
          <cell r="BA96">
            <v>0</v>
          </cell>
          <cell r="BB96">
            <v>0</v>
          </cell>
          <cell r="BC96">
            <v>67.461117187499994</v>
          </cell>
          <cell r="BD96">
            <v>2986.8615</v>
          </cell>
          <cell r="BE96">
            <v>2683.6315</v>
          </cell>
          <cell r="BF96">
            <v>0</v>
          </cell>
          <cell r="BG96">
            <v>572.71681249999995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84865112</v>
          </cell>
          <cell r="BT96">
            <v>0</v>
          </cell>
          <cell r="BU96">
            <v>27048198</v>
          </cell>
          <cell r="BV96">
            <v>6502788.5</v>
          </cell>
          <cell r="BW96">
            <v>20047.87890625</v>
          </cell>
          <cell r="BX96">
            <v>0</v>
          </cell>
          <cell r="BY96">
            <v>2746031</v>
          </cell>
          <cell r="BZ96">
            <v>0</v>
          </cell>
          <cell r="CA96">
            <v>0</v>
          </cell>
          <cell r="CB96">
            <v>0</v>
          </cell>
          <cell r="CC96">
            <v>888226.8125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20000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Q96">
            <v>2.8271136023481591</v>
          </cell>
          <cell r="DR96">
            <v>5.9832365034077313</v>
          </cell>
          <cell r="DS96">
            <v>19.642575445706914</v>
          </cell>
          <cell r="DT96">
            <v>5702.818359375</v>
          </cell>
          <cell r="DU96">
            <v>14.719391510290622</v>
          </cell>
          <cell r="DV96">
            <v>0.63</v>
          </cell>
          <cell r="DW96">
            <v>0.581269653320313</v>
          </cell>
          <cell r="DX96">
            <v>5105.8729999999996</v>
          </cell>
        </row>
        <row r="97">
          <cell r="A97" t="str">
            <v>Maritimes2017</v>
          </cell>
          <cell r="B97" t="str">
            <v>EAST</v>
          </cell>
          <cell r="C97" t="str">
            <v>Maritimes</v>
          </cell>
          <cell r="D97">
            <v>2017</v>
          </cell>
          <cell r="F97">
            <v>30598.704000000002</v>
          </cell>
          <cell r="G97">
            <v>2799.19311523438</v>
          </cell>
          <cell r="H97">
            <v>7.5393870925903324</v>
          </cell>
          <cell r="I97">
            <v>1.7010999755859399</v>
          </cell>
          <cell r="J97">
            <v>0</v>
          </cell>
          <cell r="K97">
            <v>0.67500000000000004</v>
          </cell>
          <cell r="L97">
            <v>1.2250000000000001</v>
          </cell>
          <cell r="M97">
            <v>9.5000000000000001E-2</v>
          </cell>
          <cell r="N97">
            <v>0</v>
          </cell>
          <cell r="O97">
            <v>0.60481707763671899</v>
          </cell>
          <cell r="P97">
            <v>0</v>
          </cell>
          <cell r="Q97">
            <v>0</v>
          </cell>
          <cell r="R97">
            <v>0</v>
          </cell>
          <cell r="S97">
            <v>3.8400001525878899E-2</v>
          </cell>
          <cell r="T97">
            <v>1.2944000244140601</v>
          </cell>
          <cell r="U97">
            <v>1.14527001953125</v>
          </cell>
          <cell r="V97">
            <v>0</v>
          </cell>
          <cell r="W97">
            <v>0.13039999389648402</v>
          </cell>
          <cell r="X97">
            <v>0</v>
          </cell>
          <cell r="Y97">
            <v>0</v>
          </cell>
          <cell r="Z97">
            <v>4.8371216983795158</v>
          </cell>
          <cell r="AA97">
            <v>1.16159033203125</v>
          </cell>
          <cell r="AB97">
            <v>0</v>
          </cell>
          <cell r="AC97">
            <v>0.61866241455078097</v>
          </cell>
          <cell r="AD97">
            <v>1.18825</v>
          </cell>
          <cell r="AE97">
            <v>7.3827064514160198E-2</v>
          </cell>
          <cell r="AF97">
            <v>0</v>
          </cell>
          <cell r="AG97">
            <v>0.46819897460937498</v>
          </cell>
          <cell r="AH97">
            <v>0</v>
          </cell>
          <cell r="AI97">
            <v>0</v>
          </cell>
          <cell r="AJ97">
            <v>0</v>
          </cell>
          <cell r="AK97">
            <v>2.8132478713989301E-2</v>
          </cell>
          <cell r="AL97">
            <v>0.34135317993164105</v>
          </cell>
          <cell r="AM97">
            <v>0.310667510986328</v>
          </cell>
          <cell r="AN97">
            <v>0</v>
          </cell>
          <cell r="AO97">
            <v>6.5199996948242203E-2</v>
          </cell>
          <cell r="AP97">
            <v>0</v>
          </cell>
          <cell r="AQ97">
            <v>0</v>
          </cell>
          <cell r="AR97">
            <v>24520.931987487795</v>
          </cell>
          <cell r="AS97">
            <v>8136.7515000000003</v>
          </cell>
          <cell r="AT97">
            <v>0</v>
          </cell>
          <cell r="AU97">
            <v>3991.0762500000001</v>
          </cell>
          <cell r="AV97">
            <v>732.62681250000003</v>
          </cell>
          <cell r="AW97">
            <v>0.55079998779296901</v>
          </cell>
          <cell r="AX97">
            <v>0</v>
          </cell>
          <cell r="AY97">
            <v>227.13207812499999</v>
          </cell>
          <cell r="AZ97">
            <v>0</v>
          </cell>
          <cell r="BA97">
            <v>0</v>
          </cell>
          <cell r="BB97">
            <v>0</v>
          </cell>
          <cell r="BC97">
            <v>67.276796875000002</v>
          </cell>
          <cell r="BD97">
            <v>2981.2582499999999</v>
          </cell>
          <cell r="BE97">
            <v>2721.4475000000002</v>
          </cell>
          <cell r="BF97">
            <v>0</v>
          </cell>
          <cell r="BG97">
            <v>571.15200000000004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84198656</v>
          </cell>
          <cell r="BT97">
            <v>0</v>
          </cell>
          <cell r="BU97">
            <v>27822782</v>
          </cell>
          <cell r="BV97">
            <v>7525668.5</v>
          </cell>
          <cell r="BW97">
            <v>6376.06103515625</v>
          </cell>
          <cell r="BX97">
            <v>0</v>
          </cell>
          <cell r="BY97">
            <v>2734334.25</v>
          </cell>
          <cell r="BZ97">
            <v>0</v>
          </cell>
          <cell r="CA97">
            <v>0</v>
          </cell>
          <cell r="CB97">
            <v>0</v>
          </cell>
          <cell r="CC97">
            <v>885800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20000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175000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Q97">
            <v>2.8808287183348864</v>
          </cell>
          <cell r="DR97">
            <v>6.0906017369147341</v>
          </cell>
          <cell r="DS97">
            <v>20.114478334625694</v>
          </cell>
          <cell r="DT97">
            <v>5773.8173828125</v>
          </cell>
          <cell r="DU97">
            <v>14.879563538961955</v>
          </cell>
          <cell r="DV97">
            <v>0.63</v>
          </cell>
          <cell r="DW97">
            <v>0.58123974609374995</v>
          </cell>
          <cell r="DX97">
            <v>5091.66</v>
          </cell>
        </row>
        <row r="98">
          <cell r="A98" t="str">
            <v>Maritimes2018</v>
          </cell>
          <cell r="B98" t="str">
            <v>EAST</v>
          </cell>
          <cell r="C98" t="str">
            <v>Maritimes</v>
          </cell>
          <cell r="D98">
            <v>2018</v>
          </cell>
          <cell r="F98">
            <v>30918.912</v>
          </cell>
          <cell r="G98">
            <v>2863.1416015625</v>
          </cell>
          <cell r="H98">
            <v>7.5593870925903328</v>
          </cell>
          <cell r="I98">
            <v>1.7010999755859399</v>
          </cell>
          <cell r="J98">
            <v>0</v>
          </cell>
          <cell r="K98">
            <v>0.67500000000000004</v>
          </cell>
          <cell r="L98">
            <v>1.2250000000000001</v>
          </cell>
          <cell r="M98">
            <v>9.5000000000000001E-2</v>
          </cell>
          <cell r="N98">
            <v>0</v>
          </cell>
          <cell r="O98">
            <v>0.60481707763671899</v>
          </cell>
          <cell r="P98">
            <v>0</v>
          </cell>
          <cell r="Q98">
            <v>0</v>
          </cell>
          <cell r="R98">
            <v>0</v>
          </cell>
          <cell r="S98">
            <v>3.8400001525878899E-2</v>
          </cell>
          <cell r="T98">
            <v>1.2944000244140601</v>
          </cell>
          <cell r="U98">
            <v>1.16527001953125</v>
          </cell>
          <cell r="V98">
            <v>0</v>
          </cell>
          <cell r="W98">
            <v>0.13039999389648402</v>
          </cell>
          <cell r="X98">
            <v>0</v>
          </cell>
          <cell r="Y98">
            <v>0</v>
          </cell>
          <cell r="Z98">
            <v>4.8425469303131106</v>
          </cell>
          <cell r="AA98">
            <v>1.16159033203125</v>
          </cell>
          <cell r="AB98">
            <v>0</v>
          </cell>
          <cell r="AC98">
            <v>0.61866241455078097</v>
          </cell>
          <cell r="AD98">
            <v>1.18825</v>
          </cell>
          <cell r="AE98">
            <v>7.3827064514160198E-2</v>
          </cell>
          <cell r="AF98">
            <v>0</v>
          </cell>
          <cell r="AG98">
            <v>0.46819897460937498</v>
          </cell>
          <cell r="AH98">
            <v>0</v>
          </cell>
          <cell r="AI98">
            <v>0</v>
          </cell>
          <cell r="AJ98">
            <v>0</v>
          </cell>
          <cell r="AK98">
            <v>2.8132478713989301E-2</v>
          </cell>
          <cell r="AL98">
            <v>0.34135317993164105</v>
          </cell>
          <cell r="AM98">
            <v>0.31609274291992201</v>
          </cell>
          <cell r="AN98">
            <v>0</v>
          </cell>
          <cell r="AO98">
            <v>6.5199996948242203E-2</v>
          </cell>
          <cell r="AP98">
            <v>0</v>
          </cell>
          <cell r="AQ98">
            <v>0</v>
          </cell>
          <cell r="AR98">
            <v>25081.12083642578</v>
          </cell>
          <cell r="AS98">
            <v>8107.692</v>
          </cell>
          <cell r="AT98">
            <v>0</v>
          </cell>
          <cell r="AU98">
            <v>4234.1315000000004</v>
          </cell>
          <cell r="AV98">
            <v>1028.682</v>
          </cell>
          <cell r="AW98">
            <v>2.5822114257812498</v>
          </cell>
          <cell r="AX98">
            <v>0</v>
          </cell>
          <cell r="AY98">
            <v>227.13207812499999</v>
          </cell>
          <cell r="AZ98">
            <v>0</v>
          </cell>
          <cell r="BA98">
            <v>0</v>
          </cell>
          <cell r="BB98">
            <v>0</v>
          </cell>
          <cell r="BC98">
            <v>67.276796875000002</v>
          </cell>
          <cell r="BD98">
            <v>2981.84</v>
          </cell>
          <cell r="BE98">
            <v>2768.9722499999998</v>
          </cell>
          <cell r="BF98">
            <v>0</v>
          </cell>
          <cell r="BG98">
            <v>571.15200000000004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83895856</v>
          </cell>
          <cell r="BT98">
            <v>0</v>
          </cell>
          <cell r="BU98">
            <v>29513268</v>
          </cell>
          <cell r="BV98">
            <v>10572752</v>
          </cell>
          <cell r="BW98">
            <v>29911.625</v>
          </cell>
          <cell r="BX98">
            <v>0</v>
          </cell>
          <cell r="BY98">
            <v>2734334.25</v>
          </cell>
          <cell r="BZ98">
            <v>0</v>
          </cell>
          <cell r="CA98">
            <v>0</v>
          </cell>
          <cell r="CB98">
            <v>0</v>
          </cell>
          <cell r="CC98">
            <v>885800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20000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Q98">
            <v>2.9361406271365773</v>
          </cell>
          <cell r="DR98">
            <v>5.9885962772743433</v>
          </cell>
          <cell r="DS98">
            <v>20.573880895322144</v>
          </cell>
          <cell r="DT98">
            <v>5825.076171875</v>
          </cell>
          <cell r="DU98">
            <v>15.02592554047189</v>
          </cell>
          <cell r="DV98">
            <v>0.63</v>
          </cell>
          <cell r="DW98">
            <v>0.58123974609374995</v>
          </cell>
          <cell r="DX98">
            <v>5091.66</v>
          </cell>
        </row>
        <row r="99">
          <cell r="A99" t="str">
            <v>Maritimes2019</v>
          </cell>
          <cell r="B99" t="str">
            <v>EAST</v>
          </cell>
          <cell r="C99" t="str">
            <v>Maritimes</v>
          </cell>
          <cell r="D99">
            <v>2019</v>
          </cell>
          <cell r="F99">
            <v>31255.848000000002</v>
          </cell>
          <cell r="G99">
            <v>2890.02465820313</v>
          </cell>
          <cell r="H99">
            <v>7.5793870925903333</v>
          </cell>
          <cell r="I99">
            <v>1.7010999755859399</v>
          </cell>
          <cell r="J99">
            <v>0</v>
          </cell>
          <cell r="K99">
            <v>0.67500000000000004</v>
          </cell>
          <cell r="L99">
            <v>1.2250000000000001</v>
          </cell>
          <cell r="M99">
            <v>9.5000000000000001E-2</v>
          </cell>
          <cell r="N99">
            <v>0</v>
          </cell>
          <cell r="O99">
            <v>0.60481707763671899</v>
          </cell>
          <cell r="P99">
            <v>0</v>
          </cell>
          <cell r="Q99">
            <v>0</v>
          </cell>
          <cell r="R99">
            <v>0</v>
          </cell>
          <cell r="S99">
            <v>3.8400001525878899E-2</v>
          </cell>
          <cell r="T99">
            <v>1.2944000244140601</v>
          </cell>
          <cell r="U99">
            <v>1.18527001953125</v>
          </cell>
          <cell r="V99">
            <v>0</v>
          </cell>
          <cell r="W99">
            <v>0.13039999389648402</v>
          </cell>
          <cell r="X99">
            <v>0</v>
          </cell>
          <cell r="Y99">
            <v>0</v>
          </cell>
          <cell r="Z99">
            <v>4.8479721622467036</v>
          </cell>
          <cell r="AA99">
            <v>1.16159033203125</v>
          </cell>
          <cell r="AB99">
            <v>0</v>
          </cell>
          <cell r="AC99">
            <v>0.61866241455078097</v>
          </cell>
          <cell r="AD99">
            <v>1.18825</v>
          </cell>
          <cell r="AE99">
            <v>7.3827064514160198E-2</v>
          </cell>
          <cell r="AF99">
            <v>0</v>
          </cell>
          <cell r="AG99">
            <v>0.46819897460937498</v>
          </cell>
          <cell r="AH99">
            <v>0</v>
          </cell>
          <cell r="AI99">
            <v>0</v>
          </cell>
          <cell r="AJ99">
            <v>0</v>
          </cell>
          <cell r="AK99">
            <v>2.8132478713989301E-2</v>
          </cell>
          <cell r="AL99">
            <v>0.34135317993164105</v>
          </cell>
          <cell r="AM99">
            <v>0.32151797485351602</v>
          </cell>
          <cell r="AN99">
            <v>0</v>
          </cell>
          <cell r="AO99">
            <v>6.5199996948242203E-2</v>
          </cell>
          <cell r="AP99">
            <v>0</v>
          </cell>
          <cell r="AQ99">
            <v>0</v>
          </cell>
          <cell r="AR99">
            <v>25316.616409667968</v>
          </cell>
          <cell r="AS99">
            <v>8111.9290000000001</v>
          </cell>
          <cell r="AT99">
            <v>0</v>
          </cell>
          <cell r="AU99">
            <v>4356.0739999999996</v>
          </cell>
          <cell r="AV99">
            <v>1089.56</v>
          </cell>
          <cell r="AW99">
            <v>2.2652846679687499</v>
          </cell>
          <cell r="AX99">
            <v>0</v>
          </cell>
          <cell r="AY99">
            <v>227.13207812499999</v>
          </cell>
          <cell r="AZ99">
            <v>0</v>
          </cell>
          <cell r="BA99">
            <v>0</v>
          </cell>
          <cell r="BB99">
            <v>0</v>
          </cell>
          <cell r="BC99">
            <v>67.276796875000002</v>
          </cell>
          <cell r="BD99">
            <v>2983.07</v>
          </cell>
          <cell r="BE99">
            <v>2816.4972499999999</v>
          </cell>
          <cell r="BF99">
            <v>0</v>
          </cell>
          <cell r="BG99">
            <v>571.15200000000004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83955896</v>
          </cell>
          <cell r="BT99">
            <v>0</v>
          </cell>
          <cell r="BU99">
            <v>30365310</v>
          </cell>
          <cell r="BV99">
            <v>11200546</v>
          </cell>
          <cell r="BW99">
            <v>26252.85546875</v>
          </cell>
          <cell r="BX99">
            <v>0</v>
          </cell>
          <cell r="BY99">
            <v>2734334.25</v>
          </cell>
          <cell r="BZ99">
            <v>0</v>
          </cell>
          <cell r="CA99">
            <v>0</v>
          </cell>
          <cell r="CB99">
            <v>0</v>
          </cell>
          <cell r="CC99">
            <v>885800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20000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Q99">
            <v>2.9933953358082199</v>
          </cell>
          <cell r="DR99">
            <v>6.1197691543409238</v>
          </cell>
          <cell r="DS99">
            <v>20.523860149870121</v>
          </cell>
          <cell r="DT99">
            <v>5879.888671875</v>
          </cell>
          <cell r="DU99">
            <v>14.677788395729849</v>
          </cell>
          <cell r="DV99">
            <v>0.63</v>
          </cell>
          <cell r="DW99">
            <v>0.58123974609374995</v>
          </cell>
          <cell r="DX99">
            <v>5091.66</v>
          </cell>
        </row>
        <row r="100">
          <cell r="A100" t="str">
            <v>Maritimes2020</v>
          </cell>
          <cell r="B100" t="str">
            <v>EAST</v>
          </cell>
          <cell r="C100" t="str">
            <v>Maritimes</v>
          </cell>
          <cell r="D100">
            <v>2020</v>
          </cell>
          <cell r="F100">
            <v>31616.76</v>
          </cell>
          <cell r="G100">
            <v>2863.24047851563</v>
          </cell>
          <cell r="H100">
            <v>7.5995734329223632</v>
          </cell>
          <cell r="I100">
            <v>1.7010999755859399</v>
          </cell>
          <cell r="J100">
            <v>0</v>
          </cell>
          <cell r="K100">
            <v>0.67500000000000004</v>
          </cell>
          <cell r="L100">
            <v>1.2250000000000001</v>
          </cell>
          <cell r="M100">
            <v>9.5000000000000001E-2</v>
          </cell>
          <cell r="N100">
            <v>0</v>
          </cell>
          <cell r="O100">
            <v>0.60500341796875001</v>
          </cell>
          <cell r="P100">
            <v>0</v>
          </cell>
          <cell r="Q100">
            <v>0</v>
          </cell>
          <cell r="R100">
            <v>0</v>
          </cell>
          <cell r="S100">
            <v>3.8400001525878899E-2</v>
          </cell>
          <cell r="T100">
            <v>1.2944000244140601</v>
          </cell>
          <cell r="U100">
            <v>1.20527001953125</v>
          </cell>
          <cell r="V100">
            <v>0</v>
          </cell>
          <cell r="W100">
            <v>0.13039999389648402</v>
          </cell>
          <cell r="X100">
            <v>0</v>
          </cell>
          <cell r="Y100">
            <v>0</v>
          </cell>
          <cell r="Z100">
            <v>4.8539200134277332</v>
          </cell>
          <cell r="AA100">
            <v>1.1619122314453101</v>
          </cell>
          <cell r="AB100">
            <v>0</v>
          </cell>
          <cell r="AC100">
            <v>0.61862390136718792</v>
          </cell>
          <cell r="AD100">
            <v>1.18825</v>
          </cell>
          <cell r="AE100">
            <v>7.3813072204589797E-2</v>
          </cell>
          <cell r="AF100">
            <v>0</v>
          </cell>
          <cell r="AG100">
            <v>0.46833273315429697</v>
          </cell>
          <cell r="AH100">
            <v>0</v>
          </cell>
          <cell r="AI100">
            <v>0</v>
          </cell>
          <cell r="AJ100">
            <v>0</v>
          </cell>
          <cell r="AK100">
            <v>2.8131492614746102E-2</v>
          </cell>
          <cell r="AL100">
            <v>0.341153137207031</v>
          </cell>
          <cell r="AM100">
            <v>0.32723379516601603</v>
          </cell>
          <cell r="AN100">
            <v>0</v>
          </cell>
          <cell r="AO100">
            <v>6.5199996948242203E-2</v>
          </cell>
          <cell r="AP100">
            <v>0</v>
          </cell>
          <cell r="AQ100">
            <v>0</v>
          </cell>
          <cell r="AR100">
            <v>25150.705242553711</v>
          </cell>
          <cell r="AS100">
            <v>7977.0775000000003</v>
          </cell>
          <cell r="AT100">
            <v>0</v>
          </cell>
          <cell r="AU100">
            <v>4384.0450000000001</v>
          </cell>
          <cell r="AV100">
            <v>949.56268750000004</v>
          </cell>
          <cell r="AW100">
            <v>1.5991566162109401</v>
          </cell>
          <cell r="AX100">
            <v>0</v>
          </cell>
          <cell r="AY100">
            <v>228.10121874999999</v>
          </cell>
          <cell r="AZ100">
            <v>0</v>
          </cell>
          <cell r="BA100">
            <v>0</v>
          </cell>
          <cell r="BB100">
            <v>0</v>
          </cell>
          <cell r="BC100">
            <v>67.461117187499994</v>
          </cell>
          <cell r="BD100">
            <v>2989.8470000000002</v>
          </cell>
          <cell r="BE100">
            <v>2874.42175</v>
          </cell>
          <cell r="BF100">
            <v>0</v>
          </cell>
          <cell r="BG100">
            <v>572.71681249999995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82574920</v>
          </cell>
          <cell r="BT100">
            <v>0</v>
          </cell>
          <cell r="BU100">
            <v>30558758</v>
          </cell>
          <cell r="BV100">
            <v>9759685</v>
          </cell>
          <cell r="BW100">
            <v>18511.837890625</v>
          </cell>
          <cell r="BX100">
            <v>0</v>
          </cell>
          <cell r="BY100">
            <v>2746031</v>
          </cell>
          <cell r="BZ100">
            <v>0</v>
          </cell>
          <cell r="CA100">
            <v>0</v>
          </cell>
          <cell r="CB100">
            <v>0</v>
          </cell>
          <cell r="CC100">
            <v>888226.8125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20000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Q100">
            <v>3.0499705979127802</v>
          </cell>
          <cell r="DR100">
            <v>6.2680506763396604</v>
          </cell>
          <cell r="DS100">
            <v>20.295790941089159</v>
          </cell>
          <cell r="DT100">
            <v>5919.43212890625</v>
          </cell>
          <cell r="DU100">
            <v>14.153159579735721</v>
          </cell>
          <cell r="DV100">
            <v>0.63</v>
          </cell>
          <cell r="DW100">
            <v>0.581269653320313</v>
          </cell>
          <cell r="DX100">
            <v>5105.8729999999996</v>
          </cell>
        </row>
        <row r="101">
          <cell r="A101" t="str">
            <v>Maritimes2021</v>
          </cell>
          <cell r="B101" t="str">
            <v>EAST</v>
          </cell>
          <cell r="C101" t="str">
            <v>Maritimes</v>
          </cell>
          <cell r="D101">
            <v>2021</v>
          </cell>
          <cell r="F101">
            <v>31956.768</v>
          </cell>
          <cell r="G101">
            <v>2878.86279296875</v>
          </cell>
          <cell r="H101">
            <v>7.7943870925903314</v>
          </cell>
          <cell r="I101">
            <v>1.7010999755859399</v>
          </cell>
          <cell r="J101">
            <v>0</v>
          </cell>
          <cell r="K101">
            <v>0.67500000000000004</v>
          </cell>
          <cell r="L101">
            <v>1.4</v>
          </cell>
          <cell r="M101">
            <v>9.5000000000000001E-2</v>
          </cell>
          <cell r="N101">
            <v>0</v>
          </cell>
          <cell r="O101">
            <v>0.60481707763671899</v>
          </cell>
          <cell r="P101">
            <v>0</v>
          </cell>
          <cell r="Q101">
            <v>0</v>
          </cell>
          <cell r="R101">
            <v>0</v>
          </cell>
          <cell r="S101">
            <v>3.8400001525878899E-2</v>
          </cell>
          <cell r="T101">
            <v>1.2944000244140601</v>
          </cell>
          <cell r="U101">
            <v>1.22527001953125</v>
          </cell>
          <cell r="V101">
            <v>0</v>
          </cell>
          <cell r="W101">
            <v>0.13039999389648402</v>
          </cell>
          <cell r="X101">
            <v>0</v>
          </cell>
          <cell r="Y101">
            <v>0</v>
          </cell>
          <cell r="Z101">
            <v>5.0285725955963141</v>
          </cell>
          <cell r="AA101">
            <v>1.16159033203125</v>
          </cell>
          <cell r="AB101">
            <v>0</v>
          </cell>
          <cell r="AC101">
            <v>0.61866241455078097</v>
          </cell>
          <cell r="AD101">
            <v>1.3580000000000001</v>
          </cell>
          <cell r="AE101">
            <v>7.3827064514160198E-2</v>
          </cell>
          <cell r="AF101">
            <v>0</v>
          </cell>
          <cell r="AG101">
            <v>0.46819897460937498</v>
          </cell>
          <cell r="AH101">
            <v>0</v>
          </cell>
          <cell r="AI101">
            <v>0</v>
          </cell>
          <cell r="AJ101">
            <v>0</v>
          </cell>
          <cell r="AK101">
            <v>2.8132478713989301E-2</v>
          </cell>
          <cell r="AL101">
            <v>0.34135317993164105</v>
          </cell>
          <cell r="AM101">
            <v>0.33236840820312502</v>
          </cell>
          <cell r="AN101">
            <v>0</v>
          </cell>
          <cell r="AO101">
            <v>6.5199996948242203E-2</v>
          </cell>
          <cell r="AP101">
            <v>0</v>
          </cell>
          <cell r="AQ101">
            <v>0</v>
          </cell>
          <cell r="AR101">
            <v>25218.837158447266</v>
          </cell>
          <cell r="AS101">
            <v>7876.4904999999999</v>
          </cell>
          <cell r="AT101">
            <v>0</v>
          </cell>
          <cell r="AU101">
            <v>4386.3554999999997</v>
          </cell>
          <cell r="AV101">
            <v>1102.4137499999999</v>
          </cell>
          <cell r="AW101">
            <v>1.51253344726563</v>
          </cell>
          <cell r="AX101">
            <v>0</v>
          </cell>
          <cell r="AY101">
            <v>227.13207812499999</v>
          </cell>
          <cell r="AZ101">
            <v>0</v>
          </cell>
          <cell r="BA101">
            <v>0</v>
          </cell>
          <cell r="BB101">
            <v>0</v>
          </cell>
          <cell r="BC101">
            <v>67.276796875000002</v>
          </cell>
          <cell r="BD101">
            <v>2983.29675</v>
          </cell>
          <cell r="BE101">
            <v>2911.5472500000001</v>
          </cell>
          <cell r="BF101">
            <v>0</v>
          </cell>
          <cell r="BG101">
            <v>571.15200000000004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81541160</v>
          </cell>
          <cell r="BT101">
            <v>0</v>
          </cell>
          <cell r="BU101">
            <v>30572664</v>
          </cell>
          <cell r="BV101">
            <v>11266612</v>
          </cell>
          <cell r="BW101">
            <v>17548.982421875</v>
          </cell>
          <cell r="BX101">
            <v>0</v>
          </cell>
          <cell r="BY101">
            <v>2734334.25</v>
          </cell>
          <cell r="BZ101">
            <v>0</v>
          </cell>
          <cell r="CA101">
            <v>0</v>
          </cell>
          <cell r="CB101">
            <v>0</v>
          </cell>
          <cell r="CC101">
            <v>885800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20000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175000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Q101">
            <v>3.1214266512764843</v>
          </cell>
          <cell r="DR101">
            <v>6.4676583916599482</v>
          </cell>
          <cell r="DS101">
            <v>20.18425366019169</v>
          </cell>
          <cell r="DT101">
            <v>5992.28271484375</v>
          </cell>
          <cell r="DU101">
            <v>13.652504709725672</v>
          </cell>
          <cell r="DV101">
            <v>0.63</v>
          </cell>
          <cell r="DW101">
            <v>0.58123974609374995</v>
          </cell>
          <cell r="DX101">
            <v>5091.66</v>
          </cell>
        </row>
        <row r="102">
          <cell r="A102" t="str">
            <v>Maritimes2022</v>
          </cell>
          <cell r="B102" t="str">
            <v>EAST</v>
          </cell>
          <cell r="C102" t="str">
            <v>Maritimes</v>
          </cell>
          <cell r="D102">
            <v>2022</v>
          </cell>
          <cell r="F102">
            <v>32325.887999999999</v>
          </cell>
          <cell r="G102">
            <v>2881.67602539063</v>
          </cell>
          <cell r="H102">
            <v>7.8143870925903318</v>
          </cell>
          <cell r="I102">
            <v>1.7010999755859399</v>
          </cell>
          <cell r="J102">
            <v>0</v>
          </cell>
          <cell r="K102">
            <v>0.67500000000000004</v>
          </cell>
          <cell r="L102">
            <v>1.4</v>
          </cell>
          <cell r="M102">
            <v>9.5000000000000001E-2</v>
          </cell>
          <cell r="N102">
            <v>0</v>
          </cell>
          <cell r="O102">
            <v>0.60481707763671899</v>
          </cell>
          <cell r="P102">
            <v>0</v>
          </cell>
          <cell r="Q102">
            <v>0</v>
          </cell>
          <cell r="R102">
            <v>0</v>
          </cell>
          <cell r="S102">
            <v>3.8400001525878899E-2</v>
          </cell>
          <cell r="T102">
            <v>1.2944000244140601</v>
          </cell>
          <cell r="U102">
            <v>1.24527001953125</v>
          </cell>
          <cell r="V102">
            <v>0</v>
          </cell>
          <cell r="W102">
            <v>0.13039999389648402</v>
          </cell>
          <cell r="X102">
            <v>0</v>
          </cell>
          <cell r="Y102">
            <v>0</v>
          </cell>
          <cell r="Z102">
            <v>5.0339978275299071</v>
          </cell>
          <cell r="AA102">
            <v>1.16159033203125</v>
          </cell>
          <cell r="AB102">
            <v>0</v>
          </cell>
          <cell r="AC102">
            <v>0.61866241455078097</v>
          </cell>
          <cell r="AD102">
            <v>1.3580000000000001</v>
          </cell>
          <cell r="AE102">
            <v>7.3827064514160198E-2</v>
          </cell>
          <cell r="AF102">
            <v>0</v>
          </cell>
          <cell r="AG102">
            <v>0.46819897460937498</v>
          </cell>
          <cell r="AH102">
            <v>0</v>
          </cell>
          <cell r="AI102">
            <v>0</v>
          </cell>
          <cell r="AJ102">
            <v>0</v>
          </cell>
          <cell r="AK102">
            <v>2.8132478713989301E-2</v>
          </cell>
          <cell r="AL102">
            <v>0.34135317993164105</v>
          </cell>
          <cell r="AM102">
            <v>0.33779364013671898</v>
          </cell>
          <cell r="AN102">
            <v>0</v>
          </cell>
          <cell r="AO102">
            <v>6.5199996948242203E-2</v>
          </cell>
          <cell r="AP102">
            <v>0</v>
          </cell>
          <cell r="AQ102">
            <v>0</v>
          </cell>
          <cell r="AR102">
            <v>25243.48290185547</v>
          </cell>
          <cell r="AS102">
            <v>7868.9369999999999</v>
          </cell>
          <cell r="AT102">
            <v>0</v>
          </cell>
          <cell r="AU102">
            <v>4413.9790000000003</v>
          </cell>
          <cell r="AV102">
            <v>1057.8992499999999</v>
          </cell>
          <cell r="AW102">
            <v>2.3725268554687502</v>
          </cell>
          <cell r="AX102">
            <v>0</v>
          </cell>
          <cell r="AY102">
            <v>227.13207812499999</v>
          </cell>
          <cell r="AZ102">
            <v>0</v>
          </cell>
          <cell r="BA102">
            <v>0</v>
          </cell>
          <cell r="BB102">
            <v>0</v>
          </cell>
          <cell r="BC102">
            <v>67.276796875000002</v>
          </cell>
          <cell r="BD102">
            <v>2984.002</v>
          </cell>
          <cell r="BE102">
            <v>2959.0722500000002</v>
          </cell>
          <cell r="BF102">
            <v>0</v>
          </cell>
          <cell r="BG102">
            <v>571.15200000000004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81463968</v>
          </cell>
          <cell r="BT102">
            <v>0</v>
          </cell>
          <cell r="BU102">
            <v>30763224</v>
          </cell>
          <cell r="BV102">
            <v>10811238</v>
          </cell>
          <cell r="BW102">
            <v>27534.185546875</v>
          </cell>
          <cell r="BX102">
            <v>0</v>
          </cell>
          <cell r="BY102">
            <v>2734334.25</v>
          </cell>
          <cell r="BZ102">
            <v>0</v>
          </cell>
          <cell r="CA102">
            <v>0</v>
          </cell>
          <cell r="CB102">
            <v>0</v>
          </cell>
          <cell r="CC102">
            <v>885800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20000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Q102">
            <v>3.1926129828957017</v>
          </cell>
          <cell r="DR102">
            <v>6.6842098133147552</v>
          </cell>
          <cell r="DS102">
            <v>20.32532290538364</v>
          </cell>
          <cell r="DT102">
            <v>6050.275390625</v>
          </cell>
          <cell r="DU102">
            <v>13.507887908529014</v>
          </cell>
          <cell r="DV102">
            <v>0.63</v>
          </cell>
          <cell r="DW102">
            <v>0.58123974609374995</v>
          </cell>
          <cell r="DX102">
            <v>5091.66</v>
          </cell>
        </row>
        <row r="103">
          <cell r="A103" t="str">
            <v>Maritimes2023</v>
          </cell>
          <cell r="B103" t="str">
            <v>EAST</v>
          </cell>
          <cell r="C103" t="str">
            <v>Maritimes</v>
          </cell>
          <cell r="D103">
            <v>2023</v>
          </cell>
          <cell r="F103">
            <v>32689.128000000001</v>
          </cell>
          <cell r="G103">
            <v>2867.61596679688</v>
          </cell>
          <cell r="H103">
            <v>8.0193161544799825</v>
          </cell>
          <cell r="I103">
            <v>1.7010999755859399</v>
          </cell>
          <cell r="J103">
            <v>0</v>
          </cell>
          <cell r="K103">
            <v>0.67500000000000004</v>
          </cell>
          <cell r="L103">
            <v>1.575</v>
          </cell>
          <cell r="M103">
            <v>9.5000000000000001E-2</v>
          </cell>
          <cell r="N103">
            <v>0</v>
          </cell>
          <cell r="O103">
            <v>0.60481707763671899</v>
          </cell>
          <cell r="P103">
            <v>0</v>
          </cell>
          <cell r="Q103">
            <v>0</v>
          </cell>
          <cell r="R103">
            <v>0</v>
          </cell>
          <cell r="S103">
            <v>3.8400001525878899E-2</v>
          </cell>
          <cell r="T103">
            <v>1.30018701171875</v>
          </cell>
          <cell r="U103">
            <v>1.2652700195312501</v>
          </cell>
          <cell r="V103">
            <v>0</v>
          </cell>
          <cell r="W103">
            <v>0.13454206848144501</v>
          </cell>
          <cell r="X103">
            <v>0</v>
          </cell>
          <cell r="Y103">
            <v>0</v>
          </cell>
          <cell r="Z103">
            <v>5.2125600757598889</v>
          </cell>
          <cell r="AA103">
            <v>1.16159033203125</v>
          </cell>
          <cell r="AB103">
            <v>0</v>
          </cell>
          <cell r="AC103">
            <v>0.61866241455078097</v>
          </cell>
          <cell r="AD103">
            <v>1.5277499999999999</v>
          </cell>
          <cell r="AE103">
            <v>7.3827064514160198E-2</v>
          </cell>
          <cell r="AF103">
            <v>0</v>
          </cell>
          <cell r="AG103">
            <v>0.46819897460937498</v>
          </cell>
          <cell r="AH103">
            <v>0</v>
          </cell>
          <cell r="AI103">
            <v>0</v>
          </cell>
          <cell r="AJ103">
            <v>0</v>
          </cell>
          <cell r="AK103">
            <v>2.8132478713989301E-2</v>
          </cell>
          <cell r="AL103">
            <v>0.342669158935547</v>
          </cell>
          <cell r="AM103">
            <v>0.34321887207031299</v>
          </cell>
          <cell r="AN103">
            <v>0</v>
          </cell>
          <cell r="AO103">
            <v>6.7271034240722699E-2</v>
          </cell>
          <cell r="AP103">
            <v>0</v>
          </cell>
          <cell r="AQ103">
            <v>0</v>
          </cell>
          <cell r="AR103">
            <v>25120.315676025388</v>
          </cell>
          <cell r="AS103">
            <v>7730.0709999999999</v>
          </cell>
          <cell r="AT103">
            <v>0</v>
          </cell>
          <cell r="AU103">
            <v>4392.7455</v>
          </cell>
          <cell r="AV103">
            <v>1019.25925</v>
          </cell>
          <cell r="AW103">
            <v>1.36155102539063</v>
          </cell>
          <cell r="AX103">
            <v>0</v>
          </cell>
          <cell r="AY103">
            <v>227.13207812499999</v>
          </cell>
          <cell r="AZ103">
            <v>0</v>
          </cell>
          <cell r="BA103">
            <v>0</v>
          </cell>
          <cell r="BB103">
            <v>0</v>
          </cell>
          <cell r="BC103">
            <v>67.276796875000002</v>
          </cell>
          <cell r="BD103">
            <v>2994.9180000000001</v>
          </cell>
          <cell r="BE103">
            <v>3006.5972499999998</v>
          </cell>
          <cell r="BF103">
            <v>0</v>
          </cell>
          <cell r="BG103">
            <v>589.29425000000003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80026288</v>
          </cell>
          <cell r="BT103">
            <v>0</v>
          </cell>
          <cell r="BU103">
            <v>30617974</v>
          </cell>
          <cell r="BV103">
            <v>10367248</v>
          </cell>
          <cell r="BW103">
            <v>15761.3154296875</v>
          </cell>
          <cell r="BX103">
            <v>0</v>
          </cell>
          <cell r="BY103">
            <v>2734334.25</v>
          </cell>
          <cell r="BZ103">
            <v>0</v>
          </cell>
          <cell r="CA103">
            <v>0</v>
          </cell>
          <cell r="CB103">
            <v>0</v>
          </cell>
          <cell r="CC103">
            <v>885800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5787</v>
          </cell>
          <cell r="CS103">
            <v>20000</v>
          </cell>
          <cell r="CT103">
            <v>4142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175000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Q103">
            <v>3.2631150450836857</v>
          </cell>
          <cell r="DR103">
            <v>6.8817247264629593</v>
          </cell>
          <cell r="DS103">
            <v>20.4296316027384</v>
          </cell>
          <cell r="DT103">
            <v>6108.27587890625</v>
          </cell>
          <cell r="DU103">
            <v>13.255140348061074</v>
          </cell>
          <cell r="DV103">
            <v>0.63</v>
          </cell>
          <cell r="DW103">
            <v>0.58123974609374995</v>
          </cell>
          <cell r="DX103">
            <v>5091.66</v>
          </cell>
        </row>
        <row r="104">
          <cell r="A104" t="str">
            <v>Maritimes2024</v>
          </cell>
          <cell r="B104" t="str">
            <v>EAST</v>
          </cell>
          <cell r="C104" t="str">
            <v>Maritimes</v>
          </cell>
          <cell r="D104">
            <v>2024</v>
          </cell>
          <cell r="F104">
            <v>33081.72</v>
          </cell>
          <cell r="G104">
            <v>2825.541015625</v>
          </cell>
          <cell r="H104">
            <v>8.0495622329711978</v>
          </cell>
          <cell r="I104">
            <v>1.7010999755859399</v>
          </cell>
          <cell r="J104">
            <v>0</v>
          </cell>
          <cell r="K104">
            <v>0.67500000000000004</v>
          </cell>
          <cell r="L104">
            <v>1.575</v>
          </cell>
          <cell r="M104">
            <v>9.5000000000000001E-2</v>
          </cell>
          <cell r="N104">
            <v>0</v>
          </cell>
          <cell r="O104">
            <v>0.60500341796875001</v>
          </cell>
          <cell r="P104">
            <v>0</v>
          </cell>
          <cell r="Q104">
            <v>0</v>
          </cell>
          <cell r="R104">
            <v>0</v>
          </cell>
          <cell r="S104">
            <v>3.8400001525878899E-2</v>
          </cell>
          <cell r="T104">
            <v>1.30605017089844</v>
          </cell>
          <cell r="U104">
            <v>1.2852700195312501</v>
          </cell>
          <cell r="V104">
            <v>0</v>
          </cell>
          <cell r="W104">
            <v>0.138738647460938</v>
          </cell>
          <cell r="X104">
            <v>0</v>
          </cell>
          <cell r="Y104">
            <v>0</v>
          </cell>
          <cell r="Z104">
            <v>5.2219612274169922</v>
          </cell>
          <cell r="AA104">
            <v>1.1619122314453101</v>
          </cell>
          <cell r="AB104">
            <v>0</v>
          </cell>
          <cell r="AC104">
            <v>0.61862390136718792</v>
          </cell>
          <cell r="AD104">
            <v>1.5277499999999999</v>
          </cell>
          <cell r="AE104">
            <v>7.3813072204589797E-2</v>
          </cell>
          <cell r="AF104">
            <v>0</v>
          </cell>
          <cell r="AG104">
            <v>0.46833273315429697</v>
          </cell>
          <cell r="AH104">
            <v>0</v>
          </cell>
          <cell r="AI104">
            <v>0</v>
          </cell>
          <cell r="AJ104">
            <v>0</v>
          </cell>
          <cell r="AK104">
            <v>2.8131492614746102E-2</v>
          </cell>
          <cell r="AL104">
            <v>0.34380480957031301</v>
          </cell>
          <cell r="AM104">
            <v>0.348954010009766</v>
          </cell>
          <cell r="AN104">
            <v>0</v>
          </cell>
          <cell r="AO104">
            <v>6.9369323730468807E-2</v>
          </cell>
          <cell r="AP104">
            <v>0</v>
          </cell>
          <cell r="AQ104">
            <v>0</v>
          </cell>
          <cell r="AR104">
            <v>24819.552966308591</v>
          </cell>
          <cell r="AS104">
            <v>7473.9189999999999</v>
          </cell>
          <cell r="AT104">
            <v>0</v>
          </cell>
          <cell r="AU104">
            <v>4309.9575000000004</v>
          </cell>
          <cell r="AV104">
            <v>945.73768749999999</v>
          </cell>
          <cell r="AW104">
            <v>2.9598178710937502</v>
          </cell>
          <cell r="AX104">
            <v>0</v>
          </cell>
          <cell r="AY104">
            <v>228.10121874999999</v>
          </cell>
          <cell r="AZ104">
            <v>0</v>
          </cell>
          <cell r="BA104">
            <v>0</v>
          </cell>
          <cell r="BB104">
            <v>0</v>
          </cell>
          <cell r="BC104">
            <v>67.461117187499994</v>
          </cell>
          <cell r="BD104">
            <v>3010.9915000000001</v>
          </cell>
          <cell r="BE104">
            <v>3065.212</v>
          </cell>
          <cell r="BF104">
            <v>0</v>
          </cell>
          <cell r="BG104">
            <v>609.34012499999994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77369408</v>
          </cell>
          <cell r="BT104">
            <v>0</v>
          </cell>
          <cell r="BU104">
            <v>30045042</v>
          </cell>
          <cell r="BV104">
            <v>9614622</v>
          </cell>
          <cell r="BW104">
            <v>34452.3515625</v>
          </cell>
          <cell r="BX104">
            <v>0</v>
          </cell>
          <cell r="BY104">
            <v>2746031</v>
          </cell>
          <cell r="BZ104">
            <v>0</v>
          </cell>
          <cell r="CA104">
            <v>0</v>
          </cell>
          <cell r="CB104">
            <v>0</v>
          </cell>
          <cell r="CC104">
            <v>888226.8125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5863</v>
          </cell>
          <cell r="CS104">
            <v>20000</v>
          </cell>
          <cell r="CT104">
            <v>4197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Q104">
            <v>3.3351095710206287</v>
          </cell>
          <cell r="DR104">
            <v>7.0103621422795817</v>
          </cell>
          <cell r="DS104">
            <v>21.042126629761281</v>
          </cell>
          <cell r="DT104">
            <v>6147.408203125</v>
          </cell>
          <cell r="DU104">
            <v>13.479710216541678</v>
          </cell>
          <cell r="DV104">
            <v>0.63</v>
          </cell>
          <cell r="DW104">
            <v>0.581269653320313</v>
          </cell>
          <cell r="DX104">
            <v>5105.8729999999996</v>
          </cell>
        </row>
        <row r="105">
          <cell r="A105" t="str">
            <v>Maritimes2025</v>
          </cell>
          <cell r="B105" t="str">
            <v>EAST</v>
          </cell>
          <cell r="C105" t="str">
            <v>Maritimes</v>
          </cell>
          <cell r="D105">
            <v>2025</v>
          </cell>
          <cell r="F105">
            <v>33460.824000000001</v>
          </cell>
          <cell r="G105">
            <v>2699.43969726563</v>
          </cell>
          <cell r="H105">
            <v>8.0988040847778375</v>
          </cell>
          <cell r="I105">
            <v>1.7010999755859399</v>
          </cell>
          <cell r="J105">
            <v>0</v>
          </cell>
          <cell r="K105">
            <v>0.67500000000000004</v>
          </cell>
          <cell r="L105">
            <v>1.575</v>
          </cell>
          <cell r="M105">
            <v>9.5000000000000001E-2</v>
          </cell>
          <cell r="N105">
            <v>0</v>
          </cell>
          <cell r="O105">
            <v>0.60481707763671899</v>
          </cell>
          <cell r="P105">
            <v>0</v>
          </cell>
          <cell r="Q105">
            <v>0</v>
          </cell>
          <cell r="R105">
            <v>0</v>
          </cell>
          <cell r="S105">
            <v>3.8400001525878899E-2</v>
          </cell>
          <cell r="T105">
            <v>1.3310501708984399</v>
          </cell>
          <cell r="U105">
            <v>1.3052700195312501</v>
          </cell>
          <cell r="V105">
            <v>0</v>
          </cell>
          <cell r="W105">
            <v>0.14316683959960902</v>
          </cell>
          <cell r="X105">
            <v>0</v>
          </cell>
          <cell r="Y105">
            <v>0</v>
          </cell>
          <cell r="Z105">
            <v>5.2347412052154549</v>
          </cell>
          <cell r="AA105">
            <v>1.16159033203125</v>
          </cell>
          <cell r="AB105">
            <v>0</v>
          </cell>
          <cell r="AC105">
            <v>0.61866241455078097</v>
          </cell>
          <cell r="AD105">
            <v>1.5277499999999999</v>
          </cell>
          <cell r="AE105">
            <v>7.3827064514160198E-2</v>
          </cell>
          <cell r="AF105">
            <v>0</v>
          </cell>
          <cell r="AG105">
            <v>0.46819897460937498</v>
          </cell>
          <cell r="AH105">
            <v>0</v>
          </cell>
          <cell r="AI105">
            <v>0</v>
          </cell>
          <cell r="AJ105">
            <v>0</v>
          </cell>
          <cell r="AK105">
            <v>2.8132478713989301E-2</v>
          </cell>
          <cell r="AL105">
            <v>0.349687438964844</v>
          </cell>
          <cell r="AM105">
            <v>0.35406933593750001</v>
          </cell>
          <cell r="AN105">
            <v>0</v>
          </cell>
          <cell r="AO105">
            <v>7.1583419799804704E-2</v>
          </cell>
          <cell r="AP105">
            <v>0</v>
          </cell>
          <cell r="AQ105">
            <v>0</v>
          </cell>
          <cell r="AR105">
            <v>23647.092537475586</v>
          </cell>
          <cell r="AS105">
            <v>6821.9705000000004</v>
          </cell>
          <cell r="AT105">
            <v>0</v>
          </cell>
          <cell r="AU105">
            <v>4074.05375</v>
          </cell>
          <cell r="AV105">
            <v>581.83181249999996</v>
          </cell>
          <cell r="AW105">
            <v>1.52959997558594</v>
          </cell>
          <cell r="AX105">
            <v>0</v>
          </cell>
          <cell r="AY105">
            <v>227.13207812499999</v>
          </cell>
          <cell r="AZ105">
            <v>0</v>
          </cell>
          <cell r="BA105">
            <v>0</v>
          </cell>
          <cell r="BB105">
            <v>0</v>
          </cell>
          <cell r="BC105">
            <v>67.276796875000002</v>
          </cell>
          <cell r="BD105">
            <v>3052.92</v>
          </cell>
          <cell r="BE105">
            <v>3101.64725</v>
          </cell>
          <cell r="BF105">
            <v>0</v>
          </cell>
          <cell r="BG105">
            <v>627.07074999999998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70647304</v>
          </cell>
          <cell r="BT105">
            <v>0</v>
          </cell>
          <cell r="BU105">
            <v>28441726</v>
          </cell>
          <cell r="BV105">
            <v>5919658</v>
          </cell>
          <cell r="BW105">
            <v>17776.46484375</v>
          </cell>
          <cell r="BX105">
            <v>0</v>
          </cell>
          <cell r="BY105">
            <v>2734334.25</v>
          </cell>
          <cell r="BZ105">
            <v>0</v>
          </cell>
          <cell r="CA105">
            <v>0</v>
          </cell>
          <cell r="CB105">
            <v>0</v>
          </cell>
          <cell r="CC105">
            <v>885800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25000</v>
          </cell>
          <cell r="CS105">
            <v>20000</v>
          </cell>
          <cell r="CT105">
            <v>4428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Q105">
            <v>3.4082928787346223</v>
          </cell>
          <cell r="DR105">
            <v>7.1144850483054372</v>
          </cell>
          <cell r="DS105">
            <v>21.684414588304264</v>
          </cell>
          <cell r="DT105">
            <v>6228.8203125</v>
          </cell>
          <cell r="DU105">
            <v>13.704747165344886</v>
          </cell>
          <cell r="DV105">
            <v>0.63</v>
          </cell>
          <cell r="DW105">
            <v>0.58123974609374995</v>
          </cell>
          <cell r="DX105">
            <v>5091.66</v>
          </cell>
        </row>
        <row r="106">
          <cell r="A106" t="str">
            <v>Maritimes2026</v>
          </cell>
          <cell r="B106" t="str">
            <v>EAST</v>
          </cell>
          <cell r="C106" t="str">
            <v>Maritimes</v>
          </cell>
          <cell r="D106">
            <v>2026</v>
          </cell>
          <cell r="F106">
            <v>33851.016000000003</v>
          </cell>
          <cell r="G106">
            <v>2706.05126953125</v>
          </cell>
          <cell r="H106">
            <v>8.1432890548706123</v>
          </cell>
          <cell r="I106">
            <v>1.7010999755859399</v>
          </cell>
          <cell r="J106">
            <v>0</v>
          </cell>
          <cell r="K106">
            <v>0.67500000000000004</v>
          </cell>
          <cell r="L106">
            <v>1.575</v>
          </cell>
          <cell r="M106">
            <v>9.5000000000000001E-2</v>
          </cell>
          <cell r="N106">
            <v>0</v>
          </cell>
          <cell r="O106">
            <v>0.60481707763671899</v>
          </cell>
          <cell r="P106">
            <v>0</v>
          </cell>
          <cell r="Q106">
            <v>0</v>
          </cell>
          <cell r="R106">
            <v>0</v>
          </cell>
          <cell r="S106">
            <v>3.8400001525878899E-2</v>
          </cell>
          <cell r="T106">
            <v>1.35605017089844</v>
          </cell>
          <cell r="U106">
            <v>1.32027001953125</v>
          </cell>
          <cell r="V106">
            <v>0</v>
          </cell>
          <cell r="W106">
            <v>0.14765180969238301</v>
          </cell>
          <cell r="X106">
            <v>0</v>
          </cell>
          <cell r="Y106">
            <v>0</v>
          </cell>
          <cell r="Z106">
            <v>5.2467375965118404</v>
          </cell>
          <cell r="AA106">
            <v>1.16159033203125</v>
          </cell>
          <cell r="AB106">
            <v>0</v>
          </cell>
          <cell r="AC106">
            <v>0.61866241455078097</v>
          </cell>
          <cell r="AD106">
            <v>1.5277499999999999</v>
          </cell>
          <cell r="AE106">
            <v>7.3827064514160198E-2</v>
          </cell>
          <cell r="AF106">
            <v>0</v>
          </cell>
          <cell r="AG106">
            <v>0.46819897460937498</v>
          </cell>
          <cell r="AH106">
            <v>0</v>
          </cell>
          <cell r="AI106">
            <v>0</v>
          </cell>
          <cell r="AJ106">
            <v>0</v>
          </cell>
          <cell r="AK106">
            <v>2.8132478713989301E-2</v>
          </cell>
          <cell r="AL106">
            <v>0.35537243652343803</v>
          </cell>
          <cell r="AM106">
            <v>0.35813824462890603</v>
          </cell>
          <cell r="AN106">
            <v>0</v>
          </cell>
          <cell r="AO106">
            <v>7.3825904846191406E-2</v>
          </cell>
          <cell r="AP106">
            <v>0</v>
          </cell>
          <cell r="AQ106">
            <v>0</v>
          </cell>
          <cell r="AR106">
            <v>23705.008137512206</v>
          </cell>
          <cell r="AS106">
            <v>6664.4279999999999</v>
          </cell>
          <cell r="AT106">
            <v>0</v>
          </cell>
          <cell r="AU106">
            <v>4123.5842499999999</v>
          </cell>
          <cell r="AV106">
            <v>642.010625</v>
          </cell>
          <cell r="AW106">
            <v>0.74520001220703103</v>
          </cell>
          <cell r="AX106">
            <v>0</v>
          </cell>
          <cell r="AY106">
            <v>227.13207812499999</v>
          </cell>
          <cell r="AZ106">
            <v>0</v>
          </cell>
          <cell r="BA106">
            <v>0</v>
          </cell>
          <cell r="BB106">
            <v>0</v>
          </cell>
          <cell r="BC106">
            <v>67.276796875000002</v>
          </cell>
          <cell r="BD106">
            <v>3104.16525</v>
          </cell>
          <cell r="BE106">
            <v>3137.2910000000002</v>
          </cell>
          <cell r="BF106">
            <v>0</v>
          </cell>
          <cell r="BG106">
            <v>646.71493750000002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69026720</v>
          </cell>
          <cell r="BT106">
            <v>0</v>
          </cell>
          <cell r="BU106">
            <v>28781930</v>
          </cell>
          <cell r="BV106">
            <v>6534963</v>
          </cell>
          <cell r="BW106">
            <v>8626.435546875</v>
          </cell>
          <cell r="BX106">
            <v>0</v>
          </cell>
          <cell r="BY106">
            <v>2734334.25</v>
          </cell>
          <cell r="BZ106">
            <v>0</v>
          </cell>
          <cell r="CA106">
            <v>0</v>
          </cell>
          <cell r="CB106">
            <v>0</v>
          </cell>
          <cell r="CC106">
            <v>885800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25000</v>
          </cell>
          <cell r="CS106">
            <v>15000</v>
          </cell>
          <cell r="CT106">
            <v>4485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Q106">
            <v>3.4672562759030128</v>
          </cell>
          <cell r="DR106">
            <v>7.1012198452292807</v>
          </cell>
          <cell r="DS106">
            <v>22.117035321303533</v>
          </cell>
          <cell r="DT106">
            <v>6288.79052734375</v>
          </cell>
          <cell r="DU106">
            <v>13.940516782146082</v>
          </cell>
          <cell r="DV106">
            <v>0.63</v>
          </cell>
          <cell r="DW106">
            <v>0.58123974609374995</v>
          </cell>
          <cell r="DX106">
            <v>5091.66</v>
          </cell>
        </row>
        <row r="107">
          <cell r="A107" t="str">
            <v>Maritimes2027</v>
          </cell>
          <cell r="B107" t="str">
            <v>EAST</v>
          </cell>
          <cell r="C107" t="str">
            <v>Maritimes</v>
          </cell>
          <cell r="D107">
            <v>2027</v>
          </cell>
          <cell r="F107">
            <v>34234.703999999998</v>
          </cell>
          <cell r="G107">
            <v>2695.375</v>
          </cell>
          <cell r="H107">
            <v>8.3604685592651418</v>
          </cell>
          <cell r="I107">
            <v>1.7010999755859399</v>
          </cell>
          <cell r="J107">
            <v>0</v>
          </cell>
          <cell r="K107">
            <v>0.67500000000000004</v>
          </cell>
          <cell r="L107">
            <v>1.75</v>
          </cell>
          <cell r="M107">
            <v>9.5000000000000001E-2</v>
          </cell>
          <cell r="N107">
            <v>0</v>
          </cell>
          <cell r="O107">
            <v>0.60481707763671899</v>
          </cell>
          <cell r="P107">
            <v>0</v>
          </cell>
          <cell r="Q107">
            <v>0</v>
          </cell>
          <cell r="R107">
            <v>0</v>
          </cell>
          <cell r="S107">
            <v>3.8400001525878899E-2</v>
          </cell>
          <cell r="T107">
            <v>1.35605017089844</v>
          </cell>
          <cell r="U107">
            <v>1.3352700195312499</v>
          </cell>
          <cell r="V107">
            <v>0</v>
          </cell>
          <cell r="W107">
            <v>0.17483131408691402</v>
          </cell>
          <cell r="X107">
            <v>0</v>
          </cell>
          <cell r="Y107">
            <v>0</v>
          </cell>
          <cell r="Z107">
            <v>5.4341462879180913</v>
          </cell>
          <cell r="AA107">
            <v>1.16159033203125</v>
          </cell>
          <cell r="AB107">
            <v>0</v>
          </cell>
          <cell r="AC107">
            <v>0.61866241455078097</v>
          </cell>
          <cell r="AD107">
            <v>1.6975</v>
          </cell>
          <cell r="AE107">
            <v>7.3827064514160198E-2</v>
          </cell>
          <cell r="AF107">
            <v>0</v>
          </cell>
          <cell r="AG107">
            <v>0.46819897460937498</v>
          </cell>
          <cell r="AH107">
            <v>0</v>
          </cell>
          <cell r="AI107">
            <v>0</v>
          </cell>
          <cell r="AJ107">
            <v>0</v>
          </cell>
          <cell r="AK107">
            <v>2.8132478713989301E-2</v>
          </cell>
          <cell r="AL107">
            <v>0.35537243652343803</v>
          </cell>
          <cell r="AM107">
            <v>0.36220718383789102</v>
          </cell>
          <cell r="AN107">
            <v>0</v>
          </cell>
          <cell r="AO107">
            <v>8.741565704345701E-2</v>
          </cell>
          <cell r="AP107">
            <v>0</v>
          </cell>
          <cell r="AQ107">
            <v>0</v>
          </cell>
          <cell r="AR107">
            <v>23611.483974975585</v>
          </cell>
          <cell r="AS107">
            <v>6451.7645000000002</v>
          </cell>
          <cell r="AT107">
            <v>0</v>
          </cell>
          <cell r="AU107">
            <v>4086.7842500000002</v>
          </cell>
          <cell r="AV107">
            <v>644.17887499999995</v>
          </cell>
          <cell r="AW107">
            <v>1.10159997558594</v>
          </cell>
          <cell r="AX107">
            <v>0</v>
          </cell>
          <cell r="AY107">
            <v>227.13207812499999</v>
          </cell>
          <cell r="AZ107">
            <v>0</v>
          </cell>
          <cell r="BA107">
            <v>0</v>
          </cell>
          <cell r="BB107">
            <v>0</v>
          </cell>
          <cell r="BC107">
            <v>67.276796875000002</v>
          </cell>
          <cell r="BD107">
            <v>3102.89</v>
          </cell>
          <cell r="BE107">
            <v>3172.9347499999999</v>
          </cell>
          <cell r="BF107">
            <v>0</v>
          </cell>
          <cell r="BG107">
            <v>765.76112499999999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66841776</v>
          </cell>
          <cell r="BT107">
            <v>0</v>
          </cell>
          <cell r="BU107">
            <v>28514578</v>
          </cell>
          <cell r="BV107">
            <v>6480975</v>
          </cell>
          <cell r="BW107">
            <v>12752.1220703125</v>
          </cell>
          <cell r="BX107">
            <v>0</v>
          </cell>
          <cell r="BY107">
            <v>2734334.25</v>
          </cell>
          <cell r="BZ107">
            <v>0</v>
          </cell>
          <cell r="CA107">
            <v>0</v>
          </cell>
          <cell r="CB107">
            <v>0</v>
          </cell>
          <cell r="CC107">
            <v>885800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15000</v>
          </cell>
          <cell r="CT107">
            <v>27180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175000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Q107">
            <v>3.5422273283851702</v>
          </cell>
          <cell r="DR107">
            <v>7.2118127392591962</v>
          </cell>
          <cell r="DS107">
            <v>22.537785877403248</v>
          </cell>
          <cell r="DT107">
            <v>6346.64208984375</v>
          </cell>
          <cell r="DU107">
            <v>14.17777362271393</v>
          </cell>
          <cell r="DV107">
            <v>0.63</v>
          </cell>
          <cell r="DW107">
            <v>0.58123974609374995</v>
          </cell>
          <cell r="DX107">
            <v>5091.66</v>
          </cell>
        </row>
        <row r="108">
          <cell r="A108" t="str">
            <v>Maritimes2028</v>
          </cell>
          <cell r="B108" t="str">
            <v>EAST</v>
          </cell>
          <cell r="C108" t="str">
            <v>Maritimes</v>
          </cell>
          <cell r="D108">
            <v>2028</v>
          </cell>
          <cell r="F108">
            <v>34637.447999999997</v>
          </cell>
          <cell r="G108">
            <v>2693.49658203125</v>
          </cell>
          <cell r="H108">
            <v>8.3804533462524482</v>
          </cell>
          <cell r="I108">
            <v>1.7010999755859399</v>
          </cell>
          <cell r="J108">
            <v>0</v>
          </cell>
          <cell r="K108">
            <v>0.67500000000000004</v>
          </cell>
          <cell r="L108">
            <v>1.75</v>
          </cell>
          <cell r="M108">
            <v>9.5000000000000001E-2</v>
          </cell>
          <cell r="N108">
            <v>0</v>
          </cell>
          <cell r="O108">
            <v>0.60500341796875001</v>
          </cell>
          <cell r="P108">
            <v>0</v>
          </cell>
          <cell r="Q108">
            <v>0</v>
          </cell>
          <cell r="R108">
            <v>0</v>
          </cell>
          <cell r="S108">
            <v>3.8400001525878899E-2</v>
          </cell>
          <cell r="T108">
            <v>1.35605017089844</v>
          </cell>
          <cell r="U108">
            <v>1.35027001953125</v>
          </cell>
          <cell r="V108">
            <v>0</v>
          </cell>
          <cell r="W108">
            <v>0.179629760742188</v>
          </cell>
          <cell r="X108">
            <v>0</v>
          </cell>
          <cell r="Y108">
            <v>0</v>
          </cell>
          <cell r="Z108">
            <v>5.4411847686767567</v>
          </cell>
          <cell r="AA108">
            <v>1.1619122314453101</v>
          </cell>
          <cell r="AB108">
            <v>0</v>
          </cell>
          <cell r="AC108">
            <v>0.61862390136718792</v>
          </cell>
          <cell r="AD108">
            <v>1.6975</v>
          </cell>
          <cell r="AE108">
            <v>7.3813072204589797E-2</v>
          </cell>
          <cell r="AF108">
            <v>0</v>
          </cell>
          <cell r="AG108">
            <v>0.46833273315429697</v>
          </cell>
          <cell r="AH108">
            <v>0</v>
          </cell>
          <cell r="AI108">
            <v>0</v>
          </cell>
          <cell r="AJ108">
            <v>0</v>
          </cell>
          <cell r="AK108">
            <v>2.8131492614746102E-2</v>
          </cell>
          <cell r="AL108">
            <v>0.355185150146484</v>
          </cell>
          <cell r="AM108">
            <v>0.36660165405273398</v>
          </cell>
          <cell r="AN108">
            <v>0</v>
          </cell>
          <cell r="AO108">
            <v>8.9814880371093808E-2</v>
          </cell>
          <cell r="AP108">
            <v>0</v>
          </cell>
          <cell r="AQ108">
            <v>0</v>
          </cell>
          <cell r="AR108">
            <v>23659.674723388671</v>
          </cell>
          <cell r="AS108">
            <v>6370.5330000000004</v>
          </cell>
          <cell r="AT108">
            <v>0</v>
          </cell>
          <cell r="AU108">
            <v>4105.6764999999996</v>
          </cell>
          <cell r="AV108">
            <v>660.21981249999999</v>
          </cell>
          <cell r="AW108">
            <v>2.2671999511718801</v>
          </cell>
          <cell r="AX108">
            <v>0</v>
          </cell>
          <cell r="AY108">
            <v>228.10121874999999</v>
          </cell>
          <cell r="AZ108">
            <v>0</v>
          </cell>
          <cell r="BA108">
            <v>0</v>
          </cell>
          <cell r="BB108">
            <v>0</v>
          </cell>
          <cell r="BC108">
            <v>67.461117187499994</v>
          </cell>
          <cell r="BD108">
            <v>3110.38</v>
          </cell>
          <cell r="BE108">
            <v>3220.2289999999998</v>
          </cell>
          <cell r="BF108">
            <v>0</v>
          </cell>
          <cell r="BG108">
            <v>788.93387499999994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66012996</v>
          </cell>
          <cell r="BT108">
            <v>0</v>
          </cell>
          <cell r="BU108">
            <v>28651392</v>
          </cell>
          <cell r="BV108">
            <v>6639850.5</v>
          </cell>
          <cell r="BW108">
            <v>26474.5</v>
          </cell>
          <cell r="BX108">
            <v>0</v>
          </cell>
          <cell r="BY108">
            <v>2746031</v>
          </cell>
          <cell r="BZ108">
            <v>0</v>
          </cell>
          <cell r="CA108">
            <v>0</v>
          </cell>
          <cell r="CB108">
            <v>0</v>
          </cell>
          <cell r="CC108">
            <v>888226.8125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15000</v>
          </cell>
          <cell r="CT108">
            <v>4798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Q108">
            <v>3.6191074406015447</v>
          </cell>
          <cell r="DR108">
            <v>7.4013316045866118</v>
          </cell>
          <cell r="DS108">
            <v>23.125074653199473</v>
          </cell>
          <cell r="DT108">
            <v>6386.5537109375</v>
          </cell>
          <cell r="DU108">
            <v>14.560650471525818</v>
          </cell>
          <cell r="DV108">
            <v>0.63</v>
          </cell>
          <cell r="DW108">
            <v>0.581269653320313</v>
          </cell>
          <cell r="DX108">
            <v>5105.8729999999996</v>
          </cell>
        </row>
        <row r="109">
          <cell r="A109" t="str">
            <v>Maritimes2029</v>
          </cell>
          <cell r="B109" t="str">
            <v>EAST</v>
          </cell>
          <cell r="C109" t="str">
            <v>Maritimes</v>
          </cell>
          <cell r="D109">
            <v>2029</v>
          </cell>
          <cell r="F109">
            <v>34997.663999999997</v>
          </cell>
          <cell r="G109">
            <v>2735.71728515625</v>
          </cell>
          <cell r="H109">
            <v>8.4001247024536188</v>
          </cell>
          <cell r="I109">
            <v>1.7010999755859399</v>
          </cell>
          <cell r="J109">
            <v>0</v>
          </cell>
          <cell r="K109">
            <v>0.67500000000000004</v>
          </cell>
          <cell r="L109">
            <v>1.75</v>
          </cell>
          <cell r="M109">
            <v>9.5000000000000001E-2</v>
          </cell>
          <cell r="N109">
            <v>0</v>
          </cell>
          <cell r="O109">
            <v>0.60481707763671899</v>
          </cell>
          <cell r="P109">
            <v>0</v>
          </cell>
          <cell r="Q109">
            <v>0</v>
          </cell>
          <cell r="R109">
            <v>0</v>
          </cell>
          <cell r="S109">
            <v>3.8400001525878899E-2</v>
          </cell>
          <cell r="T109">
            <v>1.35605017089844</v>
          </cell>
          <cell r="U109">
            <v>1.3652700195312499</v>
          </cell>
          <cell r="V109">
            <v>0</v>
          </cell>
          <cell r="W109">
            <v>0.18448745727539098</v>
          </cell>
          <cell r="X109">
            <v>0</v>
          </cell>
          <cell r="Y109">
            <v>0</v>
          </cell>
          <cell r="Z109">
            <v>5.4471121768951409</v>
          </cell>
          <cell r="AA109">
            <v>1.16159033203125</v>
          </cell>
          <cell r="AB109">
            <v>0</v>
          </cell>
          <cell r="AC109">
            <v>0.61866241455078097</v>
          </cell>
          <cell r="AD109">
            <v>1.6975</v>
          </cell>
          <cell r="AE109">
            <v>7.3827064514160198E-2</v>
          </cell>
          <cell r="AF109">
            <v>0</v>
          </cell>
          <cell r="AG109">
            <v>0.46819897460937498</v>
          </cell>
          <cell r="AH109">
            <v>0</v>
          </cell>
          <cell r="AI109">
            <v>0</v>
          </cell>
          <cell r="AJ109">
            <v>0</v>
          </cell>
          <cell r="AK109">
            <v>2.8132478713989301E-2</v>
          </cell>
          <cell r="AL109">
            <v>0.35537243652343803</v>
          </cell>
          <cell r="AM109">
            <v>0.37034500122070302</v>
          </cell>
          <cell r="AN109">
            <v>0</v>
          </cell>
          <cell r="AO109">
            <v>9.2243728637695296E-2</v>
          </cell>
          <cell r="AP109">
            <v>0</v>
          </cell>
          <cell r="AQ109">
            <v>0</v>
          </cell>
          <cell r="AR109">
            <v>23964.883712402341</v>
          </cell>
          <cell r="AS109">
            <v>6519.8474999999999</v>
          </cell>
          <cell r="AT109">
            <v>0</v>
          </cell>
          <cell r="AU109">
            <v>4164.4877500000002</v>
          </cell>
          <cell r="AV109">
            <v>735.9296875</v>
          </cell>
          <cell r="AW109">
            <v>2.5643999023437498</v>
          </cell>
          <cell r="AX109">
            <v>0</v>
          </cell>
          <cell r="AY109">
            <v>227.13207812499999</v>
          </cell>
          <cell r="AZ109">
            <v>0</v>
          </cell>
          <cell r="BA109">
            <v>0</v>
          </cell>
          <cell r="BB109">
            <v>0</v>
          </cell>
          <cell r="BC109">
            <v>67.276796875000002</v>
          </cell>
          <cell r="BD109">
            <v>3103.7082500000001</v>
          </cell>
          <cell r="BE109">
            <v>3244.2222499999998</v>
          </cell>
          <cell r="BF109">
            <v>0</v>
          </cell>
          <cell r="BG109">
            <v>808.05499999999995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67555560</v>
          </cell>
          <cell r="BT109">
            <v>0</v>
          </cell>
          <cell r="BU109">
            <v>29065754</v>
          </cell>
          <cell r="BV109">
            <v>7400249.5</v>
          </cell>
          <cell r="BW109">
            <v>29924.861328125</v>
          </cell>
          <cell r="BX109">
            <v>0</v>
          </cell>
          <cell r="BY109">
            <v>2734334.25</v>
          </cell>
          <cell r="BZ109">
            <v>0</v>
          </cell>
          <cell r="CA109">
            <v>0</v>
          </cell>
          <cell r="CB109">
            <v>0</v>
          </cell>
          <cell r="CC109">
            <v>885800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15000</v>
          </cell>
          <cell r="CT109">
            <v>4858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154000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Q109">
            <v>3.6820798872809286</v>
          </cell>
          <cell r="DR109">
            <v>7.6566459449151054</v>
          </cell>
          <cell r="DS109">
            <v>23.730232219689309</v>
          </cell>
          <cell r="DT109">
            <v>6459.6806640625</v>
          </cell>
          <cell r="DU109">
            <v>14.955861756321969</v>
          </cell>
          <cell r="DV109">
            <v>0.63</v>
          </cell>
          <cell r="DW109">
            <v>0.58123974609374995</v>
          </cell>
          <cell r="DX109">
            <v>5091.66</v>
          </cell>
        </row>
        <row r="110">
          <cell r="A110" t="str">
            <v>Maritimes2030</v>
          </cell>
          <cell r="B110" t="str">
            <v>EAST</v>
          </cell>
          <cell r="C110" t="str">
            <v>Maritimes</v>
          </cell>
          <cell r="D110">
            <v>2030</v>
          </cell>
          <cell r="F110">
            <v>35398.103999999999</v>
          </cell>
          <cell r="G110">
            <v>2858.23120117188</v>
          </cell>
          <cell r="H110">
            <v>8.6397441024780335</v>
          </cell>
          <cell r="I110">
            <v>1.5208616943359401</v>
          </cell>
          <cell r="J110">
            <v>0</v>
          </cell>
          <cell r="K110">
            <v>1.075</v>
          </cell>
          <cell r="L110">
            <v>1.75</v>
          </cell>
          <cell r="M110">
            <v>9.5000000000000001E-2</v>
          </cell>
          <cell r="N110">
            <v>0</v>
          </cell>
          <cell r="O110">
            <v>0.60481707763671899</v>
          </cell>
          <cell r="P110">
            <v>0</v>
          </cell>
          <cell r="Q110">
            <v>0</v>
          </cell>
          <cell r="R110">
            <v>0</v>
          </cell>
          <cell r="S110">
            <v>3.8400001525878899E-2</v>
          </cell>
          <cell r="T110">
            <v>1.35605017089844</v>
          </cell>
          <cell r="U110">
            <v>1.3802700195312501</v>
          </cell>
          <cell r="V110">
            <v>0</v>
          </cell>
          <cell r="W110">
            <v>0.189345138549805</v>
          </cell>
          <cell r="X110">
            <v>0</v>
          </cell>
          <cell r="Y110">
            <v>0</v>
          </cell>
          <cell r="Z110">
            <v>5.7374965534210229</v>
          </cell>
          <cell r="AA110">
            <v>1.05747692871094</v>
          </cell>
          <cell r="AB110">
            <v>0</v>
          </cell>
          <cell r="AC110">
            <v>1.0066624145507801</v>
          </cell>
          <cell r="AD110">
            <v>1.6975</v>
          </cell>
          <cell r="AE110">
            <v>7.3827064514160198E-2</v>
          </cell>
          <cell r="AF110">
            <v>0</v>
          </cell>
          <cell r="AG110">
            <v>0.46819897460937498</v>
          </cell>
          <cell r="AH110">
            <v>0</v>
          </cell>
          <cell r="AI110">
            <v>0</v>
          </cell>
          <cell r="AJ110">
            <v>0</v>
          </cell>
          <cell r="AK110">
            <v>2.8132478713989301E-2</v>
          </cell>
          <cell r="AL110">
            <v>0.35537243652343803</v>
          </cell>
          <cell r="AM110">
            <v>0.37441394042968801</v>
          </cell>
          <cell r="AN110">
            <v>0</v>
          </cell>
          <cell r="AO110">
            <v>9.4672569274902307E-2</v>
          </cell>
          <cell r="AP110">
            <v>0</v>
          </cell>
          <cell r="AQ110">
            <v>0</v>
          </cell>
          <cell r="AR110">
            <v>25038.105318847662</v>
          </cell>
          <cell r="AS110">
            <v>5276.0110000000004</v>
          </cell>
          <cell r="AT110">
            <v>0</v>
          </cell>
          <cell r="AU110">
            <v>6689.5754999999999</v>
          </cell>
          <cell r="AV110">
            <v>470.19465624999998</v>
          </cell>
          <cell r="AW110">
            <v>2.2136000976562502</v>
          </cell>
          <cell r="AX110">
            <v>0</v>
          </cell>
          <cell r="AY110">
            <v>227.13207812499999</v>
          </cell>
          <cell r="AZ110">
            <v>0</v>
          </cell>
          <cell r="BA110">
            <v>0</v>
          </cell>
          <cell r="BB110">
            <v>0</v>
          </cell>
          <cell r="BC110">
            <v>67.276796875000002</v>
          </cell>
          <cell r="BD110">
            <v>3104.8440000000001</v>
          </cell>
          <cell r="BE110">
            <v>3279.866</v>
          </cell>
          <cell r="BF110">
            <v>0</v>
          </cell>
          <cell r="BG110">
            <v>829.33168750000004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54403388</v>
          </cell>
          <cell r="BT110">
            <v>0</v>
          </cell>
          <cell r="BU110">
            <v>45024968</v>
          </cell>
          <cell r="BV110">
            <v>4718569.5</v>
          </cell>
          <cell r="BW110">
            <v>25873.97265625</v>
          </cell>
          <cell r="BX110">
            <v>0</v>
          </cell>
          <cell r="BY110">
            <v>2734334.25</v>
          </cell>
          <cell r="BZ110">
            <v>0</v>
          </cell>
          <cell r="CA110">
            <v>0</v>
          </cell>
          <cell r="CB110">
            <v>0</v>
          </cell>
          <cell r="CC110">
            <v>885800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15000</v>
          </cell>
          <cell r="CT110">
            <v>4858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157000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400000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Q110">
            <v>3.7622952705629289</v>
          </cell>
          <cell r="DR110">
            <v>7.913135135376443</v>
          </cell>
          <cell r="DS110">
            <v>24.321788178420395</v>
          </cell>
          <cell r="DT110">
            <v>6522.515625</v>
          </cell>
          <cell r="DU110">
            <v>15.337308744567059</v>
          </cell>
          <cell r="DV110">
            <v>0.63</v>
          </cell>
          <cell r="DW110">
            <v>0.58123974609374995</v>
          </cell>
          <cell r="DX110">
            <v>5091.66</v>
          </cell>
        </row>
        <row r="111">
          <cell r="A111" t="str">
            <v>Maritimes2031</v>
          </cell>
          <cell r="B111" t="str">
            <v>EAST</v>
          </cell>
          <cell r="C111" t="str">
            <v>Maritimes</v>
          </cell>
          <cell r="D111">
            <v>2031</v>
          </cell>
          <cell r="F111">
            <v>35786.879999999997</v>
          </cell>
          <cell r="G111">
            <v>2828.3984375</v>
          </cell>
          <cell r="H111">
            <v>8.5239823837280326</v>
          </cell>
          <cell r="I111">
            <v>1.39009997558594</v>
          </cell>
          <cell r="J111">
            <v>0</v>
          </cell>
          <cell r="K111">
            <v>1.075</v>
          </cell>
          <cell r="L111">
            <v>1.75</v>
          </cell>
          <cell r="M111">
            <v>9.5000000000000001E-2</v>
          </cell>
          <cell r="N111">
            <v>0</v>
          </cell>
          <cell r="O111">
            <v>0.60481707763671899</v>
          </cell>
          <cell r="P111">
            <v>0</v>
          </cell>
          <cell r="Q111">
            <v>0</v>
          </cell>
          <cell r="R111">
            <v>0</v>
          </cell>
          <cell r="S111">
            <v>3.8400001525878899E-2</v>
          </cell>
          <cell r="T111">
            <v>1.35605017089844</v>
          </cell>
          <cell r="U111">
            <v>1.39527001953125</v>
          </cell>
          <cell r="V111">
            <v>0</v>
          </cell>
          <cell r="W111">
            <v>0.189345138549805</v>
          </cell>
          <cell r="X111">
            <v>0</v>
          </cell>
          <cell r="Y111">
            <v>0</v>
          </cell>
          <cell r="Z111">
            <v>5.6362893085479726</v>
          </cell>
          <cell r="AA111">
            <v>0.95331945800781293</v>
          </cell>
          <cell r="AB111">
            <v>0</v>
          </cell>
          <cell r="AC111">
            <v>1.0066624145507801</v>
          </cell>
          <cell r="AD111">
            <v>1.6975</v>
          </cell>
          <cell r="AE111">
            <v>7.3827064514160198E-2</v>
          </cell>
          <cell r="AF111">
            <v>0</v>
          </cell>
          <cell r="AG111">
            <v>0.46819897460937498</v>
          </cell>
          <cell r="AH111">
            <v>0</v>
          </cell>
          <cell r="AI111">
            <v>0</v>
          </cell>
          <cell r="AJ111">
            <v>0</v>
          </cell>
          <cell r="AK111">
            <v>2.8132478713989301E-2</v>
          </cell>
          <cell r="AL111">
            <v>0.35425375366210898</v>
          </cell>
          <cell r="AM111">
            <v>0.37848284912109398</v>
          </cell>
          <cell r="AN111">
            <v>0</v>
          </cell>
          <cell r="AO111">
            <v>9.4672569274902307E-2</v>
          </cell>
          <cell r="AP111">
            <v>0</v>
          </cell>
          <cell r="AQ111">
            <v>0</v>
          </cell>
          <cell r="AR111">
            <v>24776.771449951175</v>
          </cell>
          <cell r="AS111">
            <v>4785.6970000000001</v>
          </cell>
          <cell r="AT111">
            <v>0</v>
          </cell>
          <cell r="AU111">
            <v>6824.9354999999996</v>
          </cell>
          <cell r="AV111">
            <v>537.45643749999999</v>
          </cell>
          <cell r="AW111">
            <v>1.5631999511718799</v>
          </cell>
          <cell r="AX111">
            <v>0</v>
          </cell>
          <cell r="AY111">
            <v>227.13207812499999</v>
          </cell>
          <cell r="AZ111">
            <v>0</v>
          </cell>
          <cell r="BA111">
            <v>0</v>
          </cell>
          <cell r="BB111">
            <v>0</v>
          </cell>
          <cell r="BC111">
            <v>67.276796875000002</v>
          </cell>
          <cell r="BD111">
            <v>3096.2089999999998</v>
          </cell>
          <cell r="BE111">
            <v>3315.5097500000002</v>
          </cell>
          <cell r="BF111">
            <v>0</v>
          </cell>
          <cell r="BG111">
            <v>829.33168750000004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49236336</v>
          </cell>
          <cell r="BT111">
            <v>0</v>
          </cell>
          <cell r="BU111">
            <v>45932500</v>
          </cell>
          <cell r="BV111">
            <v>5391252</v>
          </cell>
          <cell r="BW111">
            <v>18225.259765625</v>
          </cell>
          <cell r="BX111">
            <v>0</v>
          </cell>
          <cell r="BY111">
            <v>2734334.25</v>
          </cell>
          <cell r="BZ111">
            <v>0</v>
          </cell>
          <cell r="CA111">
            <v>0</v>
          </cell>
          <cell r="CB111">
            <v>0</v>
          </cell>
          <cell r="CC111">
            <v>885800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15000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Q111">
            <v>3.8441870958878823</v>
          </cell>
          <cell r="DR111">
            <v>8.1329580090349971</v>
          </cell>
          <cell r="DS111">
            <v>24.91588846078346</v>
          </cell>
          <cell r="DT111">
            <v>6582.07763671875</v>
          </cell>
          <cell r="DU111">
            <v>15.715124216809663</v>
          </cell>
          <cell r="DV111">
            <v>0.63</v>
          </cell>
          <cell r="DW111">
            <v>0.58123974609374995</v>
          </cell>
          <cell r="DX111">
            <v>5091.66</v>
          </cell>
        </row>
        <row r="112">
          <cell r="A112" t="str">
            <v>Maritimes2032</v>
          </cell>
          <cell r="B112" t="str">
            <v>EAST</v>
          </cell>
          <cell r="C112" t="str">
            <v>Maritimes</v>
          </cell>
          <cell r="D112">
            <v>2032</v>
          </cell>
          <cell r="F112">
            <v>36183.624000000003</v>
          </cell>
          <cell r="G112">
            <v>3062.99438476563</v>
          </cell>
          <cell r="H112">
            <v>8.9391687240600657</v>
          </cell>
          <cell r="I112">
            <v>1.39009997558594</v>
          </cell>
          <cell r="J112">
            <v>0</v>
          </cell>
          <cell r="K112">
            <v>1.4750000000000001</v>
          </cell>
          <cell r="L112">
            <v>1.75</v>
          </cell>
          <cell r="M112">
            <v>9.5000000000000001E-2</v>
          </cell>
          <cell r="N112">
            <v>0</v>
          </cell>
          <cell r="O112">
            <v>0.60500341796875001</v>
          </cell>
          <cell r="P112">
            <v>0</v>
          </cell>
          <cell r="Q112">
            <v>0</v>
          </cell>
          <cell r="R112">
            <v>0</v>
          </cell>
          <cell r="S112">
            <v>3.8400001525878899E-2</v>
          </cell>
          <cell r="T112">
            <v>1.35605017089844</v>
          </cell>
          <cell r="U112">
            <v>1.4102700195312501</v>
          </cell>
          <cell r="V112">
            <v>0</v>
          </cell>
          <cell r="W112">
            <v>0.189345138549805</v>
          </cell>
          <cell r="X112">
            <v>0</v>
          </cell>
          <cell r="Y112">
            <v>0</v>
          </cell>
          <cell r="Z112">
            <v>6.0288835525512736</v>
          </cell>
          <cell r="AA112">
            <v>0.9535809326171879</v>
          </cell>
          <cell r="AB112">
            <v>0</v>
          </cell>
          <cell r="AC112">
            <v>1.3946239013671899</v>
          </cell>
          <cell r="AD112">
            <v>1.6975</v>
          </cell>
          <cell r="AE112">
            <v>7.3813072204589797E-2</v>
          </cell>
          <cell r="AF112">
            <v>0</v>
          </cell>
          <cell r="AG112">
            <v>0.46833273315429697</v>
          </cell>
          <cell r="AH112">
            <v>0</v>
          </cell>
          <cell r="AI112">
            <v>0</v>
          </cell>
          <cell r="AJ112">
            <v>0</v>
          </cell>
          <cell r="AK112">
            <v>2.8131492614746102E-2</v>
          </cell>
          <cell r="AL112">
            <v>0.3540673828125</v>
          </cell>
          <cell r="AM112">
            <v>0.38289181518554699</v>
          </cell>
          <cell r="AN112">
            <v>0</v>
          </cell>
          <cell r="AO112">
            <v>9.4672569274902307E-2</v>
          </cell>
          <cell r="AP112">
            <v>0</v>
          </cell>
          <cell r="AQ112">
            <v>0</v>
          </cell>
          <cell r="AR112">
            <v>26905.341723449703</v>
          </cell>
          <cell r="AS112">
            <v>4380.5754999999999</v>
          </cell>
          <cell r="AT112">
            <v>0</v>
          </cell>
          <cell r="AU112">
            <v>9572.2909999999993</v>
          </cell>
          <cell r="AV112">
            <v>251.98106250000001</v>
          </cell>
          <cell r="AW112">
            <v>0.73520001220703102</v>
          </cell>
          <cell r="AX112">
            <v>0</v>
          </cell>
          <cell r="AY112">
            <v>228.10121874999999</v>
          </cell>
          <cell r="AZ112">
            <v>0</v>
          </cell>
          <cell r="BA112">
            <v>0</v>
          </cell>
          <cell r="BB112">
            <v>0</v>
          </cell>
          <cell r="BC112">
            <v>67.461117187499994</v>
          </cell>
          <cell r="BD112">
            <v>3103.3982500000002</v>
          </cell>
          <cell r="BE112">
            <v>3363.3215</v>
          </cell>
          <cell r="BF112">
            <v>0</v>
          </cell>
          <cell r="BG112">
            <v>831.60387500000002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45091884</v>
          </cell>
          <cell r="BT112">
            <v>0</v>
          </cell>
          <cell r="BU112">
            <v>63380700</v>
          </cell>
          <cell r="BV112">
            <v>2512284</v>
          </cell>
          <cell r="BW112">
            <v>8550.5693359375</v>
          </cell>
          <cell r="BX112">
            <v>0</v>
          </cell>
          <cell r="BY112">
            <v>2746031</v>
          </cell>
          <cell r="BZ112">
            <v>0</v>
          </cell>
          <cell r="CA112">
            <v>0</v>
          </cell>
          <cell r="CB112">
            <v>0</v>
          </cell>
          <cell r="CC112">
            <v>888226.8125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15000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400000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Q112">
            <v>3.9289484444695191</v>
          </cell>
          <cell r="DR112">
            <v>8.2961197178320845</v>
          </cell>
          <cell r="DS112">
            <v>25.518346979695423</v>
          </cell>
          <cell r="DT112">
            <v>6621.00244140625</v>
          </cell>
          <cell r="DU112">
            <v>16.095943549117415</v>
          </cell>
          <cell r="DV112">
            <v>0.63</v>
          </cell>
          <cell r="DW112">
            <v>0.581269653320313</v>
          </cell>
          <cell r="DX112">
            <v>5105.8729999999996</v>
          </cell>
        </row>
        <row r="113">
          <cell r="A113" t="str">
            <v>Maritimes2033</v>
          </cell>
          <cell r="B113" t="str">
            <v>EAST</v>
          </cell>
          <cell r="C113" t="str">
            <v>Maritimes</v>
          </cell>
          <cell r="D113">
            <v>2033</v>
          </cell>
          <cell r="F113">
            <v>36546.911999999997</v>
          </cell>
          <cell r="G113">
            <v>3053.15698242188</v>
          </cell>
          <cell r="H113">
            <v>8.9539823837280341</v>
          </cell>
          <cell r="I113">
            <v>1.39009997558594</v>
          </cell>
          <cell r="J113">
            <v>0</v>
          </cell>
          <cell r="K113">
            <v>1.4750000000000001</v>
          </cell>
          <cell r="L113">
            <v>1.75</v>
          </cell>
          <cell r="M113">
            <v>9.5000000000000001E-2</v>
          </cell>
          <cell r="N113">
            <v>0</v>
          </cell>
          <cell r="O113">
            <v>0.60481707763671899</v>
          </cell>
          <cell r="P113">
            <v>0</v>
          </cell>
          <cell r="Q113">
            <v>0</v>
          </cell>
          <cell r="R113">
            <v>0</v>
          </cell>
          <cell r="S113">
            <v>3.8400001525878899E-2</v>
          </cell>
          <cell r="T113">
            <v>1.35605017089844</v>
          </cell>
          <cell r="U113">
            <v>1.42527001953125</v>
          </cell>
          <cell r="V113">
            <v>0</v>
          </cell>
          <cell r="W113">
            <v>0.189345138549805</v>
          </cell>
          <cell r="X113">
            <v>0</v>
          </cell>
          <cell r="Y113">
            <v>0</v>
          </cell>
          <cell r="Z113">
            <v>6.0324270954132118</v>
          </cell>
          <cell r="AA113">
            <v>0.95331945800781293</v>
          </cell>
          <cell r="AB113">
            <v>0</v>
          </cell>
          <cell r="AC113">
            <v>1.3946623535156299</v>
          </cell>
          <cell r="AD113">
            <v>1.6975</v>
          </cell>
          <cell r="AE113">
            <v>7.3827064514160198E-2</v>
          </cell>
          <cell r="AF113">
            <v>0</v>
          </cell>
          <cell r="AG113">
            <v>0.46819897460937498</v>
          </cell>
          <cell r="AH113">
            <v>0</v>
          </cell>
          <cell r="AI113">
            <v>0</v>
          </cell>
          <cell r="AJ113">
            <v>0</v>
          </cell>
          <cell r="AK113">
            <v>2.8132478713989301E-2</v>
          </cell>
          <cell r="AL113">
            <v>0.35425375366210898</v>
          </cell>
          <cell r="AM113">
            <v>0.38662069702148399</v>
          </cell>
          <cell r="AN113">
            <v>0</v>
          </cell>
          <cell r="AO113">
            <v>9.4672569274902307E-2</v>
          </cell>
          <cell r="AP113">
            <v>0</v>
          </cell>
          <cell r="AQ113">
            <v>0</v>
          </cell>
          <cell r="AR113">
            <v>26745.655831298824</v>
          </cell>
          <cell r="AS113">
            <v>4265.5384999999997</v>
          </cell>
          <cell r="AT113">
            <v>0</v>
          </cell>
          <cell r="AU113">
            <v>9481.9789999999994</v>
          </cell>
          <cell r="AV113">
            <v>298.32246874999998</v>
          </cell>
          <cell r="AW113">
            <v>1.7208000488281301</v>
          </cell>
          <cell r="AX113">
            <v>0</v>
          </cell>
          <cell r="AY113">
            <v>227.13207812499999</v>
          </cell>
          <cell r="AZ113">
            <v>0</v>
          </cell>
          <cell r="BA113">
            <v>0</v>
          </cell>
          <cell r="BB113">
            <v>0</v>
          </cell>
          <cell r="BC113">
            <v>67.276796875000002</v>
          </cell>
          <cell r="BD113">
            <v>3095.89725</v>
          </cell>
          <cell r="BE113">
            <v>3386.7972500000001</v>
          </cell>
          <cell r="BF113">
            <v>0</v>
          </cell>
          <cell r="BG113">
            <v>829.33168750000004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43918660</v>
          </cell>
          <cell r="BT113">
            <v>0</v>
          </cell>
          <cell r="BU113">
            <v>62780756</v>
          </cell>
          <cell r="BV113">
            <v>2982068.75</v>
          </cell>
          <cell r="BW113">
            <v>20099.505859375</v>
          </cell>
          <cell r="BX113">
            <v>0</v>
          </cell>
          <cell r="BY113">
            <v>2734334.25</v>
          </cell>
          <cell r="BZ113">
            <v>0</v>
          </cell>
          <cell r="CA113">
            <v>0</v>
          </cell>
          <cell r="CB113">
            <v>0</v>
          </cell>
          <cell r="CC113">
            <v>885800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15000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Q113">
            <v>4.0155055960268369</v>
          </cell>
          <cell r="DR113">
            <v>8.4485025156434883</v>
          </cell>
          <cell r="DS113">
            <v>26.166761388078285</v>
          </cell>
          <cell r="DT113">
            <v>6697.8330078125</v>
          </cell>
          <cell r="DU113">
            <v>16.510515520927409</v>
          </cell>
          <cell r="DV113">
            <v>0.63</v>
          </cell>
          <cell r="DW113">
            <v>0.58123974609374995</v>
          </cell>
          <cell r="DX113">
            <v>5091.66</v>
          </cell>
        </row>
        <row r="114">
          <cell r="A114" t="str">
            <v>Maritimes2034</v>
          </cell>
          <cell r="B114" t="str">
            <v>EAST</v>
          </cell>
          <cell r="C114" t="str">
            <v>Maritimes</v>
          </cell>
          <cell r="D114">
            <v>2034</v>
          </cell>
          <cell r="F114">
            <v>36940.824000000001</v>
          </cell>
          <cell r="G114">
            <v>3065.38916015625</v>
          </cell>
          <cell r="H114">
            <v>8.9689823837280347</v>
          </cell>
          <cell r="I114">
            <v>1.39009997558594</v>
          </cell>
          <cell r="J114">
            <v>0</v>
          </cell>
          <cell r="K114">
            <v>1.4750000000000001</v>
          </cell>
          <cell r="L114">
            <v>1.75</v>
          </cell>
          <cell r="M114">
            <v>9.5000000000000001E-2</v>
          </cell>
          <cell r="N114">
            <v>0</v>
          </cell>
          <cell r="O114">
            <v>0.60481707763671899</v>
          </cell>
          <cell r="P114">
            <v>0</v>
          </cell>
          <cell r="Q114">
            <v>0</v>
          </cell>
          <cell r="R114">
            <v>0</v>
          </cell>
          <cell r="S114">
            <v>3.8400001525878899E-2</v>
          </cell>
          <cell r="T114">
            <v>1.35605017089844</v>
          </cell>
          <cell r="U114">
            <v>1.4402700195312499</v>
          </cell>
          <cell r="V114">
            <v>0</v>
          </cell>
          <cell r="W114">
            <v>0.189345138549805</v>
          </cell>
          <cell r="X114">
            <v>0</v>
          </cell>
          <cell r="Y114">
            <v>0</v>
          </cell>
          <cell r="Z114">
            <v>6.0364960041046185</v>
          </cell>
          <cell r="AA114">
            <v>0.95331945800781293</v>
          </cell>
          <cell r="AB114">
            <v>0</v>
          </cell>
          <cell r="AC114">
            <v>1.3946623535156299</v>
          </cell>
          <cell r="AD114">
            <v>1.6975</v>
          </cell>
          <cell r="AE114">
            <v>7.3827064514160198E-2</v>
          </cell>
          <cell r="AF114">
            <v>0</v>
          </cell>
          <cell r="AG114">
            <v>0.46819897460937498</v>
          </cell>
          <cell r="AH114">
            <v>0</v>
          </cell>
          <cell r="AI114">
            <v>0</v>
          </cell>
          <cell r="AJ114">
            <v>0</v>
          </cell>
          <cell r="AK114">
            <v>2.8132478713989301E-2</v>
          </cell>
          <cell r="AL114">
            <v>0.35425375366210898</v>
          </cell>
          <cell r="AM114">
            <v>0.39068960571289102</v>
          </cell>
          <cell r="AN114">
            <v>0</v>
          </cell>
          <cell r="AO114">
            <v>9.4672569274902307E-2</v>
          </cell>
          <cell r="AP114">
            <v>0</v>
          </cell>
          <cell r="AQ114">
            <v>0</v>
          </cell>
          <cell r="AR114">
            <v>26852.809031249995</v>
          </cell>
          <cell r="AS114">
            <v>4266.3760000000002</v>
          </cell>
          <cell r="AT114">
            <v>0</v>
          </cell>
          <cell r="AU114">
            <v>9525.259</v>
          </cell>
          <cell r="AV114">
            <v>324.72821875</v>
          </cell>
          <cell r="AW114">
            <v>2.302</v>
          </cell>
          <cell r="AX114">
            <v>0</v>
          </cell>
          <cell r="AY114">
            <v>227.13207812499999</v>
          </cell>
          <cell r="AZ114">
            <v>0</v>
          </cell>
          <cell r="BA114">
            <v>0</v>
          </cell>
          <cell r="BB114">
            <v>0</v>
          </cell>
          <cell r="BC114">
            <v>67.276796875000002</v>
          </cell>
          <cell r="BD114">
            <v>3096.3022500000002</v>
          </cell>
          <cell r="BE114">
            <v>3422.4409999999998</v>
          </cell>
          <cell r="BF114">
            <v>0</v>
          </cell>
          <cell r="BG114">
            <v>829.33168750000004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43928716</v>
          </cell>
          <cell r="BT114">
            <v>0</v>
          </cell>
          <cell r="BU114">
            <v>63058216</v>
          </cell>
          <cell r="BV114">
            <v>3246776.75</v>
          </cell>
          <cell r="BW114">
            <v>26997.02734375</v>
          </cell>
          <cell r="BX114">
            <v>0</v>
          </cell>
          <cell r="BY114">
            <v>2734334.25</v>
          </cell>
          <cell r="BZ114">
            <v>0</v>
          </cell>
          <cell r="CA114">
            <v>0</v>
          </cell>
          <cell r="CB114">
            <v>0</v>
          </cell>
          <cell r="CC114">
            <v>885800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15000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Q114">
            <v>4.1047025481008825</v>
          </cell>
          <cell r="DR114">
            <v>8.5985335757040762</v>
          </cell>
          <cell r="DS114">
            <v>26.827234088151439</v>
          </cell>
          <cell r="DT114">
            <v>6759.8623046875</v>
          </cell>
          <cell r="DU114">
            <v>16.928665736481147</v>
          </cell>
          <cell r="DV114">
            <v>0.63</v>
          </cell>
          <cell r="DW114">
            <v>0.58123974609374995</v>
          </cell>
          <cell r="DX114">
            <v>5091.66</v>
          </cell>
        </row>
        <row r="115">
          <cell r="A115" t="str">
            <v>Maritimes2035</v>
          </cell>
          <cell r="B115" t="str">
            <v>EAST</v>
          </cell>
          <cell r="C115" t="str">
            <v>Maritimes</v>
          </cell>
          <cell r="D115">
            <v>2035</v>
          </cell>
          <cell r="F115">
            <v>37343.423999999999</v>
          </cell>
          <cell r="G115">
            <v>3098.05102539063</v>
          </cell>
          <cell r="H115">
            <v>8.9839823837280335</v>
          </cell>
          <cell r="I115">
            <v>1.39009997558594</v>
          </cell>
          <cell r="J115">
            <v>0</v>
          </cell>
          <cell r="K115">
            <v>1.4750000000000001</v>
          </cell>
          <cell r="L115">
            <v>1.75</v>
          </cell>
          <cell r="M115">
            <v>9.5000000000000001E-2</v>
          </cell>
          <cell r="N115">
            <v>0</v>
          </cell>
          <cell r="O115">
            <v>0.60481707763671899</v>
          </cell>
          <cell r="P115">
            <v>0</v>
          </cell>
          <cell r="Q115">
            <v>0</v>
          </cell>
          <cell r="R115">
            <v>0</v>
          </cell>
          <cell r="S115">
            <v>3.8400001525878899E-2</v>
          </cell>
          <cell r="T115">
            <v>1.35605017089844</v>
          </cell>
          <cell r="U115">
            <v>1.45527001953125</v>
          </cell>
          <cell r="V115">
            <v>0</v>
          </cell>
          <cell r="W115">
            <v>0.189345138549805</v>
          </cell>
          <cell r="X115">
            <v>0</v>
          </cell>
          <cell r="Y115">
            <v>0</v>
          </cell>
          <cell r="Z115">
            <v>6.0405649433136031</v>
          </cell>
          <cell r="AA115">
            <v>0.95331945800781293</v>
          </cell>
          <cell r="AB115">
            <v>0</v>
          </cell>
          <cell r="AC115">
            <v>1.3946623535156299</v>
          </cell>
          <cell r="AD115">
            <v>1.6975</v>
          </cell>
          <cell r="AE115">
            <v>7.3827064514160198E-2</v>
          </cell>
          <cell r="AF115">
            <v>0</v>
          </cell>
          <cell r="AG115">
            <v>0.46819897460937498</v>
          </cell>
          <cell r="AH115">
            <v>0</v>
          </cell>
          <cell r="AI115">
            <v>0</v>
          </cell>
          <cell r="AJ115">
            <v>0</v>
          </cell>
          <cell r="AK115">
            <v>2.8132478713989301E-2</v>
          </cell>
          <cell r="AL115">
            <v>0.35425375366210898</v>
          </cell>
          <cell r="AM115">
            <v>0.39475854492187501</v>
          </cell>
          <cell r="AN115">
            <v>0</v>
          </cell>
          <cell r="AO115">
            <v>9.4672569274902307E-2</v>
          </cell>
          <cell r="AP115">
            <v>0</v>
          </cell>
          <cell r="AQ115">
            <v>0</v>
          </cell>
          <cell r="AR115">
            <v>27138.928162475586</v>
          </cell>
          <cell r="AS115">
            <v>4281.7855</v>
          </cell>
          <cell r="AT115">
            <v>0</v>
          </cell>
          <cell r="AU115">
            <v>9643.24</v>
          </cell>
          <cell r="AV115">
            <v>441.935</v>
          </cell>
          <cell r="AW115">
            <v>1.80559997558594</v>
          </cell>
          <cell r="AX115">
            <v>0</v>
          </cell>
          <cell r="AY115">
            <v>227.13207812499999</v>
          </cell>
          <cell r="AZ115">
            <v>0</v>
          </cell>
          <cell r="BA115">
            <v>0</v>
          </cell>
          <cell r="BB115">
            <v>0</v>
          </cell>
          <cell r="BC115">
            <v>67.276796875000002</v>
          </cell>
          <cell r="BD115">
            <v>3096.6767500000001</v>
          </cell>
          <cell r="BE115">
            <v>3458.08475</v>
          </cell>
          <cell r="BF115">
            <v>0</v>
          </cell>
          <cell r="BG115">
            <v>829.33168750000004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44084096</v>
          </cell>
          <cell r="BT115">
            <v>0</v>
          </cell>
          <cell r="BU115">
            <v>63847992</v>
          </cell>
          <cell r="BV115">
            <v>4422613.5</v>
          </cell>
          <cell r="BW115">
            <v>21001.361328125</v>
          </cell>
          <cell r="BX115">
            <v>0</v>
          </cell>
          <cell r="BY115">
            <v>2734334.25</v>
          </cell>
          <cell r="BZ115">
            <v>0</v>
          </cell>
          <cell r="CA115">
            <v>0</v>
          </cell>
          <cell r="CB115">
            <v>0</v>
          </cell>
          <cell r="CC115">
            <v>885800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15000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Q115">
            <v>4.1966307276665038</v>
          </cell>
          <cell r="DR115">
            <v>8.694966084446321</v>
          </cell>
          <cell r="DS115">
            <v>27.507041362079271</v>
          </cell>
          <cell r="DT115">
            <v>6819.98486328125</v>
          </cell>
          <cell r="DU115">
            <v>17.361645193610297</v>
          </cell>
          <cell r="DV115">
            <v>0.63</v>
          </cell>
          <cell r="DW115">
            <v>0.58123974609374995</v>
          </cell>
          <cell r="DX115">
            <v>5091.66</v>
          </cell>
        </row>
        <row r="116">
          <cell r="A116" t="str">
            <v>MROC2008</v>
          </cell>
          <cell r="B116" t="str">
            <v>EAST</v>
          </cell>
          <cell r="C116" t="str">
            <v>MROC</v>
          </cell>
          <cell r="D116">
            <v>2008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5.8334999999999999</v>
          </cell>
          <cell r="U116">
            <v>0.27500000000000002</v>
          </cell>
          <cell r="V116">
            <v>0</v>
          </cell>
          <cell r="W116">
            <v>1.4377868652343799E-2</v>
          </cell>
          <cell r="X116">
            <v>0</v>
          </cell>
          <cell r="Y116">
            <v>0</v>
          </cell>
          <cell r="Z116">
            <v>6.1934994201660194</v>
          </cell>
          <cell r="AA116">
            <v>1.1166746826171901</v>
          </cell>
          <cell r="AB116">
            <v>0</v>
          </cell>
          <cell r="AC116">
            <v>0.61543280029296898</v>
          </cell>
          <cell r="AD116">
            <v>0.32617639160156303</v>
          </cell>
          <cell r="AE116">
            <v>0.108777153015137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3.9463178710937501</v>
          </cell>
          <cell r="AM116">
            <v>7.29315872192383E-2</v>
          </cell>
          <cell r="AN116">
            <v>0</v>
          </cell>
          <cell r="AO116">
            <v>7.1889343261718804E-3</v>
          </cell>
          <cell r="AP116">
            <v>0</v>
          </cell>
          <cell r="AQ116">
            <v>0</v>
          </cell>
          <cell r="AR116">
            <v>46598.377347656249</v>
          </cell>
          <cell r="AS116">
            <v>9064.2819999999992</v>
          </cell>
          <cell r="AT116">
            <v>0</v>
          </cell>
          <cell r="AU116">
            <v>2172.2212500000001</v>
          </cell>
          <cell r="AV116">
            <v>16.921031249999999</v>
          </cell>
          <cell r="AW116">
            <v>18.783203125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34626.92</v>
          </cell>
          <cell r="BE116">
            <v>640.63106249999998</v>
          </cell>
          <cell r="BF116">
            <v>0</v>
          </cell>
          <cell r="BG116">
            <v>58.618800781250002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91125224</v>
          </cell>
          <cell r="BT116">
            <v>0</v>
          </cell>
          <cell r="BU116">
            <v>15729722</v>
          </cell>
          <cell r="BV116">
            <v>194016.53125</v>
          </cell>
          <cell r="BW116">
            <v>227779.375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50000</v>
          </cell>
          <cell r="CS116">
            <v>0</v>
          </cell>
          <cell r="CT116">
            <v>15300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Q116" t="str">
            <v xml:space="preserve"> 5/12/2010 4:45:05 PM</v>
          </cell>
          <cell r="DR116" t="str">
            <v xml:space="preserve"> 5/12/2010 4:45:05 PM</v>
          </cell>
          <cell r="DT116">
            <v>7733.40771484375</v>
          </cell>
          <cell r="DV116">
            <v>0</v>
          </cell>
          <cell r="DW116">
            <v>0</v>
          </cell>
          <cell r="DX116">
            <v>0</v>
          </cell>
        </row>
        <row r="117">
          <cell r="A117" t="str">
            <v>MROC2009</v>
          </cell>
          <cell r="B117" t="str">
            <v>EAST</v>
          </cell>
          <cell r="C117" t="str">
            <v>MROC</v>
          </cell>
          <cell r="D117">
            <v>2009</v>
          </cell>
          <cell r="F117">
            <v>42928.127999999997</v>
          </cell>
          <cell r="G117">
            <v>5343.58447265625</v>
          </cell>
          <cell r="H117">
            <v>9.1687283744812067</v>
          </cell>
          <cell r="I117">
            <v>1.7804523925781299</v>
          </cell>
          <cell r="J117">
            <v>0</v>
          </cell>
          <cell r="K117">
            <v>0.73426892089843798</v>
          </cell>
          <cell r="L117">
            <v>0.38520706176757802</v>
          </cell>
          <cell r="M117">
            <v>0.14000000000000001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5.8334999999999999</v>
          </cell>
          <cell r="U117">
            <v>0.27500000000000002</v>
          </cell>
          <cell r="V117">
            <v>0</v>
          </cell>
          <cell r="W117">
            <v>2.0299999237060502E-2</v>
          </cell>
          <cell r="X117">
            <v>0</v>
          </cell>
          <cell r="Y117">
            <v>0</v>
          </cell>
          <cell r="Z117">
            <v>6.1965122737884624</v>
          </cell>
          <cell r="AA117">
            <v>1.1162927246093799</v>
          </cell>
          <cell r="AB117">
            <v>0</v>
          </cell>
          <cell r="AC117">
            <v>0.61539215087890597</v>
          </cell>
          <cell r="AD117">
            <v>0.32606945800781301</v>
          </cell>
          <cell r="AE117">
            <v>0.108797782897949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3.9469167480468799</v>
          </cell>
          <cell r="AM117">
            <v>7.2893409729003905E-2</v>
          </cell>
          <cell r="AN117">
            <v>0</v>
          </cell>
          <cell r="AO117">
            <v>1.01499996185303E-2</v>
          </cell>
          <cell r="AP117">
            <v>0</v>
          </cell>
          <cell r="AQ117">
            <v>0</v>
          </cell>
          <cell r="AR117">
            <v>46809.80043092346</v>
          </cell>
          <cell r="AS117">
            <v>8925.19</v>
          </cell>
          <cell r="AT117">
            <v>0</v>
          </cell>
          <cell r="AU117">
            <v>2585.0142500000002</v>
          </cell>
          <cell r="AV117">
            <v>0.208832290649414</v>
          </cell>
          <cell r="AW117">
            <v>11.4150986328125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34560.512000000002</v>
          </cell>
          <cell r="BE117">
            <v>638.54624999999999</v>
          </cell>
          <cell r="BF117">
            <v>0</v>
          </cell>
          <cell r="BG117">
            <v>88.914000000000001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89687040</v>
          </cell>
          <cell r="BT117">
            <v>0</v>
          </cell>
          <cell r="BU117">
            <v>18591918</v>
          </cell>
          <cell r="BV117">
            <v>2394.47094726563</v>
          </cell>
          <cell r="BW117">
            <v>138417.5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T117">
            <v>6938.20947265625</v>
          </cell>
          <cell r="DV117">
            <v>0</v>
          </cell>
          <cell r="DW117">
            <v>0</v>
          </cell>
          <cell r="DX117">
            <v>0</v>
          </cell>
        </row>
        <row r="118">
          <cell r="A118" t="str">
            <v>MROC2010</v>
          </cell>
          <cell r="B118" t="str">
            <v>EAST</v>
          </cell>
          <cell r="C118" t="str">
            <v>MROC</v>
          </cell>
          <cell r="D118">
            <v>2010</v>
          </cell>
          <cell r="F118">
            <v>43489.896000000001</v>
          </cell>
          <cell r="G118">
            <v>5401.34326171875</v>
          </cell>
          <cell r="H118">
            <v>9.3967407035827684</v>
          </cell>
          <cell r="I118">
            <v>1.7804523925781299</v>
          </cell>
          <cell r="J118">
            <v>0</v>
          </cell>
          <cell r="K118">
            <v>0.73426892089843798</v>
          </cell>
          <cell r="L118">
            <v>0.551498840332031</v>
          </cell>
          <cell r="M118">
            <v>0.14000000000000001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5.8334999999999999</v>
          </cell>
          <cell r="U118">
            <v>0.33672055053710898</v>
          </cell>
          <cell r="V118">
            <v>0</v>
          </cell>
          <cell r="W118">
            <v>2.0299999237060502E-2</v>
          </cell>
          <cell r="X118">
            <v>0</v>
          </cell>
          <cell r="Y118">
            <v>0</v>
          </cell>
          <cell r="Z118">
            <v>6.3545104351043795</v>
          </cell>
          <cell r="AA118">
            <v>1.1162927246093799</v>
          </cell>
          <cell r="AB118">
            <v>0</v>
          </cell>
          <cell r="AC118">
            <v>0.61539215087890597</v>
          </cell>
          <cell r="AD118">
            <v>0.46698468017578104</v>
          </cell>
          <cell r="AE118">
            <v>0.108797782897949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3.9469167480468799</v>
          </cell>
          <cell r="AM118">
            <v>8.9976348876953091E-2</v>
          </cell>
          <cell r="AN118">
            <v>0</v>
          </cell>
          <cell r="AO118">
            <v>1.01499996185303E-2</v>
          </cell>
          <cell r="AP118">
            <v>0</v>
          </cell>
          <cell r="AQ118">
            <v>0</v>
          </cell>
          <cell r="AR118">
            <v>47315.769601562497</v>
          </cell>
          <cell r="AS118">
            <v>9191.4570000000003</v>
          </cell>
          <cell r="AT118">
            <v>0</v>
          </cell>
          <cell r="AU118">
            <v>2591.1947500000001</v>
          </cell>
          <cell r="AV118">
            <v>118.4007421875</v>
          </cell>
          <cell r="AW118">
            <v>58.587359374999998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34511.487999999998</v>
          </cell>
          <cell r="BE118">
            <v>755.72775000000001</v>
          </cell>
          <cell r="BF118">
            <v>0</v>
          </cell>
          <cell r="BG118">
            <v>88.914000000000001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92342928</v>
          </cell>
          <cell r="BT118">
            <v>0</v>
          </cell>
          <cell r="BU118">
            <v>18767052</v>
          </cell>
          <cell r="BV118">
            <v>1356031.5</v>
          </cell>
          <cell r="BW118">
            <v>710489.5625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201700</v>
          </cell>
          <cell r="CQ118">
            <v>0</v>
          </cell>
          <cell r="CR118">
            <v>0</v>
          </cell>
          <cell r="CS118">
            <v>188000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T118">
            <v>7029.34033203125</v>
          </cell>
          <cell r="DV118">
            <v>0</v>
          </cell>
          <cell r="DW118">
            <v>0</v>
          </cell>
          <cell r="DX118">
            <v>0</v>
          </cell>
        </row>
        <row r="119">
          <cell r="A119" t="str">
            <v>MROC2011</v>
          </cell>
          <cell r="B119" t="str">
            <v>EAST</v>
          </cell>
          <cell r="C119" t="str">
            <v>MROC</v>
          </cell>
          <cell r="D119">
            <v>2011</v>
          </cell>
          <cell r="F119">
            <v>44029.008000000002</v>
          </cell>
          <cell r="G119">
            <v>5494.466796875</v>
          </cell>
          <cell r="H119">
            <v>9.8305609855651905</v>
          </cell>
          <cell r="I119">
            <v>1.7804523925781299</v>
          </cell>
          <cell r="J119">
            <v>0</v>
          </cell>
          <cell r="K119">
            <v>0.73426892089843798</v>
          </cell>
          <cell r="L119">
            <v>0.68690704345703102</v>
          </cell>
          <cell r="M119">
            <v>0.14000000000000001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5.8334999999999999</v>
          </cell>
          <cell r="U119">
            <v>0.63513262939453097</v>
          </cell>
          <cell r="V119">
            <v>0</v>
          </cell>
          <cell r="W119">
            <v>2.0299999237060502E-2</v>
          </cell>
          <cell r="X119">
            <v>0</v>
          </cell>
          <cell r="Y119">
            <v>0</v>
          </cell>
          <cell r="Z119">
            <v>6.5459933147430514</v>
          </cell>
          <cell r="AA119">
            <v>1.1162927246093799</v>
          </cell>
          <cell r="AB119">
            <v>0</v>
          </cell>
          <cell r="AC119">
            <v>0.61539215087890597</v>
          </cell>
          <cell r="AD119">
            <v>0.58025231933593791</v>
          </cell>
          <cell r="AE119">
            <v>0.108797782897949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3.9469167480468799</v>
          </cell>
          <cell r="AM119">
            <v>0.16819158935546902</v>
          </cell>
          <cell r="AN119">
            <v>0</v>
          </cell>
          <cell r="AO119">
            <v>1.01499996185303E-2</v>
          </cell>
          <cell r="AP119">
            <v>0</v>
          </cell>
          <cell r="AQ119">
            <v>0</v>
          </cell>
          <cell r="AR119">
            <v>48131.526861328122</v>
          </cell>
          <cell r="AS119">
            <v>9077.3410000000003</v>
          </cell>
          <cell r="AT119">
            <v>0</v>
          </cell>
          <cell r="AU119">
            <v>2866.5484999999999</v>
          </cell>
          <cell r="AV119">
            <v>58.454898437499999</v>
          </cell>
          <cell r="AW119">
            <v>23.098087890624999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34543.811999999998</v>
          </cell>
          <cell r="BE119">
            <v>1473.358375</v>
          </cell>
          <cell r="BF119">
            <v>0</v>
          </cell>
          <cell r="BG119">
            <v>88.914000000000001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91229040</v>
          </cell>
          <cell r="BT119">
            <v>0</v>
          </cell>
          <cell r="BU119">
            <v>20765708</v>
          </cell>
          <cell r="BV119">
            <v>682770.3125</v>
          </cell>
          <cell r="BW119">
            <v>280093.34375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100000</v>
          </cell>
          <cell r="CQ119">
            <v>0</v>
          </cell>
          <cell r="CR119">
            <v>0</v>
          </cell>
          <cell r="CS119">
            <v>176400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T119">
            <v>7117.54736328125</v>
          </cell>
          <cell r="DV119">
            <v>0</v>
          </cell>
          <cell r="DW119">
            <v>0</v>
          </cell>
          <cell r="DX119">
            <v>0</v>
          </cell>
        </row>
        <row r="120">
          <cell r="A120" t="str">
            <v>MROC2012</v>
          </cell>
          <cell r="B120" t="str">
            <v>EAST</v>
          </cell>
          <cell r="C120" t="str">
            <v>MROC</v>
          </cell>
          <cell r="D120">
            <v>2012</v>
          </cell>
          <cell r="F120">
            <v>44877.504000000001</v>
          </cell>
          <cell r="G120">
            <v>5512.6787109375</v>
          </cell>
          <cell r="H120">
            <v>10.093000499725346</v>
          </cell>
          <cell r="I120">
            <v>1.78045349121094</v>
          </cell>
          <cell r="J120">
            <v>0</v>
          </cell>
          <cell r="K120">
            <v>0.73439056396484392</v>
          </cell>
          <cell r="L120">
            <v>0.82801647949218793</v>
          </cell>
          <cell r="M120">
            <v>0.14000000000000001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5.9504399414062501</v>
          </cell>
          <cell r="U120">
            <v>0.63940002441406296</v>
          </cell>
          <cell r="V120">
            <v>0</v>
          </cell>
          <cell r="W120">
            <v>2.0299999237060502E-2</v>
          </cell>
          <cell r="X120">
            <v>0</v>
          </cell>
          <cell r="Y120">
            <v>0</v>
          </cell>
          <cell r="Z120">
            <v>6.7461356487274209</v>
          </cell>
          <cell r="AA120">
            <v>1.1166746826171901</v>
          </cell>
          <cell r="AB120">
            <v>0</v>
          </cell>
          <cell r="AC120">
            <v>0.61543280029296898</v>
          </cell>
          <cell r="AD120">
            <v>0.69723400878906294</v>
          </cell>
          <cell r="AE120">
            <v>0.108777153015137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4.0282944335937501</v>
          </cell>
          <cell r="AM120">
            <v>0.169572570800781</v>
          </cell>
          <cell r="AN120">
            <v>0</v>
          </cell>
          <cell r="AO120">
            <v>1.01499996185303E-2</v>
          </cell>
          <cell r="AP120">
            <v>0</v>
          </cell>
          <cell r="AQ120">
            <v>0</v>
          </cell>
          <cell r="AR120">
            <v>48423.371017578131</v>
          </cell>
          <cell r="AS120">
            <v>9153.6090000000004</v>
          </cell>
          <cell r="AT120">
            <v>0</v>
          </cell>
          <cell r="AU120">
            <v>2295.2372500000001</v>
          </cell>
          <cell r="AV120">
            <v>52.990105468750002</v>
          </cell>
          <cell r="AW120">
            <v>9.3036855468750002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35333.548000000003</v>
          </cell>
          <cell r="BE120">
            <v>1489.5253749999999</v>
          </cell>
          <cell r="BF120">
            <v>0</v>
          </cell>
          <cell r="BG120">
            <v>89.157601562500005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92006776</v>
          </cell>
          <cell r="BT120">
            <v>0</v>
          </cell>
          <cell r="BU120">
            <v>16551559</v>
          </cell>
          <cell r="BV120">
            <v>605346.125</v>
          </cell>
          <cell r="BW120">
            <v>112821.578125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141000</v>
          </cell>
          <cell r="CQ120">
            <v>0</v>
          </cell>
          <cell r="CR120">
            <v>200000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T120">
            <v>7232.35498046875</v>
          </cell>
          <cell r="DV120">
            <v>0</v>
          </cell>
          <cell r="DW120">
            <v>0</v>
          </cell>
          <cell r="DX120">
            <v>0</v>
          </cell>
        </row>
        <row r="121">
          <cell r="A121" t="str">
            <v>MROC2013</v>
          </cell>
          <cell r="B121" t="str">
            <v>EAST</v>
          </cell>
          <cell r="C121" t="str">
            <v>MROC</v>
          </cell>
          <cell r="D121">
            <v>2013</v>
          </cell>
          <cell r="F121">
            <v>45478.584000000003</v>
          </cell>
          <cell r="G121">
            <v>5600.71728515625</v>
          </cell>
          <cell r="H121">
            <v>10.275828380584723</v>
          </cell>
          <cell r="I121">
            <v>1.7804523925781299</v>
          </cell>
          <cell r="J121">
            <v>0</v>
          </cell>
          <cell r="K121">
            <v>0.73426892089843798</v>
          </cell>
          <cell r="L121">
            <v>0.82790704345703103</v>
          </cell>
          <cell r="M121">
            <v>0.14000000000000001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6.0335000000000001</v>
          </cell>
          <cell r="U121">
            <v>0.73940002441406294</v>
          </cell>
          <cell r="V121">
            <v>0</v>
          </cell>
          <cell r="W121">
            <v>2.0299999237060502E-2</v>
          </cell>
          <cell r="X121">
            <v>0</v>
          </cell>
          <cell r="Y121">
            <v>0</v>
          </cell>
          <cell r="Z121">
            <v>6.8313478832244927</v>
          </cell>
          <cell r="AA121">
            <v>1.1162927246093799</v>
          </cell>
          <cell r="AB121">
            <v>0</v>
          </cell>
          <cell r="AC121">
            <v>0.61539215087890597</v>
          </cell>
          <cell r="AD121">
            <v>0.697165649414063</v>
          </cell>
          <cell r="AE121">
            <v>0.108797782897949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4.08755908203125</v>
          </cell>
          <cell r="AM121">
            <v>0.19599049377441399</v>
          </cell>
          <cell r="AN121">
            <v>0</v>
          </cell>
          <cell r="AO121">
            <v>1.01499996185303E-2</v>
          </cell>
          <cell r="AP121">
            <v>0</v>
          </cell>
          <cell r="AQ121">
            <v>0</v>
          </cell>
          <cell r="AR121">
            <v>49062.286261718749</v>
          </cell>
          <cell r="AS121">
            <v>9210.9639999999999</v>
          </cell>
          <cell r="AT121">
            <v>0</v>
          </cell>
          <cell r="AU121">
            <v>2230.8020000000001</v>
          </cell>
          <cell r="AV121">
            <v>52.941292968749998</v>
          </cell>
          <cell r="AW121">
            <v>10.55221875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35751.235999999997</v>
          </cell>
          <cell r="BE121">
            <v>1716.8767499999999</v>
          </cell>
          <cell r="BF121">
            <v>0</v>
          </cell>
          <cell r="BG121">
            <v>88.914000000000001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92564328</v>
          </cell>
          <cell r="BT121">
            <v>0</v>
          </cell>
          <cell r="BU121">
            <v>16065528</v>
          </cell>
          <cell r="BV121">
            <v>605324</v>
          </cell>
          <cell r="BW121">
            <v>127959.4453125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100000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T121">
            <v>7350.95458984375</v>
          </cell>
          <cell r="DV121">
            <v>0</v>
          </cell>
          <cell r="DW121">
            <v>0</v>
          </cell>
          <cell r="DX121">
            <v>0</v>
          </cell>
        </row>
        <row r="122">
          <cell r="A122" t="str">
            <v>MROC2014</v>
          </cell>
          <cell r="B122" t="str">
            <v>EAST</v>
          </cell>
          <cell r="C122" t="str">
            <v>MROC</v>
          </cell>
          <cell r="D122">
            <v>2014</v>
          </cell>
          <cell r="F122">
            <v>46232.160000000003</v>
          </cell>
          <cell r="G122">
            <v>5900.79541015625</v>
          </cell>
          <cell r="H122">
            <v>10.825828380584724</v>
          </cell>
          <cell r="I122">
            <v>1.7804523925781299</v>
          </cell>
          <cell r="J122">
            <v>0</v>
          </cell>
          <cell r="K122">
            <v>1.0342689208984399</v>
          </cell>
          <cell r="L122">
            <v>0.82790704345703103</v>
          </cell>
          <cell r="M122">
            <v>0.14000000000000001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6.0335000000000001</v>
          </cell>
          <cell r="U122">
            <v>0.98940002441406294</v>
          </cell>
          <cell r="V122">
            <v>0</v>
          </cell>
          <cell r="W122">
            <v>2.0299999237060502E-2</v>
          </cell>
          <cell r="X122">
            <v>0</v>
          </cell>
          <cell r="Y122">
            <v>0</v>
          </cell>
          <cell r="Z122">
            <v>7.1501225566864077</v>
          </cell>
          <cell r="AA122">
            <v>1.1162927246093799</v>
          </cell>
          <cell r="AB122">
            <v>0</v>
          </cell>
          <cell r="AC122">
            <v>0.86790008544921893</v>
          </cell>
          <cell r="AD122">
            <v>0.697165649414063</v>
          </cell>
          <cell r="AE122">
            <v>0.108797782897949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4.08755908203125</v>
          </cell>
          <cell r="AM122">
            <v>0.26225723266601603</v>
          </cell>
          <cell r="AN122">
            <v>0</v>
          </cell>
          <cell r="AO122">
            <v>1.01499996185303E-2</v>
          </cell>
          <cell r="AP122">
            <v>0</v>
          </cell>
          <cell r="AQ122">
            <v>0</v>
          </cell>
          <cell r="AR122">
            <v>51690.965611328123</v>
          </cell>
          <cell r="AS122">
            <v>9369.0490000000009</v>
          </cell>
          <cell r="AT122">
            <v>0</v>
          </cell>
          <cell r="AU122">
            <v>4037.2575000000002</v>
          </cell>
          <cell r="AV122">
            <v>86.726484374999998</v>
          </cell>
          <cell r="AW122">
            <v>26.593376953124999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35785.052000000003</v>
          </cell>
          <cell r="BE122">
            <v>2297.3732500000001</v>
          </cell>
          <cell r="BF122">
            <v>0</v>
          </cell>
          <cell r="BG122">
            <v>88.914000000000001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94145208</v>
          </cell>
          <cell r="BT122">
            <v>0</v>
          </cell>
          <cell r="BU122">
            <v>28877254</v>
          </cell>
          <cell r="BV122">
            <v>983588.4375</v>
          </cell>
          <cell r="BW122">
            <v>322474.78125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300000</v>
          </cell>
          <cell r="CP122">
            <v>0</v>
          </cell>
          <cell r="CQ122">
            <v>0</v>
          </cell>
          <cell r="CR122">
            <v>0</v>
          </cell>
          <cell r="CS122">
            <v>250000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812500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T122">
            <v>7472.09375</v>
          </cell>
          <cell r="DV122">
            <v>0</v>
          </cell>
          <cell r="DW122">
            <v>0</v>
          </cell>
          <cell r="DX122">
            <v>0</v>
          </cell>
        </row>
        <row r="123">
          <cell r="A123" t="str">
            <v>MROC2015</v>
          </cell>
          <cell r="B123" t="str">
            <v>EAST</v>
          </cell>
          <cell r="C123" t="str">
            <v>MROC</v>
          </cell>
          <cell r="D123">
            <v>2015</v>
          </cell>
          <cell r="F123">
            <v>46860.24</v>
          </cell>
          <cell r="G123">
            <v>6014.5859375</v>
          </cell>
          <cell r="H123">
            <v>10.688328380584723</v>
          </cell>
          <cell r="I123">
            <v>1.3679523925781301</v>
          </cell>
          <cell r="J123">
            <v>0</v>
          </cell>
          <cell r="K123">
            <v>1.0342689208984399</v>
          </cell>
          <cell r="L123">
            <v>0.82790704345703103</v>
          </cell>
          <cell r="M123">
            <v>0.14000000000000001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6.0335000000000001</v>
          </cell>
          <cell r="U123">
            <v>1.2644000244140601</v>
          </cell>
          <cell r="V123">
            <v>0</v>
          </cell>
          <cell r="W123">
            <v>2.0299999237060502E-2</v>
          </cell>
          <cell r="X123">
            <v>0</v>
          </cell>
          <cell r="Y123">
            <v>0</v>
          </cell>
          <cell r="Z123">
            <v>7.128647336959844</v>
          </cell>
          <cell r="AA123">
            <v>1.0031105957031301</v>
          </cell>
          <cell r="AB123">
            <v>0</v>
          </cell>
          <cell r="AC123">
            <v>0.86790008544921893</v>
          </cell>
          <cell r="AD123">
            <v>0.697165649414063</v>
          </cell>
          <cell r="AE123">
            <v>0.108797782897949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4.08755908203125</v>
          </cell>
          <cell r="AM123">
            <v>0.35396414184570302</v>
          </cell>
          <cell r="AN123">
            <v>0</v>
          </cell>
          <cell r="AO123">
            <v>1.01499996185303E-2</v>
          </cell>
          <cell r="AP123">
            <v>0</v>
          </cell>
          <cell r="AQ123">
            <v>0</v>
          </cell>
          <cell r="AR123">
            <v>52687.771843749993</v>
          </cell>
          <cell r="AS123">
            <v>8533.9979999999996</v>
          </cell>
          <cell r="AT123">
            <v>0</v>
          </cell>
          <cell r="AU123">
            <v>4956.9264999999996</v>
          </cell>
          <cell r="AV123">
            <v>163.20404687499999</v>
          </cell>
          <cell r="AW123">
            <v>42.507546875000003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35801.495999999999</v>
          </cell>
          <cell r="BE123">
            <v>3100.7257500000001</v>
          </cell>
          <cell r="BF123">
            <v>0</v>
          </cell>
          <cell r="BG123">
            <v>88.914000000000001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79449920</v>
          </cell>
          <cell r="BT123">
            <v>0</v>
          </cell>
          <cell r="BU123">
            <v>35491912</v>
          </cell>
          <cell r="BV123">
            <v>1783129.375</v>
          </cell>
          <cell r="BW123">
            <v>515490.625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400000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275000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T123">
            <v>7573.75634765625</v>
          </cell>
          <cell r="DV123">
            <v>0</v>
          </cell>
          <cell r="DW123">
            <v>0</v>
          </cell>
          <cell r="DX123">
            <v>0</v>
          </cell>
        </row>
        <row r="124">
          <cell r="A124" t="str">
            <v>MROC2016</v>
          </cell>
          <cell r="B124" t="str">
            <v>EAST</v>
          </cell>
          <cell r="C124" t="str">
            <v>MROC</v>
          </cell>
          <cell r="D124">
            <v>2016</v>
          </cell>
          <cell r="F124">
            <v>47743.32</v>
          </cell>
          <cell r="G124">
            <v>6384.728515625</v>
          </cell>
          <cell r="H124">
            <v>11.575860363006598</v>
          </cell>
          <cell r="I124">
            <v>2.18045336914063</v>
          </cell>
          <cell r="J124">
            <v>0</v>
          </cell>
          <cell r="K124">
            <v>1.03439050292969</v>
          </cell>
          <cell r="L124">
            <v>0.80281646728515599</v>
          </cell>
          <cell r="M124">
            <v>0.14000000000000001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6.0335000000000001</v>
          </cell>
          <cell r="U124">
            <v>1.3644000244140599</v>
          </cell>
          <cell r="V124">
            <v>0</v>
          </cell>
          <cell r="W124">
            <v>2.0299999237060502E-2</v>
          </cell>
          <cell r="X124">
            <v>0</v>
          </cell>
          <cell r="Y124">
            <v>0</v>
          </cell>
          <cell r="Z124">
            <v>7.5776268596649228</v>
          </cell>
          <cell r="AA124">
            <v>1.44625439453125</v>
          </cell>
          <cell r="AB124">
            <v>0</v>
          </cell>
          <cell r="AC124">
            <v>0.86789874267578104</v>
          </cell>
          <cell r="AD124">
            <v>0.67539862060546896</v>
          </cell>
          <cell r="AE124">
            <v>0.108777153015137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4.0871423339843798</v>
          </cell>
          <cell r="AM124">
            <v>0.38200561523437498</v>
          </cell>
          <cell r="AN124">
            <v>0</v>
          </cell>
          <cell r="AO124">
            <v>1.01499996185303E-2</v>
          </cell>
          <cell r="AP124">
            <v>0</v>
          </cell>
          <cell r="AQ124">
            <v>0</v>
          </cell>
          <cell r="AR124">
            <v>56083.455888671873</v>
          </cell>
          <cell r="AS124">
            <v>11741.870999999999</v>
          </cell>
          <cell r="AT124">
            <v>0</v>
          </cell>
          <cell r="AU124">
            <v>4930.8310000000001</v>
          </cell>
          <cell r="AV124">
            <v>57.295078125000003</v>
          </cell>
          <cell r="AW124">
            <v>18.619708984374999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35890.144</v>
          </cell>
          <cell r="BE124">
            <v>3355.5374999999999</v>
          </cell>
          <cell r="BF124">
            <v>0</v>
          </cell>
          <cell r="BG124">
            <v>89.157601562500005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113652288</v>
          </cell>
          <cell r="BT124">
            <v>0</v>
          </cell>
          <cell r="BU124">
            <v>35223660</v>
          </cell>
          <cell r="BV124">
            <v>634249.6875</v>
          </cell>
          <cell r="BW124">
            <v>225793.15625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100000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Q124">
            <v>1.9224371004303935</v>
          </cell>
          <cell r="DR124">
            <v>4.8033245799840225</v>
          </cell>
          <cell r="DT124">
            <v>7693.41357421875</v>
          </cell>
          <cell r="DV124">
            <v>0</v>
          </cell>
          <cell r="DW124">
            <v>0</v>
          </cell>
          <cell r="DX124">
            <v>0</v>
          </cell>
        </row>
        <row r="125">
          <cell r="A125" t="str">
            <v>MROC2017</v>
          </cell>
          <cell r="B125" t="str">
            <v>EAST</v>
          </cell>
          <cell r="C125" t="str">
            <v>MROC</v>
          </cell>
          <cell r="D125">
            <v>2017</v>
          </cell>
          <cell r="F125">
            <v>48279.167999999998</v>
          </cell>
          <cell r="G125">
            <v>6435.92041015625</v>
          </cell>
          <cell r="H125">
            <v>11.544625743865968</v>
          </cell>
          <cell r="I125">
            <v>2.1494497070312502</v>
          </cell>
          <cell r="J125">
            <v>0</v>
          </cell>
          <cell r="K125">
            <v>1.0342689208984399</v>
          </cell>
          <cell r="L125">
            <v>0.80270709228515602</v>
          </cell>
          <cell r="M125">
            <v>0.14000000000000001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6.0335000000000001</v>
          </cell>
          <cell r="U125">
            <v>1.3644000244140599</v>
          </cell>
          <cell r="V125">
            <v>0</v>
          </cell>
          <cell r="W125">
            <v>2.0299999237060502E-2</v>
          </cell>
          <cell r="X125">
            <v>0</v>
          </cell>
          <cell r="Y125">
            <v>0</v>
          </cell>
          <cell r="Z125">
            <v>7.5617547588348417</v>
          </cell>
          <cell r="AA125">
            <v>1.43005944824219</v>
          </cell>
          <cell r="AB125">
            <v>0</v>
          </cell>
          <cell r="AC125">
            <v>0.86790008544921893</v>
          </cell>
          <cell r="AD125">
            <v>0.67532958984375002</v>
          </cell>
          <cell r="AE125">
            <v>0.108797782897949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4.08755908203125</v>
          </cell>
          <cell r="AM125">
            <v>0.381958770751953</v>
          </cell>
          <cell r="AN125">
            <v>0</v>
          </cell>
          <cell r="AO125">
            <v>1.01499996185303E-2</v>
          </cell>
          <cell r="AP125">
            <v>0</v>
          </cell>
          <cell r="AQ125">
            <v>0</v>
          </cell>
          <cell r="AR125">
            <v>56378.664494140627</v>
          </cell>
          <cell r="AS125">
            <v>11555.886</v>
          </cell>
          <cell r="AT125">
            <v>0</v>
          </cell>
          <cell r="AU125">
            <v>5505.9009999999998</v>
          </cell>
          <cell r="AV125">
            <v>63.997269531249998</v>
          </cell>
          <cell r="AW125">
            <v>20.675474609375001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35797.332000000002</v>
          </cell>
          <cell r="BE125">
            <v>3345.9587499999998</v>
          </cell>
          <cell r="BF125">
            <v>0</v>
          </cell>
          <cell r="BG125">
            <v>88.914000000000001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111511312</v>
          </cell>
          <cell r="BT125">
            <v>0</v>
          </cell>
          <cell r="BU125">
            <v>39511948</v>
          </cell>
          <cell r="BV125">
            <v>713492.1875</v>
          </cell>
          <cell r="BW125">
            <v>250721.984375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123000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Q125">
            <v>1.9589635332243243</v>
          </cell>
          <cell r="DR125">
            <v>4.7089110868439086</v>
          </cell>
          <cell r="DT125">
            <v>7804.23095703125</v>
          </cell>
          <cell r="DV125">
            <v>0</v>
          </cell>
          <cell r="DW125">
            <v>0</v>
          </cell>
          <cell r="DX125">
            <v>0</v>
          </cell>
        </row>
        <row r="126">
          <cell r="A126" t="str">
            <v>MROC2018</v>
          </cell>
          <cell r="B126" t="str">
            <v>EAST</v>
          </cell>
          <cell r="C126" t="str">
            <v>MROC</v>
          </cell>
          <cell r="D126">
            <v>2018</v>
          </cell>
          <cell r="F126">
            <v>48807.383999999998</v>
          </cell>
          <cell r="G126">
            <v>6485.810546875</v>
          </cell>
          <cell r="H126">
            <v>11.467628429412848</v>
          </cell>
          <cell r="I126">
            <v>2.0574523925781301</v>
          </cell>
          <cell r="J126">
            <v>0</v>
          </cell>
          <cell r="K126">
            <v>1.0342689208984399</v>
          </cell>
          <cell r="L126">
            <v>0.80270709228515602</v>
          </cell>
          <cell r="M126">
            <v>0.14000000000000001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6.0335000000000001</v>
          </cell>
          <cell r="U126">
            <v>1.3794000244140601</v>
          </cell>
          <cell r="V126">
            <v>0</v>
          </cell>
          <cell r="W126">
            <v>2.0299999237060502E-2</v>
          </cell>
          <cell r="X126">
            <v>0</v>
          </cell>
          <cell r="Y126">
            <v>0</v>
          </cell>
          <cell r="Z126">
            <v>7.5146947917938238</v>
          </cell>
          <cell r="AA126">
            <v>1.37880029296875</v>
          </cell>
          <cell r="AB126">
            <v>0</v>
          </cell>
          <cell r="AC126">
            <v>0.86790008544921893</v>
          </cell>
          <cell r="AD126">
            <v>0.67532958984375002</v>
          </cell>
          <cell r="AE126">
            <v>0.108797782897949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4.08755908203125</v>
          </cell>
          <cell r="AM126">
            <v>0.38615795898437499</v>
          </cell>
          <cell r="AN126">
            <v>0</v>
          </cell>
          <cell r="AO126">
            <v>1.01499996185303E-2</v>
          </cell>
          <cell r="AP126">
            <v>0</v>
          </cell>
          <cell r="AQ126">
            <v>0</v>
          </cell>
          <cell r="AR126">
            <v>56815.699179687494</v>
          </cell>
          <cell r="AS126">
            <v>11323.654</v>
          </cell>
          <cell r="AT126">
            <v>0</v>
          </cell>
          <cell r="AU126">
            <v>6037.0124999999998</v>
          </cell>
          <cell r="AV126">
            <v>142.05775</v>
          </cell>
          <cell r="AW126">
            <v>50.393179687500002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35790.923999999999</v>
          </cell>
          <cell r="BE126">
            <v>3382.7437500000001</v>
          </cell>
          <cell r="BF126">
            <v>0</v>
          </cell>
          <cell r="BG126">
            <v>88.914000000000001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108677056</v>
          </cell>
          <cell r="BT126">
            <v>0</v>
          </cell>
          <cell r="BU126">
            <v>43440752</v>
          </cell>
          <cell r="BV126">
            <v>1548891.75</v>
          </cell>
          <cell r="BW126">
            <v>611119.4375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15000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Q126">
            <v>1.9965755524790807</v>
          </cell>
          <cell r="DR126">
            <v>4.5728925370582907</v>
          </cell>
          <cell r="DT126">
            <v>7888.541015625</v>
          </cell>
          <cell r="DV126">
            <v>0</v>
          </cell>
          <cell r="DW126">
            <v>0</v>
          </cell>
          <cell r="DX126">
            <v>0</v>
          </cell>
        </row>
        <row r="127">
          <cell r="A127" t="str">
            <v>MROC2019</v>
          </cell>
          <cell r="B127" t="str">
            <v>EAST</v>
          </cell>
          <cell r="C127" t="str">
            <v>MROC</v>
          </cell>
          <cell r="D127">
            <v>2019</v>
          </cell>
          <cell r="F127">
            <v>49364.735999999997</v>
          </cell>
          <cell r="G127">
            <v>6841.5830078125</v>
          </cell>
          <cell r="H127">
            <v>11.858418224334715</v>
          </cell>
          <cell r="I127">
            <v>2.0332421875</v>
          </cell>
          <cell r="J127">
            <v>0</v>
          </cell>
          <cell r="K127">
            <v>1.43426892089844</v>
          </cell>
          <cell r="L127">
            <v>0.80270709228515602</v>
          </cell>
          <cell r="M127">
            <v>0.14000000000000001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6.0335000000000001</v>
          </cell>
          <cell r="U127">
            <v>1.39440002441406</v>
          </cell>
          <cell r="V127">
            <v>0</v>
          </cell>
          <cell r="W127">
            <v>2.0299999237060502E-2</v>
          </cell>
          <cell r="X127">
            <v>0</v>
          </cell>
          <cell r="Y127">
            <v>0</v>
          </cell>
          <cell r="Z127">
            <v>7.8945866680145258</v>
          </cell>
          <cell r="AA127">
            <v>1.3664930419921899</v>
          </cell>
          <cell r="AB127">
            <v>0</v>
          </cell>
          <cell r="AC127">
            <v>1.2559000244140599</v>
          </cell>
          <cell r="AD127">
            <v>0.67532958984375002</v>
          </cell>
          <cell r="AE127">
            <v>0.108797782897949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4.08755908203125</v>
          </cell>
          <cell r="AM127">
            <v>0.39035714721679698</v>
          </cell>
          <cell r="AN127">
            <v>0</v>
          </cell>
          <cell r="AO127">
            <v>1.01499996185303E-2</v>
          </cell>
          <cell r="AP127">
            <v>0</v>
          </cell>
          <cell r="AQ127">
            <v>0</v>
          </cell>
          <cell r="AR127">
            <v>59932.266933593746</v>
          </cell>
          <cell r="AS127">
            <v>11108.454</v>
          </cell>
          <cell r="AT127">
            <v>0</v>
          </cell>
          <cell r="AU127">
            <v>9347.3259999999991</v>
          </cell>
          <cell r="AV127">
            <v>134.46773437499999</v>
          </cell>
          <cell r="AW127">
            <v>47.276449218750003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35786.300000000003</v>
          </cell>
          <cell r="BE127">
            <v>3419.5287499999999</v>
          </cell>
          <cell r="BF127">
            <v>0</v>
          </cell>
          <cell r="BG127">
            <v>88.914000000000001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106318632</v>
          </cell>
          <cell r="BT127">
            <v>0</v>
          </cell>
          <cell r="BU127">
            <v>66045784</v>
          </cell>
          <cell r="BV127">
            <v>1460386.125</v>
          </cell>
          <cell r="BW127">
            <v>573322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15000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95100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400000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Q127">
            <v>2.0488127494906068</v>
          </cell>
          <cell r="DR127">
            <v>4.6632887649573513</v>
          </cell>
          <cell r="DT127">
            <v>7978.57275390625</v>
          </cell>
          <cell r="DV127">
            <v>0</v>
          </cell>
          <cell r="DW127">
            <v>0</v>
          </cell>
          <cell r="DX127">
            <v>0</v>
          </cell>
        </row>
        <row r="128">
          <cell r="A128" t="str">
            <v>MROC2020</v>
          </cell>
          <cell r="B128" t="str">
            <v>EAST</v>
          </cell>
          <cell r="C128" t="str">
            <v>MROC</v>
          </cell>
          <cell r="D128">
            <v>2020</v>
          </cell>
          <cell r="F128">
            <v>49941.72</v>
          </cell>
          <cell r="G128">
            <v>6818.591796875</v>
          </cell>
          <cell r="H128">
            <v>11.674064966201788</v>
          </cell>
          <cell r="I128">
            <v>1.96180004882813</v>
          </cell>
          <cell r="J128">
            <v>0</v>
          </cell>
          <cell r="K128">
            <v>1.4343905029296899</v>
          </cell>
          <cell r="L128">
            <v>0.80281646728515599</v>
          </cell>
          <cell r="M128">
            <v>1.18579235076904E-2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6.0335000000000001</v>
          </cell>
          <cell r="U128">
            <v>1.4094000244140601</v>
          </cell>
          <cell r="V128">
            <v>0</v>
          </cell>
          <cell r="W128">
            <v>2.0299999237060502E-2</v>
          </cell>
          <cell r="X128">
            <v>0</v>
          </cell>
          <cell r="Y128">
            <v>0</v>
          </cell>
          <cell r="Z128">
            <v>7.7587516059875536</v>
          </cell>
          <cell r="AA128">
            <v>1.32707629394531</v>
          </cell>
          <cell r="AB128">
            <v>0</v>
          </cell>
          <cell r="AC128">
            <v>1.25589880371094</v>
          </cell>
          <cell r="AD128">
            <v>0.67539862060546896</v>
          </cell>
          <cell r="AE128">
            <v>8.4807872772216797E-3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4.0871423339843798</v>
          </cell>
          <cell r="AM128">
            <v>0.394604766845703</v>
          </cell>
          <cell r="AN128">
            <v>0</v>
          </cell>
          <cell r="AO128">
            <v>1.01499996185303E-2</v>
          </cell>
          <cell r="AP128">
            <v>0</v>
          </cell>
          <cell r="AQ128">
            <v>0</v>
          </cell>
          <cell r="AR128">
            <v>59894.509570312504</v>
          </cell>
          <cell r="AS128">
            <v>10805.883</v>
          </cell>
          <cell r="AT128">
            <v>0</v>
          </cell>
          <cell r="AU128">
            <v>9526.9140000000007</v>
          </cell>
          <cell r="AV128">
            <v>117.08271875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35889.264000000003</v>
          </cell>
          <cell r="BE128">
            <v>3466.2082500000001</v>
          </cell>
          <cell r="BF128">
            <v>0</v>
          </cell>
          <cell r="BG128">
            <v>89.157601562500005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102917752</v>
          </cell>
          <cell r="BT128">
            <v>0</v>
          </cell>
          <cell r="BU128">
            <v>67335648</v>
          </cell>
          <cell r="BV128">
            <v>1269133.375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15000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140000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Q128">
            <v>2.1010908484961854</v>
          </cell>
          <cell r="DR128">
            <v>4.7459157517872255</v>
          </cell>
          <cell r="DT128">
            <v>8046.92724609375</v>
          </cell>
          <cell r="DV128">
            <v>0</v>
          </cell>
          <cell r="DW128">
            <v>0</v>
          </cell>
          <cell r="DX128">
            <v>0</v>
          </cell>
        </row>
        <row r="129">
          <cell r="A129" t="str">
            <v>MROC2021</v>
          </cell>
          <cell r="B129" t="str">
            <v>EAST</v>
          </cell>
          <cell r="C129" t="str">
            <v>MROC</v>
          </cell>
          <cell r="D129">
            <v>2021</v>
          </cell>
          <cell r="F129">
            <v>50505.72</v>
          </cell>
          <cell r="G129">
            <v>6837.83251953125</v>
          </cell>
          <cell r="H129">
            <v>11.676976085662847</v>
          </cell>
          <cell r="I129">
            <v>1.96180004882813</v>
          </cell>
          <cell r="J129">
            <v>0</v>
          </cell>
          <cell r="K129">
            <v>1.43426892089844</v>
          </cell>
          <cell r="L129">
            <v>0.80270709228515602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6.0335000000000001</v>
          </cell>
          <cell r="U129">
            <v>1.42440002441406</v>
          </cell>
          <cell r="V129">
            <v>0</v>
          </cell>
          <cell r="W129">
            <v>2.0299999237060502E-2</v>
          </cell>
          <cell r="X129">
            <v>0</v>
          </cell>
          <cell r="Y129">
            <v>0</v>
          </cell>
          <cell r="Z129">
            <v>7.768631963729856</v>
          </cell>
          <cell r="AA129">
            <v>1.326697265625</v>
          </cell>
          <cell r="AB129">
            <v>0</v>
          </cell>
          <cell r="AC129">
            <v>1.2559000244140599</v>
          </cell>
          <cell r="AD129">
            <v>0.67532958984375002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4.08755908203125</v>
          </cell>
          <cell r="AM129">
            <v>0.41299600219726601</v>
          </cell>
          <cell r="AN129">
            <v>0</v>
          </cell>
          <cell r="AO129">
            <v>1.01499996185303E-2</v>
          </cell>
          <cell r="AP129">
            <v>0</v>
          </cell>
          <cell r="AQ129">
            <v>0</v>
          </cell>
          <cell r="AR129">
            <v>59899.414320312491</v>
          </cell>
          <cell r="AS129">
            <v>10616.066000000001</v>
          </cell>
          <cell r="AT129">
            <v>0</v>
          </cell>
          <cell r="AU129">
            <v>9652.6710000000003</v>
          </cell>
          <cell r="AV129">
            <v>125.9303203125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35797.987999999998</v>
          </cell>
          <cell r="BE129">
            <v>3617.8449999999998</v>
          </cell>
          <cell r="BF129">
            <v>0</v>
          </cell>
          <cell r="BG129">
            <v>88.914000000000001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101027456</v>
          </cell>
          <cell r="BT129">
            <v>0</v>
          </cell>
          <cell r="BU129">
            <v>68294184</v>
          </cell>
          <cell r="BV129">
            <v>1363260.75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15000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Q129">
            <v>2.1684246099891893</v>
          </cell>
          <cell r="DR129">
            <v>4.8727337455265589</v>
          </cell>
          <cell r="DT129">
            <v>8164.02734375</v>
          </cell>
          <cell r="DV129">
            <v>0</v>
          </cell>
          <cell r="DW129">
            <v>0</v>
          </cell>
          <cell r="DX129">
            <v>0</v>
          </cell>
        </row>
        <row r="130">
          <cell r="A130" t="str">
            <v>MROC2022</v>
          </cell>
          <cell r="B130" t="str">
            <v>EAST</v>
          </cell>
          <cell r="C130" t="str">
            <v>MROC</v>
          </cell>
          <cell r="D130">
            <v>2022</v>
          </cell>
          <cell r="F130">
            <v>51107.567999999999</v>
          </cell>
          <cell r="G130">
            <v>7166.068359375</v>
          </cell>
          <cell r="H130">
            <v>12.091976085662846</v>
          </cell>
          <cell r="I130">
            <v>1.96180004882813</v>
          </cell>
          <cell r="J130">
            <v>0</v>
          </cell>
          <cell r="K130">
            <v>1.83426892089844</v>
          </cell>
          <cell r="L130">
            <v>0.80270709228515602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6.0335000000000001</v>
          </cell>
          <cell r="U130">
            <v>1.4394000244140599</v>
          </cell>
          <cell r="V130">
            <v>0</v>
          </cell>
          <cell r="W130">
            <v>2.0299999237060502E-2</v>
          </cell>
          <cell r="X130">
            <v>0</v>
          </cell>
          <cell r="Y130">
            <v>0</v>
          </cell>
          <cell r="Z130">
            <v>8.1609811153411833</v>
          </cell>
          <cell r="AA130">
            <v>1.326697265625</v>
          </cell>
          <cell r="AB130">
            <v>0</v>
          </cell>
          <cell r="AC130">
            <v>1.64390002441406</v>
          </cell>
          <cell r="AD130">
            <v>0.67532958984375002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4.08755908203125</v>
          </cell>
          <cell r="AM130">
            <v>0.41734515380859399</v>
          </cell>
          <cell r="AN130">
            <v>0</v>
          </cell>
          <cell r="AO130">
            <v>1.01499996185303E-2</v>
          </cell>
          <cell r="AP130">
            <v>0</v>
          </cell>
          <cell r="AQ130">
            <v>0</v>
          </cell>
          <cell r="AR130">
            <v>62774.758687499998</v>
          </cell>
          <cell r="AS130">
            <v>10442.637000000001</v>
          </cell>
          <cell r="AT130">
            <v>0</v>
          </cell>
          <cell r="AU130">
            <v>12697.697</v>
          </cell>
          <cell r="AV130">
            <v>90.471187499999999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35799.095999999998</v>
          </cell>
          <cell r="BE130">
            <v>3655.9434999999999</v>
          </cell>
          <cell r="BF130">
            <v>0</v>
          </cell>
          <cell r="BG130">
            <v>88.914000000000001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99394920</v>
          </cell>
          <cell r="BT130">
            <v>0</v>
          </cell>
          <cell r="BU130">
            <v>88592168</v>
          </cell>
          <cell r="BV130">
            <v>979409.375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15000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400000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Q130">
            <v>2.2362357024886181</v>
          </cell>
          <cell r="DR130">
            <v>5.0882259563847674</v>
          </cell>
          <cell r="DT130">
            <v>8261.30078125</v>
          </cell>
          <cell r="DV130">
            <v>0</v>
          </cell>
          <cell r="DW130">
            <v>0</v>
          </cell>
          <cell r="DX130">
            <v>0</v>
          </cell>
        </row>
        <row r="131">
          <cell r="A131" t="str">
            <v>MROC2023</v>
          </cell>
          <cell r="B131" t="str">
            <v>EAST</v>
          </cell>
          <cell r="C131" t="str">
            <v>MROC</v>
          </cell>
          <cell r="D131">
            <v>2023</v>
          </cell>
          <cell r="F131">
            <v>51696.311999999998</v>
          </cell>
          <cell r="G131">
            <v>8007.2490234375</v>
          </cell>
          <cell r="H131">
            <v>13.418184215545658</v>
          </cell>
          <cell r="I131">
            <v>1.7880081787109401</v>
          </cell>
          <cell r="J131">
            <v>0</v>
          </cell>
          <cell r="K131">
            <v>1.83426892089844</v>
          </cell>
          <cell r="L131">
            <v>0.80270709228515602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7.5185000000000004</v>
          </cell>
          <cell r="U131">
            <v>1.45440002441406</v>
          </cell>
          <cell r="V131">
            <v>0</v>
          </cell>
          <cell r="W131">
            <v>2.0299999237060502E-2</v>
          </cell>
          <cell r="X131">
            <v>0</v>
          </cell>
          <cell r="Y131">
            <v>0</v>
          </cell>
          <cell r="Z131">
            <v>9.121251653671262</v>
          </cell>
          <cell r="AA131">
            <v>1.2383505859374999</v>
          </cell>
          <cell r="AB131">
            <v>0</v>
          </cell>
          <cell r="AC131">
            <v>1.64390002441406</v>
          </cell>
          <cell r="AD131">
            <v>0.67532958984375002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5.1318271484375</v>
          </cell>
          <cell r="AM131">
            <v>0.42169430541992198</v>
          </cell>
          <cell r="AN131">
            <v>0</v>
          </cell>
          <cell r="AO131">
            <v>1.01499996185303E-2</v>
          </cell>
          <cell r="AP131">
            <v>0</v>
          </cell>
          <cell r="AQ131">
            <v>0</v>
          </cell>
          <cell r="AR131">
            <v>70143.503425781251</v>
          </cell>
          <cell r="AS131">
            <v>9267.241</v>
          </cell>
          <cell r="AT131">
            <v>0</v>
          </cell>
          <cell r="AU131">
            <v>12188.763999999999</v>
          </cell>
          <cell r="AV131">
            <v>39.514175781250003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44865.027999999998</v>
          </cell>
          <cell r="BE131">
            <v>3694.04225</v>
          </cell>
          <cell r="BF131">
            <v>0</v>
          </cell>
          <cell r="BG131">
            <v>88.914000000000001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87373536</v>
          </cell>
          <cell r="BT131">
            <v>0</v>
          </cell>
          <cell r="BU131">
            <v>84933096</v>
          </cell>
          <cell r="BV131">
            <v>436233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1485000</v>
          </cell>
          <cell r="CS131">
            <v>15000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689500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Q131">
            <v>2.3042172560693892</v>
          </cell>
          <cell r="DR131">
            <v>5.3232822661969132</v>
          </cell>
          <cell r="DT131">
            <v>8357.1962890625</v>
          </cell>
          <cell r="DV131">
            <v>0</v>
          </cell>
          <cell r="DW131">
            <v>0</v>
          </cell>
          <cell r="DX131">
            <v>0</v>
          </cell>
        </row>
        <row r="132">
          <cell r="A132" t="str">
            <v>MROC2024</v>
          </cell>
          <cell r="B132" t="str">
            <v>EAST</v>
          </cell>
          <cell r="C132" t="str">
            <v>MROC</v>
          </cell>
          <cell r="D132">
            <v>2024</v>
          </cell>
          <cell r="F132">
            <v>52316.472000000002</v>
          </cell>
          <cell r="G132">
            <v>8085.16064453125</v>
          </cell>
          <cell r="H132">
            <v>13.417707042694097</v>
          </cell>
          <cell r="I132">
            <v>1.27230004882813</v>
          </cell>
          <cell r="J132">
            <v>0.5</v>
          </cell>
          <cell r="K132">
            <v>1.8343905029296901</v>
          </cell>
          <cell r="L132">
            <v>0.80281646728515599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7.5185000000000004</v>
          </cell>
          <cell r="U132">
            <v>1.4694000244140599</v>
          </cell>
          <cell r="V132">
            <v>0</v>
          </cell>
          <cell r="W132">
            <v>2.0299999237060502E-2</v>
          </cell>
          <cell r="X132">
            <v>0</v>
          </cell>
          <cell r="Y132">
            <v>0</v>
          </cell>
          <cell r="Z132">
            <v>9.2500401058197053</v>
          </cell>
          <cell r="AA132">
            <v>0.95121313476562497</v>
          </cell>
          <cell r="AB132">
            <v>0.41197467041015601</v>
          </cell>
          <cell r="AC132">
            <v>1.6438988037109401</v>
          </cell>
          <cell r="AD132">
            <v>0.67539862060546896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5.1313090820312501</v>
          </cell>
          <cell r="AM132">
            <v>0.42609579467773395</v>
          </cell>
          <cell r="AN132">
            <v>0</v>
          </cell>
          <cell r="AO132">
            <v>1.01499996185303E-2</v>
          </cell>
          <cell r="AP132">
            <v>0</v>
          </cell>
          <cell r="AQ132">
            <v>0</v>
          </cell>
          <cell r="AR132">
            <v>71020.054156250015</v>
          </cell>
          <cell r="AS132">
            <v>7133.2960000000003</v>
          </cell>
          <cell r="AT132">
            <v>3560.9527499999999</v>
          </cell>
          <cell r="AU132">
            <v>11474.540999999999</v>
          </cell>
          <cell r="AV132">
            <v>30.341304687499999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44988.94</v>
          </cell>
          <cell r="BE132">
            <v>3742.8254999999999</v>
          </cell>
          <cell r="BF132">
            <v>0</v>
          </cell>
          <cell r="BG132">
            <v>89.157601562500005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65572456</v>
          </cell>
          <cell r="BT132">
            <v>30268098</v>
          </cell>
          <cell r="BU132">
            <v>79735232</v>
          </cell>
          <cell r="BV132">
            <v>333046.8125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500000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15000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276300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Q132">
            <v>2.3738990442114902</v>
          </cell>
          <cell r="DR132">
            <v>5.4813128279353345</v>
          </cell>
          <cell r="DT132">
            <v>8429.8505859375</v>
          </cell>
          <cell r="DV132">
            <v>0</v>
          </cell>
          <cell r="DW132">
            <v>0</v>
          </cell>
          <cell r="DX132">
            <v>0</v>
          </cell>
        </row>
        <row r="133">
          <cell r="A133" t="str">
            <v>MROC2025</v>
          </cell>
          <cell r="B133" t="str">
            <v>EAST</v>
          </cell>
          <cell r="C133" t="str">
            <v>MROC</v>
          </cell>
          <cell r="D133">
            <v>2025</v>
          </cell>
          <cell r="F133">
            <v>52948.175999999999</v>
          </cell>
          <cell r="G133">
            <v>8161.68701171875</v>
          </cell>
          <cell r="H133">
            <v>13.556997936248777</v>
          </cell>
          <cell r="I133">
            <v>0.996</v>
          </cell>
          <cell r="J133">
            <v>0.8</v>
          </cell>
          <cell r="K133">
            <v>1.9350908203124999</v>
          </cell>
          <cell r="L133">
            <v>0.80270709228515602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7.5185000000000004</v>
          </cell>
          <cell r="U133">
            <v>1.48440002441406</v>
          </cell>
          <cell r="V133">
            <v>0</v>
          </cell>
          <cell r="W133">
            <v>2.0299999237060502E-2</v>
          </cell>
          <cell r="X133">
            <v>0</v>
          </cell>
          <cell r="Y133">
            <v>0</v>
          </cell>
          <cell r="Z133">
            <v>9.3487155513763422</v>
          </cell>
          <cell r="AA133">
            <v>0.73214904785156298</v>
          </cell>
          <cell r="AB133">
            <v>0.64953997802734398</v>
          </cell>
          <cell r="AC133">
            <v>1.7193271484374999</v>
          </cell>
          <cell r="AD133">
            <v>0.67532958984375002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5.1318271484375</v>
          </cell>
          <cell r="AM133">
            <v>0.43039263916015602</v>
          </cell>
          <cell r="AN133">
            <v>0</v>
          </cell>
          <cell r="AO133">
            <v>1.01499996185303E-2</v>
          </cell>
          <cell r="AP133">
            <v>0</v>
          </cell>
          <cell r="AQ133">
            <v>0</v>
          </cell>
          <cell r="AR133">
            <v>71496.37836523437</v>
          </cell>
          <cell r="AS133">
            <v>5355.5905000000002</v>
          </cell>
          <cell r="AT133">
            <v>5604.7309999999998</v>
          </cell>
          <cell r="AU133">
            <v>11774.694</v>
          </cell>
          <cell r="AV133">
            <v>22.073365234375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44880.135999999999</v>
          </cell>
          <cell r="BE133">
            <v>3770.2395000000001</v>
          </cell>
          <cell r="BF133">
            <v>0</v>
          </cell>
          <cell r="BG133">
            <v>88.914000000000001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48800700</v>
          </cell>
          <cell r="BT133">
            <v>49880432</v>
          </cell>
          <cell r="BU133">
            <v>81799424</v>
          </cell>
          <cell r="BV133">
            <v>242448.59375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300000</v>
          </cell>
          <cell r="CO133">
            <v>400000</v>
          </cell>
          <cell r="CP133">
            <v>0</v>
          </cell>
          <cell r="CQ133">
            <v>0</v>
          </cell>
          <cell r="CR133">
            <v>0</v>
          </cell>
          <cell r="CS133">
            <v>15000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Q133">
            <v>2.4302608300188315</v>
          </cell>
          <cell r="DR133">
            <v>5.5792045522227642</v>
          </cell>
          <cell r="DT133">
            <v>8557.8876953125</v>
          </cell>
          <cell r="DV133">
            <v>0</v>
          </cell>
          <cell r="DW133">
            <v>0</v>
          </cell>
          <cell r="DX133">
            <v>0</v>
          </cell>
        </row>
        <row r="134">
          <cell r="A134" t="str">
            <v>MROC2026</v>
          </cell>
          <cell r="B134" t="str">
            <v>EAST</v>
          </cell>
          <cell r="C134" t="str">
            <v>MROC</v>
          </cell>
          <cell r="D134">
            <v>2026</v>
          </cell>
          <cell r="F134">
            <v>53572.656000000003</v>
          </cell>
          <cell r="G134">
            <v>8384.384765625</v>
          </cell>
          <cell r="H134">
            <v>13.871176158905028</v>
          </cell>
          <cell r="I134">
            <v>0.996</v>
          </cell>
          <cell r="J134">
            <v>0.8</v>
          </cell>
          <cell r="K134">
            <v>2.2342690429687502</v>
          </cell>
          <cell r="L134">
            <v>0.80270709228515602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7.5185000000000004</v>
          </cell>
          <cell r="U134">
            <v>1.49940002441406</v>
          </cell>
          <cell r="V134">
            <v>0</v>
          </cell>
          <cell r="W134">
            <v>2.0299999237060502E-2</v>
          </cell>
          <cell r="X134">
            <v>0</v>
          </cell>
          <cell r="Y134">
            <v>0</v>
          </cell>
          <cell r="Z134">
            <v>9.5875405330658019</v>
          </cell>
          <cell r="AA134">
            <v>0.73214904785156298</v>
          </cell>
          <cell r="AB134">
            <v>0.64953997802734398</v>
          </cell>
          <cell r="AC134">
            <v>1.9538029785156299</v>
          </cell>
          <cell r="AD134">
            <v>0.67532958984375002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5.1318271484375</v>
          </cell>
          <cell r="AM134">
            <v>0.434741790771484</v>
          </cell>
          <cell r="AN134">
            <v>0</v>
          </cell>
          <cell r="AO134">
            <v>1.01499996185303E-2</v>
          </cell>
          <cell r="AP134">
            <v>0</v>
          </cell>
          <cell r="AQ134">
            <v>0</v>
          </cell>
          <cell r="AR134">
            <v>73447.214873046876</v>
          </cell>
          <cell r="AS134">
            <v>5152.3104999999996</v>
          </cell>
          <cell r="AT134">
            <v>5633.5114999999996</v>
          </cell>
          <cell r="AU134">
            <v>13842.956</v>
          </cell>
          <cell r="AV134">
            <v>17.348873046874999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44903.836000000003</v>
          </cell>
          <cell r="BE134">
            <v>3808.3380000000002</v>
          </cell>
          <cell r="BF134">
            <v>0</v>
          </cell>
          <cell r="BG134">
            <v>88.914000000000001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46974496</v>
          </cell>
          <cell r="BT134">
            <v>50139096</v>
          </cell>
          <cell r="BU134">
            <v>95829264</v>
          </cell>
          <cell r="BV134">
            <v>191865.09375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15000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Q134">
            <v>2.5024543371364749</v>
          </cell>
          <cell r="DR134">
            <v>5.5308828991945509</v>
          </cell>
          <cell r="DT134">
            <v>8658.5810546875</v>
          </cell>
          <cell r="DV134">
            <v>0</v>
          </cell>
          <cell r="DW134">
            <v>0</v>
          </cell>
          <cell r="DX134">
            <v>0</v>
          </cell>
        </row>
        <row r="135">
          <cell r="A135" t="str">
            <v>MROC2027</v>
          </cell>
          <cell r="B135" t="str">
            <v>EAST</v>
          </cell>
          <cell r="C135" t="str">
            <v>MROC</v>
          </cell>
          <cell r="D135">
            <v>2027</v>
          </cell>
          <cell r="F135">
            <v>54173.784</v>
          </cell>
          <cell r="G135">
            <v>8334.7861328125</v>
          </cell>
          <cell r="H135">
            <v>13.886176158905029</v>
          </cell>
          <cell r="I135">
            <v>0.996</v>
          </cell>
          <cell r="J135">
            <v>0.8</v>
          </cell>
          <cell r="K135">
            <v>2.2342690429687502</v>
          </cell>
          <cell r="L135">
            <v>0.80270709228515602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7.5185000000000004</v>
          </cell>
          <cell r="U135">
            <v>1.5144000244140601</v>
          </cell>
          <cell r="V135">
            <v>0</v>
          </cell>
          <cell r="W135">
            <v>2.0299999237060502E-2</v>
          </cell>
          <cell r="X135">
            <v>0</v>
          </cell>
          <cell r="Y135">
            <v>0</v>
          </cell>
          <cell r="Z135">
            <v>9.5918896846771311</v>
          </cell>
          <cell r="AA135">
            <v>0.73214904785156298</v>
          </cell>
          <cell r="AB135">
            <v>0.64953997802734398</v>
          </cell>
          <cell r="AC135">
            <v>1.9538029785156299</v>
          </cell>
          <cell r="AD135">
            <v>0.67532958984375002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5.1318271484375</v>
          </cell>
          <cell r="AM135">
            <v>0.43909094238281299</v>
          </cell>
          <cell r="AN135">
            <v>0</v>
          </cell>
          <cell r="AO135">
            <v>1.01499996185303E-2</v>
          </cell>
          <cell r="AP135">
            <v>0</v>
          </cell>
          <cell r="AQ135">
            <v>0</v>
          </cell>
          <cell r="AR135">
            <v>73012.728577148431</v>
          </cell>
          <cell r="AS135">
            <v>4929.4624999999996</v>
          </cell>
          <cell r="AT135">
            <v>5606.1440000000002</v>
          </cell>
          <cell r="AU135">
            <v>13643.091</v>
          </cell>
          <cell r="AV135">
            <v>14.3763271484375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44884.303999999996</v>
          </cell>
          <cell r="BE135">
            <v>3846.4367499999998</v>
          </cell>
          <cell r="BF135">
            <v>0</v>
          </cell>
          <cell r="BG135">
            <v>88.914000000000001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44931400</v>
          </cell>
          <cell r="BT135">
            <v>49890428</v>
          </cell>
          <cell r="BU135">
            <v>94653736</v>
          </cell>
          <cell r="BV135">
            <v>156506.78125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15000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Q135">
            <v>2.5608309278144015</v>
          </cell>
          <cell r="DR135">
            <v>5.612242157034351</v>
          </cell>
          <cell r="DT135">
            <v>8756.7861328125</v>
          </cell>
          <cell r="DV135">
            <v>0</v>
          </cell>
          <cell r="DW135">
            <v>0</v>
          </cell>
          <cell r="DX135">
            <v>0</v>
          </cell>
        </row>
        <row r="136">
          <cell r="A136" t="str">
            <v>MROC2028</v>
          </cell>
          <cell r="B136" t="str">
            <v>EAST</v>
          </cell>
          <cell r="C136" t="str">
            <v>MROC</v>
          </cell>
          <cell r="D136">
            <v>2028</v>
          </cell>
          <cell r="F136">
            <v>54789.311999999998</v>
          </cell>
          <cell r="G136">
            <v>8308.908203125</v>
          </cell>
          <cell r="H136">
            <v>13.901407115936276</v>
          </cell>
          <cell r="I136">
            <v>0.996</v>
          </cell>
          <cell r="J136">
            <v>0.8</v>
          </cell>
          <cell r="K136">
            <v>2.2343906250000001</v>
          </cell>
          <cell r="L136">
            <v>0.80281646728515599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7.5185000000000004</v>
          </cell>
          <cell r="U136">
            <v>1.52940002441406</v>
          </cell>
          <cell r="V136">
            <v>0</v>
          </cell>
          <cell r="W136">
            <v>2.0299999237060502E-2</v>
          </cell>
          <cell r="X136">
            <v>0</v>
          </cell>
          <cell r="Y136">
            <v>0</v>
          </cell>
          <cell r="Z136">
            <v>9.5960614376068101</v>
          </cell>
          <cell r="AA136">
            <v>0.73231628417968797</v>
          </cell>
          <cell r="AB136">
            <v>0.64964764404296893</v>
          </cell>
          <cell r="AC136">
            <v>1.9537452392578101</v>
          </cell>
          <cell r="AD136">
            <v>0.67539862060546896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5.1313090820312501</v>
          </cell>
          <cell r="AM136">
            <v>0.44349456787109398</v>
          </cell>
          <cell r="AN136">
            <v>0</v>
          </cell>
          <cell r="AO136">
            <v>1.01499996185303E-2</v>
          </cell>
          <cell r="AP136">
            <v>0</v>
          </cell>
          <cell r="AQ136">
            <v>0</v>
          </cell>
          <cell r="AR136">
            <v>72985.447799804693</v>
          </cell>
          <cell r="AS136">
            <v>4816.58</v>
          </cell>
          <cell r="AT136">
            <v>5614.8615</v>
          </cell>
          <cell r="AU136">
            <v>13552.616</v>
          </cell>
          <cell r="AV136">
            <v>11.1484482421875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45005.428</v>
          </cell>
          <cell r="BE136">
            <v>3895.65625</v>
          </cell>
          <cell r="BF136">
            <v>0</v>
          </cell>
          <cell r="BG136">
            <v>89.157601562500005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43911552</v>
          </cell>
          <cell r="BT136">
            <v>49968536</v>
          </cell>
          <cell r="BU136">
            <v>93998064</v>
          </cell>
          <cell r="BV136">
            <v>121033.671875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15000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Q136">
            <v>2.6207328156495131</v>
          </cell>
          <cell r="DR136">
            <v>5.8194775692401493</v>
          </cell>
          <cell r="DT136">
            <v>8829.4501953125</v>
          </cell>
          <cell r="DV136">
            <v>0</v>
          </cell>
          <cell r="DW136">
            <v>0</v>
          </cell>
          <cell r="DX136">
            <v>0</v>
          </cell>
        </row>
        <row r="137">
          <cell r="A137" t="str">
            <v>MROC2029</v>
          </cell>
          <cell r="B137" t="str">
            <v>EAST</v>
          </cell>
          <cell r="C137" t="str">
            <v>MROC</v>
          </cell>
          <cell r="D137">
            <v>2029</v>
          </cell>
          <cell r="F137">
            <v>55354.127999999997</v>
          </cell>
          <cell r="G137">
            <v>8323.5947265625</v>
          </cell>
          <cell r="H137">
            <v>13.916176158905028</v>
          </cell>
          <cell r="I137">
            <v>0.996</v>
          </cell>
          <cell r="J137">
            <v>0.8</v>
          </cell>
          <cell r="K137">
            <v>2.2342690429687502</v>
          </cell>
          <cell r="L137">
            <v>0.80270709228515602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7.5185000000000004</v>
          </cell>
          <cell r="U137">
            <v>1.5444000244140601</v>
          </cell>
          <cell r="V137">
            <v>0</v>
          </cell>
          <cell r="W137">
            <v>2.0299999237060502E-2</v>
          </cell>
          <cell r="X137">
            <v>0</v>
          </cell>
          <cell r="Y137">
            <v>0</v>
          </cell>
          <cell r="Z137">
            <v>9.600587987899786</v>
          </cell>
          <cell r="AA137">
            <v>0.73214904785156298</v>
          </cell>
          <cell r="AB137">
            <v>0.64953997802734398</v>
          </cell>
          <cell r="AC137">
            <v>1.9538029785156299</v>
          </cell>
          <cell r="AD137">
            <v>0.67532958984375002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5.1318271484375</v>
          </cell>
          <cell r="AM137">
            <v>0.44778924560546896</v>
          </cell>
          <cell r="AN137">
            <v>0</v>
          </cell>
          <cell r="AO137">
            <v>1.01499996185303E-2</v>
          </cell>
          <cell r="AP137">
            <v>0</v>
          </cell>
          <cell r="AQ137">
            <v>0</v>
          </cell>
          <cell r="AR137">
            <v>72914.688919921886</v>
          </cell>
          <cell r="AS137">
            <v>4800.451</v>
          </cell>
          <cell r="AT137">
            <v>5612.65</v>
          </cell>
          <cell r="AU137">
            <v>13598.040999999999</v>
          </cell>
          <cell r="AV137">
            <v>22.510919921875001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44869.487999999998</v>
          </cell>
          <cell r="BE137">
            <v>3922.634</v>
          </cell>
          <cell r="BF137">
            <v>0</v>
          </cell>
          <cell r="BG137">
            <v>88.914000000000001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43757764</v>
          </cell>
          <cell r="BT137">
            <v>49947980</v>
          </cell>
          <cell r="BU137">
            <v>94321384</v>
          </cell>
          <cell r="BV137">
            <v>236899.078125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15000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Q137">
            <v>2.6822047225722048</v>
          </cell>
          <cell r="DR137">
            <v>6.0381210850341214</v>
          </cell>
          <cell r="DT137">
            <v>8946.451171875</v>
          </cell>
          <cell r="DV137">
            <v>0</v>
          </cell>
          <cell r="DW137">
            <v>0</v>
          </cell>
          <cell r="DX137">
            <v>0</v>
          </cell>
        </row>
        <row r="138">
          <cell r="A138" t="str">
            <v>MROC2030</v>
          </cell>
          <cell r="B138" t="str">
            <v>EAST</v>
          </cell>
          <cell r="C138" t="str">
            <v>MROC</v>
          </cell>
          <cell r="D138">
            <v>2030</v>
          </cell>
          <cell r="F138">
            <v>55994.64</v>
          </cell>
          <cell r="G138">
            <v>8293.7470703125</v>
          </cell>
          <cell r="H138">
            <v>13.931176158905028</v>
          </cell>
          <cell r="I138">
            <v>0.996</v>
          </cell>
          <cell r="J138">
            <v>0.8</v>
          </cell>
          <cell r="K138">
            <v>2.2342690429687502</v>
          </cell>
          <cell r="L138">
            <v>0.80270709228515602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7.5185000000000004</v>
          </cell>
          <cell r="U138">
            <v>1.55940002441406</v>
          </cell>
          <cell r="V138">
            <v>0</v>
          </cell>
          <cell r="W138">
            <v>2.0299999237060502E-2</v>
          </cell>
          <cell r="X138">
            <v>0</v>
          </cell>
          <cell r="Y138">
            <v>0</v>
          </cell>
          <cell r="Z138">
            <v>9.604937170028693</v>
          </cell>
          <cell r="AA138">
            <v>0.73214904785156298</v>
          </cell>
          <cell r="AB138">
            <v>0.64953997802734398</v>
          </cell>
          <cell r="AC138">
            <v>1.9538029785156299</v>
          </cell>
          <cell r="AD138">
            <v>0.67532958984375002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5.1318271484375</v>
          </cell>
          <cell r="AM138">
            <v>0.45213842773437501</v>
          </cell>
          <cell r="AN138">
            <v>0</v>
          </cell>
          <cell r="AO138">
            <v>1.01499996185303E-2</v>
          </cell>
          <cell r="AP138">
            <v>0</v>
          </cell>
          <cell r="AQ138">
            <v>0</v>
          </cell>
          <cell r="AR138">
            <v>72653.226617187509</v>
          </cell>
          <cell r="AS138">
            <v>4732.5690000000004</v>
          </cell>
          <cell r="AT138">
            <v>5594.6859999999997</v>
          </cell>
          <cell r="AU138">
            <v>13370.357</v>
          </cell>
          <cell r="AV138">
            <v>18.9601171875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44887.008000000002</v>
          </cell>
          <cell r="BE138">
            <v>3960.7325000000001</v>
          </cell>
          <cell r="BF138">
            <v>0</v>
          </cell>
          <cell r="BG138">
            <v>88.914000000000001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43137128</v>
          </cell>
          <cell r="BT138">
            <v>49782684</v>
          </cell>
          <cell r="BU138">
            <v>92757912</v>
          </cell>
          <cell r="BV138">
            <v>201644.9375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15000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Q138">
            <v>2.7450224041920452</v>
          </cell>
          <cell r="DR138">
            <v>6.2691997098856644</v>
          </cell>
          <cell r="DT138">
            <v>9050.490234375</v>
          </cell>
          <cell r="DV138">
            <v>0</v>
          </cell>
          <cell r="DW138">
            <v>0</v>
          </cell>
          <cell r="DX138">
            <v>0</v>
          </cell>
        </row>
        <row r="139">
          <cell r="A139" t="str">
            <v>MROC2031</v>
          </cell>
          <cell r="B139" t="str">
            <v>EAST</v>
          </cell>
          <cell r="C139" t="str">
            <v>MROC</v>
          </cell>
          <cell r="D139">
            <v>2031</v>
          </cell>
          <cell r="F139">
            <v>56611.103999999999</v>
          </cell>
          <cell r="G139">
            <v>8301.37890625</v>
          </cell>
          <cell r="H139">
            <v>13.946176158905029</v>
          </cell>
          <cell r="I139">
            <v>0.996</v>
          </cell>
          <cell r="J139">
            <v>0.8</v>
          </cell>
          <cell r="K139">
            <v>2.2342690429687502</v>
          </cell>
          <cell r="L139">
            <v>0.80270709228515602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7.5185000000000004</v>
          </cell>
          <cell r="U139">
            <v>1.5744000244140599</v>
          </cell>
          <cell r="V139">
            <v>0</v>
          </cell>
          <cell r="W139">
            <v>2.0299999237060502E-2</v>
          </cell>
          <cell r="X139">
            <v>0</v>
          </cell>
          <cell r="Y139">
            <v>0</v>
          </cell>
          <cell r="Z139">
            <v>9.5911613216400209</v>
          </cell>
          <cell r="AA139">
            <v>0.73214904785156298</v>
          </cell>
          <cell r="AB139">
            <v>0.64953997802734398</v>
          </cell>
          <cell r="AC139">
            <v>1.9538029785156299</v>
          </cell>
          <cell r="AD139">
            <v>0.67532958984375002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5.1137021484374996</v>
          </cell>
          <cell r="AM139">
            <v>0.456487579345703</v>
          </cell>
          <cell r="AN139">
            <v>0</v>
          </cell>
          <cell r="AO139">
            <v>1.01499996185303E-2</v>
          </cell>
          <cell r="AP139">
            <v>0</v>
          </cell>
          <cell r="AQ139">
            <v>0</v>
          </cell>
          <cell r="AR139">
            <v>72720.082408203132</v>
          </cell>
          <cell r="AS139">
            <v>4529.0940000000001</v>
          </cell>
          <cell r="AT139">
            <v>5616.1944999999996</v>
          </cell>
          <cell r="AU139">
            <v>13724.215</v>
          </cell>
          <cell r="AV139">
            <v>15.625658203125001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44747.207999999999</v>
          </cell>
          <cell r="BE139">
            <v>3998.8312500000002</v>
          </cell>
          <cell r="BF139">
            <v>0</v>
          </cell>
          <cell r="BG139">
            <v>88.914000000000001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41258624</v>
          </cell>
          <cell r="BT139">
            <v>49974784</v>
          </cell>
          <cell r="BU139">
            <v>95378872</v>
          </cell>
          <cell r="BV139">
            <v>168986.234375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15000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Q139">
            <v>2.8092138233936255</v>
          </cell>
          <cell r="DR139">
            <v>6.4107168042415097</v>
          </cell>
          <cell r="DT139">
            <v>9149.6005859375</v>
          </cell>
          <cell r="DV139">
            <v>0</v>
          </cell>
          <cell r="DW139">
            <v>0</v>
          </cell>
          <cell r="DX139">
            <v>0</v>
          </cell>
        </row>
        <row r="140">
          <cell r="A140" t="str">
            <v>MROC2032</v>
          </cell>
          <cell r="B140" t="str">
            <v>EAST</v>
          </cell>
          <cell r="C140" t="str">
            <v>MROC</v>
          </cell>
          <cell r="D140">
            <v>2032</v>
          </cell>
          <cell r="F140">
            <v>57221.135999999999</v>
          </cell>
          <cell r="G140">
            <v>8273.1806640625</v>
          </cell>
          <cell r="H140">
            <v>13.961407115936277</v>
          </cell>
          <cell r="I140">
            <v>0.996</v>
          </cell>
          <cell r="J140">
            <v>0.8</v>
          </cell>
          <cell r="K140">
            <v>2.2343906250000001</v>
          </cell>
          <cell r="L140">
            <v>0.80281646728515599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7.5185000000000004</v>
          </cell>
          <cell r="U140">
            <v>1.58940002441406</v>
          </cell>
          <cell r="V140">
            <v>0</v>
          </cell>
          <cell r="W140">
            <v>2.0299999237060502E-2</v>
          </cell>
          <cell r="X140">
            <v>0</v>
          </cell>
          <cell r="Y140">
            <v>0</v>
          </cell>
          <cell r="Z140">
            <v>9.5953991451263434</v>
          </cell>
          <cell r="AA140">
            <v>0.73231628417968797</v>
          </cell>
          <cell r="AB140">
            <v>0.64964764404296893</v>
          </cell>
          <cell r="AC140">
            <v>1.9537452392578101</v>
          </cell>
          <cell r="AD140">
            <v>0.67539862060546896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5.1132480468750003</v>
          </cell>
          <cell r="AM140">
            <v>0.46089331054687499</v>
          </cell>
          <cell r="AN140">
            <v>0</v>
          </cell>
          <cell r="AO140">
            <v>1.01499996185303E-2</v>
          </cell>
          <cell r="AP140">
            <v>0</v>
          </cell>
          <cell r="AQ140">
            <v>0</v>
          </cell>
          <cell r="AR140">
            <v>72671.621056640623</v>
          </cell>
          <cell r="AS140">
            <v>4387.5855000000001</v>
          </cell>
          <cell r="AT140">
            <v>5635.835</v>
          </cell>
          <cell r="AU140">
            <v>13615.993</v>
          </cell>
          <cell r="AV140">
            <v>13.150955078125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44881.411999999997</v>
          </cell>
          <cell r="BE140">
            <v>4048.4870000000001</v>
          </cell>
          <cell r="BF140">
            <v>0</v>
          </cell>
          <cell r="BG140">
            <v>89.157601562500005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39967068</v>
          </cell>
          <cell r="BT140">
            <v>50147412</v>
          </cell>
          <cell r="BU140">
            <v>94620208</v>
          </cell>
          <cell r="BV140">
            <v>143112.21875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15000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Q140">
            <v>2.8756558086772839</v>
          </cell>
          <cell r="DR140">
            <v>6.5580527206196795</v>
          </cell>
          <cell r="DT140">
            <v>9220.03125</v>
          </cell>
          <cell r="DV140">
            <v>0</v>
          </cell>
          <cell r="DW140">
            <v>0</v>
          </cell>
          <cell r="DX140">
            <v>0</v>
          </cell>
        </row>
        <row r="141">
          <cell r="A141" t="str">
            <v>MROC2033</v>
          </cell>
          <cell r="B141" t="str">
            <v>EAST</v>
          </cell>
          <cell r="C141" t="str">
            <v>MROC</v>
          </cell>
          <cell r="D141">
            <v>2033</v>
          </cell>
          <cell r="F141">
            <v>57805.32</v>
          </cell>
          <cell r="G141">
            <v>8254.212890625</v>
          </cell>
          <cell r="H141">
            <v>13.976176158905028</v>
          </cell>
          <cell r="I141">
            <v>0.996</v>
          </cell>
          <cell r="J141">
            <v>0.8</v>
          </cell>
          <cell r="K141">
            <v>2.2342690429687502</v>
          </cell>
          <cell r="L141">
            <v>0.80270709228515602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7.5185000000000004</v>
          </cell>
          <cell r="U141">
            <v>1.6044000244140599</v>
          </cell>
          <cell r="V141">
            <v>0</v>
          </cell>
          <cell r="W141">
            <v>2.0299999237060502E-2</v>
          </cell>
          <cell r="X141">
            <v>0</v>
          </cell>
          <cell r="Y141">
            <v>0</v>
          </cell>
          <cell r="Z141">
            <v>9.5998596248626775</v>
          </cell>
          <cell r="AA141">
            <v>0.73214904785156298</v>
          </cell>
          <cell r="AB141">
            <v>0.64953997802734398</v>
          </cell>
          <cell r="AC141">
            <v>1.9538029785156299</v>
          </cell>
          <cell r="AD141">
            <v>0.67532958984375002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5.1137021484374996</v>
          </cell>
          <cell r="AM141">
            <v>0.46518588256835897</v>
          </cell>
          <cell r="AN141">
            <v>0</v>
          </cell>
          <cell r="AO141">
            <v>1.01499996185303E-2</v>
          </cell>
          <cell r="AP141">
            <v>0</v>
          </cell>
          <cell r="AQ141">
            <v>0</v>
          </cell>
          <cell r="AR141">
            <v>72306.904730468756</v>
          </cell>
          <cell r="AS141">
            <v>4245.2709999999997</v>
          </cell>
          <cell r="AT141">
            <v>5612.35</v>
          </cell>
          <cell r="AU141">
            <v>13502.313</v>
          </cell>
          <cell r="AV141">
            <v>20.272230468749999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44762.756000000001</v>
          </cell>
          <cell r="BE141">
            <v>4075.0284999999999</v>
          </cell>
          <cell r="BF141">
            <v>0</v>
          </cell>
          <cell r="BG141">
            <v>88.914000000000001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38654572</v>
          </cell>
          <cell r="BT141">
            <v>49939264</v>
          </cell>
          <cell r="BU141">
            <v>93826704</v>
          </cell>
          <cell r="BV141">
            <v>215776.3125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15000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Q141">
            <v>2.9605846576829258</v>
          </cell>
          <cell r="DR141">
            <v>6.6428090130929034</v>
          </cell>
          <cell r="DT141">
            <v>9344.2822265625</v>
          </cell>
          <cell r="DV141">
            <v>0</v>
          </cell>
          <cell r="DW141">
            <v>0</v>
          </cell>
          <cell r="DX141">
            <v>0</v>
          </cell>
        </row>
        <row r="142">
          <cell r="A142" t="str">
            <v>MROC2034</v>
          </cell>
          <cell r="B142" t="str">
            <v>EAST</v>
          </cell>
          <cell r="C142" t="str">
            <v>MROC</v>
          </cell>
          <cell r="D142">
            <v>2034</v>
          </cell>
          <cell r="F142">
            <v>58437.072</v>
          </cell>
          <cell r="G142">
            <v>8235.916015625</v>
          </cell>
          <cell r="H142">
            <v>13.991176158905029</v>
          </cell>
          <cell r="I142">
            <v>0.996</v>
          </cell>
          <cell r="J142">
            <v>0.8</v>
          </cell>
          <cell r="K142">
            <v>2.2342690429687502</v>
          </cell>
          <cell r="L142">
            <v>0.80270709228515602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7.5185000000000004</v>
          </cell>
          <cell r="U142">
            <v>1.6194000244140601</v>
          </cell>
          <cell r="V142">
            <v>0</v>
          </cell>
          <cell r="W142">
            <v>2.0299999237060502E-2</v>
          </cell>
          <cell r="X142">
            <v>0</v>
          </cell>
          <cell r="Y142">
            <v>0</v>
          </cell>
          <cell r="Z142">
            <v>9.6042087764740067</v>
          </cell>
          <cell r="AA142">
            <v>0.73214904785156298</v>
          </cell>
          <cell r="AB142">
            <v>0.64953997802734398</v>
          </cell>
          <cell r="AC142">
            <v>1.9538029785156299</v>
          </cell>
          <cell r="AD142">
            <v>0.67532958984375002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5.1137021484374996</v>
          </cell>
          <cell r="AM142">
            <v>0.469535034179688</v>
          </cell>
          <cell r="AN142">
            <v>0</v>
          </cell>
          <cell r="AO142">
            <v>1.01499996185303E-2</v>
          </cell>
          <cell r="AP142">
            <v>0</v>
          </cell>
          <cell r="AQ142">
            <v>0</v>
          </cell>
          <cell r="AR142">
            <v>72146.626761718755</v>
          </cell>
          <cell r="AS142">
            <v>3990.0569999999998</v>
          </cell>
          <cell r="AT142">
            <v>5612.3985000000002</v>
          </cell>
          <cell r="AU142">
            <v>13560.232</v>
          </cell>
          <cell r="AV142">
            <v>17.514261718749999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44764.383999999998</v>
          </cell>
          <cell r="BE142">
            <v>4113.1270000000004</v>
          </cell>
          <cell r="BF142">
            <v>0</v>
          </cell>
          <cell r="BG142">
            <v>88.914000000000001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36376952</v>
          </cell>
          <cell r="BT142">
            <v>49941312</v>
          </cell>
          <cell r="BU142">
            <v>94245448</v>
          </cell>
          <cell r="BV142">
            <v>187733.40625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15000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Q142">
            <v>3.0308983487676482</v>
          </cell>
          <cell r="DR142">
            <v>6.7312985768819305</v>
          </cell>
          <cell r="DT142">
            <v>9446.189453125</v>
          </cell>
          <cell r="DV142">
            <v>0</v>
          </cell>
          <cell r="DW142">
            <v>0</v>
          </cell>
          <cell r="DX142">
            <v>0</v>
          </cell>
        </row>
        <row r="143">
          <cell r="A143" t="str">
            <v>MROC2035</v>
          </cell>
          <cell r="B143" t="str">
            <v>EAST</v>
          </cell>
          <cell r="C143" t="str">
            <v>MROC</v>
          </cell>
          <cell r="D143">
            <v>2035</v>
          </cell>
          <cell r="F143">
            <v>59085.624000000003</v>
          </cell>
          <cell r="G143">
            <v>8244.982421875</v>
          </cell>
          <cell r="H143">
            <v>14.006176158905028</v>
          </cell>
          <cell r="I143">
            <v>0.996</v>
          </cell>
          <cell r="J143">
            <v>0.8</v>
          </cell>
          <cell r="K143">
            <v>2.2342690429687502</v>
          </cell>
          <cell r="L143">
            <v>0.80270709228515602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7.5185000000000004</v>
          </cell>
          <cell r="U143">
            <v>1.63440002441406</v>
          </cell>
          <cell r="V143">
            <v>0</v>
          </cell>
          <cell r="W143">
            <v>2.0299999237060502E-2</v>
          </cell>
          <cell r="X143">
            <v>0</v>
          </cell>
          <cell r="Y143">
            <v>0</v>
          </cell>
          <cell r="Z143">
            <v>9.608557958602912</v>
          </cell>
          <cell r="AA143">
            <v>0.73214904785156298</v>
          </cell>
          <cell r="AB143">
            <v>0.64953997802734398</v>
          </cell>
          <cell r="AC143">
            <v>1.9538029785156299</v>
          </cell>
          <cell r="AD143">
            <v>0.67532958984375002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5.1137021484374996</v>
          </cell>
          <cell r="AM143">
            <v>0.47388421630859395</v>
          </cell>
          <cell r="AN143">
            <v>0</v>
          </cell>
          <cell r="AO143">
            <v>1.01499996185303E-2</v>
          </cell>
          <cell r="AP143">
            <v>0</v>
          </cell>
          <cell r="AQ143">
            <v>0</v>
          </cell>
          <cell r="AR143">
            <v>72226.04462500001</v>
          </cell>
          <cell r="AS143">
            <v>3764.1432500000001</v>
          </cell>
          <cell r="AT143">
            <v>5626.384</v>
          </cell>
          <cell r="AU143">
            <v>13806.674999999999</v>
          </cell>
          <cell r="AV143">
            <v>33.230625000000003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44755.472000000002</v>
          </cell>
          <cell r="BE143">
            <v>4151.2257499999996</v>
          </cell>
          <cell r="BF143">
            <v>0</v>
          </cell>
          <cell r="BG143">
            <v>88.914000000000001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34390768</v>
          </cell>
          <cell r="BT143">
            <v>50065236</v>
          </cell>
          <cell r="BU143">
            <v>95987856</v>
          </cell>
          <cell r="BV143">
            <v>353826.875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15000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Q143">
            <v>3.1210235967251445</v>
          </cell>
          <cell r="DR143">
            <v>6.6696607693789929</v>
          </cell>
          <cell r="DT143">
            <v>9550.10546875</v>
          </cell>
          <cell r="DV143">
            <v>0</v>
          </cell>
          <cell r="DW143">
            <v>0</v>
          </cell>
          <cell r="DX143">
            <v>0</v>
          </cell>
        </row>
        <row r="144">
          <cell r="A144" t="str">
            <v>MROMISO2008</v>
          </cell>
          <cell r="B144" t="str">
            <v>EAST</v>
          </cell>
          <cell r="C144" t="str">
            <v>MROMISO</v>
          </cell>
          <cell r="D144">
            <v>2008</v>
          </cell>
          <cell r="N144">
            <v>0</v>
          </cell>
          <cell r="O144">
            <v>3.209830078125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0.80681201171875006</v>
          </cell>
          <cell r="U144">
            <v>2.82187182617188</v>
          </cell>
          <cell r="V144">
            <v>0</v>
          </cell>
          <cell r="W144">
            <v>0.33592105102539105</v>
          </cell>
          <cell r="X144">
            <v>3.09289619326591E-6</v>
          </cell>
          <cell r="Y144">
            <v>0</v>
          </cell>
          <cell r="Z144">
            <v>29.596119016322252</v>
          </cell>
          <cell r="AA144">
            <v>14.7097353515625</v>
          </cell>
          <cell r="AB144">
            <v>0</v>
          </cell>
          <cell r="AC144">
            <v>3.1967136230468798</v>
          </cell>
          <cell r="AD144">
            <v>5.1047094726562499</v>
          </cell>
          <cell r="AE144">
            <v>0.41031466674804701</v>
          </cell>
          <cell r="AF144">
            <v>0</v>
          </cell>
          <cell r="AG144">
            <v>2.4793046875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0.224359634399414</v>
          </cell>
          <cell r="AM144">
            <v>0.75307788085937499</v>
          </cell>
          <cell r="AN144">
            <v>0</v>
          </cell>
          <cell r="AO144">
            <v>0.167960525512695</v>
          </cell>
          <cell r="AP144">
            <v>7.9122459283098601E-7</v>
          </cell>
          <cell r="AQ144">
            <v>0</v>
          </cell>
          <cell r="AR144">
            <v>169273.49831869549</v>
          </cell>
          <cell r="AS144">
            <v>122322.344</v>
          </cell>
          <cell r="AT144">
            <v>0</v>
          </cell>
          <cell r="AU144">
            <v>13151.198</v>
          </cell>
          <cell r="AV144">
            <v>573.60649999999998</v>
          </cell>
          <cell r="AW144">
            <v>19.765373046874998</v>
          </cell>
          <cell r="AX144">
            <v>0</v>
          </cell>
          <cell r="AY144">
            <v>634.63256249999995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1970.7727500000001</v>
          </cell>
          <cell r="BE144">
            <v>6346.0690000000004</v>
          </cell>
          <cell r="BF144">
            <v>0</v>
          </cell>
          <cell r="BG144">
            <v>1472.96</v>
          </cell>
          <cell r="BH144">
            <v>6.4456486701965294E-3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383.44968749999998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1342508288</v>
          </cell>
          <cell r="BT144">
            <v>0</v>
          </cell>
          <cell r="BU144">
            <v>101017784</v>
          </cell>
          <cell r="BV144">
            <v>6324123</v>
          </cell>
          <cell r="BW144">
            <v>235275.609375</v>
          </cell>
          <cell r="BX144">
            <v>0</v>
          </cell>
          <cell r="BY144">
            <v>7659320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3739315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501700</v>
          </cell>
          <cell r="CN144">
            <v>0</v>
          </cell>
          <cell r="CO144">
            <v>545000</v>
          </cell>
          <cell r="CP144">
            <v>0</v>
          </cell>
          <cell r="CQ144">
            <v>0</v>
          </cell>
          <cell r="CR144">
            <v>0</v>
          </cell>
          <cell r="CS144">
            <v>1917108</v>
          </cell>
          <cell r="CT144">
            <v>3245</v>
          </cell>
          <cell r="CU144">
            <v>0</v>
          </cell>
          <cell r="CV144">
            <v>0</v>
          </cell>
          <cell r="CW144">
            <v>129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Q144" t="str">
            <v xml:space="preserve"> 5/12/2010 4:45:05 PM</v>
          </cell>
          <cell r="DR144" t="str">
            <v xml:space="preserve"> 5/12/2010 4:45:05 PM</v>
          </cell>
          <cell r="DS144" t="str">
            <v xml:space="preserve"> 5/12/2010 4:45:05 PM</v>
          </cell>
          <cell r="DT144">
            <v>15027.0869140625</v>
          </cell>
          <cell r="DV144">
            <v>2.8014028320312501</v>
          </cell>
          <cell r="DW144">
            <v>2.5499423828125001</v>
          </cell>
          <cell r="DX144">
            <v>22398.694</v>
          </cell>
        </row>
        <row r="145">
          <cell r="A145" t="str">
            <v>MROMISO2009</v>
          </cell>
          <cell r="B145" t="str">
            <v>EAST</v>
          </cell>
          <cell r="C145" t="str">
            <v>MROMISO</v>
          </cell>
          <cell r="D145">
            <v>2009</v>
          </cell>
          <cell r="F145">
            <v>71778.072</v>
          </cell>
          <cell r="G145">
            <v>9869.548828125</v>
          </cell>
          <cell r="H145">
            <v>41.520925402164465</v>
          </cell>
          <cell r="I145">
            <v>19.150361328125001</v>
          </cell>
          <cell r="J145">
            <v>0</v>
          </cell>
          <cell r="K145">
            <v>3.7084907226562498</v>
          </cell>
          <cell r="L145">
            <v>6.2276342773437499</v>
          </cell>
          <cell r="M145">
            <v>0.52500372314453103</v>
          </cell>
          <cell r="N145">
            <v>0</v>
          </cell>
          <cell r="O145">
            <v>3.209154296875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0.80695874023437497</v>
          </cell>
          <cell r="U145">
            <v>4.6618662109375002</v>
          </cell>
          <cell r="V145">
            <v>0</v>
          </cell>
          <cell r="W145">
            <v>0.342657348632813</v>
          </cell>
          <cell r="X145">
            <v>7.7850823402404803E-3</v>
          </cell>
          <cell r="Y145">
            <v>0</v>
          </cell>
          <cell r="Z145">
            <v>29.93851363348962</v>
          </cell>
          <cell r="AA145">
            <v>14.5812548828125</v>
          </cell>
          <cell r="AB145">
            <v>0</v>
          </cell>
          <cell r="AC145">
            <v>3.09646899414063</v>
          </cell>
          <cell r="AD145">
            <v>5.2698422851562503</v>
          </cell>
          <cell r="AE145">
            <v>0.40784982299804701</v>
          </cell>
          <cell r="AF145">
            <v>0</v>
          </cell>
          <cell r="AG145">
            <v>2.4818234863281301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0.21186592102050802</v>
          </cell>
          <cell r="AM145">
            <v>1.2390322265625</v>
          </cell>
          <cell r="AN145">
            <v>0</v>
          </cell>
          <cell r="AO145">
            <v>0.171328674316406</v>
          </cell>
          <cell r="AP145">
            <v>1.3022229671478299E-3</v>
          </cell>
          <cell r="AQ145">
            <v>0</v>
          </cell>
          <cell r="AR145">
            <v>157990.36481591794</v>
          </cell>
          <cell r="AS145">
            <v>111364.208</v>
          </cell>
          <cell r="AT145">
            <v>0</v>
          </cell>
          <cell r="AU145">
            <v>9894.9869999999992</v>
          </cell>
          <cell r="AV145">
            <v>59.110273437499998</v>
          </cell>
          <cell r="AW145">
            <v>2.1068139648437501</v>
          </cell>
          <cell r="AX145">
            <v>0</v>
          </cell>
          <cell r="AY145">
            <v>632.46243749999996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1854.9446250000001</v>
          </cell>
          <cell r="BE145">
            <v>10725.532999999999</v>
          </cell>
          <cell r="BF145">
            <v>0</v>
          </cell>
          <cell r="BG145">
            <v>1499.7172499999999</v>
          </cell>
          <cell r="BH145">
            <v>10.877291015625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241.370125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1210425728</v>
          </cell>
          <cell r="BT145">
            <v>0</v>
          </cell>
          <cell r="BU145">
            <v>74965136</v>
          </cell>
          <cell r="BV145">
            <v>791249.4375</v>
          </cell>
          <cell r="BW145">
            <v>23804.37890625</v>
          </cell>
          <cell r="BX145">
            <v>0</v>
          </cell>
          <cell r="BY145">
            <v>7633042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2421237.25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954606</v>
          </cell>
          <cell r="CT145">
            <v>1800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116000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T145">
            <v>12097.6171875</v>
          </cell>
          <cell r="DV145">
            <v>2.8810136718749999</v>
          </cell>
          <cell r="DW145">
            <v>2.4777451171874998</v>
          </cell>
          <cell r="DX145">
            <v>21705.047999999999</v>
          </cell>
        </row>
        <row r="146">
          <cell r="A146" t="str">
            <v>MROMISO2010</v>
          </cell>
          <cell r="B146" t="str">
            <v>EAST</v>
          </cell>
          <cell r="C146" t="str">
            <v>MROMISO</v>
          </cell>
          <cell r="D146">
            <v>2010</v>
          </cell>
          <cell r="F146">
            <v>74261.111999999994</v>
          </cell>
          <cell r="G146">
            <v>10684.3466796875</v>
          </cell>
          <cell r="H146">
            <v>42.412851602554326</v>
          </cell>
          <cell r="I146">
            <v>19.044621093749999</v>
          </cell>
          <cell r="J146">
            <v>0</v>
          </cell>
          <cell r="K146">
            <v>3.7084907226562498</v>
          </cell>
          <cell r="L146">
            <v>6.3119355468749996</v>
          </cell>
          <cell r="M146">
            <v>0.50018402099609394</v>
          </cell>
          <cell r="N146">
            <v>0</v>
          </cell>
          <cell r="O146">
            <v>3.209154296875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0.80716198730468791</v>
          </cell>
          <cell r="U146">
            <v>5.40645068359375</v>
          </cell>
          <cell r="V146">
            <v>0</v>
          </cell>
          <cell r="W146">
            <v>0.34988668823242197</v>
          </cell>
          <cell r="X146">
            <v>9.8493747711181599E-3</v>
          </cell>
          <cell r="Y146">
            <v>0</v>
          </cell>
          <cell r="Z146">
            <v>30.515516491174704</v>
          </cell>
          <cell r="AA146">
            <v>14.49801171875</v>
          </cell>
          <cell r="AB146">
            <v>0</v>
          </cell>
          <cell r="AC146">
            <v>3.09646899414063</v>
          </cell>
          <cell r="AD146">
            <v>5.3322617187499999</v>
          </cell>
          <cell r="AE146">
            <v>0.387478820800781</v>
          </cell>
          <cell r="AF146">
            <v>0</v>
          </cell>
          <cell r="AG146">
            <v>2.4649150390624999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0.224658569335938</v>
          </cell>
          <cell r="AM146">
            <v>1.4325833740234399</v>
          </cell>
          <cell r="AN146">
            <v>0</v>
          </cell>
          <cell r="AO146">
            <v>0.17494334411621099</v>
          </cell>
          <cell r="AP146">
            <v>1.5874903202056901E-3</v>
          </cell>
          <cell r="AQ146">
            <v>0</v>
          </cell>
          <cell r="AR146">
            <v>167097.03041796875</v>
          </cell>
          <cell r="AS146">
            <v>115686.704</v>
          </cell>
          <cell r="AT146">
            <v>0</v>
          </cell>
          <cell r="AU146">
            <v>10104.668</v>
          </cell>
          <cell r="AV146">
            <v>175.051765625</v>
          </cell>
          <cell r="AW146">
            <v>20.182330078124998</v>
          </cell>
          <cell r="AX146">
            <v>0</v>
          </cell>
          <cell r="AY146">
            <v>632.46243749999996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1953.181875</v>
          </cell>
          <cell r="BE146">
            <v>12509.352000000001</v>
          </cell>
          <cell r="BF146">
            <v>0</v>
          </cell>
          <cell r="BG146">
            <v>1530.556</v>
          </cell>
          <cell r="BH146">
            <v>13.905697265624999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267.58431250000001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1260949376</v>
          </cell>
          <cell r="BT146">
            <v>0</v>
          </cell>
          <cell r="BU146">
            <v>77267424</v>
          </cell>
          <cell r="BV146">
            <v>2034283.625</v>
          </cell>
          <cell r="BW146">
            <v>252819.859375</v>
          </cell>
          <cell r="BX146">
            <v>0</v>
          </cell>
          <cell r="BY146">
            <v>7633042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2671094.75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174000</v>
          </cell>
          <cell r="CR146">
            <v>0</v>
          </cell>
          <cell r="CS146">
            <v>115563</v>
          </cell>
          <cell r="CT146">
            <v>307</v>
          </cell>
          <cell r="CU146">
            <v>0</v>
          </cell>
          <cell r="CV146">
            <v>0</v>
          </cell>
          <cell r="CW146">
            <v>69</v>
          </cell>
          <cell r="CX146">
            <v>0</v>
          </cell>
          <cell r="CY146">
            <v>461800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T146">
            <v>13545.74609375</v>
          </cell>
          <cell r="DV146">
            <v>3.0651171874999998</v>
          </cell>
          <cell r="DW146">
            <v>2.902607421875</v>
          </cell>
          <cell r="DX146">
            <v>24203.382000000001</v>
          </cell>
        </row>
        <row r="147">
          <cell r="A147" t="str">
            <v>MROMISO2011</v>
          </cell>
          <cell r="B147" t="str">
            <v>EAST</v>
          </cell>
          <cell r="C147" t="str">
            <v>MROMISO</v>
          </cell>
          <cell r="D147">
            <v>2011</v>
          </cell>
          <cell r="F147">
            <v>74535.72</v>
          </cell>
          <cell r="G147">
            <v>10539.15625</v>
          </cell>
          <cell r="H147">
            <v>42.958259013175969</v>
          </cell>
          <cell r="I147">
            <v>19.021970703125</v>
          </cell>
          <cell r="J147">
            <v>0</v>
          </cell>
          <cell r="K147">
            <v>3.7084907226562498</v>
          </cell>
          <cell r="L147">
            <v>6.3119355468749996</v>
          </cell>
          <cell r="M147">
            <v>0.50018402099609394</v>
          </cell>
          <cell r="N147">
            <v>0</v>
          </cell>
          <cell r="O147">
            <v>3.209154296875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0.80792639160156299</v>
          </cell>
          <cell r="U147">
            <v>6.0932026367187504</v>
          </cell>
          <cell r="V147">
            <v>0</v>
          </cell>
          <cell r="W147">
            <v>0.35251489257812502</v>
          </cell>
          <cell r="X147">
            <v>1.2520426750183101E-2</v>
          </cell>
          <cell r="Y147">
            <v>0</v>
          </cell>
          <cell r="Z147">
            <v>30.337234960794461</v>
          </cell>
          <cell r="AA147">
            <v>14.4854541015625</v>
          </cell>
          <cell r="AB147">
            <v>0</v>
          </cell>
          <cell r="AC147">
            <v>3.09646899414063</v>
          </cell>
          <cell r="AD147">
            <v>5.3322617187499999</v>
          </cell>
          <cell r="AE147">
            <v>0.38828414916992199</v>
          </cell>
          <cell r="AF147">
            <v>0</v>
          </cell>
          <cell r="AG147">
            <v>2.471341796875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0.22853543090820302</v>
          </cell>
          <cell r="AM147">
            <v>1.60669323730469</v>
          </cell>
          <cell r="AN147">
            <v>0</v>
          </cell>
          <cell r="AO147">
            <v>0.17625744628906301</v>
          </cell>
          <cell r="AP147">
            <v>2.0213377475738498E-3</v>
          </cell>
          <cell r="AQ147">
            <v>0</v>
          </cell>
          <cell r="AR147">
            <v>165847.9172939453</v>
          </cell>
          <cell r="AS147">
            <v>114492.12</v>
          </cell>
          <cell r="AT147">
            <v>0</v>
          </cell>
          <cell r="AU147">
            <v>10445.138999999999</v>
          </cell>
          <cell r="AV147">
            <v>70.178921875</v>
          </cell>
          <cell r="AW147">
            <v>7.3544580078125001</v>
          </cell>
          <cell r="AX147">
            <v>0</v>
          </cell>
          <cell r="AY147">
            <v>632.46243749999996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1989.9683749999999</v>
          </cell>
          <cell r="BE147">
            <v>14069.99</v>
          </cell>
          <cell r="BF147">
            <v>0</v>
          </cell>
          <cell r="BG147">
            <v>1544.01125</v>
          </cell>
          <cell r="BH147">
            <v>17.706867187499999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241.713984375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1246983552</v>
          </cell>
          <cell r="BT147">
            <v>0</v>
          </cell>
          <cell r="BU147">
            <v>79495976</v>
          </cell>
          <cell r="BV147">
            <v>907651.625</v>
          </cell>
          <cell r="BW147">
            <v>89158.5859375</v>
          </cell>
          <cell r="BX147">
            <v>0</v>
          </cell>
          <cell r="BY147">
            <v>7633042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2416269.25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462530</v>
          </cell>
          <cell r="CT147">
            <v>2515</v>
          </cell>
          <cell r="CU147">
            <v>0</v>
          </cell>
          <cell r="CV147">
            <v>0</v>
          </cell>
          <cell r="CW147">
            <v>172</v>
          </cell>
          <cell r="CX147">
            <v>0</v>
          </cell>
          <cell r="CY147">
            <v>10000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T147">
            <v>12987.392578125</v>
          </cell>
          <cell r="DV147">
            <v>2.9403593749999999</v>
          </cell>
          <cell r="DW147">
            <v>2.5499167480468801</v>
          </cell>
          <cell r="DX147">
            <v>22337.272000000001</v>
          </cell>
        </row>
        <row r="148">
          <cell r="A148" t="str">
            <v>MROMISO2012</v>
          </cell>
          <cell r="B148" t="str">
            <v>EAST</v>
          </cell>
          <cell r="C148" t="str">
            <v>MROMISO</v>
          </cell>
          <cell r="D148">
            <v>2012</v>
          </cell>
          <cell r="F148">
            <v>76038.384000000005</v>
          </cell>
          <cell r="G148">
            <v>10793.24609375</v>
          </cell>
          <cell r="H148">
            <v>43.934735557556159</v>
          </cell>
          <cell r="I148">
            <v>18.894712890625001</v>
          </cell>
          <cell r="J148">
            <v>0</v>
          </cell>
          <cell r="K148">
            <v>3.7089526367187502</v>
          </cell>
          <cell r="L148">
            <v>6.3132812500000002</v>
          </cell>
          <cell r="M148">
            <v>0.566037170410156</v>
          </cell>
          <cell r="N148">
            <v>0</v>
          </cell>
          <cell r="O148">
            <v>3.209830078125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0.81616198730468792</v>
          </cell>
          <cell r="U148">
            <v>7.1141889648437502</v>
          </cell>
          <cell r="V148">
            <v>0</v>
          </cell>
          <cell r="W148">
            <v>0.35482278442382803</v>
          </cell>
          <cell r="X148">
            <v>1.61840744018555E-2</v>
          </cell>
          <cell r="Y148">
            <v>0</v>
          </cell>
          <cell r="Z148">
            <v>30.704607340335851</v>
          </cell>
          <cell r="AA148">
            <v>14.4327490234375</v>
          </cell>
          <cell r="AB148">
            <v>0</v>
          </cell>
          <cell r="AC148">
            <v>3.09630908203125</v>
          </cell>
          <cell r="AD148">
            <v>5.33359619140625</v>
          </cell>
          <cell r="AE148">
            <v>0.430636413574219</v>
          </cell>
          <cell r="AF148">
            <v>0</v>
          </cell>
          <cell r="AG148">
            <v>2.4674562988281301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0.230904602050781</v>
          </cell>
          <cell r="AM148">
            <v>1.87206018066406</v>
          </cell>
          <cell r="AN148">
            <v>0</v>
          </cell>
          <cell r="AO148">
            <v>0.17741139221191402</v>
          </cell>
          <cell r="AP148">
            <v>2.6120858192443799E-3</v>
          </cell>
          <cell r="AQ148">
            <v>0</v>
          </cell>
          <cell r="AR148">
            <v>170572.61257324219</v>
          </cell>
          <cell r="AS148">
            <v>116872.936</v>
          </cell>
          <cell r="AT148">
            <v>0</v>
          </cell>
          <cell r="AU148">
            <v>9337.768</v>
          </cell>
          <cell r="AV148">
            <v>77.079148437499995</v>
          </cell>
          <cell r="AW148">
            <v>8.8162666015625</v>
          </cell>
          <cell r="AX148">
            <v>0</v>
          </cell>
          <cell r="AY148">
            <v>634.63256249999995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2017.380625</v>
          </cell>
          <cell r="BE148">
            <v>16436.498</v>
          </cell>
          <cell r="BF148">
            <v>0</v>
          </cell>
          <cell r="BG148">
            <v>1548.638625</v>
          </cell>
          <cell r="BH148">
            <v>22.944470703124999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242.81887499999999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1275318528</v>
          </cell>
          <cell r="BT148">
            <v>0</v>
          </cell>
          <cell r="BU148">
            <v>71775176</v>
          </cell>
          <cell r="BV148">
            <v>980543.375</v>
          </cell>
          <cell r="BW148">
            <v>110142.9765625</v>
          </cell>
          <cell r="BX148">
            <v>0</v>
          </cell>
          <cell r="BY148">
            <v>7659320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2426139.5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125700</v>
          </cell>
          <cell r="CQ148">
            <v>0</v>
          </cell>
          <cell r="CR148">
            <v>0</v>
          </cell>
          <cell r="CS148">
            <v>797552</v>
          </cell>
          <cell r="CT148">
            <v>65</v>
          </cell>
          <cell r="CU148">
            <v>0</v>
          </cell>
          <cell r="CV148">
            <v>0</v>
          </cell>
          <cell r="CW148">
            <v>189</v>
          </cell>
          <cell r="CX148">
            <v>0</v>
          </cell>
          <cell r="CY148">
            <v>174800</v>
          </cell>
          <cell r="CZ148">
            <v>68400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T148">
            <v>13384.7119140625</v>
          </cell>
          <cell r="DV148">
            <v>2.9405637207031301</v>
          </cell>
          <cell r="DW148">
            <v>2.6608720703125002</v>
          </cell>
          <cell r="DX148">
            <v>23373.1</v>
          </cell>
        </row>
        <row r="149">
          <cell r="A149" t="str">
            <v>MROMISO2013</v>
          </cell>
          <cell r="B149" t="str">
            <v>EAST</v>
          </cell>
          <cell r="C149" t="str">
            <v>MROMISO</v>
          </cell>
          <cell r="D149">
            <v>2013</v>
          </cell>
          <cell r="F149">
            <v>77325.911999999997</v>
          </cell>
          <cell r="G149">
            <v>11131.46484375</v>
          </cell>
          <cell r="H149">
            <v>44.953826103210453</v>
          </cell>
          <cell r="I149">
            <v>18.806000000000001</v>
          </cell>
          <cell r="J149">
            <v>0</v>
          </cell>
          <cell r="K149">
            <v>3.7084907226562498</v>
          </cell>
          <cell r="L149">
            <v>6.3119355468749996</v>
          </cell>
          <cell r="M149">
            <v>0.55990997314453106</v>
          </cell>
          <cell r="N149">
            <v>0</v>
          </cell>
          <cell r="O149">
            <v>3.209154296875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0.81616198730468792</v>
          </cell>
          <cell r="U149">
            <v>8.0703574218750003</v>
          </cell>
          <cell r="V149">
            <v>0</v>
          </cell>
          <cell r="W149">
            <v>0.37954489135742198</v>
          </cell>
          <cell r="X149">
            <v>2.0862327575683601E-2</v>
          </cell>
          <cell r="Y149">
            <v>0</v>
          </cell>
          <cell r="Z149">
            <v>31.018927400350574</v>
          </cell>
          <cell r="AA149">
            <v>14.3808671875</v>
          </cell>
          <cell r="AB149">
            <v>0</v>
          </cell>
          <cell r="AC149">
            <v>3.09646899414063</v>
          </cell>
          <cell r="AD149">
            <v>5.3322617187499999</v>
          </cell>
          <cell r="AE149">
            <v>0.42462817382812501</v>
          </cell>
          <cell r="AF149">
            <v>0</v>
          </cell>
          <cell r="AG149">
            <v>2.465443359375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0.23082348632812499</v>
          </cell>
          <cell r="AM149">
            <v>2.1288837890624999</v>
          </cell>
          <cell r="AN149">
            <v>0</v>
          </cell>
          <cell r="AO149">
            <v>0.18977244567871099</v>
          </cell>
          <cell r="AP149">
            <v>3.3680894374847397E-3</v>
          </cell>
          <cell r="AQ149">
            <v>0</v>
          </cell>
          <cell r="AR149">
            <v>173889.89257128909</v>
          </cell>
          <cell r="AS149">
            <v>116843.11199999999</v>
          </cell>
          <cell r="AT149">
            <v>0</v>
          </cell>
          <cell r="AU149">
            <v>9882.3880000000008</v>
          </cell>
          <cell r="AV149">
            <v>89.050632812499998</v>
          </cell>
          <cell r="AW149">
            <v>9.4919892578125005</v>
          </cell>
          <cell r="AX149">
            <v>0</v>
          </cell>
          <cell r="AY149">
            <v>632.46243749999996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2011.761125</v>
          </cell>
          <cell r="BE149">
            <v>18643.526000000002</v>
          </cell>
          <cell r="BF149">
            <v>0</v>
          </cell>
          <cell r="BG149">
            <v>1662.4026249999999</v>
          </cell>
          <cell r="BH149">
            <v>29.50432421875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241.8334375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1274613632</v>
          </cell>
          <cell r="BT149">
            <v>0</v>
          </cell>
          <cell r="BU149">
            <v>75710272</v>
          </cell>
          <cell r="BV149">
            <v>1107388.375</v>
          </cell>
          <cell r="BW149">
            <v>114436.9765625</v>
          </cell>
          <cell r="BX149">
            <v>0</v>
          </cell>
          <cell r="BY149">
            <v>7633042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2417926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562298</v>
          </cell>
          <cell r="CT149">
            <v>647</v>
          </cell>
          <cell r="CU149">
            <v>0</v>
          </cell>
          <cell r="CV149">
            <v>0</v>
          </cell>
          <cell r="CW149">
            <v>207</v>
          </cell>
          <cell r="CX149">
            <v>0</v>
          </cell>
          <cell r="CY149">
            <v>13900</v>
          </cell>
          <cell r="CZ149">
            <v>8900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T149">
            <v>13544.7392578125</v>
          </cell>
          <cell r="DV149">
            <v>3.0714089355468799</v>
          </cell>
          <cell r="DW149">
            <v>2.7664101562500001</v>
          </cell>
          <cell r="DX149">
            <v>23844.36</v>
          </cell>
        </row>
        <row r="150">
          <cell r="A150" t="str">
            <v>MROMISO2014</v>
          </cell>
          <cell r="B150" t="str">
            <v>EAST</v>
          </cell>
          <cell r="C150" t="str">
            <v>MROMISO</v>
          </cell>
          <cell r="D150">
            <v>2014</v>
          </cell>
          <cell r="F150">
            <v>78775.631999999998</v>
          </cell>
          <cell r="G150">
            <v>11402.0302734375</v>
          </cell>
          <cell r="H150">
            <v>45.850884035110475</v>
          </cell>
          <cell r="I150">
            <v>18.773791015625001</v>
          </cell>
          <cell r="J150">
            <v>0</v>
          </cell>
          <cell r="K150">
            <v>3.7084907226562498</v>
          </cell>
          <cell r="L150">
            <v>6.3119355468749996</v>
          </cell>
          <cell r="M150">
            <v>0.55100994873046893</v>
          </cell>
          <cell r="N150">
            <v>0</v>
          </cell>
          <cell r="O150">
            <v>3.209154296875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0.81616198730468792</v>
          </cell>
          <cell r="U150">
            <v>9.0502070312500003</v>
          </cell>
          <cell r="V150">
            <v>0</v>
          </cell>
          <cell r="W150">
            <v>0.37954489135742198</v>
          </cell>
          <cell r="X150">
            <v>2.65331745147705E-2</v>
          </cell>
          <cell r="Y150">
            <v>0</v>
          </cell>
          <cell r="Z150">
            <v>31.170142581462869</v>
          </cell>
          <cell r="AA150">
            <v>14.363095703125</v>
          </cell>
          <cell r="AB150">
            <v>0</v>
          </cell>
          <cell r="AC150">
            <v>3.09646899414063</v>
          </cell>
          <cell r="AD150">
            <v>5.3322617187499999</v>
          </cell>
          <cell r="AE150">
            <v>0.42044973754882803</v>
          </cell>
          <cell r="AF150">
            <v>0</v>
          </cell>
          <cell r="AG150">
            <v>2.4570610351562499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0.23082348632812499</v>
          </cell>
          <cell r="AM150">
            <v>2.3860344238281299</v>
          </cell>
          <cell r="AN150">
            <v>0</v>
          </cell>
          <cell r="AO150">
            <v>0.18977244567871099</v>
          </cell>
          <cell r="AP150">
            <v>4.2809939384460399E-3</v>
          </cell>
          <cell r="AQ150">
            <v>0</v>
          </cell>
          <cell r="AR150">
            <v>178077.64487500003</v>
          </cell>
          <cell r="AS150">
            <v>117350.16800000001</v>
          </cell>
          <cell r="AT150">
            <v>0</v>
          </cell>
          <cell r="AU150">
            <v>11471.665000000001</v>
          </cell>
          <cell r="AV150">
            <v>151.25854687500001</v>
          </cell>
          <cell r="AW150">
            <v>23.222507812500002</v>
          </cell>
          <cell r="AX150">
            <v>0</v>
          </cell>
          <cell r="AY150">
            <v>632.46243749999996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2014.6367499999999</v>
          </cell>
          <cell r="BE150">
            <v>20897.68</v>
          </cell>
          <cell r="BF150">
            <v>0</v>
          </cell>
          <cell r="BG150">
            <v>1662.4066250000001</v>
          </cell>
          <cell r="BH150">
            <v>37.501507812500002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273.17149999999998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1279714048</v>
          </cell>
          <cell r="BT150">
            <v>0</v>
          </cell>
          <cell r="BU150">
            <v>87393280</v>
          </cell>
          <cell r="BV150">
            <v>1777616.125</v>
          </cell>
          <cell r="BW150">
            <v>272837.625</v>
          </cell>
          <cell r="BX150">
            <v>0</v>
          </cell>
          <cell r="BY150">
            <v>7633042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2710417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701268</v>
          </cell>
          <cell r="CT150">
            <v>3100</v>
          </cell>
          <cell r="CU150">
            <v>0</v>
          </cell>
          <cell r="CV150">
            <v>0</v>
          </cell>
          <cell r="CW150">
            <v>258</v>
          </cell>
          <cell r="CX150">
            <v>0</v>
          </cell>
          <cell r="CY150">
            <v>10400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T150">
            <v>13682.6689453125</v>
          </cell>
          <cell r="DV150">
            <v>3.0240554199218801</v>
          </cell>
          <cell r="DW150">
            <v>2.6898940429687501</v>
          </cell>
          <cell r="DX150">
            <v>23563.472000000002</v>
          </cell>
        </row>
        <row r="151">
          <cell r="A151" t="str">
            <v>MROMISO2015</v>
          </cell>
          <cell r="B151" t="str">
            <v>EAST</v>
          </cell>
          <cell r="C151" t="str">
            <v>MROMISO</v>
          </cell>
          <cell r="D151">
            <v>2015</v>
          </cell>
          <cell r="F151">
            <v>80138.304000000004</v>
          </cell>
          <cell r="G151">
            <v>11524.849609375</v>
          </cell>
          <cell r="H151">
            <v>46.80123175811768</v>
          </cell>
          <cell r="I151">
            <v>18.535990234374999</v>
          </cell>
          <cell r="J151">
            <v>0</v>
          </cell>
          <cell r="K151">
            <v>3.7084907226562498</v>
          </cell>
          <cell r="L151">
            <v>6.3119355468749996</v>
          </cell>
          <cell r="M151">
            <v>0.7026114501953129</v>
          </cell>
          <cell r="N151">
            <v>0</v>
          </cell>
          <cell r="O151">
            <v>3.209154296875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0.81616198730468792</v>
          </cell>
          <cell r="U151">
            <v>9.9582197265625005</v>
          </cell>
          <cell r="V151">
            <v>0</v>
          </cell>
          <cell r="W151">
            <v>0.37954489135742198</v>
          </cell>
          <cell r="X151">
            <v>3.3203956604003902E-2</v>
          </cell>
          <cell r="Y151">
            <v>0</v>
          </cell>
          <cell r="Z151">
            <v>31.636007926940927</v>
          </cell>
          <cell r="AA151">
            <v>14.217240234375</v>
          </cell>
          <cell r="AB151">
            <v>0</v>
          </cell>
          <cell r="AC151">
            <v>3.09646899414063</v>
          </cell>
          <cell r="AD151">
            <v>5.3322617187499999</v>
          </cell>
          <cell r="AE151">
            <v>0.54857794189453102</v>
          </cell>
          <cell r="AF151">
            <v>0</v>
          </cell>
          <cell r="AG151">
            <v>2.4525791015624998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0.23082348632812499</v>
          </cell>
          <cell r="AM151">
            <v>2.7766850585937499</v>
          </cell>
          <cell r="AN151">
            <v>0</v>
          </cell>
          <cell r="AO151">
            <v>0.18977244567871099</v>
          </cell>
          <cell r="AP151">
            <v>5.3535842895507807E-3</v>
          </cell>
          <cell r="AQ151">
            <v>0</v>
          </cell>
          <cell r="AR151">
            <v>176399.99715625</v>
          </cell>
          <cell r="AS151">
            <v>109008.152</v>
          </cell>
          <cell r="AT151">
            <v>0</v>
          </cell>
          <cell r="AU151">
            <v>14056.638000000001</v>
          </cell>
          <cell r="AV151">
            <v>296.43618750000002</v>
          </cell>
          <cell r="AW151">
            <v>53.770726562500002</v>
          </cell>
          <cell r="AX151">
            <v>0</v>
          </cell>
          <cell r="AY151">
            <v>632.46243749999996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2017.9571249999999</v>
          </cell>
          <cell r="BE151">
            <v>24322.223999999998</v>
          </cell>
          <cell r="BF151">
            <v>0</v>
          </cell>
          <cell r="BG151">
            <v>1662.4066250000001</v>
          </cell>
          <cell r="BH151">
            <v>46.897398437500001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288.95065625000001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1180929536</v>
          </cell>
          <cell r="BT151">
            <v>0</v>
          </cell>
          <cell r="BU151">
            <v>105890528</v>
          </cell>
          <cell r="BV151">
            <v>3344965</v>
          </cell>
          <cell r="BW151">
            <v>624485.8125</v>
          </cell>
          <cell r="BX151">
            <v>0</v>
          </cell>
          <cell r="BY151">
            <v>7633042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2865167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558447</v>
          </cell>
          <cell r="CT151">
            <v>2453</v>
          </cell>
          <cell r="CU151">
            <v>0</v>
          </cell>
          <cell r="CV151">
            <v>0</v>
          </cell>
          <cell r="CW151">
            <v>276</v>
          </cell>
          <cell r="CX151">
            <v>0</v>
          </cell>
          <cell r="CY151">
            <v>385730</v>
          </cell>
          <cell r="CZ151">
            <v>21190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T151">
            <v>13918.3232421875</v>
          </cell>
          <cell r="DV151">
            <v>3.1459189453124998</v>
          </cell>
          <cell r="DW151">
            <v>2.7862453613281302</v>
          </cell>
          <cell r="DX151">
            <v>24014.101999999999</v>
          </cell>
        </row>
        <row r="152">
          <cell r="A152" t="str">
            <v>MROMISO2016</v>
          </cell>
          <cell r="B152" t="str">
            <v>EAST</v>
          </cell>
          <cell r="C152" t="str">
            <v>MROMISO</v>
          </cell>
          <cell r="D152">
            <v>2016</v>
          </cell>
          <cell r="F152">
            <v>79784.615999999995</v>
          </cell>
          <cell r="G152">
            <v>11230.2509765625</v>
          </cell>
          <cell r="H152">
            <v>47.247010417938235</v>
          </cell>
          <cell r="I152">
            <v>18.135375</v>
          </cell>
          <cell r="J152">
            <v>0</v>
          </cell>
          <cell r="K152">
            <v>3.7089526367187502</v>
          </cell>
          <cell r="L152">
            <v>6.3182812500000001</v>
          </cell>
          <cell r="M152">
            <v>0.64097741699218791</v>
          </cell>
          <cell r="N152">
            <v>0</v>
          </cell>
          <cell r="O152">
            <v>3.209830078125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0.81616198730468792</v>
          </cell>
          <cell r="U152">
            <v>10.900388671875</v>
          </cell>
          <cell r="V152">
            <v>0</v>
          </cell>
          <cell r="W152">
            <v>0.37956335449218803</v>
          </cell>
          <cell r="X152">
            <v>3.8697795867919903E-2</v>
          </cell>
          <cell r="Y152">
            <v>0</v>
          </cell>
          <cell r="Z152">
            <v>31.697831232547777</v>
          </cell>
          <cell r="AA152">
            <v>13.9844716796875</v>
          </cell>
          <cell r="AB152">
            <v>0</v>
          </cell>
          <cell r="AC152">
            <v>3.09630908203125</v>
          </cell>
          <cell r="AD152">
            <v>5.3374692382812503</v>
          </cell>
          <cell r="AE152">
            <v>0.48813388061523399</v>
          </cell>
          <cell r="AF152">
            <v>0</v>
          </cell>
          <cell r="AG152">
            <v>2.4460134277343801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0.24914059448242198</v>
          </cell>
          <cell r="AM152">
            <v>3.0456340332031302</v>
          </cell>
          <cell r="AN152">
            <v>0</v>
          </cell>
          <cell r="AO152">
            <v>0.18978167724609402</v>
          </cell>
          <cell r="AP152">
            <v>6.2040352821350099E-3</v>
          </cell>
          <cell r="AQ152">
            <v>0</v>
          </cell>
          <cell r="AR152">
            <v>175508.22878515621</v>
          </cell>
          <cell r="AS152">
            <v>105484.784</v>
          </cell>
          <cell r="AT152">
            <v>0</v>
          </cell>
          <cell r="AU152">
            <v>13199.578</v>
          </cell>
          <cell r="AV152">
            <v>178.9391875</v>
          </cell>
          <cell r="AW152">
            <v>35.705152343750001</v>
          </cell>
          <cell r="AX152">
            <v>0</v>
          </cell>
          <cell r="AY152">
            <v>634.63256249999995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2183.01575</v>
          </cell>
          <cell r="BE152">
            <v>26750.774000000001</v>
          </cell>
          <cell r="BF152">
            <v>0</v>
          </cell>
          <cell r="BG152">
            <v>1667.04225</v>
          </cell>
          <cell r="BH152">
            <v>54.495929687500002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243.80995312499999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1140061056</v>
          </cell>
          <cell r="BT152">
            <v>0</v>
          </cell>
          <cell r="BU152">
            <v>99375920</v>
          </cell>
          <cell r="BV152">
            <v>2077471</v>
          </cell>
          <cell r="BW152">
            <v>412021.0625</v>
          </cell>
          <cell r="BX152">
            <v>0</v>
          </cell>
          <cell r="BY152">
            <v>7659320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2435909.5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704477</v>
          </cell>
          <cell r="CT152">
            <v>4976</v>
          </cell>
          <cell r="CU152">
            <v>0</v>
          </cell>
          <cell r="CV152">
            <v>0</v>
          </cell>
          <cell r="CW152">
            <v>903</v>
          </cell>
          <cell r="CX152">
            <v>0</v>
          </cell>
          <cell r="CY152">
            <v>126980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Q152">
            <v>1.7960636750318046</v>
          </cell>
          <cell r="DR152">
            <v>5.4883183722978366</v>
          </cell>
          <cell r="DS152">
            <v>16.187335503995453</v>
          </cell>
          <cell r="DT152">
            <v>13854.232421875</v>
          </cell>
          <cell r="DV152">
            <v>3.0987822265624998</v>
          </cell>
          <cell r="DW152">
            <v>2.85467358398438</v>
          </cell>
          <cell r="DX152">
            <v>25075.452000000001</v>
          </cell>
        </row>
        <row r="153">
          <cell r="A153" t="str">
            <v>MROMISO2017</v>
          </cell>
          <cell r="B153" t="str">
            <v>EAST</v>
          </cell>
          <cell r="C153" t="str">
            <v>MROMISO</v>
          </cell>
          <cell r="D153">
            <v>2017</v>
          </cell>
          <cell r="F153">
            <v>80302.847999999998</v>
          </cell>
          <cell r="G153">
            <v>11346.07421875</v>
          </cell>
          <cell r="H153">
            <v>48.081584426879878</v>
          </cell>
          <cell r="I153">
            <v>18.060328125000002</v>
          </cell>
          <cell r="J153">
            <v>0</v>
          </cell>
          <cell r="K153">
            <v>3.7084907226562498</v>
          </cell>
          <cell r="L153">
            <v>6.3169355468750004</v>
          </cell>
          <cell r="M153">
            <v>0.64094683837890598</v>
          </cell>
          <cell r="N153">
            <v>0</v>
          </cell>
          <cell r="O153">
            <v>3.209154296875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0.81616198730468792</v>
          </cell>
          <cell r="U153">
            <v>11.810325195312499</v>
          </cell>
          <cell r="V153">
            <v>0</v>
          </cell>
          <cell r="W153">
            <v>0.37954489135742198</v>
          </cell>
          <cell r="X153">
            <v>4.1131393432617201E-2</v>
          </cell>
          <cell r="Y153">
            <v>0</v>
          </cell>
          <cell r="Z153">
            <v>31.72250201988221</v>
          </cell>
          <cell r="AA153">
            <v>13.938717773437499</v>
          </cell>
          <cell r="AB153">
            <v>0</v>
          </cell>
          <cell r="AC153">
            <v>3.09646899414063</v>
          </cell>
          <cell r="AD153">
            <v>5.3361357421875004</v>
          </cell>
          <cell r="AE153">
            <v>0.48683618164062498</v>
          </cell>
          <cell r="AF153">
            <v>0</v>
          </cell>
          <cell r="AG153">
            <v>2.4381508789062498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0.249054550170898</v>
          </cell>
          <cell r="AM153">
            <v>3.3052832031250001</v>
          </cell>
          <cell r="AN153">
            <v>0</v>
          </cell>
          <cell r="AO153">
            <v>0.18977244567871099</v>
          </cell>
          <cell r="AP153">
            <v>6.58102989196777E-3</v>
          </cell>
          <cell r="AQ153">
            <v>0</v>
          </cell>
          <cell r="AR153">
            <v>175777.97616406248</v>
          </cell>
          <cell r="AS153">
            <v>104055.36</v>
          </cell>
          <cell r="AT153">
            <v>0</v>
          </cell>
          <cell r="AU153">
            <v>14303.306</v>
          </cell>
          <cell r="AV153">
            <v>214.92915625000001</v>
          </cell>
          <cell r="AW153">
            <v>38.050558593749997</v>
          </cell>
          <cell r="AX153">
            <v>0</v>
          </cell>
          <cell r="AY153">
            <v>632.46243749999996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2177.3339999999998</v>
          </cell>
          <cell r="BE153">
            <v>28952.454000000002</v>
          </cell>
          <cell r="BF153">
            <v>0</v>
          </cell>
          <cell r="BG153">
            <v>1662.4066250000001</v>
          </cell>
          <cell r="BH153">
            <v>57.649824218749998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246.6315625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1123998848</v>
          </cell>
          <cell r="BT153">
            <v>0</v>
          </cell>
          <cell r="BU153">
            <v>107504408</v>
          </cell>
          <cell r="BV153">
            <v>2468013.75</v>
          </cell>
          <cell r="BW153">
            <v>441137.46875</v>
          </cell>
          <cell r="BX153">
            <v>0</v>
          </cell>
          <cell r="BY153">
            <v>7633042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2461796.5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564866</v>
          </cell>
          <cell r="CT153">
            <v>4945</v>
          </cell>
          <cell r="CU153">
            <v>0</v>
          </cell>
          <cell r="CV153">
            <v>0</v>
          </cell>
          <cell r="CW153">
            <v>398</v>
          </cell>
          <cell r="CX153">
            <v>0</v>
          </cell>
          <cell r="CY153">
            <v>157080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Q153">
            <v>1.8454994448535236</v>
          </cell>
          <cell r="DR153">
            <v>5.5436145464844566</v>
          </cell>
          <cell r="DS153">
            <v>16.523927783791301</v>
          </cell>
          <cell r="DT153">
            <v>13982.9140625</v>
          </cell>
          <cell r="DV153">
            <v>3.0985654296875</v>
          </cell>
          <cell r="DW153">
            <v>2.6755012207031301</v>
          </cell>
          <cell r="DX153">
            <v>23437.392</v>
          </cell>
        </row>
        <row r="154">
          <cell r="A154" t="str">
            <v>MROMISO2018</v>
          </cell>
          <cell r="B154" t="str">
            <v>EAST</v>
          </cell>
          <cell r="C154" t="str">
            <v>MROMISO</v>
          </cell>
          <cell r="D154">
            <v>2018</v>
          </cell>
          <cell r="F154">
            <v>80930.687999999995</v>
          </cell>
          <cell r="G154">
            <v>11424.8642578125</v>
          </cell>
          <cell r="H154">
            <v>48.858485984802243</v>
          </cell>
          <cell r="I154">
            <v>17.996466796875001</v>
          </cell>
          <cell r="J154">
            <v>0</v>
          </cell>
          <cell r="K154">
            <v>3.7084907226562498</v>
          </cell>
          <cell r="L154">
            <v>6.3169355468750004</v>
          </cell>
          <cell r="M154">
            <v>0.64094683837890598</v>
          </cell>
          <cell r="N154">
            <v>0</v>
          </cell>
          <cell r="O154">
            <v>3.209154296875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0.81616198730468792</v>
          </cell>
          <cell r="U154">
            <v>12.649374999999999</v>
          </cell>
          <cell r="V154">
            <v>0</v>
          </cell>
          <cell r="W154">
            <v>0.37954489135742198</v>
          </cell>
          <cell r="X154">
            <v>4.2844474792480498E-2</v>
          </cell>
          <cell r="Y154">
            <v>0</v>
          </cell>
          <cell r="Z154">
            <v>32.051804401874556</v>
          </cell>
          <cell r="AA154">
            <v>13.902695312500001</v>
          </cell>
          <cell r="AB154">
            <v>0</v>
          </cell>
          <cell r="AC154">
            <v>3.09646899414063</v>
          </cell>
          <cell r="AD154">
            <v>5.3361357421875004</v>
          </cell>
          <cell r="AE154">
            <v>0.48955810546875</v>
          </cell>
          <cell r="AF154">
            <v>0</v>
          </cell>
          <cell r="AG154">
            <v>2.4376472167968801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0.249054550170898</v>
          </cell>
          <cell r="AM154">
            <v>3.5420932617187502</v>
          </cell>
          <cell r="AN154">
            <v>0</v>
          </cell>
          <cell r="AO154">
            <v>0.18977244567871099</v>
          </cell>
          <cell r="AP154">
            <v>6.8546032905578607E-3</v>
          </cell>
          <cell r="AQ154">
            <v>0</v>
          </cell>
          <cell r="AR154">
            <v>177322.96219140623</v>
          </cell>
          <cell r="AS154">
            <v>102055.72</v>
          </cell>
          <cell r="AT154">
            <v>0</v>
          </cell>
          <cell r="AU154">
            <v>14611.165999999999</v>
          </cell>
          <cell r="AV154">
            <v>221.12156250000001</v>
          </cell>
          <cell r="AW154">
            <v>97.589320312500007</v>
          </cell>
          <cell r="AX154">
            <v>0</v>
          </cell>
          <cell r="AY154">
            <v>632.46243749999996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2174.7195000000002</v>
          </cell>
          <cell r="BE154">
            <v>31026.236000000001</v>
          </cell>
          <cell r="BF154">
            <v>0</v>
          </cell>
          <cell r="BG154">
            <v>1662.4066250000001</v>
          </cell>
          <cell r="BH154">
            <v>60.046324218750001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240.142421875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1101752576</v>
          </cell>
          <cell r="BT154">
            <v>0</v>
          </cell>
          <cell r="BU154">
            <v>109707600</v>
          </cell>
          <cell r="BV154">
            <v>2537726.5</v>
          </cell>
          <cell r="BW154">
            <v>1135827.125</v>
          </cell>
          <cell r="BX154">
            <v>0</v>
          </cell>
          <cell r="BY154">
            <v>7633042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2408478.5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564866</v>
          </cell>
          <cell r="CT154">
            <v>2998</v>
          </cell>
          <cell r="CU154">
            <v>0</v>
          </cell>
          <cell r="CV154">
            <v>0</v>
          </cell>
          <cell r="CW154">
            <v>398</v>
          </cell>
          <cell r="CX154">
            <v>0</v>
          </cell>
          <cell r="CY154">
            <v>72150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Q154">
            <v>1.8933720196720465</v>
          </cell>
          <cell r="DR154">
            <v>5.4940274192489857</v>
          </cell>
          <cell r="DS154">
            <v>16.913585601225154</v>
          </cell>
          <cell r="DT154">
            <v>14208.0361328125</v>
          </cell>
          <cell r="DV154">
            <v>3.0985654296875</v>
          </cell>
          <cell r="DW154">
            <v>2.8015241699218798</v>
          </cell>
          <cell r="DX154">
            <v>24541.351999999999</v>
          </cell>
        </row>
        <row r="155">
          <cell r="A155" t="str">
            <v>MROMISO2019</v>
          </cell>
          <cell r="B155" t="str">
            <v>EAST</v>
          </cell>
          <cell r="C155" t="str">
            <v>MROMISO</v>
          </cell>
          <cell r="D155">
            <v>2019</v>
          </cell>
          <cell r="F155">
            <v>81568.92</v>
          </cell>
          <cell r="G155">
            <v>11609.9033203125</v>
          </cell>
          <cell r="H155">
            <v>49.585588230133055</v>
          </cell>
          <cell r="I155">
            <v>17.92996875</v>
          </cell>
          <cell r="J155">
            <v>0</v>
          </cell>
          <cell r="K155">
            <v>3.7084907226562498</v>
          </cell>
          <cell r="L155">
            <v>6.3169355468750004</v>
          </cell>
          <cell r="M155">
            <v>0.64094683837890598</v>
          </cell>
          <cell r="N155">
            <v>0</v>
          </cell>
          <cell r="O155">
            <v>3.209154296875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0.81616198730468792</v>
          </cell>
          <cell r="U155">
            <v>13.4414921875</v>
          </cell>
          <cell r="V155">
            <v>0</v>
          </cell>
          <cell r="W155">
            <v>0.37954489135742198</v>
          </cell>
          <cell r="X155">
            <v>4.4327579498291005E-2</v>
          </cell>
          <cell r="Y155">
            <v>0</v>
          </cell>
          <cell r="Z155">
            <v>32.205189233303081</v>
          </cell>
          <cell r="AA155">
            <v>13.862213867187499</v>
          </cell>
          <cell r="AB155">
            <v>0</v>
          </cell>
          <cell r="AC155">
            <v>3.09646899414063</v>
          </cell>
          <cell r="AD155">
            <v>5.3361357421875004</v>
          </cell>
          <cell r="AE155">
            <v>0.486584320068359</v>
          </cell>
          <cell r="AF155">
            <v>0</v>
          </cell>
          <cell r="AG155">
            <v>2.4331154785156301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0.249054550170898</v>
          </cell>
          <cell r="AM155">
            <v>3.76694384765625</v>
          </cell>
          <cell r="AN155">
            <v>0</v>
          </cell>
          <cell r="AO155">
            <v>0.18977244567871099</v>
          </cell>
          <cell r="AP155">
            <v>7.0889525413513205E-3</v>
          </cell>
          <cell r="AQ155">
            <v>0</v>
          </cell>
          <cell r="AR155">
            <v>178108.57701171873</v>
          </cell>
          <cell r="AS155">
            <v>100590.552</v>
          </cell>
          <cell r="AT155">
            <v>0</v>
          </cell>
          <cell r="AU155">
            <v>15076.960999999999</v>
          </cell>
          <cell r="AV155">
            <v>223.79940625</v>
          </cell>
          <cell r="AW155">
            <v>115.5501328125</v>
          </cell>
          <cell r="AX155">
            <v>0</v>
          </cell>
          <cell r="AY155">
            <v>632.46243749999996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2176.56925</v>
          </cell>
          <cell r="BE155">
            <v>32996.28</v>
          </cell>
          <cell r="BF155">
            <v>0</v>
          </cell>
          <cell r="BG155">
            <v>1662.4066250000001</v>
          </cell>
          <cell r="BH155">
            <v>62.099222656249999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238.2709375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1085957120</v>
          </cell>
          <cell r="BT155">
            <v>0</v>
          </cell>
          <cell r="BU155">
            <v>113104448</v>
          </cell>
          <cell r="BV155">
            <v>2568099.25</v>
          </cell>
          <cell r="BW155">
            <v>1333250.875</v>
          </cell>
          <cell r="BX155">
            <v>0</v>
          </cell>
          <cell r="BY155">
            <v>7633042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2385267.5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523143</v>
          </cell>
          <cell r="CT155">
            <v>3588</v>
          </cell>
          <cell r="CU155">
            <v>0</v>
          </cell>
          <cell r="CV155">
            <v>0</v>
          </cell>
          <cell r="CW155">
            <v>319</v>
          </cell>
          <cell r="CX155">
            <v>0</v>
          </cell>
          <cell r="CY155">
            <v>23500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Q155">
            <v>1.9480311064215869</v>
          </cell>
          <cell r="DR155">
            <v>5.6217843218685797</v>
          </cell>
          <cell r="DS155">
            <v>16.931952282870064</v>
          </cell>
          <cell r="DT155">
            <v>14323.763671875</v>
          </cell>
          <cell r="DV155">
            <v>3.0985654296875</v>
          </cell>
          <cell r="DW155">
            <v>2.7778110351562502</v>
          </cell>
          <cell r="DX155">
            <v>24333.626</v>
          </cell>
        </row>
        <row r="156">
          <cell r="A156" t="str">
            <v>MROMISO2020</v>
          </cell>
          <cell r="B156" t="str">
            <v>EAST</v>
          </cell>
          <cell r="C156" t="str">
            <v>MROMISO</v>
          </cell>
          <cell r="D156">
            <v>2020</v>
          </cell>
          <cell r="F156">
            <v>82441.464000000007</v>
          </cell>
          <cell r="G156">
            <v>11556.0966796875</v>
          </cell>
          <cell r="H156">
            <v>50.387118362426754</v>
          </cell>
          <cell r="I156">
            <v>17.912628906249999</v>
          </cell>
          <cell r="J156">
            <v>0</v>
          </cell>
          <cell r="K156">
            <v>3.7089526367187502</v>
          </cell>
          <cell r="L156">
            <v>6.3182812500000001</v>
          </cell>
          <cell r="M156">
            <v>0.64097741699218791</v>
          </cell>
          <cell r="N156">
            <v>0</v>
          </cell>
          <cell r="O156">
            <v>3.209830078125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0.81616198730468792</v>
          </cell>
          <cell r="U156">
            <v>14.256015625</v>
          </cell>
          <cell r="V156">
            <v>0</v>
          </cell>
          <cell r="W156">
            <v>0.37956335449218803</v>
          </cell>
          <cell r="X156">
            <v>4.5924880981445301E-2</v>
          </cell>
          <cell r="Y156">
            <v>0</v>
          </cell>
          <cell r="Z156">
            <v>32.39253565883638</v>
          </cell>
          <cell r="AA156">
            <v>13.848219726562499</v>
          </cell>
          <cell r="AB156">
            <v>0</v>
          </cell>
          <cell r="AC156">
            <v>3.09630908203125</v>
          </cell>
          <cell r="AD156">
            <v>5.3374692382812503</v>
          </cell>
          <cell r="AE156">
            <v>0.48331249999999998</v>
          </cell>
          <cell r="AF156">
            <v>0</v>
          </cell>
          <cell r="AG156">
            <v>2.43132934570313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0.24914059448242198</v>
          </cell>
          <cell r="AM156">
            <v>3.9971467285156299</v>
          </cell>
          <cell r="AN156">
            <v>0</v>
          </cell>
          <cell r="AO156">
            <v>0.18978167724609402</v>
          </cell>
          <cell r="AP156">
            <v>7.3414144515991202E-3</v>
          </cell>
          <cell r="AQ156">
            <v>0</v>
          </cell>
          <cell r="AR156">
            <v>179464.70188281249</v>
          </cell>
          <cell r="AS156">
            <v>99578.592000000004</v>
          </cell>
          <cell r="AT156">
            <v>0</v>
          </cell>
          <cell r="AU156">
            <v>15513.325999999999</v>
          </cell>
          <cell r="AV156">
            <v>222.011875</v>
          </cell>
          <cell r="AW156">
            <v>98.640789062500005</v>
          </cell>
          <cell r="AX156">
            <v>0</v>
          </cell>
          <cell r="AY156">
            <v>634.63256249999995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2182.7725</v>
          </cell>
          <cell r="BE156">
            <v>35105.152000000002</v>
          </cell>
          <cell r="BF156">
            <v>0</v>
          </cell>
          <cell r="BG156">
            <v>1667.04225</v>
          </cell>
          <cell r="BH156">
            <v>64.486984375000006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220.21292187500001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1074971008</v>
          </cell>
          <cell r="BT156">
            <v>0</v>
          </cell>
          <cell r="BU156">
            <v>116202712</v>
          </cell>
          <cell r="BV156">
            <v>2551673.5</v>
          </cell>
          <cell r="BW156">
            <v>1145484</v>
          </cell>
          <cell r="BX156">
            <v>0</v>
          </cell>
          <cell r="BY156">
            <v>7659320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2224827.75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572889</v>
          </cell>
          <cell r="CT156">
            <v>4333</v>
          </cell>
          <cell r="CU156">
            <v>0</v>
          </cell>
          <cell r="CV156">
            <v>0</v>
          </cell>
          <cell r="CW156">
            <v>398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Q156">
            <v>2.0128814953119183</v>
          </cell>
          <cell r="DR156">
            <v>5.7417845592106316</v>
          </cell>
          <cell r="DS156">
            <v>16.973333209903373</v>
          </cell>
          <cell r="DT156">
            <v>14319.5419921875</v>
          </cell>
          <cell r="DV156">
            <v>3.0987822265624998</v>
          </cell>
          <cell r="DW156">
            <v>2.7524853515625001</v>
          </cell>
          <cell r="DX156">
            <v>24177.831999999999</v>
          </cell>
        </row>
        <row r="157">
          <cell r="A157" t="str">
            <v>MROMISO2021</v>
          </cell>
          <cell r="B157" t="str">
            <v>EAST</v>
          </cell>
          <cell r="C157" t="str">
            <v>MROMISO</v>
          </cell>
          <cell r="D157">
            <v>2021</v>
          </cell>
          <cell r="F157">
            <v>82834.44</v>
          </cell>
          <cell r="G157">
            <v>11794.3017578125</v>
          </cell>
          <cell r="H157">
            <v>51.250057998657219</v>
          </cell>
          <cell r="I157">
            <v>17.912392578125001</v>
          </cell>
          <cell r="J157">
            <v>0</v>
          </cell>
          <cell r="K157">
            <v>3.7084907226562498</v>
          </cell>
          <cell r="L157">
            <v>6.3169355468750004</v>
          </cell>
          <cell r="M157">
            <v>0.64094683837890598</v>
          </cell>
          <cell r="N157">
            <v>0</v>
          </cell>
          <cell r="O157">
            <v>3.209154296875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0.81616198730468792</v>
          </cell>
          <cell r="U157">
            <v>15.1200712890625</v>
          </cell>
          <cell r="V157">
            <v>0</v>
          </cell>
          <cell r="W157">
            <v>0.37954489135742198</v>
          </cell>
          <cell r="X157">
            <v>4.7794418334960904E-2</v>
          </cell>
          <cell r="Y157">
            <v>0</v>
          </cell>
          <cell r="Z157">
            <v>32.649964018344889</v>
          </cell>
          <cell r="AA157">
            <v>13.84233984375</v>
          </cell>
          <cell r="AB157">
            <v>0</v>
          </cell>
          <cell r="AC157">
            <v>3.09646899414063</v>
          </cell>
          <cell r="AD157">
            <v>5.3361357421875004</v>
          </cell>
          <cell r="AE157">
            <v>0.48137063598632801</v>
          </cell>
          <cell r="AF157">
            <v>0</v>
          </cell>
          <cell r="AG157">
            <v>2.42843041992188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0.249054550170898</v>
          </cell>
          <cell r="AM157">
            <v>4.2936816406249996</v>
          </cell>
          <cell r="AN157">
            <v>0</v>
          </cell>
          <cell r="AO157">
            <v>0.18977244567871099</v>
          </cell>
          <cell r="AP157">
            <v>7.6467576026916506E-3</v>
          </cell>
          <cell r="AQ157">
            <v>0</v>
          </cell>
          <cell r="AR157">
            <v>180007.08164843751</v>
          </cell>
          <cell r="AS157">
            <v>97848.888000000006</v>
          </cell>
          <cell r="AT157">
            <v>0</v>
          </cell>
          <cell r="AU157">
            <v>15584.17</v>
          </cell>
          <cell r="AV157">
            <v>236.318203125</v>
          </cell>
          <cell r="AW157">
            <v>95.395289062499998</v>
          </cell>
          <cell r="AX157">
            <v>0</v>
          </cell>
          <cell r="AY157">
            <v>632.46243749999996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2178.5482499999998</v>
          </cell>
          <cell r="BE157">
            <v>37611.116000000002</v>
          </cell>
          <cell r="BF157">
            <v>0</v>
          </cell>
          <cell r="BG157">
            <v>1662.4066250000001</v>
          </cell>
          <cell r="BH157">
            <v>66.985593750000007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219.23925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1056746368</v>
          </cell>
          <cell r="BT157">
            <v>0</v>
          </cell>
          <cell r="BU157">
            <v>116616928</v>
          </cell>
          <cell r="BV157">
            <v>2706289</v>
          </cell>
          <cell r="BW157">
            <v>1100637.75</v>
          </cell>
          <cell r="BX157">
            <v>0</v>
          </cell>
          <cell r="BY157">
            <v>7633042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2215740.5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589739</v>
          </cell>
          <cell r="CT157">
            <v>4085</v>
          </cell>
          <cell r="CU157">
            <v>0</v>
          </cell>
          <cell r="CV157">
            <v>0</v>
          </cell>
          <cell r="CW157">
            <v>451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Q157">
            <v>2.0826023790033976</v>
          </cell>
          <cell r="DR157">
            <v>5.9001071868399757</v>
          </cell>
          <cell r="DS157">
            <v>16.905385035897329</v>
          </cell>
          <cell r="DT157">
            <v>14422.8408203125</v>
          </cell>
          <cell r="DV157">
            <v>3.0985654296875</v>
          </cell>
          <cell r="DW157">
            <v>2.72506298828125</v>
          </cell>
          <cell r="DX157">
            <v>23871.552</v>
          </cell>
        </row>
        <row r="158">
          <cell r="A158" t="str">
            <v>MROMISO2022</v>
          </cell>
          <cell r="B158" t="str">
            <v>EAST</v>
          </cell>
          <cell r="C158" t="str">
            <v>MROMISO</v>
          </cell>
          <cell r="D158">
            <v>2022</v>
          </cell>
          <cell r="F158">
            <v>83380.487999999998</v>
          </cell>
          <cell r="G158">
            <v>11768.9833984375</v>
          </cell>
          <cell r="H158">
            <v>52.330297969818112</v>
          </cell>
          <cell r="I158">
            <v>17.912392578125001</v>
          </cell>
          <cell r="J158">
            <v>0.180821914672852</v>
          </cell>
          <cell r="K158">
            <v>3.7084907226562498</v>
          </cell>
          <cell r="L158">
            <v>6.3169355468750004</v>
          </cell>
          <cell r="M158">
            <v>0.64094683837890598</v>
          </cell>
          <cell r="N158">
            <v>0</v>
          </cell>
          <cell r="O158">
            <v>3.209154296875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0.81616198730468792</v>
          </cell>
          <cell r="U158">
            <v>16.017547851562501</v>
          </cell>
          <cell r="V158">
            <v>0</v>
          </cell>
          <cell r="W158">
            <v>0.37954489135742198</v>
          </cell>
          <cell r="X158">
            <v>4.9735912322997997E-2</v>
          </cell>
          <cell r="Y158">
            <v>0</v>
          </cell>
          <cell r="Z158">
            <v>33.188378530025489</v>
          </cell>
          <cell r="AA158">
            <v>13.8386689453125</v>
          </cell>
          <cell r="AB158">
            <v>0.16294619750976599</v>
          </cell>
          <cell r="AC158">
            <v>3.09646899414063</v>
          </cell>
          <cell r="AD158">
            <v>5.3361357421875004</v>
          </cell>
          <cell r="AE158">
            <v>0.47817196655273397</v>
          </cell>
          <cell r="AF158">
            <v>0</v>
          </cell>
          <cell r="AG158">
            <v>2.42877026367188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0.249054550170898</v>
          </cell>
          <cell r="AM158">
            <v>4.5463383789062499</v>
          </cell>
          <cell r="AN158">
            <v>0</v>
          </cell>
          <cell r="AO158">
            <v>0.18977244567871099</v>
          </cell>
          <cell r="AP158">
            <v>7.9568076133728002E-3</v>
          </cell>
          <cell r="AQ158">
            <v>0</v>
          </cell>
          <cell r="AR158">
            <v>182301.89792968752</v>
          </cell>
          <cell r="AS158">
            <v>95863.872000000003</v>
          </cell>
          <cell r="AT158">
            <v>1412.2773749999999</v>
          </cell>
          <cell r="AU158">
            <v>15149.014999999999</v>
          </cell>
          <cell r="AV158">
            <v>212.779875</v>
          </cell>
          <cell r="AW158">
            <v>90.236812499999999</v>
          </cell>
          <cell r="AX158">
            <v>0</v>
          </cell>
          <cell r="AY158">
            <v>632.46243749999996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2177.9077499999999</v>
          </cell>
          <cell r="BE158">
            <v>39824.46</v>
          </cell>
          <cell r="BF158">
            <v>0</v>
          </cell>
          <cell r="BG158">
            <v>1662.4066250000001</v>
          </cell>
          <cell r="BH158">
            <v>69.701632812499994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204.91242187500001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1035737856</v>
          </cell>
          <cell r="BT158">
            <v>16015225</v>
          </cell>
          <cell r="BU158">
            <v>113277728</v>
          </cell>
          <cell r="BV158">
            <v>2450672.25</v>
          </cell>
          <cell r="BW158">
            <v>1046163.3125</v>
          </cell>
          <cell r="BX158">
            <v>0</v>
          </cell>
          <cell r="BY158">
            <v>7633042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2086371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608194</v>
          </cell>
          <cell r="CT158">
            <v>3863</v>
          </cell>
          <cell r="CU158">
            <v>0</v>
          </cell>
          <cell r="CV158">
            <v>0</v>
          </cell>
          <cell r="CW158">
            <v>451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Q158">
            <v>2.161102818665344</v>
          </cell>
          <cell r="DR158">
            <v>6.1213362480222058</v>
          </cell>
          <cell r="DS158">
            <v>17.216706528470393</v>
          </cell>
          <cell r="DT158">
            <v>14512.69921875</v>
          </cell>
          <cell r="DV158">
            <v>3.0985654296875</v>
          </cell>
          <cell r="DW158">
            <v>2.8540942382812502</v>
          </cell>
          <cell r="DX158">
            <v>25001.866000000002</v>
          </cell>
        </row>
        <row r="159">
          <cell r="A159" t="str">
            <v>MROMISO2023</v>
          </cell>
          <cell r="B159" t="str">
            <v>EAST</v>
          </cell>
          <cell r="C159" t="str">
            <v>MROMISO</v>
          </cell>
          <cell r="D159">
            <v>2023</v>
          </cell>
          <cell r="F159">
            <v>83918.736000000004</v>
          </cell>
          <cell r="G159">
            <v>11808.91015625</v>
          </cell>
          <cell r="H159">
            <v>53.271813056945795</v>
          </cell>
          <cell r="I159">
            <v>17.883816406249998</v>
          </cell>
          <cell r="J159">
            <v>0.24</v>
          </cell>
          <cell r="K159">
            <v>3.7084907226562498</v>
          </cell>
          <cell r="L159">
            <v>6.3169355468750004</v>
          </cell>
          <cell r="M159">
            <v>0.64094683837890598</v>
          </cell>
          <cell r="N159">
            <v>0</v>
          </cell>
          <cell r="O159">
            <v>3.209154296875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0.81616198730468792</v>
          </cell>
          <cell r="U159">
            <v>16.926519531250001</v>
          </cell>
          <cell r="V159">
            <v>0</v>
          </cell>
          <cell r="W159">
            <v>0.37954489135742198</v>
          </cell>
          <cell r="X159">
            <v>5.16774063110352E-2</v>
          </cell>
          <cell r="Y159">
            <v>0</v>
          </cell>
          <cell r="Z159">
            <v>33.295263118743911</v>
          </cell>
          <cell r="AA159">
            <v>13.811536132812501</v>
          </cell>
          <cell r="AB159">
            <v>0.219513870239258</v>
          </cell>
          <cell r="AC159">
            <v>3.09646899414063</v>
          </cell>
          <cell r="AD159">
            <v>5.3361357421875004</v>
          </cell>
          <cell r="AE159">
            <v>0.47562902832031301</v>
          </cell>
          <cell r="AF159">
            <v>0</v>
          </cell>
          <cell r="AG159">
            <v>2.4305014648437502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0.249054550170898</v>
          </cell>
          <cell r="AM159">
            <v>4.8028828125</v>
          </cell>
          <cell r="AN159">
            <v>0</v>
          </cell>
          <cell r="AO159">
            <v>0.18977244567871099</v>
          </cell>
          <cell r="AP159">
            <v>8.2668571472168002E-3</v>
          </cell>
          <cell r="AQ159">
            <v>0</v>
          </cell>
          <cell r="AR159">
            <v>181477.7556015625</v>
          </cell>
          <cell r="AS159">
            <v>94154.088000000003</v>
          </cell>
          <cell r="AT159">
            <v>1906.4726250000001</v>
          </cell>
          <cell r="AU159">
            <v>14900.648999999999</v>
          </cell>
          <cell r="AV159">
            <v>195.43479687499999</v>
          </cell>
          <cell r="AW159">
            <v>76.087070312500003</v>
          </cell>
          <cell r="AX159">
            <v>0</v>
          </cell>
          <cell r="AY159">
            <v>632.46243749999996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2180.2582499999999</v>
          </cell>
          <cell r="BE159">
            <v>42067.951999999997</v>
          </cell>
          <cell r="BF159">
            <v>0</v>
          </cell>
          <cell r="BG159">
            <v>1662.4066250000001</v>
          </cell>
          <cell r="BH159">
            <v>72.417671874999996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192.13512499999999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1017592256</v>
          </cell>
          <cell r="BT159">
            <v>21619398</v>
          </cell>
          <cell r="BU159">
            <v>111282880</v>
          </cell>
          <cell r="BV159">
            <v>2261328</v>
          </cell>
          <cell r="BW159">
            <v>880309.875</v>
          </cell>
          <cell r="BX159">
            <v>0</v>
          </cell>
          <cell r="BY159">
            <v>7633042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1972100.875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608194</v>
          </cell>
          <cell r="CT159">
            <v>4086</v>
          </cell>
          <cell r="CU159">
            <v>0</v>
          </cell>
          <cell r="CV159">
            <v>0</v>
          </cell>
          <cell r="CW159">
            <v>451</v>
          </cell>
          <cell r="CX159">
            <v>0</v>
          </cell>
          <cell r="CY159">
            <v>111510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Q159">
            <v>2.2342377180983579</v>
          </cell>
          <cell r="DR159">
            <v>6.3369377886337954</v>
          </cell>
          <cell r="DS159">
            <v>17.473449835676576</v>
          </cell>
          <cell r="DT159">
            <v>14607.052734375</v>
          </cell>
          <cell r="DV159">
            <v>3.0985654296875</v>
          </cell>
          <cell r="DW159">
            <v>2.6755012207031301</v>
          </cell>
          <cell r="DX159">
            <v>23437.392</v>
          </cell>
        </row>
        <row r="160">
          <cell r="A160" t="str">
            <v>MROMISO2024</v>
          </cell>
          <cell r="B160" t="str">
            <v>EAST</v>
          </cell>
          <cell r="C160" t="str">
            <v>MROMISO</v>
          </cell>
          <cell r="D160">
            <v>2024</v>
          </cell>
          <cell r="F160">
            <v>84716.135999999999</v>
          </cell>
          <cell r="G160">
            <v>11781.6845703125</v>
          </cell>
          <cell r="H160">
            <v>54.319609352111819</v>
          </cell>
          <cell r="I160">
            <v>17.772537109375001</v>
          </cell>
          <cell r="J160">
            <v>0.47541052246093801</v>
          </cell>
          <cell r="K160">
            <v>3.7089526367187502</v>
          </cell>
          <cell r="L160">
            <v>6.3182812500000001</v>
          </cell>
          <cell r="M160">
            <v>0.64097741699218791</v>
          </cell>
          <cell r="N160">
            <v>0</v>
          </cell>
          <cell r="O160">
            <v>3.209830078125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0.81616198730468792</v>
          </cell>
          <cell r="U160">
            <v>17.845523437499999</v>
          </cell>
          <cell r="V160">
            <v>0</v>
          </cell>
          <cell r="W160">
            <v>0.37956335449218803</v>
          </cell>
          <cell r="X160">
            <v>5.3589332580566397E-2</v>
          </cell>
          <cell r="Y160">
            <v>0</v>
          </cell>
          <cell r="Z160">
            <v>33.811952305793781</v>
          </cell>
          <cell r="AA160">
            <v>13.7243671875</v>
          </cell>
          <cell r="AB160">
            <v>0.43169497680664104</v>
          </cell>
          <cell r="AC160">
            <v>3.09630908203125</v>
          </cell>
          <cell r="AD160">
            <v>5.3374692382812503</v>
          </cell>
          <cell r="AE160">
            <v>0.47654745483398397</v>
          </cell>
          <cell r="AF160">
            <v>0</v>
          </cell>
          <cell r="AG160">
            <v>2.4317717285156299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0.24914059448242198</v>
          </cell>
          <cell r="AM160">
            <v>5.0641406250000003</v>
          </cell>
          <cell r="AN160">
            <v>0</v>
          </cell>
          <cell r="AO160">
            <v>0.18978167724609402</v>
          </cell>
          <cell r="AP160">
            <v>8.5659227371215809E-3</v>
          </cell>
          <cell r="AQ160">
            <v>0</v>
          </cell>
          <cell r="AR160">
            <v>183825.88860156253</v>
          </cell>
          <cell r="AS160">
            <v>91667.047999999995</v>
          </cell>
          <cell r="AT160">
            <v>3730.4742500000002</v>
          </cell>
          <cell r="AU160">
            <v>14306.745999999999</v>
          </cell>
          <cell r="AV160">
            <v>193.642578125</v>
          </cell>
          <cell r="AW160">
            <v>84.019078124999993</v>
          </cell>
          <cell r="AX160">
            <v>0</v>
          </cell>
          <cell r="AY160">
            <v>634.63256249999995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2183.0962500000001</v>
          </cell>
          <cell r="BE160">
            <v>44481.5</v>
          </cell>
          <cell r="BF160">
            <v>0</v>
          </cell>
          <cell r="BG160">
            <v>1667.04225</v>
          </cell>
          <cell r="BH160">
            <v>75.243070312499995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188.23656249999999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991551808</v>
          </cell>
          <cell r="BT160">
            <v>42303580</v>
          </cell>
          <cell r="BU160">
            <v>106963888</v>
          </cell>
          <cell r="BV160">
            <v>2245210.75</v>
          </cell>
          <cell r="BW160">
            <v>974416.5</v>
          </cell>
          <cell r="BX160">
            <v>0</v>
          </cell>
          <cell r="BY160">
            <v>7659320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1936565.25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624642</v>
          </cell>
          <cell r="CT160">
            <v>4214</v>
          </cell>
          <cell r="CU160">
            <v>0</v>
          </cell>
          <cell r="CV160">
            <v>0</v>
          </cell>
          <cell r="CW160">
            <v>442</v>
          </cell>
          <cell r="CX160">
            <v>0</v>
          </cell>
          <cell r="CY160">
            <v>108200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Q160">
            <v>2.3076464401948829</v>
          </cell>
          <cell r="DR160">
            <v>6.4802039778135212</v>
          </cell>
          <cell r="DS160">
            <v>18.044691161888665</v>
          </cell>
          <cell r="DT160">
            <v>14839.5400390625</v>
          </cell>
          <cell r="DV160">
            <v>3.0987822265624998</v>
          </cell>
          <cell r="DW160">
            <v>2.80216381835938</v>
          </cell>
          <cell r="DX160">
            <v>24614.207999999999</v>
          </cell>
        </row>
        <row r="161">
          <cell r="A161" t="str">
            <v>MROMISO2025</v>
          </cell>
          <cell r="B161" t="str">
            <v>EAST</v>
          </cell>
          <cell r="C161" t="str">
            <v>MROMISO</v>
          </cell>
          <cell r="D161">
            <v>2025</v>
          </cell>
          <cell r="F161">
            <v>85168.512000000002</v>
          </cell>
          <cell r="G161">
            <v>11921.0810546875</v>
          </cell>
          <cell r="H161">
            <v>55.44456921386719</v>
          </cell>
          <cell r="I161">
            <v>17.652380859375</v>
          </cell>
          <cell r="J161">
            <v>0.73448602294921894</v>
          </cell>
          <cell r="K161">
            <v>3.7084907226562498</v>
          </cell>
          <cell r="L161">
            <v>6.3169355468750004</v>
          </cell>
          <cell r="M161">
            <v>0.64094683837890598</v>
          </cell>
          <cell r="N161">
            <v>0</v>
          </cell>
          <cell r="O161">
            <v>3.209154296875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0.81616198730468792</v>
          </cell>
          <cell r="U161">
            <v>18.832341796874999</v>
          </cell>
          <cell r="V161">
            <v>0</v>
          </cell>
          <cell r="W161">
            <v>0.37954489135742198</v>
          </cell>
          <cell r="X161">
            <v>5.5560821533203096E-2</v>
          </cell>
          <cell r="Y161">
            <v>0</v>
          </cell>
          <cell r="Z161">
            <v>34.216009552955633</v>
          </cell>
          <cell r="AA161">
            <v>13.6418818359375</v>
          </cell>
          <cell r="AB161">
            <v>0.66934533691406295</v>
          </cell>
          <cell r="AC161">
            <v>3.09646899414063</v>
          </cell>
          <cell r="AD161">
            <v>5.3361357421875004</v>
          </cell>
          <cell r="AE161">
            <v>0.47785845947265604</v>
          </cell>
          <cell r="AF161">
            <v>0</v>
          </cell>
          <cell r="AG161">
            <v>2.4296767578125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0.249054550170898</v>
          </cell>
          <cell r="AM161">
            <v>5.3388447265624999</v>
          </cell>
          <cell r="AN161">
            <v>0</v>
          </cell>
          <cell r="AO161">
            <v>0.18977244567871099</v>
          </cell>
          <cell r="AP161">
            <v>8.8874521255493198E-3</v>
          </cell>
          <cell r="AQ161">
            <v>0</v>
          </cell>
          <cell r="AR161">
            <v>185565.20771875003</v>
          </cell>
          <cell r="AS161">
            <v>89037.576000000001</v>
          </cell>
          <cell r="AT161">
            <v>5787.2309999999998</v>
          </cell>
          <cell r="AU161">
            <v>14620.67</v>
          </cell>
          <cell r="AV161">
            <v>205.9623125</v>
          </cell>
          <cell r="AW161">
            <v>83.326437499999997</v>
          </cell>
          <cell r="AX161">
            <v>0</v>
          </cell>
          <cell r="AY161">
            <v>632.46243749999996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2177.5225</v>
          </cell>
          <cell r="BE161">
            <v>46766.728000000003</v>
          </cell>
          <cell r="BF161">
            <v>0</v>
          </cell>
          <cell r="BG161">
            <v>1662.4066250000001</v>
          </cell>
          <cell r="BH161">
            <v>77.854078125000001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177.45832812500001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964125504</v>
          </cell>
          <cell r="BT161">
            <v>65246968</v>
          </cell>
          <cell r="BU161">
            <v>109073688</v>
          </cell>
          <cell r="BV161">
            <v>2379108</v>
          </cell>
          <cell r="BW161">
            <v>966248.875</v>
          </cell>
          <cell r="BX161">
            <v>0</v>
          </cell>
          <cell r="BY161">
            <v>7633042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1841500.875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681209</v>
          </cell>
          <cell r="CT161">
            <v>4184</v>
          </cell>
          <cell r="CU161">
            <v>0</v>
          </cell>
          <cell r="CV161">
            <v>0</v>
          </cell>
          <cell r="CW161">
            <v>465</v>
          </cell>
          <cell r="CX161">
            <v>0</v>
          </cell>
          <cell r="CY161">
            <v>73000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Q161">
            <v>2.3768490103130806</v>
          </cell>
          <cell r="DR161">
            <v>6.5901365689587754</v>
          </cell>
          <cell r="DS161">
            <v>18.695232186924478</v>
          </cell>
          <cell r="DT161">
            <v>14822.8583984375</v>
          </cell>
          <cell r="DV161">
            <v>3.0985654296875</v>
          </cell>
          <cell r="DW161">
            <v>2.77808325195313</v>
          </cell>
          <cell r="DX161">
            <v>24336.01</v>
          </cell>
        </row>
        <row r="162">
          <cell r="A162" t="str">
            <v>MROMISO2026</v>
          </cell>
          <cell r="B162" t="str">
            <v>EAST</v>
          </cell>
          <cell r="C162" t="str">
            <v>MROMISO</v>
          </cell>
          <cell r="D162">
            <v>2026</v>
          </cell>
          <cell r="F162">
            <v>85765.68</v>
          </cell>
          <cell r="G162">
            <v>11920.51953125</v>
          </cell>
          <cell r="H162">
            <v>56.465364864349361</v>
          </cell>
          <cell r="I162">
            <v>17.539296875000002</v>
          </cell>
          <cell r="J162">
            <v>0.79378002929687497</v>
          </cell>
          <cell r="K162">
            <v>3.7084907226562498</v>
          </cell>
          <cell r="L162">
            <v>6.3169355468750004</v>
          </cell>
          <cell r="M162">
            <v>0.64094683837890598</v>
          </cell>
          <cell r="N162">
            <v>0</v>
          </cell>
          <cell r="O162">
            <v>3.209154296875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0.81616198730468792</v>
          </cell>
          <cell r="U162">
            <v>19.904859375000001</v>
          </cell>
          <cell r="V162">
            <v>0</v>
          </cell>
          <cell r="W162">
            <v>0.37954489135742198</v>
          </cell>
          <cell r="X162">
            <v>5.7628871917724603E-2</v>
          </cell>
          <cell r="Y162">
            <v>0</v>
          </cell>
          <cell r="Z162">
            <v>34.461598181724554</v>
          </cell>
          <cell r="AA162">
            <v>13.5502158203125</v>
          </cell>
          <cell r="AB162">
            <v>0.726023803710938</v>
          </cell>
          <cell r="AC162">
            <v>3.09646899414063</v>
          </cell>
          <cell r="AD162">
            <v>5.3361357421875004</v>
          </cell>
          <cell r="AE162">
            <v>0.48155065917968803</v>
          </cell>
          <cell r="AF162">
            <v>0</v>
          </cell>
          <cell r="AG162">
            <v>2.4314780273437502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0.249054550170898</v>
          </cell>
          <cell r="AM162">
            <v>5.6399399414062499</v>
          </cell>
          <cell r="AN162">
            <v>0</v>
          </cell>
          <cell r="AO162">
            <v>0.18977244567871099</v>
          </cell>
          <cell r="AP162">
            <v>9.2184514999389591E-3</v>
          </cell>
          <cell r="AQ162">
            <v>0</v>
          </cell>
          <cell r="AR162">
            <v>186304.50728906249</v>
          </cell>
          <cell r="AS162">
            <v>86212.224000000002</v>
          </cell>
          <cell r="AT162">
            <v>6314.5420000000004</v>
          </cell>
          <cell r="AU162">
            <v>15273.157999999999</v>
          </cell>
          <cell r="AV162">
            <v>191.68937500000001</v>
          </cell>
          <cell r="AW162">
            <v>75.847281249999995</v>
          </cell>
          <cell r="AX162">
            <v>0</v>
          </cell>
          <cell r="AY162">
            <v>632.46243749999996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2179.2874999999999</v>
          </cell>
          <cell r="BE162">
            <v>49404.915999999997</v>
          </cell>
          <cell r="BF162">
            <v>0</v>
          </cell>
          <cell r="BG162">
            <v>1662.4066250000001</v>
          </cell>
          <cell r="BH162">
            <v>80.753632812500001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171.98043749999999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934797056</v>
          </cell>
          <cell r="BT162">
            <v>71090224</v>
          </cell>
          <cell r="BU162">
            <v>113882288</v>
          </cell>
          <cell r="BV162">
            <v>2221971.75</v>
          </cell>
          <cell r="BW162">
            <v>878249.25</v>
          </cell>
          <cell r="BX162">
            <v>0</v>
          </cell>
          <cell r="BY162">
            <v>7633042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1793569.625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736171</v>
          </cell>
          <cell r="CT162">
            <v>4291</v>
          </cell>
          <cell r="CU162">
            <v>0</v>
          </cell>
          <cell r="CV162">
            <v>0</v>
          </cell>
          <cell r="CW162">
            <v>488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Q162">
            <v>2.4480503391743671</v>
          </cell>
          <cell r="DR162">
            <v>6.5645178510990227</v>
          </cell>
          <cell r="DS162">
            <v>19.098828932388432</v>
          </cell>
          <cell r="DT162">
            <v>14928.0224609375</v>
          </cell>
          <cell r="DV162">
            <v>3.0985654296875</v>
          </cell>
          <cell r="DW162">
            <v>2.75173974609375</v>
          </cell>
          <cell r="DX162">
            <v>24105.24</v>
          </cell>
        </row>
        <row r="163">
          <cell r="A163" t="str">
            <v>MROMISO2027</v>
          </cell>
          <cell r="B163" t="str">
            <v>EAST</v>
          </cell>
          <cell r="C163" t="str">
            <v>MROMISO</v>
          </cell>
          <cell r="D163">
            <v>2027</v>
          </cell>
          <cell r="F163">
            <v>86360.736000000004</v>
          </cell>
          <cell r="G163">
            <v>12113.884765625</v>
          </cell>
          <cell r="H163">
            <v>57.699871238708496</v>
          </cell>
          <cell r="I163">
            <v>17.449414062500001</v>
          </cell>
          <cell r="J163">
            <v>1.0499443359375</v>
          </cell>
          <cell r="K163">
            <v>3.7084907226562498</v>
          </cell>
          <cell r="L163">
            <v>6.3169355468750004</v>
          </cell>
          <cell r="M163">
            <v>0.64094683837890598</v>
          </cell>
          <cell r="N163">
            <v>0</v>
          </cell>
          <cell r="O163">
            <v>3.209154296875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0.81616198730468792</v>
          </cell>
          <cell r="U163">
            <v>20.970912109375</v>
          </cell>
          <cell r="V163">
            <v>0</v>
          </cell>
          <cell r="W163">
            <v>0.37954489135742198</v>
          </cell>
          <cell r="X163">
            <v>5.98010177612305E-2</v>
          </cell>
          <cell r="Y163">
            <v>0</v>
          </cell>
          <cell r="Z163">
            <v>34.903899477958696</v>
          </cell>
          <cell r="AA163">
            <v>13.4839404296875</v>
          </cell>
          <cell r="AB163">
            <v>0.95686425781249995</v>
          </cell>
          <cell r="AC163">
            <v>3.09646899414063</v>
          </cell>
          <cell r="AD163">
            <v>5.3361357421875004</v>
          </cell>
          <cell r="AE163">
            <v>0.48306863403320299</v>
          </cell>
          <cell r="AF163">
            <v>0</v>
          </cell>
          <cell r="AG163">
            <v>2.4317614746093801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0.249054550170898</v>
          </cell>
          <cell r="AM163">
            <v>5.9417836914062496</v>
          </cell>
          <cell r="AN163">
            <v>0</v>
          </cell>
          <cell r="AO163">
            <v>0.18977244567871099</v>
          </cell>
          <cell r="AP163">
            <v>9.5661039352416995E-3</v>
          </cell>
          <cell r="AQ163">
            <v>0</v>
          </cell>
          <cell r="AR163">
            <v>188574.01076562499</v>
          </cell>
          <cell r="AS163">
            <v>84260.504000000001</v>
          </cell>
          <cell r="AT163">
            <v>8311.0715</v>
          </cell>
          <cell r="AU163">
            <v>15078.44</v>
          </cell>
          <cell r="AV163">
            <v>196.36459375000001</v>
          </cell>
          <cell r="AW163">
            <v>74.773710937499999</v>
          </cell>
          <cell r="AX163">
            <v>0</v>
          </cell>
          <cell r="AY163">
            <v>632.46243749999996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2179.201</v>
          </cell>
          <cell r="BE163">
            <v>52048.82</v>
          </cell>
          <cell r="BF163">
            <v>0</v>
          </cell>
          <cell r="BG163">
            <v>1662.4066250000001</v>
          </cell>
          <cell r="BH163">
            <v>83.799070312500007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170.935828125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914866240</v>
          </cell>
          <cell r="BT163">
            <v>93190536</v>
          </cell>
          <cell r="BU163">
            <v>112455104</v>
          </cell>
          <cell r="BV163">
            <v>2273949.75</v>
          </cell>
          <cell r="BW163">
            <v>860426.6875</v>
          </cell>
          <cell r="BX163">
            <v>0</v>
          </cell>
          <cell r="BY163">
            <v>7633042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1782813.5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704477</v>
          </cell>
          <cell r="CT163">
            <v>4404</v>
          </cell>
          <cell r="CU163">
            <v>0</v>
          </cell>
          <cell r="CV163">
            <v>0</v>
          </cell>
          <cell r="CW163">
            <v>513</v>
          </cell>
          <cell r="CX163">
            <v>0</v>
          </cell>
          <cell r="CY163">
            <v>355470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Q163">
            <v>2.5108476513462779</v>
          </cell>
          <cell r="DR163">
            <v>6.6771402390059595</v>
          </cell>
          <cell r="DS163">
            <v>19.476642975954604</v>
          </cell>
          <cell r="DT163">
            <v>15030.49609375</v>
          </cell>
          <cell r="DV163">
            <v>3.0985654296875</v>
          </cell>
          <cell r="DW163">
            <v>2.7254831542968798</v>
          </cell>
          <cell r="DX163">
            <v>23875.232</v>
          </cell>
        </row>
        <row r="164">
          <cell r="A164" t="str">
            <v>MROMISO2028</v>
          </cell>
          <cell r="B164" t="str">
            <v>EAST</v>
          </cell>
          <cell r="C164" t="str">
            <v>MROMISO</v>
          </cell>
          <cell r="D164">
            <v>2028</v>
          </cell>
          <cell r="F164">
            <v>87159.792000000001</v>
          </cell>
          <cell r="G164">
            <v>12162.94921875</v>
          </cell>
          <cell r="H164">
            <v>58.698001537323002</v>
          </cell>
          <cell r="I164">
            <v>17.148957031249999</v>
          </cell>
          <cell r="J164">
            <v>1.2615122070312501</v>
          </cell>
          <cell r="K164">
            <v>3.7089526367187502</v>
          </cell>
          <cell r="L164">
            <v>6.3182812500000001</v>
          </cell>
          <cell r="M164">
            <v>0.64097741699218791</v>
          </cell>
          <cell r="N164">
            <v>0</v>
          </cell>
          <cell r="O164">
            <v>3.209830078125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0.81616198730468792</v>
          </cell>
          <cell r="U164">
            <v>22.052906249999999</v>
          </cell>
          <cell r="V164">
            <v>0</v>
          </cell>
          <cell r="W164">
            <v>0.37956335449218803</v>
          </cell>
          <cell r="X164">
            <v>6.2077098846435495E-2</v>
          </cell>
          <cell r="Y164">
            <v>0</v>
          </cell>
          <cell r="Z164">
            <v>35.342062717437756</v>
          </cell>
          <cell r="AA164">
            <v>13.2934306640625</v>
          </cell>
          <cell r="AB164">
            <v>1.15230908203125</v>
          </cell>
          <cell r="AC164">
            <v>3.09630908203125</v>
          </cell>
          <cell r="AD164">
            <v>5.3374692382812503</v>
          </cell>
          <cell r="AE164">
            <v>0.48106488037109396</v>
          </cell>
          <cell r="AF164">
            <v>0</v>
          </cell>
          <cell r="AG164">
            <v>2.4291123046875001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0.24914059448242198</v>
          </cell>
          <cell r="AM164">
            <v>6.2490908203125004</v>
          </cell>
          <cell r="AN164">
            <v>0</v>
          </cell>
          <cell r="AO164">
            <v>0.18978167724609402</v>
          </cell>
          <cell r="AP164">
            <v>9.9234657287597689E-3</v>
          </cell>
          <cell r="AQ164">
            <v>0</v>
          </cell>
          <cell r="AR164">
            <v>192767.19953906251</v>
          </cell>
          <cell r="AS164">
            <v>83036.471999999994</v>
          </cell>
          <cell r="AT164">
            <v>9952.9889999999996</v>
          </cell>
          <cell r="AU164">
            <v>14829.428</v>
          </cell>
          <cell r="AV164">
            <v>181.59343749999999</v>
          </cell>
          <cell r="AW164">
            <v>69.483039062499998</v>
          </cell>
          <cell r="AX164">
            <v>0</v>
          </cell>
          <cell r="AY164">
            <v>634.63256249999995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2182.9405000000002</v>
          </cell>
          <cell r="BE164">
            <v>54886.468000000001</v>
          </cell>
          <cell r="BF164">
            <v>0</v>
          </cell>
          <cell r="BG164">
            <v>1667.04225</v>
          </cell>
          <cell r="BH164">
            <v>87.167718750000006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165.66103125000001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902532800</v>
          </cell>
          <cell r="BT164">
            <v>111360320</v>
          </cell>
          <cell r="BU164">
            <v>110564920</v>
          </cell>
          <cell r="BV164">
            <v>2113074.75</v>
          </cell>
          <cell r="BW164">
            <v>802189.4375</v>
          </cell>
          <cell r="BX164">
            <v>0</v>
          </cell>
          <cell r="BY164">
            <v>7659320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1735741.625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736171</v>
          </cell>
          <cell r="CT164">
            <v>4487</v>
          </cell>
          <cell r="CU164">
            <v>0</v>
          </cell>
          <cell r="CV164">
            <v>0</v>
          </cell>
          <cell r="CW164">
            <v>538</v>
          </cell>
          <cell r="CX164">
            <v>0</v>
          </cell>
          <cell r="CY164">
            <v>81900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Q164">
            <v>2.5711708206061874</v>
          </cell>
          <cell r="DR164">
            <v>6.8880696969707929</v>
          </cell>
          <cell r="DS164">
            <v>20.070142631842131</v>
          </cell>
          <cell r="DT164">
            <v>15132.6923828125</v>
          </cell>
          <cell r="DV164">
            <v>3.0987822265624998</v>
          </cell>
          <cell r="DW164">
            <v>2.8544309082031298</v>
          </cell>
          <cell r="DX164">
            <v>25073.322</v>
          </cell>
        </row>
        <row r="165">
          <cell r="A165" t="str">
            <v>MROMISO2029</v>
          </cell>
          <cell r="B165" t="str">
            <v>EAST</v>
          </cell>
          <cell r="C165" t="str">
            <v>MROMISO</v>
          </cell>
          <cell r="D165">
            <v>2029</v>
          </cell>
          <cell r="F165">
            <v>87551.928</v>
          </cell>
          <cell r="G165">
            <v>12313.314453125</v>
          </cell>
          <cell r="H165">
            <v>59.654479515075693</v>
          </cell>
          <cell r="I165">
            <v>16.995447265625</v>
          </cell>
          <cell r="J165">
            <v>1.30378002929688</v>
          </cell>
          <cell r="K165">
            <v>3.7084907226562498</v>
          </cell>
          <cell r="L165">
            <v>6.3169355468750004</v>
          </cell>
          <cell r="M165">
            <v>0.64094683837890598</v>
          </cell>
          <cell r="N165">
            <v>0</v>
          </cell>
          <cell r="O165">
            <v>3.209154296875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0.81616198730468792</v>
          </cell>
          <cell r="U165">
            <v>23.120978515625001</v>
          </cell>
          <cell r="V165">
            <v>0</v>
          </cell>
          <cell r="W165">
            <v>0.37954489135742198</v>
          </cell>
          <cell r="X165">
            <v>6.4473991394043001E-2</v>
          </cell>
          <cell r="Y165">
            <v>0</v>
          </cell>
          <cell r="Z165">
            <v>35.40634670352938</v>
          </cell>
          <cell r="AA165">
            <v>13.200278320312499</v>
          </cell>
          <cell r="AB165">
            <v>1.19249072265625</v>
          </cell>
          <cell r="AC165">
            <v>3.09646899414063</v>
          </cell>
          <cell r="AD165">
            <v>5.3361357421875004</v>
          </cell>
          <cell r="AE165">
            <v>0.479696197509766</v>
          </cell>
          <cell r="AF165">
            <v>0</v>
          </cell>
          <cell r="AG165">
            <v>2.4280798339843801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0.249054550170898</v>
          </cell>
          <cell r="AM165">
            <v>6.5486093749999998</v>
          </cell>
          <cell r="AN165">
            <v>0</v>
          </cell>
          <cell r="AO165">
            <v>0.18977244567871099</v>
          </cell>
          <cell r="AP165">
            <v>1.03139886856079E-2</v>
          </cell>
          <cell r="AQ165">
            <v>0</v>
          </cell>
          <cell r="AR165">
            <v>193239.94732812501</v>
          </cell>
          <cell r="AS165">
            <v>82145.823999999993</v>
          </cell>
          <cell r="AT165">
            <v>10294.371999999999</v>
          </cell>
          <cell r="AU165">
            <v>15027.28</v>
          </cell>
          <cell r="AV165">
            <v>187.9463125</v>
          </cell>
          <cell r="AW165">
            <v>75.403312499999998</v>
          </cell>
          <cell r="AX165">
            <v>0</v>
          </cell>
          <cell r="AY165">
            <v>632.46243749999996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2173.2682500000001</v>
          </cell>
          <cell r="BE165">
            <v>57346.031999999999</v>
          </cell>
          <cell r="BF165">
            <v>0</v>
          </cell>
          <cell r="BG165">
            <v>1662.4066250000001</v>
          </cell>
          <cell r="BH165">
            <v>90.350546875000006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167.68984374999999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893229632</v>
          </cell>
          <cell r="BT165">
            <v>115137176</v>
          </cell>
          <cell r="BU165">
            <v>112184128</v>
          </cell>
          <cell r="BV165">
            <v>2184483.25</v>
          </cell>
          <cell r="BW165">
            <v>876157.875</v>
          </cell>
          <cell r="BX165">
            <v>0</v>
          </cell>
          <cell r="BY165">
            <v>7633042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1750453.125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704477</v>
          </cell>
          <cell r="CT165">
            <v>4559</v>
          </cell>
          <cell r="CU165">
            <v>0</v>
          </cell>
          <cell r="CV165">
            <v>0</v>
          </cell>
          <cell r="CW165">
            <v>565</v>
          </cell>
          <cell r="CX165">
            <v>0</v>
          </cell>
          <cell r="CY165">
            <v>143700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Q165">
            <v>2.6332657535481312</v>
          </cell>
          <cell r="DR165">
            <v>7.1167164128601152</v>
          </cell>
          <cell r="DS165">
            <v>20.574286952782519</v>
          </cell>
          <cell r="DT165">
            <v>15361.1728515625</v>
          </cell>
          <cell r="DV165">
            <v>3.0985654296875</v>
          </cell>
          <cell r="DW165">
            <v>2.6754465332031301</v>
          </cell>
          <cell r="DX165">
            <v>23436.912</v>
          </cell>
        </row>
        <row r="166">
          <cell r="A166" t="str">
            <v>MROMISO2030</v>
          </cell>
          <cell r="B166" t="str">
            <v>EAST</v>
          </cell>
          <cell r="C166" t="str">
            <v>MROMISO</v>
          </cell>
          <cell r="D166">
            <v>2030</v>
          </cell>
          <cell r="F166">
            <v>88180.607999999993</v>
          </cell>
          <cell r="G166">
            <v>12428.6220703125</v>
          </cell>
          <cell r="H166">
            <v>60.300497650146482</v>
          </cell>
          <cell r="I166">
            <v>16.393513671874999</v>
          </cell>
          <cell r="J166">
            <v>1.439396484375</v>
          </cell>
          <cell r="K166">
            <v>3.7084907226562498</v>
          </cell>
          <cell r="L166">
            <v>6.3169355468750004</v>
          </cell>
          <cell r="M166">
            <v>0.64094683837890598</v>
          </cell>
          <cell r="N166">
            <v>0</v>
          </cell>
          <cell r="O166">
            <v>3.209154296875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0.81616198730468792</v>
          </cell>
          <cell r="U166">
            <v>24.230804687500001</v>
          </cell>
          <cell r="V166">
            <v>0</v>
          </cell>
          <cell r="W166">
            <v>0.37954489135742198</v>
          </cell>
          <cell r="X166">
            <v>6.6983093261718807E-2</v>
          </cell>
          <cell r="Y166">
            <v>0</v>
          </cell>
          <cell r="Z166">
            <v>35.497009213447583</v>
          </cell>
          <cell r="AA166">
            <v>12.737430664062501</v>
          </cell>
          <cell r="AB166">
            <v>1.3147004394531301</v>
          </cell>
          <cell r="AC166">
            <v>3.09646899414063</v>
          </cell>
          <cell r="AD166">
            <v>5.3361357421875004</v>
          </cell>
          <cell r="AE166">
            <v>0.47874719238281299</v>
          </cell>
          <cell r="AF166">
            <v>0</v>
          </cell>
          <cell r="AG166">
            <v>2.4222595214843801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0.249054550170898</v>
          </cell>
          <cell r="AM166">
            <v>6.8601699218750003</v>
          </cell>
          <cell r="AN166">
            <v>0</v>
          </cell>
          <cell r="AO166">
            <v>0.18977244567871099</v>
          </cell>
          <cell r="AP166">
            <v>1.0715542793273899E-2</v>
          </cell>
          <cell r="AQ166">
            <v>0</v>
          </cell>
          <cell r="AR166">
            <v>193981.26381250002</v>
          </cell>
          <cell r="AS166">
            <v>78017.767999999996</v>
          </cell>
          <cell r="AT166">
            <v>11369.382</v>
          </cell>
          <cell r="AU166">
            <v>14956.905000000001</v>
          </cell>
          <cell r="AV166">
            <v>187.550515625</v>
          </cell>
          <cell r="AW166">
            <v>76.905218750000003</v>
          </cell>
          <cell r="AX166">
            <v>0</v>
          </cell>
          <cell r="AY166">
            <v>632.46243749999996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2177.3342499999999</v>
          </cell>
          <cell r="BE166">
            <v>60093.5</v>
          </cell>
          <cell r="BF166">
            <v>0</v>
          </cell>
          <cell r="BG166">
            <v>1662.4066250000001</v>
          </cell>
          <cell r="BH166">
            <v>93.868156249999998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171.56560937500001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845594240</v>
          </cell>
          <cell r="BT166">
            <v>126468616</v>
          </cell>
          <cell r="BU166">
            <v>111653336</v>
          </cell>
          <cell r="BV166">
            <v>2178405.25</v>
          </cell>
          <cell r="BW166">
            <v>890723.75</v>
          </cell>
          <cell r="BX166">
            <v>0</v>
          </cell>
          <cell r="BY166">
            <v>7633042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1783140.75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761766</v>
          </cell>
          <cell r="CT166">
            <v>4657</v>
          </cell>
          <cell r="CU166">
            <v>0</v>
          </cell>
          <cell r="CV166">
            <v>0</v>
          </cell>
          <cell r="CW166">
            <v>592</v>
          </cell>
          <cell r="CX166">
            <v>0</v>
          </cell>
          <cell r="CY166">
            <v>86000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Q166">
            <v>2.7119732982097893</v>
          </cell>
          <cell r="DR166">
            <v>7.3610390154397178</v>
          </cell>
          <cell r="DS166">
            <v>21.05749750190709</v>
          </cell>
          <cell r="DT166">
            <v>15470.9375</v>
          </cell>
          <cell r="DV166">
            <v>3.0985654296875</v>
          </cell>
          <cell r="DW166">
            <v>2.8015541992187498</v>
          </cell>
          <cell r="DX166">
            <v>24541.616000000002</v>
          </cell>
        </row>
        <row r="167">
          <cell r="A167" t="str">
            <v>MROMISO2031</v>
          </cell>
          <cell r="B167" t="str">
            <v>EAST</v>
          </cell>
          <cell r="C167" t="str">
            <v>MROMISO</v>
          </cell>
          <cell r="D167">
            <v>2031</v>
          </cell>
          <cell r="F167">
            <v>88850.928</v>
          </cell>
          <cell r="G167">
            <v>12668.595703125</v>
          </cell>
          <cell r="H167">
            <v>61.305772880554208</v>
          </cell>
          <cell r="I167">
            <v>16.2589453125</v>
          </cell>
          <cell r="J167">
            <v>1.4837800292968799</v>
          </cell>
          <cell r="K167">
            <v>3.7084907226562498</v>
          </cell>
          <cell r="L167">
            <v>6.3169355468750004</v>
          </cell>
          <cell r="M167">
            <v>0.64094683837890598</v>
          </cell>
          <cell r="N167">
            <v>0</v>
          </cell>
          <cell r="O167">
            <v>3.209154296875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0.81616198730468792</v>
          </cell>
          <cell r="U167">
            <v>25.323580078125001</v>
          </cell>
          <cell r="V167">
            <v>0</v>
          </cell>
          <cell r="W167">
            <v>0.37954489135742198</v>
          </cell>
          <cell r="X167">
            <v>6.9667747497558594E-2</v>
          </cell>
          <cell r="Y167">
            <v>0</v>
          </cell>
          <cell r="Z167">
            <v>35.73566049861909</v>
          </cell>
          <cell r="AA167">
            <v>12.6509150390625</v>
          </cell>
          <cell r="AB167">
            <v>1.35712622070313</v>
          </cell>
          <cell r="AC167">
            <v>3.09646899414063</v>
          </cell>
          <cell r="AD167">
            <v>5.3361357421875004</v>
          </cell>
          <cell r="AE167">
            <v>0.47703344726562502</v>
          </cell>
          <cell r="AF167">
            <v>0</v>
          </cell>
          <cell r="AG167">
            <v>2.4209462890625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0.24870982360839802</v>
          </cell>
          <cell r="AM167">
            <v>7.1698774414062498</v>
          </cell>
          <cell r="AN167">
            <v>0</v>
          </cell>
          <cell r="AO167">
            <v>0.18977244567871099</v>
          </cell>
          <cell r="AP167">
            <v>1.11457586288452E-2</v>
          </cell>
          <cell r="AQ167">
            <v>0</v>
          </cell>
          <cell r="AR167">
            <v>196398.78389843748</v>
          </cell>
          <cell r="AS167">
            <v>77025.856</v>
          </cell>
          <cell r="AT167">
            <v>11835.793</v>
          </cell>
          <cell r="AU167">
            <v>15405.073</v>
          </cell>
          <cell r="AV167">
            <v>183.93003125000001</v>
          </cell>
          <cell r="AW167">
            <v>68.776562499999997</v>
          </cell>
          <cell r="AX167">
            <v>0</v>
          </cell>
          <cell r="AY167">
            <v>632.46243749999996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2177.2067499999998</v>
          </cell>
          <cell r="BE167">
            <v>62807.6</v>
          </cell>
          <cell r="BF167">
            <v>0</v>
          </cell>
          <cell r="BG167">
            <v>1662.4066250000001</v>
          </cell>
          <cell r="BH167">
            <v>97.636851562499999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170.88664062500001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835379072</v>
          </cell>
          <cell r="BT167">
            <v>131436640</v>
          </cell>
          <cell r="BU167">
            <v>114903104</v>
          </cell>
          <cell r="BV167">
            <v>2138641.5</v>
          </cell>
          <cell r="BW167">
            <v>793703.4375</v>
          </cell>
          <cell r="BX167">
            <v>0</v>
          </cell>
          <cell r="BY167">
            <v>7633042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1776138.375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718439</v>
          </cell>
          <cell r="CT167">
            <v>4753</v>
          </cell>
          <cell r="CU167">
            <v>0</v>
          </cell>
          <cell r="CV167">
            <v>0</v>
          </cell>
          <cell r="CW167">
            <v>640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Q167">
            <v>2.7779011682016379</v>
          </cell>
          <cell r="DR167">
            <v>7.528583061602931</v>
          </cell>
          <cell r="DS167">
            <v>21.582282210033181</v>
          </cell>
          <cell r="DT167">
            <v>15450.2392578125</v>
          </cell>
          <cell r="DV167">
            <v>3.0985654296875</v>
          </cell>
          <cell r="DW167">
            <v>2.7775292968750001</v>
          </cell>
          <cell r="DX167">
            <v>24331.155999999999</v>
          </cell>
        </row>
        <row r="168">
          <cell r="A168" t="str">
            <v>MROMISO2032</v>
          </cell>
          <cell r="B168" t="str">
            <v>EAST</v>
          </cell>
          <cell r="C168" t="str">
            <v>MROMISO</v>
          </cell>
          <cell r="D168">
            <v>2032</v>
          </cell>
          <cell r="F168">
            <v>89638.656000000003</v>
          </cell>
          <cell r="G168">
            <v>12736.470703125</v>
          </cell>
          <cell r="H168">
            <v>62.962587478637701</v>
          </cell>
          <cell r="I168">
            <v>16.222706054687499</v>
          </cell>
          <cell r="J168">
            <v>1.7978510742187499</v>
          </cell>
          <cell r="K168">
            <v>3.7089526367187502</v>
          </cell>
          <cell r="L168">
            <v>6.3182812500000001</v>
          </cell>
          <cell r="M168">
            <v>0.64097741699218791</v>
          </cell>
          <cell r="N168">
            <v>0</v>
          </cell>
          <cell r="O168">
            <v>3.209830078125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0.81616198730468792</v>
          </cell>
          <cell r="U168">
            <v>26.471509765625001</v>
          </cell>
          <cell r="V168">
            <v>0</v>
          </cell>
          <cell r="W168">
            <v>0.37956335449218803</v>
          </cell>
          <cell r="X168">
            <v>7.2561721801757795E-2</v>
          </cell>
          <cell r="Y168">
            <v>0</v>
          </cell>
          <cell r="Z168">
            <v>36.49997240447999</v>
          </cell>
          <cell r="AA168">
            <v>12.62166015625</v>
          </cell>
          <cell r="AB168">
            <v>1.6404136962890601</v>
          </cell>
          <cell r="AC168">
            <v>3.09630908203125</v>
          </cell>
          <cell r="AD168">
            <v>5.3374692382812503</v>
          </cell>
          <cell r="AE168">
            <v>0.47628402709960899</v>
          </cell>
          <cell r="AF168">
            <v>0</v>
          </cell>
          <cell r="AG168">
            <v>2.4237248535156302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0.248780227661133</v>
          </cell>
          <cell r="AM168">
            <v>7.4952905273437498</v>
          </cell>
          <cell r="AN168">
            <v>0</v>
          </cell>
          <cell r="AO168">
            <v>0.18978167724609402</v>
          </cell>
          <cell r="AP168">
            <v>1.1601448059082E-2</v>
          </cell>
          <cell r="AQ168">
            <v>0</v>
          </cell>
          <cell r="AR168">
            <v>202278.90458984376</v>
          </cell>
          <cell r="AS168">
            <v>75902.767999999996</v>
          </cell>
          <cell r="AT168">
            <v>14308.512000000001</v>
          </cell>
          <cell r="AU168">
            <v>15269.543</v>
          </cell>
          <cell r="AV168">
            <v>157.57778124999999</v>
          </cell>
          <cell r="AW168">
            <v>56.04279296875</v>
          </cell>
          <cell r="AX168">
            <v>0</v>
          </cell>
          <cell r="AY168">
            <v>634.63256249999995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2182.7469999999998</v>
          </cell>
          <cell r="BE168">
            <v>65836.3</v>
          </cell>
          <cell r="BF168">
            <v>0</v>
          </cell>
          <cell r="BG168">
            <v>1667.04225</v>
          </cell>
          <cell r="BH168">
            <v>101.90712499999999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172.98807812499999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824324864</v>
          </cell>
          <cell r="BT168">
            <v>157479872</v>
          </cell>
          <cell r="BU168">
            <v>113991160</v>
          </cell>
          <cell r="BV168">
            <v>1852165.5</v>
          </cell>
          <cell r="BW168">
            <v>642472.375</v>
          </cell>
          <cell r="BX168">
            <v>0</v>
          </cell>
          <cell r="BY168">
            <v>7659320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1791724.375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599000</v>
          </cell>
          <cell r="CR168">
            <v>0</v>
          </cell>
          <cell r="CS168">
            <v>794873</v>
          </cell>
          <cell r="CT168">
            <v>4845</v>
          </cell>
          <cell r="CU168">
            <v>0</v>
          </cell>
          <cell r="CV168">
            <v>0</v>
          </cell>
          <cell r="CW168">
            <v>691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Q168">
            <v>2.8481996025295193</v>
          </cell>
          <cell r="DR168">
            <v>7.7087057671840515</v>
          </cell>
          <cell r="DS168">
            <v>22.093200077345944</v>
          </cell>
          <cell r="DT168">
            <v>15554.53125</v>
          </cell>
          <cell r="DV168">
            <v>3.3241921386718798</v>
          </cell>
          <cell r="DW168">
            <v>2.9586574707031299</v>
          </cell>
          <cell r="DX168">
            <v>25988.844000000001</v>
          </cell>
        </row>
        <row r="169">
          <cell r="A169" t="str">
            <v>MROMISO2033</v>
          </cell>
          <cell r="B169" t="str">
            <v>EAST</v>
          </cell>
          <cell r="C169" t="str">
            <v>MROMISO</v>
          </cell>
          <cell r="D169">
            <v>2033</v>
          </cell>
          <cell r="F169">
            <v>90023.543999999994</v>
          </cell>
          <cell r="G169">
            <v>12951.333984375</v>
          </cell>
          <cell r="H169">
            <v>64.121810523986824</v>
          </cell>
          <cell r="I169">
            <v>15.9938251953125</v>
          </cell>
          <cell r="J169">
            <v>1.9017800292968801</v>
          </cell>
          <cell r="K169">
            <v>3.7084907226562498</v>
          </cell>
          <cell r="L169">
            <v>6.3169355468750004</v>
          </cell>
          <cell r="M169">
            <v>0.64094683837890598</v>
          </cell>
          <cell r="N169">
            <v>0</v>
          </cell>
          <cell r="O169">
            <v>3.209154296875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0.81616198730468792</v>
          </cell>
          <cell r="U169">
            <v>27.680707031250002</v>
          </cell>
          <cell r="V169">
            <v>0</v>
          </cell>
          <cell r="W169">
            <v>0.37954489135742198</v>
          </cell>
          <cell r="X169">
            <v>7.569855499267579E-2</v>
          </cell>
          <cell r="Y169">
            <v>0</v>
          </cell>
          <cell r="Z169">
            <v>36.803913740158102</v>
          </cell>
          <cell r="AA169">
            <v>12.459103515624999</v>
          </cell>
          <cell r="AB169">
            <v>1.7394461669921899</v>
          </cell>
          <cell r="AC169">
            <v>3.09646899414063</v>
          </cell>
          <cell r="AD169">
            <v>5.3361357421875004</v>
          </cell>
          <cell r="AE169">
            <v>0.47264727783203103</v>
          </cell>
          <cell r="AF169">
            <v>0</v>
          </cell>
          <cell r="AG169">
            <v>2.41528393554688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0.24870982360839802</v>
          </cell>
          <cell r="AM169">
            <v>7.8324594726562502</v>
          </cell>
          <cell r="AN169">
            <v>0</v>
          </cell>
          <cell r="AO169">
            <v>0.18977244567871099</v>
          </cell>
          <cell r="AP169">
            <v>1.2112195968627899E-2</v>
          </cell>
          <cell r="AQ169">
            <v>0</v>
          </cell>
          <cell r="AR169">
            <v>204295.2161679687</v>
          </cell>
          <cell r="AS169">
            <v>74027.679999999993</v>
          </cell>
          <cell r="AT169">
            <v>15179.294</v>
          </cell>
          <cell r="AU169">
            <v>15203.824000000001</v>
          </cell>
          <cell r="AV169">
            <v>163.69843750000001</v>
          </cell>
          <cell r="AW169">
            <v>57.814113281250002</v>
          </cell>
          <cell r="AX169">
            <v>0</v>
          </cell>
          <cell r="AY169">
            <v>632.46243749999996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2177.2637500000001</v>
          </cell>
          <cell r="BE169">
            <v>68611.576000000001</v>
          </cell>
          <cell r="BF169">
            <v>0</v>
          </cell>
          <cell r="BG169">
            <v>1662.4066250000001</v>
          </cell>
          <cell r="BH169">
            <v>106.1028359375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177.55196874999999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804841984</v>
          </cell>
          <cell r="BT169">
            <v>166654512</v>
          </cell>
          <cell r="BU169">
            <v>113514936</v>
          </cell>
          <cell r="BV169">
            <v>1918075</v>
          </cell>
          <cell r="BW169">
            <v>661771.6875</v>
          </cell>
          <cell r="BX169">
            <v>0</v>
          </cell>
          <cell r="BY169">
            <v>7633042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1829623.125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812289</v>
          </cell>
          <cell r="CT169">
            <v>4938</v>
          </cell>
          <cell r="CU169">
            <v>0</v>
          </cell>
          <cell r="CV169">
            <v>0</v>
          </cell>
          <cell r="CW169">
            <v>746</v>
          </cell>
          <cell r="CX169">
            <v>0</v>
          </cell>
          <cell r="CY169">
            <v>471190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Q169">
            <v>2.9288966615339986</v>
          </cell>
          <cell r="DR169">
            <v>7.8413409183439962</v>
          </cell>
          <cell r="DS169">
            <v>22.574953118386841</v>
          </cell>
          <cell r="DT169">
            <v>15649.0869140625</v>
          </cell>
          <cell r="DV169">
            <v>3.3985654296874999</v>
          </cell>
          <cell r="DW169">
            <v>3.0017741699218798</v>
          </cell>
          <cell r="DX169">
            <v>26295.542000000001</v>
          </cell>
        </row>
        <row r="170">
          <cell r="A170" t="str">
            <v>MROMISO2034</v>
          </cell>
          <cell r="B170" t="str">
            <v>EAST</v>
          </cell>
          <cell r="C170" t="str">
            <v>MROMISO</v>
          </cell>
          <cell r="D170">
            <v>2034</v>
          </cell>
          <cell r="F170">
            <v>90593.784</v>
          </cell>
          <cell r="G170">
            <v>12942.4404296875</v>
          </cell>
          <cell r="H170">
            <v>64.774786163330077</v>
          </cell>
          <cell r="I170">
            <v>15.4568212890625</v>
          </cell>
          <cell r="J170">
            <v>1.9017800292968801</v>
          </cell>
          <cell r="K170">
            <v>3.7084907226562498</v>
          </cell>
          <cell r="L170">
            <v>6.3169355468750004</v>
          </cell>
          <cell r="M170">
            <v>0.64094683837890598</v>
          </cell>
          <cell r="N170">
            <v>0</v>
          </cell>
          <cell r="O170">
            <v>3.209154296875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0.81616198730468792</v>
          </cell>
          <cell r="U170">
            <v>28.867304687499999</v>
          </cell>
          <cell r="V170">
            <v>0</v>
          </cell>
          <cell r="W170">
            <v>0.37954489135742198</v>
          </cell>
          <cell r="X170">
            <v>7.90804443359375E-2</v>
          </cell>
          <cell r="Y170">
            <v>0</v>
          </cell>
          <cell r="Z170">
            <v>36.865153503417986</v>
          </cell>
          <cell r="AA170">
            <v>12.069391601562501</v>
          </cell>
          <cell r="AB170">
            <v>1.7394461669921899</v>
          </cell>
          <cell r="AC170">
            <v>3.09646899414063</v>
          </cell>
          <cell r="AD170">
            <v>5.3361357421875004</v>
          </cell>
          <cell r="AE170">
            <v>0.46969787597656298</v>
          </cell>
          <cell r="AF170">
            <v>0</v>
          </cell>
          <cell r="AG170">
            <v>2.40400756835938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0.24870982360839802</v>
          </cell>
          <cell r="AM170">
            <v>8.1681562499999991</v>
          </cell>
          <cell r="AN170">
            <v>0</v>
          </cell>
          <cell r="AO170">
            <v>0.18977244567871099</v>
          </cell>
          <cell r="AP170">
            <v>1.26541442871094E-2</v>
          </cell>
          <cell r="AQ170">
            <v>0</v>
          </cell>
          <cell r="AR170">
            <v>205893.99217968748</v>
          </cell>
          <cell r="AS170">
            <v>71374.687999999995</v>
          </cell>
          <cell r="AT170">
            <v>15072.759</v>
          </cell>
          <cell r="AU170">
            <v>15471.494000000001</v>
          </cell>
          <cell r="AV170">
            <v>174.47617187500001</v>
          </cell>
          <cell r="AW170">
            <v>63.074578125000002</v>
          </cell>
          <cell r="AX170">
            <v>0</v>
          </cell>
          <cell r="AY170">
            <v>632.46243749999996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2174.1509999999998</v>
          </cell>
          <cell r="BE170">
            <v>71548.127999999997</v>
          </cell>
          <cell r="BF170">
            <v>0</v>
          </cell>
          <cell r="BG170">
            <v>1662.4066250000001</v>
          </cell>
          <cell r="BH170">
            <v>110.8503046875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184.46606249999999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775377472</v>
          </cell>
          <cell r="BT170">
            <v>165486192</v>
          </cell>
          <cell r="BU170">
            <v>115626392</v>
          </cell>
          <cell r="BV170">
            <v>2034235.125</v>
          </cell>
          <cell r="BW170">
            <v>723194.75</v>
          </cell>
          <cell r="BX170">
            <v>0</v>
          </cell>
          <cell r="BY170">
            <v>7633042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1888384.5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786725</v>
          </cell>
          <cell r="CT170">
            <v>5038</v>
          </cell>
          <cell r="CU170">
            <v>0</v>
          </cell>
          <cell r="CV170">
            <v>0</v>
          </cell>
          <cell r="CW170">
            <v>806</v>
          </cell>
          <cell r="CX170">
            <v>0</v>
          </cell>
          <cell r="CY170">
            <v>541969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Q170">
            <v>3.0061384089322627</v>
          </cell>
          <cell r="DR170">
            <v>7.9700726975896643</v>
          </cell>
          <cell r="DS170">
            <v>23.042007975800267</v>
          </cell>
          <cell r="DT170">
            <v>15747.62890625</v>
          </cell>
          <cell r="DV170">
            <v>3.3985654296874999</v>
          </cell>
          <cell r="DW170">
            <v>3.1307128906249999</v>
          </cell>
          <cell r="DX170">
            <v>27425.036</v>
          </cell>
        </row>
        <row r="171">
          <cell r="A171" t="str">
            <v>MROMISO2035</v>
          </cell>
          <cell r="B171" t="str">
            <v>EAST</v>
          </cell>
          <cell r="C171" t="str">
            <v>MROMISO</v>
          </cell>
          <cell r="D171">
            <v>2035</v>
          </cell>
          <cell r="F171">
            <v>91166.111999999994</v>
          </cell>
          <cell r="G171">
            <v>12933.1875</v>
          </cell>
          <cell r="H171">
            <v>65.301113410949711</v>
          </cell>
          <cell r="I171">
            <v>14.741902343750001</v>
          </cell>
          <cell r="J171">
            <v>1.9017800292968801</v>
          </cell>
          <cell r="K171">
            <v>3.7084907226562498</v>
          </cell>
          <cell r="L171">
            <v>6.3169355468750004</v>
          </cell>
          <cell r="M171">
            <v>0.64094683837890598</v>
          </cell>
          <cell r="N171">
            <v>0</v>
          </cell>
          <cell r="O171">
            <v>3.209154296875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0.81616198730468792</v>
          </cell>
          <cell r="U171">
            <v>30.104898437500001</v>
          </cell>
          <cell r="V171">
            <v>0</v>
          </cell>
          <cell r="W171">
            <v>0.37954489135742198</v>
          </cell>
          <cell r="X171">
            <v>8.2732887268066407E-2</v>
          </cell>
          <cell r="Y171">
            <v>0</v>
          </cell>
          <cell r="Z171">
            <v>36.489310615539573</v>
          </cell>
          <cell r="AA171">
            <v>11.527489257812499</v>
          </cell>
          <cell r="AB171">
            <v>1.7394461669921899</v>
          </cell>
          <cell r="AC171">
            <v>3.09646899414063</v>
          </cell>
          <cell r="AD171">
            <v>5.3361357421875004</v>
          </cell>
          <cell r="AE171">
            <v>0.47043423461914102</v>
          </cell>
          <cell r="AF171">
            <v>0</v>
          </cell>
          <cell r="AG171">
            <v>2.4001086425781302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0.24870982360839802</v>
          </cell>
          <cell r="AM171">
            <v>8.5156621093750005</v>
          </cell>
          <cell r="AN171">
            <v>0</v>
          </cell>
          <cell r="AO171">
            <v>0.18977244567871099</v>
          </cell>
          <cell r="AP171">
            <v>1.3239448547363301E-2</v>
          </cell>
          <cell r="AQ171">
            <v>0</v>
          </cell>
          <cell r="AR171">
            <v>204197.7092734375</v>
          </cell>
          <cell r="AS171">
            <v>67717.36</v>
          </cell>
          <cell r="AT171">
            <v>15064.942999999999</v>
          </cell>
          <cell r="AU171">
            <v>15907.231</v>
          </cell>
          <cell r="AV171">
            <v>190.62074999999999</v>
          </cell>
          <cell r="AW171">
            <v>77.2919921875</v>
          </cell>
          <cell r="AX171">
            <v>0</v>
          </cell>
          <cell r="AY171">
            <v>632.46243749999996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2175.0812500000002</v>
          </cell>
          <cell r="BE171">
            <v>74590.248000000007</v>
          </cell>
          <cell r="BF171">
            <v>0</v>
          </cell>
          <cell r="BG171">
            <v>1662.4066250000001</v>
          </cell>
          <cell r="BH171">
            <v>115.9775625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205.93465624999999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733680192</v>
          </cell>
          <cell r="BT171">
            <v>165384672</v>
          </cell>
          <cell r="BU171">
            <v>119019392</v>
          </cell>
          <cell r="BV171">
            <v>2212464</v>
          </cell>
          <cell r="BW171">
            <v>887947.0625</v>
          </cell>
          <cell r="BX171">
            <v>0</v>
          </cell>
          <cell r="BY171">
            <v>7633042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2071700.125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848172</v>
          </cell>
          <cell r="CT171">
            <v>5138</v>
          </cell>
          <cell r="CU171">
            <v>0</v>
          </cell>
          <cell r="CV171">
            <v>0</v>
          </cell>
          <cell r="CW171">
            <v>870</v>
          </cell>
          <cell r="CX171">
            <v>0</v>
          </cell>
          <cell r="CY171">
            <v>632130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Q171">
            <v>3.0967573130282902</v>
          </cell>
          <cell r="DR171">
            <v>8.0044907723944689</v>
          </cell>
          <cell r="DS171">
            <v>23.29910921382557</v>
          </cell>
          <cell r="DT171">
            <v>15979.744140625</v>
          </cell>
          <cell r="DV171">
            <v>3.3985654296874999</v>
          </cell>
          <cell r="DW171">
            <v>2.9518437500000001</v>
          </cell>
          <cell r="DX171">
            <v>25858.151999999998</v>
          </cell>
        </row>
        <row r="172">
          <cell r="A172" t="str">
            <v>MROOTH2008</v>
          </cell>
          <cell r="B172" t="str">
            <v>EAST</v>
          </cell>
          <cell r="C172" t="str">
            <v>MROOTH</v>
          </cell>
          <cell r="D172">
            <v>2008</v>
          </cell>
          <cell r="N172">
            <v>0</v>
          </cell>
          <cell r="O172">
            <v>0.84289282226562501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2.3909541015625</v>
          </cell>
          <cell r="U172">
            <v>0.97185113525390598</v>
          </cell>
          <cell r="V172">
            <v>0</v>
          </cell>
          <cell r="W172">
            <v>8.1595207214355495E-2</v>
          </cell>
          <cell r="X172">
            <v>0</v>
          </cell>
          <cell r="Y172">
            <v>0</v>
          </cell>
          <cell r="Z172">
            <v>8.6108623008728085</v>
          </cell>
          <cell r="AA172">
            <v>3.5370234374999998</v>
          </cell>
          <cell r="AB172">
            <v>0</v>
          </cell>
          <cell r="AC172">
            <v>0.52012402343749997</v>
          </cell>
          <cell r="AD172">
            <v>1.6145766601562499</v>
          </cell>
          <cell r="AE172">
            <v>0.13542855834960901</v>
          </cell>
          <cell r="AF172">
            <v>0</v>
          </cell>
          <cell r="AG172">
            <v>0.64789263916015605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0.66951574707031292</v>
          </cell>
          <cell r="AM172">
            <v>0.26064840698242198</v>
          </cell>
          <cell r="AN172">
            <v>0</v>
          </cell>
          <cell r="AO172">
            <v>4.0797603607177699E-2</v>
          </cell>
          <cell r="AP172">
            <v>0</v>
          </cell>
          <cell r="AQ172">
            <v>0</v>
          </cell>
          <cell r="AR172">
            <v>51630.616414062504</v>
          </cell>
          <cell r="AS172">
            <v>30678.675999999999</v>
          </cell>
          <cell r="AT172">
            <v>0</v>
          </cell>
          <cell r="AU172">
            <v>1554.854</v>
          </cell>
          <cell r="AV172">
            <v>838.197</v>
          </cell>
          <cell r="AW172">
            <v>108.1479609375</v>
          </cell>
          <cell r="AX172">
            <v>0</v>
          </cell>
          <cell r="AY172">
            <v>175.35739062499999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5881.0024999999996</v>
          </cell>
          <cell r="BE172">
            <v>2222.78125</v>
          </cell>
          <cell r="BF172">
            <v>0</v>
          </cell>
          <cell r="BG172">
            <v>356.02615624999999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25.357156249999999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353763008</v>
          </cell>
          <cell r="BT172">
            <v>0</v>
          </cell>
          <cell r="BU172">
            <v>12643578</v>
          </cell>
          <cell r="BV172">
            <v>8371850.5</v>
          </cell>
          <cell r="BW172">
            <v>1313290.25</v>
          </cell>
          <cell r="BX172">
            <v>0</v>
          </cell>
          <cell r="BY172">
            <v>2189039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276568.53125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635000</v>
          </cell>
          <cell r="CP172">
            <v>452000</v>
          </cell>
          <cell r="CQ172">
            <v>15000</v>
          </cell>
          <cell r="CR172">
            <v>0</v>
          </cell>
          <cell r="CS172">
            <v>1086723</v>
          </cell>
          <cell r="CT172">
            <v>16160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269000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Q172" t="str">
            <v xml:space="preserve"> 5/12/2010 4:45:05 PM</v>
          </cell>
          <cell r="DR172" t="str">
            <v xml:space="preserve"> 5/12/2010 4:45:05 PM</v>
          </cell>
          <cell r="DS172" t="str">
            <v xml:space="preserve"> 5/12/2010 4:45:05 PM</v>
          </cell>
          <cell r="DT172">
            <v>24796.5107421875</v>
          </cell>
          <cell r="DV172">
            <v>1.388728515625</v>
          </cell>
          <cell r="DW172">
            <v>1.18485522460938</v>
          </cell>
          <cell r="DX172">
            <v>9790.2170000000006</v>
          </cell>
        </row>
        <row r="173">
          <cell r="A173" t="str">
            <v>MROOTH2009</v>
          </cell>
          <cell r="B173" t="str">
            <v>EAST</v>
          </cell>
          <cell r="C173" t="str">
            <v>MROOTH</v>
          </cell>
          <cell r="D173">
            <v>2009</v>
          </cell>
          <cell r="F173">
            <v>150381.38399999999</v>
          </cell>
          <cell r="G173">
            <v>17660.013671875</v>
          </cell>
          <cell r="H173">
            <v>14.860756065060965</v>
          </cell>
          <cell r="I173">
            <v>5.6047011718749999</v>
          </cell>
          <cell r="J173">
            <v>0</v>
          </cell>
          <cell r="K173">
            <v>0.95045404052734395</v>
          </cell>
          <cell r="L173">
            <v>1.95661047363281</v>
          </cell>
          <cell r="M173">
            <v>0.174332641601563</v>
          </cell>
          <cell r="N173">
            <v>0</v>
          </cell>
          <cell r="O173">
            <v>0.842767700195313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2.3929541015625002</v>
          </cell>
          <cell r="U173">
            <v>1.5331807861328099</v>
          </cell>
          <cell r="V173">
            <v>0</v>
          </cell>
          <cell r="W173">
            <v>7.9123924255371098E-2</v>
          </cell>
          <cell r="X173">
            <v>1.3424657518044098E-6</v>
          </cell>
          <cell r="Y173">
            <v>0</v>
          </cell>
          <cell r="Z173">
            <v>9.9026803856750245</v>
          </cell>
          <cell r="AA173">
            <v>4.4506303710937498</v>
          </cell>
          <cell r="AB173">
            <v>0</v>
          </cell>
          <cell r="AC173">
            <v>0.79550573730468799</v>
          </cell>
          <cell r="AD173">
            <v>1.6522717285156301</v>
          </cell>
          <cell r="AE173">
            <v>0.13545162963867199</v>
          </cell>
          <cell r="AF173">
            <v>0</v>
          </cell>
          <cell r="AG173">
            <v>0.64976959228515607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0.65660784912109393</v>
          </cell>
          <cell r="AM173">
            <v>0.41058245849609398</v>
          </cell>
          <cell r="AN173">
            <v>0</v>
          </cell>
          <cell r="AO173">
            <v>3.95619621276855E-2</v>
          </cell>
          <cell r="AP173">
            <v>2.2896725567989099E-7</v>
          </cell>
          <cell r="AQ173">
            <v>0</v>
          </cell>
          <cell r="AR173">
            <v>59069.580281500581</v>
          </cell>
          <cell r="AS173">
            <v>37415.696000000004</v>
          </cell>
          <cell r="AT173">
            <v>0</v>
          </cell>
          <cell r="AU173">
            <v>1985.2670000000001</v>
          </cell>
          <cell r="AV173">
            <v>95.964820312499995</v>
          </cell>
          <cell r="AW173">
            <v>10.086620117187501</v>
          </cell>
          <cell r="AX173">
            <v>0</v>
          </cell>
          <cell r="AY173">
            <v>174.76925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5750.2815000000001</v>
          </cell>
          <cell r="BE173">
            <v>3535.3764999999999</v>
          </cell>
          <cell r="BF173">
            <v>0</v>
          </cell>
          <cell r="BG173">
            <v>344.58278124999998</v>
          </cell>
          <cell r="BH173">
            <v>1.79517245292664E-3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13.8170146484375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420034048</v>
          </cell>
          <cell r="BT173">
            <v>0</v>
          </cell>
          <cell r="BU173">
            <v>15249764</v>
          </cell>
          <cell r="BV173">
            <v>965635.875</v>
          </cell>
          <cell r="BW173">
            <v>123351.625</v>
          </cell>
          <cell r="BX173">
            <v>0</v>
          </cell>
          <cell r="BY173">
            <v>2181658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152669.984375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682200</v>
          </cell>
          <cell r="CN173">
            <v>0</v>
          </cell>
          <cell r="CO173">
            <v>425000</v>
          </cell>
          <cell r="CP173">
            <v>170000</v>
          </cell>
          <cell r="CQ173">
            <v>42000</v>
          </cell>
          <cell r="CR173">
            <v>350</v>
          </cell>
          <cell r="CS173">
            <v>672500</v>
          </cell>
          <cell r="CT173">
            <v>24000</v>
          </cell>
          <cell r="CU173">
            <v>0</v>
          </cell>
          <cell r="CV173">
            <v>0</v>
          </cell>
          <cell r="CW173">
            <v>8502</v>
          </cell>
          <cell r="CX173">
            <v>0</v>
          </cell>
          <cell r="CY173">
            <v>380750</v>
          </cell>
          <cell r="CZ173">
            <v>29800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T173">
            <v>25751.413574218801</v>
          </cell>
          <cell r="DV173">
            <v>1.3266298828125</v>
          </cell>
          <cell r="DW173">
            <v>1.1122988281249999</v>
          </cell>
          <cell r="DX173">
            <v>9743.7369999999992</v>
          </cell>
        </row>
        <row r="174">
          <cell r="A174" t="str">
            <v>MROOTH2010</v>
          </cell>
          <cell r="B174" t="str">
            <v>EAST</v>
          </cell>
          <cell r="C174" t="str">
            <v>MROOTH</v>
          </cell>
          <cell r="D174">
            <v>2010</v>
          </cell>
          <cell r="F174">
            <v>156496.128</v>
          </cell>
          <cell r="G174">
            <v>18652.4013671875</v>
          </cell>
          <cell r="H174">
            <v>15.824816055830574</v>
          </cell>
          <cell r="I174">
            <v>5.8289863281249996</v>
          </cell>
          <cell r="J174">
            <v>0</v>
          </cell>
          <cell r="K174">
            <v>1.0552485351562499</v>
          </cell>
          <cell r="L174">
            <v>1.99643237304688</v>
          </cell>
          <cell r="M174">
            <v>0.174332641601563</v>
          </cell>
          <cell r="N174">
            <v>0</v>
          </cell>
          <cell r="O174">
            <v>0.84185266113281298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2.3929541015625002</v>
          </cell>
          <cell r="U174">
            <v>2.1205014648437501</v>
          </cell>
          <cell r="V174">
            <v>0</v>
          </cell>
          <cell r="W174">
            <v>8.7875976562499999E-2</v>
          </cell>
          <cell r="X174">
            <v>2.0909868180751799E-6</v>
          </cell>
          <cell r="Y174">
            <v>0</v>
          </cell>
          <cell r="Z174">
            <v>10.571702574901813</v>
          </cell>
          <cell r="AA174">
            <v>4.6329384765624999</v>
          </cell>
          <cell r="AB174">
            <v>0</v>
          </cell>
          <cell r="AC174">
            <v>0.87917419433593791</v>
          </cell>
          <cell r="AD174">
            <v>1.68571716308594</v>
          </cell>
          <cell r="AE174">
            <v>0.13545162963867199</v>
          </cell>
          <cell r="AF174">
            <v>0</v>
          </cell>
          <cell r="AG174">
            <v>0.63461639404296899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0.70131781005859395</v>
          </cell>
          <cell r="AM174">
            <v>0.561767578125</v>
          </cell>
          <cell r="AN174">
            <v>0</v>
          </cell>
          <cell r="AO174">
            <v>4.393798828125E-2</v>
          </cell>
          <cell r="AP174">
            <v>3.3491157228127101E-7</v>
          </cell>
          <cell r="AQ174">
            <v>0</v>
          </cell>
          <cell r="AR174">
            <v>63788.587463120944</v>
          </cell>
          <cell r="AS174">
            <v>38354.044000000002</v>
          </cell>
          <cell r="AT174">
            <v>0</v>
          </cell>
          <cell r="AU174">
            <v>2384.4414999999999</v>
          </cell>
          <cell r="AV174">
            <v>140.18878125000001</v>
          </cell>
          <cell r="AW174">
            <v>22.638613281249999</v>
          </cell>
          <cell r="AX174">
            <v>0</v>
          </cell>
          <cell r="AY174">
            <v>174.564296875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6116.9094999999998</v>
          </cell>
          <cell r="BE174">
            <v>4835.4759999999997</v>
          </cell>
          <cell r="BF174">
            <v>0</v>
          </cell>
          <cell r="BG174">
            <v>384.89678125</v>
          </cell>
          <cell r="BH174">
            <v>2.93382406234741E-3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18.103056640624999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428469728</v>
          </cell>
          <cell r="BT174">
            <v>0</v>
          </cell>
          <cell r="BU174">
            <v>17770566</v>
          </cell>
          <cell r="BV174">
            <v>1293170</v>
          </cell>
          <cell r="BW174">
            <v>273714.96875</v>
          </cell>
          <cell r="BX174">
            <v>0</v>
          </cell>
          <cell r="BY174">
            <v>2179178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197106.4375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95000</v>
          </cell>
          <cell r="CQ174">
            <v>94330</v>
          </cell>
          <cell r="CR174">
            <v>0</v>
          </cell>
          <cell r="CS174">
            <v>726395</v>
          </cell>
          <cell r="CT174">
            <v>7493</v>
          </cell>
          <cell r="CU174">
            <v>0</v>
          </cell>
          <cell r="CV174">
            <v>0</v>
          </cell>
          <cell r="CW174">
            <v>2000</v>
          </cell>
          <cell r="CX174">
            <v>0</v>
          </cell>
          <cell r="CY174">
            <v>0</v>
          </cell>
          <cell r="CZ174">
            <v>1000</v>
          </cell>
          <cell r="DA174">
            <v>0</v>
          </cell>
          <cell r="DB174">
            <v>3600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T174">
            <v>28844.75</v>
          </cell>
          <cell r="DV174">
            <v>1.3266298828125</v>
          </cell>
          <cell r="DW174">
            <v>1.2967810058593801</v>
          </cell>
          <cell r="DX174">
            <v>11357.322</v>
          </cell>
        </row>
        <row r="175">
          <cell r="A175" t="str">
            <v>MROOTH2011</v>
          </cell>
          <cell r="B175" t="str">
            <v>EAST</v>
          </cell>
          <cell r="C175" t="str">
            <v>MROOTH</v>
          </cell>
          <cell r="D175">
            <v>2011</v>
          </cell>
          <cell r="F175">
            <v>156893.32800000001</v>
          </cell>
          <cell r="G175">
            <v>18404.269042968801</v>
          </cell>
          <cell r="H175">
            <v>16.632676405332987</v>
          </cell>
          <cell r="I175">
            <v>5.8289863281249996</v>
          </cell>
          <cell r="J175">
            <v>0</v>
          </cell>
          <cell r="K175">
            <v>1.0552485351562499</v>
          </cell>
          <cell r="L175">
            <v>2.0516103515625002</v>
          </cell>
          <cell r="M175">
            <v>0.174332641601563</v>
          </cell>
          <cell r="N175">
            <v>0</v>
          </cell>
          <cell r="O175">
            <v>0.841767700195313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2.3929541015625002</v>
          </cell>
          <cell r="U175">
            <v>2.86486450195313</v>
          </cell>
          <cell r="V175">
            <v>0</v>
          </cell>
          <cell r="W175">
            <v>9.6280090332031304E-2</v>
          </cell>
          <cell r="X175">
            <v>2.2720322012901302E-6</v>
          </cell>
          <cell r="Y175">
            <v>0</v>
          </cell>
          <cell r="Z175">
            <v>10.654859312071872</v>
          </cell>
          <cell r="AA175">
            <v>4.6329384765624999</v>
          </cell>
          <cell r="AB175">
            <v>0</v>
          </cell>
          <cell r="AC175">
            <v>0.87917419433593791</v>
          </cell>
          <cell r="AD175">
            <v>1.7301049804687501</v>
          </cell>
          <cell r="AE175">
            <v>0.13545162963867199</v>
          </cell>
          <cell r="AF175">
            <v>0</v>
          </cell>
          <cell r="AG175">
            <v>0.63966424560546897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0.69188024902343792</v>
          </cell>
          <cell r="AM175">
            <v>0.75649438476562503</v>
          </cell>
          <cell r="AN175">
            <v>0</v>
          </cell>
          <cell r="AO175">
            <v>4.8140045166015596E-2</v>
          </cell>
          <cell r="AP175">
            <v>3.6431796615943304E-7</v>
          </cell>
          <cell r="AQ175">
            <v>0</v>
          </cell>
          <cell r="AR175">
            <v>62849.727361832141</v>
          </cell>
          <cell r="AS175">
            <v>37394.951999999997</v>
          </cell>
          <cell r="AT175">
            <v>0</v>
          </cell>
          <cell r="AU175">
            <v>2211.21</v>
          </cell>
          <cell r="AV175">
            <v>52.402644531249997</v>
          </cell>
          <cell r="AW175">
            <v>4.9338295898437501</v>
          </cell>
          <cell r="AX175">
            <v>0</v>
          </cell>
          <cell r="AY175">
            <v>174.5426875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6044.3885</v>
          </cell>
          <cell r="BE175">
            <v>6543.1045000000004</v>
          </cell>
          <cell r="BF175">
            <v>0</v>
          </cell>
          <cell r="BG175">
            <v>414.92078125</v>
          </cell>
          <cell r="BH175">
            <v>3.1914219856262198E-3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14.0262275390625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418395680</v>
          </cell>
          <cell r="BT175">
            <v>0</v>
          </cell>
          <cell r="BU175">
            <v>16459600</v>
          </cell>
          <cell r="BV175">
            <v>473707.1875</v>
          </cell>
          <cell r="BW175">
            <v>59774.0703125</v>
          </cell>
          <cell r="BX175">
            <v>0</v>
          </cell>
          <cell r="BY175">
            <v>2178916.75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153664.703125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9000</v>
          </cell>
          <cell r="CS175">
            <v>873888</v>
          </cell>
          <cell r="CT175">
            <v>37485</v>
          </cell>
          <cell r="CU175">
            <v>0</v>
          </cell>
          <cell r="CV175">
            <v>0</v>
          </cell>
          <cell r="CW175">
            <v>2999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T175">
            <v>28521.677734375</v>
          </cell>
          <cell r="DV175">
            <v>1.3266298828125</v>
          </cell>
          <cell r="DW175">
            <v>1.1410107421875</v>
          </cell>
          <cell r="DX175">
            <v>9995.2430000000004</v>
          </cell>
        </row>
        <row r="176">
          <cell r="A176" t="str">
            <v>MROOTH2012</v>
          </cell>
          <cell r="B176" t="str">
            <v>EAST</v>
          </cell>
          <cell r="C176" t="str">
            <v>MROOTH</v>
          </cell>
          <cell r="D176">
            <v>2012</v>
          </cell>
          <cell r="F176">
            <v>159712.128</v>
          </cell>
          <cell r="G176">
            <v>18953.981933593801</v>
          </cell>
          <cell r="H176">
            <v>17.310287417206688</v>
          </cell>
          <cell r="I176">
            <v>5.9277812499999998</v>
          </cell>
          <cell r="J176">
            <v>0</v>
          </cell>
          <cell r="K176">
            <v>1.0552933349609399</v>
          </cell>
          <cell r="L176">
            <v>2.0518940429687502</v>
          </cell>
          <cell r="M176">
            <v>0.17433615112304698</v>
          </cell>
          <cell r="N176">
            <v>0</v>
          </cell>
          <cell r="O176">
            <v>0.84189282226562501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2.3929541015625002</v>
          </cell>
          <cell r="U176">
            <v>3.4320993652343801</v>
          </cell>
          <cell r="V176">
            <v>0</v>
          </cell>
          <cell r="W176">
            <v>0.107375259399414</v>
          </cell>
          <cell r="X176">
            <v>2.5203560944646601E-6</v>
          </cell>
          <cell r="Y176">
            <v>0</v>
          </cell>
          <cell r="Z176">
            <v>10.893550369102345</v>
          </cell>
          <cell r="AA176">
            <v>4.7151850585937503</v>
          </cell>
          <cell r="AB176">
            <v>0</v>
          </cell>
          <cell r="AC176">
            <v>0.87904760742187504</v>
          </cell>
          <cell r="AD176">
            <v>1.72655346679688</v>
          </cell>
          <cell r="AE176">
            <v>0.13542855834960901</v>
          </cell>
          <cell r="AF176">
            <v>0</v>
          </cell>
          <cell r="AG176">
            <v>0.63643463134765599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0.69144757080078101</v>
          </cell>
          <cell r="AM176">
            <v>0.903904357910156</v>
          </cell>
          <cell r="AN176">
            <v>0</v>
          </cell>
          <cell r="AO176">
            <v>5.3687629699707001E-2</v>
          </cell>
          <cell r="AP176">
            <v>4.0419754805043301E-7</v>
          </cell>
          <cell r="AQ176">
            <v>0</v>
          </cell>
          <cell r="AR176">
            <v>65337.326532154562</v>
          </cell>
          <cell r="AS176">
            <v>38313.271999999997</v>
          </cell>
          <cell r="AT176">
            <v>0</v>
          </cell>
          <cell r="AU176">
            <v>2175.8429999999998</v>
          </cell>
          <cell r="AV176">
            <v>83.995789062499995</v>
          </cell>
          <cell r="AW176">
            <v>2.61179516601563</v>
          </cell>
          <cell r="AX176">
            <v>0</v>
          </cell>
          <cell r="AY176">
            <v>175.13012499999999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6052.7579999999998</v>
          </cell>
          <cell r="BE176">
            <v>7929.6390000000001</v>
          </cell>
          <cell r="BF176">
            <v>0</v>
          </cell>
          <cell r="BG176">
            <v>471.59215625000002</v>
          </cell>
          <cell r="BH176">
            <v>3.5504651069641099E-3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14.5331162109375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428259104</v>
          </cell>
          <cell r="BT176">
            <v>0</v>
          </cell>
          <cell r="BU176">
            <v>16106854</v>
          </cell>
          <cell r="BV176">
            <v>744251.1875</v>
          </cell>
          <cell r="BW176">
            <v>32076.548828125</v>
          </cell>
          <cell r="BX176">
            <v>0</v>
          </cell>
          <cell r="BY176">
            <v>2186289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158394.296875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99000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908867</v>
          </cell>
          <cell r="CT176">
            <v>27030</v>
          </cell>
          <cell r="CU176">
            <v>0</v>
          </cell>
          <cell r="CV176">
            <v>0</v>
          </cell>
          <cell r="CW176">
            <v>3999</v>
          </cell>
          <cell r="CX176">
            <v>0</v>
          </cell>
          <cell r="CY176">
            <v>27030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T176">
            <v>28963.851074218801</v>
          </cell>
          <cell r="DV176">
            <v>1.3266585693359401</v>
          </cell>
          <cell r="DW176">
            <v>1.1518610839843799</v>
          </cell>
          <cell r="DX176">
            <v>10117.948</v>
          </cell>
        </row>
        <row r="177">
          <cell r="A177" t="str">
            <v>MROOTH2013</v>
          </cell>
          <cell r="B177" t="str">
            <v>EAST</v>
          </cell>
          <cell r="C177" t="str">
            <v>MROOTH</v>
          </cell>
          <cell r="D177">
            <v>2013</v>
          </cell>
          <cell r="F177">
            <v>162190.68</v>
          </cell>
          <cell r="G177">
            <v>19295.574707031301</v>
          </cell>
          <cell r="H177">
            <v>17.721340728075482</v>
          </cell>
          <cell r="I177">
            <v>5.9279863281249998</v>
          </cell>
          <cell r="J177">
            <v>0</v>
          </cell>
          <cell r="K177">
            <v>1.0552485351562499</v>
          </cell>
          <cell r="L177">
            <v>2.0516103515625002</v>
          </cell>
          <cell r="M177">
            <v>0.174332641601563</v>
          </cell>
          <cell r="N177">
            <v>0</v>
          </cell>
          <cell r="O177">
            <v>0.841767700195313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2.3929541015625002</v>
          </cell>
          <cell r="U177">
            <v>3.84343237304688</v>
          </cell>
          <cell r="V177">
            <v>0</v>
          </cell>
          <cell r="W177">
            <v>0.1073759765625</v>
          </cell>
          <cell r="X177">
            <v>2.8374504763632999E-6</v>
          </cell>
          <cell r="Y177">
            <v>0</v>
          </cell>
          <cell r="Z177">
            <v>11.111756894810513</v>
          </cell>
          <cell r="AA177">
            <v>4.7144965820312503</v>
          </cell>
          <cell r="AB177">
            <v>0</v>
          </cell>
          <cell r="AC177">
            <v>0.87917419433593791</v>
          </cell>
          <cell r="AD177">
            <v>1.72574304199219</v>
          </cell>
          <cell r="AE177">
            <v>0.13545162963867199</v>
          </cell>
          <cell r="AF177">
            <v>0</v>
          </cell>
          <cell r="AG177">
            <v>0.63505639648437495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0.69188024902343792</v>
          </cell>
          <cell r="AM177">
            <v>1.01433544921875</v>
          </cell>
          <cell r="AN177">
            <v>0</v>
          </cell>
          <cell r="AO177">
            <v>5.3687988281250001E-2</v>
          </cell>
          <cell r="AP177">
            <v>4.5560151920653901E-7</v>
          </cell>
          <cell r="AQ177">
            <v>0</v>
          </cell>
          <cell r="AR177">
            <v>67106.906571137908</v>
          </cell>
          <cell r="AS177">
            <v>38143.012000000002</v>
          </cell>
          <cell r="AT177">
            <v>0</v>
          </cell>
          <cell r="AU177">
            <v>2229.2350000000001</v>
          </cell>
          <cell r="AV177">
            <v>94.863367187500003</v>
          </cell>
          <cell r="AW177">
            <v>4.63344921875</v>
          </cell>
          <cell r="AX177">
            <v>0</v>
          </cell>
          <cell r="AY177">
            <v>174.5426875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6044.2309999999998</v>
          </cell>
          <cell r="BE177">
            <v>8877.81</v>
          </cell>
          <cell r="BF177">
            <v>0</v>
          </cell>
          <cell r="BG177">
            <v>470.30678124999997</v>
          </cell>
          <cell r="BH177">
            <v>3.9910597801208498E-3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14.774294921875001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426416576</v>
          </cell>
          <cell r="BT177">
            <v>0</v>
          </cell>
          <cell r="BU177">
            <v>16521434</v>
          </cell>
          <cell r="BV177">
            <v>842471.375</v>
          </cell>
          <cell r="BW177">
            <v>56178.19921875</v>
          </cell>
          <cell r="BX177">
            <v>0</v>
          </cell>
          <cell r="BY177">
            <v>2178916.75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161081.734375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82000</v>
          </cell>
          <cell r="CR177">
            <v>0</v>
          </cell>
          <cell r="CS177">
            <v>641553</v>
          </cell>
          <cell r="CT177">
            <v>0</v>
          </cell>
          <cell r="CU177">
            <v>0</v>
          </cell>
          <cell r="CV177">
            <v>0</v>
          </cell>
          <cell r="CW177">
            <v>4999</v>
          </cell>
          <cell r="CX177">
            <v>0</v>
          </cell>
          <cell r="CY177">
            <v>18360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T177">
            <v>29389.51171875</v>
          </cell>
          <cell r="DV177">
            <v>1.3266298828125</v>
          </cell>
          <cell r="DW177">
            <v>1.26193090820313</v>
          </cell>
          <cell r="DX177">
            <v>11053.494000000001</v>
          </cell>
        </row>
        <row r="178">
          <cell r="A178" t="str">
            <v>MROOTH2014</v>
          </cell>
          <cell r="B178" t="str">
            <v>EAST</v>
          </cell>
          <cell r="C178" t="str">
            <v>MROOTH</v>
          </cell>
          <cell r="D178">
            <v>2014</v>
          </cell>
          <cell r="F178">
            <v>165748.07999999999</v>
          </cell>
          <cell r="G178">
            <v>19648.619140625</v>
          </cell>
          <cell r="H178">
            <v>18.142861376120479</v>
          </cell>
          <cell r="I178">
            <v>5.9279863281249998</v>
          </cell>
          <cell r="J178">
            <v>0</v>
          </cell>
          <cell r="K178">
            <v>1.0552485351562499</v>
          </cell>
          <cell r="L178">
            <v>2.0516103515625002</v>
          </cell>
          <cell r="M178">
            <v>0.174332641601563</v>
          </cell>
          <cell r="N178">
            <v>0</v>
          </cell>
          <cell r="O178">
            <v>0.841767700195313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2.3929541015625002</v>
          </cell>
          <cell r="U178">
            <v>4.2649526367187498</v>
          </cell>
          <cell r="V178">
            <v>0</v>
          </cell>
          <cell r="W178">
            <v>0.1073759765625</v>
          </cell>
          <cell r="X178">
            <v>3.2218236010521698E-6</v>
          </cell>
          <cell r="Y178">
            <v>0</v>
          </cell>
          <cell r="Z178">
            <v>11.108753111472824</v>
          </cell>
          <cell r="AA178">
            <v>4.7144965820312503</v>
          </cell>
          <cell r="AB178">
            <v>0</v>
          </cell>
          <cell r="AC178">
            <v>0.87917419433593791</v>
          </cell>
          <cell r="AD178">
            <v>1.72759228515625</v>
          </cell>
          <cell r="AE178">
            <v>0.13545162963867199</v>
          </cell>
          <cell r="AF178">
            <v>0</v>
          </cell>
          <cell r="AG178">
            <v>0.62977398681640606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0.69188024902343792</v>
          </cell>
          <cell r="AM178">
            <v>1.1249587402343799</v>
          </cell>
          <cell r="AN178">
            <v>0</v>
          </cell>
          <cell r="AO178">
            <v>5.3687988281250001E-2</v>
          </cell>
          <cell r="AP178">
            <v>5.17478678375483E-7</v>
          </cell>
          <cell r="AQ178">
            <v>0</v>
          </cell>
          <cell r="AR178">
            <v>67814.638141511445</v>
          </cell>
          <cell r="AS178">
            <v>38429.264000000003</v>
          </cell>
          <cell r="AT178">
            <v>0</v>
          </cell>
          <cell r="AU178">
            <v>2589.4955</v>
          </cell>
          <cell r="AV178">
            <v>137.39407812499999</v>
          </cell>
          <cell r="AW178">
            <v>10.948534179687501</v>
          </cell>
          <cell r="AX178">
            <v>0</v>
          </cell>
          <cell r="AY178">
            <v>174.5426875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6047.3085000000001</v>
          </cell>
          <cell r="BE178">
            <v>9848.6689999999999</v>
          </cell>
          <cell r="BF178">
            <v>0</v>
          </cell>
          <cell r="BG178">
            <v>470.30678124999997</v>
          </cell>
          <cell r="BH178">
            <v>4.5331130027770998E-3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17.489527343750002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429143616</v>
          </cell>
          <cell r="BT178">
            <v>0</v>
          </cell>
          <cell r="BU178">
            <v>19342324</v>
          </cell>
          <cell r="BV178">
            <v>1243640.25</v>
          </cell>
          <cell r="BW178">
            <v>131990</v>
          </cell>
          <cell r="BX178">
            <v>0</v>
          </cell>
          <cell r="BY178">
            <v>2178916.75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189911.609375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801941</v>
          </cell>
          <cell r="CT178">
            <v>17547</v>
          </cell>
          <cell r="CU178">
            <v>0</v>
          </cell>
          <cell r="CV178">
            <v>0</v>
          </cell>
          <cell r="CW178">
            <v>5999</v>
          </cell>
          <cell r="CX178">
            <v>0</v>
          </cell>
          <cell r="CY178">
            <v>55170</v>
          </cell>
          <cell r="CZ178">
            <v>17650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T178">
            <v>30044.3154296875</v>
          </cell>
          <cell r="DV178">
            <v>1.3266298828125</v>
          </cell>
          <cell r="DW178">
            <v>1.1517369384765599</v>
          </cell>
          <cell r="DX178">
            <v>10089.215</v>
          </cell>
        </row>
        <row r="179">
          <cell r="A179" t="str">
            <v>MROOTH2015</v>
          </cell>
          <cell r="B179" t="str">
            <v>EAST</v>
          </cell>
          <cell r="C179" t="str">
            <v>MROOTH</v>
          </cell>
          <cell r="D179">
            <v>2015</v>
          </cell>
          <cell r="F179">
            <v>169122.576</v>
          </cell>
          <cell r="G179">
            <v>19561.280761718801</v>
          </cell>
          <cell r="H179">
            <v>18.532728527488423</v>
          </cell>
          <cell r="I179">
            <v>5.9279863281249998</v>
          </cell>
          <cell r="J179">
            <v>0</v>
          </cell>
          <cell r="K179">
            <v>1.0552485351562499</v>
          </cell>
          <cell r="L179">
            <v>2.0516103515625002</v>
          </cell>
          <cell r="M179">
            <v>0.174332641601563</v>
          </cell>
          <cell r="N179">
            <v>0</v>
          </cell>
          <cell r="O179">
            <v>0.84101770019531297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2.3929541015625002</v>
          </cell>
          <cell r="U179">
            <v>4.6555693359374999</v>
          </cell>
          <cell r="V179">
            <v>0</v>
          </cell>
          <cell r="W179">
            <v>0.1073759765625</v>
          </cell>
          <cell r="X179">
            <v>3.6739727947861E-6</v>
          </cell>
          <cell r="Y179">
            <v>0</v>
          </cell>
          <cell r="Z179">
            <v>11.283554453704813</v>
          </cell>
          <cell r="AA179">
            <v>4.7144575195312504</v>
          </cell>
          <cell r="AB179">
            <v>0</v>
          </cell>
          <cell r="AC179">
            <v>0.87917419433593791</v>
          </cell>
          <cell r="AD179">
            <v>1.7323171386718801</v>
          </cell>
          <cell r="AE179">
            <v>0.13545162963867199</v>
          </cell>
          <cell r="AF179">
            <v>0</v>
          </cell>
          <cell r="AG179">
            <v>0.62651141357421902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0.69188024902343792</v>
          </cell>
          <cell r="AM179">
            <v>1.29854223632813</v>
          </cell>
          <cell r="AN179">
            <v>0</v>
          </cell>
          <cell r="AO179">
            <v>5.3687988281250001E-2</v>
          </cell>
          <cell r="AP179">
            <v>5.9017940657213298E-7</v>
          </cell>
          <cell r="AQ179">
            <v>0</v>
          </cell>
          <cell r="AR179">
            <v>67996.577578174591</v>
          </cell>
          <cell r="AS179">
            <v>36278.400000000001</v>
          </cell>
          <cell r="AT179">
            <v>0</v>
          </cell>
          <cell r="AU179">
            <v>3237.4504999999999</v>
          </cell>
          <cell r="AV179">
            <v>281.73824999999999</v>
          </cell>
          <cell r="AW179">
            <v>18.151830078124998</v>
          </cell>
          <cell r="AX179">
            <v>0</v>
          </cell>
          <cell r="AY179">
            <v>174.372765625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6055.3504999999996</v>
          </cell>
          <cell r="BE179">
            <v>11373.17</v>
          </cell>
          <cell r="BF179">
            <v>0</v>
          </cell>
          <cell r="BG179">
            <v>470.30678124999997</v>
          </cell>
          <cell r="BH179">
            <v>5.1699714660644498E-3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20.215781249999999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405566464</v>
          </cell>
          <cell r="BT179">
            <v>0</v>
          </cell>
          <cell r="BU179">
            <v>24329820</v>
          </cell>
          <cell r="BV179">
            <v>2551915.75</v>
          </cell>
          <cell r="BW179">
            <v>218155.125</v>
          </cell>
          <cell r="BX179">
            <v>0</v>
          </cell>
          <cell r="BY179">
            <v>2177018.5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218209.84375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282000</v>
          </cell>
          <cell r="CQ179">
            <v>73000</v>
          </cell>
          <cell r="CR179">
            <v>0</v>
          </cell>
          <cell r="CS179">
            <v>641553</v>
          </cell>
          <cell r="CT179">
            <v>17547</v>
          </cell>
          <cell r="CU179">
            <v>0</v>
          </cell>
          <cell r="CV179">
            <v>0</v>
          </cell>
          <cell r="CW179">
            <v>6998</v>
          </cell>
          <cell r="CX179">
            <v>0</v>
          </cell>
          <cell r="CY179">
            <v>402490</v>
          </cell>
          <cell r="CZ179">
            <v>18800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T179">
            <v>30664.190917968801</v>
          </cell>
          <cell r="DV179">
            <v>1.3266298828125</v>
          </cell>
          <cell r="DW179">
            <v>1.1515314941406301</v>
          </cell>
          <cell r="DX179">
            <v>10087.415999999999</v>
          </cell>
        </row>
        <row r="180">
          <cell r="A180" t="str">
            <v>MROOTH2016</v>
          </cell>
          <cell r="B180" t="str">
            <v>EAST</v>
          </cell>
          <cell r="C180" t="str">
            <v>MROOTH</v>
          </cell>
          <cell r="D180">
            <v>2016</v>
          </cell>
          <cell r="F180">
            <v>169653.07199999999</v>
          </cell>
          <cell r="G180">
            <v>19699.6845703125</v>
          </cell>
          <cell r="H180">
            <v>18.864026377585727</v>
          </cell>
          <cell r="I180">
            <v>5.9085810546874997</v>
          </cell>
          <cell r="J180">
            <v>0</v>
          </cell>
          <cell r="K180">
            <v>1.0552933349609399</v>
          </cell>
          <cell r="L180">
            <v>2.0518940429687502</v>
          </cell>
          <cell r="M180">
            <v>0.118243263244629</v>
          </cell>
          <cell r="N180">
            <v>0</v>
          </cell>
          <cell r="O180">
            <v>0.84214282226562498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2.3929541015625002</v>
          </cell>
          <cell r="U180">
            <v>5.0608798828125003</v>
          </cell>
          <cell r="V180">
            <v>0</v>
          </cell>
          <cell r="W180">
            <v>0.107375259399414</v>
          </cell>
          <cell r="X180">
            <v>4.0463479235768303E-6</v>
          </cell>
          <cell r="Y180">
            <v>0</v>
          </cell>
          <cell r="Z180">
            <v>11.502041792986452</v>
          </cell>
          <cell r="AA180">
            <v>4.6992475585937497</v>
          </cell>
          <cell r="AB180">
            <v>0</v>
          </cell>
          <cell r="AC180">
            <v>0.87904760742187504</v>
          </cell>
          <cell r="AD180">
            <v>1.7314903564453099</v>
          </cell>
          <cell r="AE180">
            <v>9.1857482910156302E-2</v>
          </cell>
          <cell r="AF180">
            <v>0</v>
          </cell>
          <cell r="AG180">
            <v>0.62380126953125004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0.74669659423828105</v>
          </cell>
          <cell r="AM180">
            <v>1.4142537841796901</v>
          </cell>
          <cell r="AN180">
            <v>0</v>
          </cell>
          <cell r="AO180">
            <v>5.3687629699707001E-2</v>
          </cell>
          <cell r="AP180">
            <v>6.4766174182295803E-7</v>
          </cell>
          <cell r="AQ180">
            <v>0</v>
          </cell>
          <cell r="AR180">
            <v>69878.667039647116</v>
          </cell>
          <cell r="AS180">
            <v>36180.26</v>
          </cell>
          <cell r="AT180">
            <v>0</v>
          </cell>
          <cell r="AU180">
            <v>2799.6075000000001</v>
          </cell>
          <cell r="AV180">
            <v>171.29096874999999</v>
          </cell>
          <cell r="AW180">
            <v>12.394500000000001</v>
          </cell>
          <cell r="AX180">
            <v>0</v>
          </cell>
          <cell r="AY180">
            <v>175.1869375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6549.8964999999998</v>
          </cell>
          <cell r="BE180">
            <v>12419.017</v>
          </cell>
          <cell r="BF180">
            <v>0</v>
          </cell>
          <cell r="BG180">
            <v>471.59215625000002</v>
          </cell>
          <cell r="BH180">
            <v>5.6890611648559601E-3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14.368788085937499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404568800</v>
          </cell>
          <cell r="BT180">
            <v>0</v>
          </cell>
          <cell r="BU180">
            <v>20923440</v>
          </cell>
          <cell r="BV180">
            <v>1554890.375</v>
          </cell>
          <cell r="BW180">
            <v>148647.265625</v>
          </cell>
          <cell r="BX180">
            <v>0</v>
          </cell>
          <cell r="BY180">
            <v>2187135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157000.5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801941</v>
          </cell>
          <cell r="CT180">
            <v>29354</v>
          </cell>
          <cell r="CU180">
            <v>0</v>
          </cell>
          <cell r="CV180">
            <v>0</v>
          </cell>
          <cell r="CW180">
            <v>3882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Q180">
            <v>1.6922710364714233</v>
          </cell>
          <cell r="DR180">
            <v>5.3741342245825736</v>
          </cell>
          <cell r="DS180">
            <v>18.56024554414623</v>
          </cell>
          <cell r="DT180">
            <v>30752.7509765625</v>
          </cell>
          <cell r="DV180">
            <v>1.3266585693359401</v>
          </cell>
          <cell r="DW180">
            <v>1.26195886230469</v>
          </cell>
          <cell r="DX180">
            <v>11085.047</v>
          </cell>
        </row>
        <row r="181">
          <cell r="A181" t="str">
            <v>MROOTH2017</v>
          </cell>
          <cell r="B181" t="str">
            <v>EAST</v>
          </cell>
          <cell r="C181" t="str">
            <v>MROOTH</v>
          </cell>
          <cell r="D181">
            <v>2017</v>
          </cell>
          <cell r="F181">
            <v>171383.11199999999</v>
          </cell>
          <cell r="G181">
            <v>19623.1083984375</v>
          </cell>
          <cell r="H181">
            <v>19.255191947809891</v>
          </cell>
          <cell r="I181">
            <v>5.9087861328124998</v>
          </cell>
          <cell r="J181">
            <v>0</v>
          </cell>
          <cell r="K181">
            <v>1.0552485351562499</v>
          </cell>
          <cell r="L181">
            <v>2.0516103515625002</v>
          </cell>
          <cell r="M181">
            <v>0.118240837097168</v>
          </cell>
          <cell r="N181">
            <v>0</v>
          </cell>
          <cell r="O181">
            <v>0.84201770019531297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2.3929541015625002</v>
          </cell>
          <cell r="U181">
            <v>5.4523242187500003</v>
          </cell>
          <cell r="V181">
            <v>0</v>
          </cell>
          <cell r="W181">
            <v>0.1073759765625</v>
          </cell>
          <cell r="X181">
            <v>4.2112986557185699E-6</v>
          </cell>
          <cell r="Y181">
            <v>0</v>
          </cell>
          <cell r="Z181">
            <v>11.499084596716163</v>
          </cell>
          <cell r="AA181">
            <v>4.6981767578125</v>
          </cell>
          <cell r="AB181">
            <v>0</v>
          </cell>
          <cell r="AC181">
            <v>0.87917419433593791</v>
          </cell>
          <cell r="AD181">
            <v>1.73211730957031</v>
          </cell>
          <cell r="AE181">
            <v>9.1873107910156307E-2</v>
          </cell>
          <cell r="AF181">
            <v>0</v>
          </cell>
          <cell r="AG181">
            <v>0.61926171875000002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0.74716809082031299</v>
          </cell>
          <cell r="AM181">
            <v>1.52593920898438</v>
          </cell>
          <cell r="AN181">
            <v>0</v>
          </cell>
          <cell r="AO181">
            <v>5.3687988281250001E-2</v>
          </cell>
          <cell r="AP181">
            <v>6.7337631480768301E-7</v>
          </cell>
          <cell r="AQ181">
            <v>0</v>
          </cell>
          <cell r="AR181">
            <v>69452.025503268713</v>
          </cell>
          <cell r="AS181">
            <v>35509.328000000001</v>
          </cell>
          <cell r="AT181">
            <v>0</v>
          </cell>
          <cell r="AU181">
            <v>3076.48</v>
          </cell>
          <cell r="AV181">
            <v>202.81896875000001</v>
          </cell>
          <cell r="AW181">
            <v>14.144937499999999</v>
          </cell>
          <cell r="AX181">
            <v>0</v>
          </cell>
          <cell r="AY181">
            <v>174.599328125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6537.2020000000002</v>
          </cell>
          <cell r="BE181">
            <v>13363.405000000001</v>
          </cell>
          <cell r="BF181">
            <v>0</v>
          </cell>
          <cell r="BG181">
            <v>470.30678124999997</v>
          </cell>
          <cell r="BH181">
            <v>5.8987765312194795E-3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14.968588867187499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397598464</v>
          </cell>
          <cell r="BT181">
            <v>0</v>
          </cell>
          <cell r="BU181">
            <v>23061550</v>
          </cell>
          <cell r="BV181">
            <v>1851133.5</v>
          </cell>
          <cell r="BW181">
            <v>168897.859375</v>
          </cell>
          <cell r="BX181">
            <v>0</v>
          </cell>
          <cell r="BY181">
            <v>2179760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163266.515625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641553</v>
          </cell>
          <cell r="CT181">
            <v>29169</v>
          </cell>
          <cell r="CU181">
            <v>0</v>
          </cell>
          <cell r="CV181">
            <v>0</v>
          </cell>
          <cell r="CW181">
            <v>1713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Q181">
            <v>1.7551567427584429</v>
          </cell>
          <cell r="DR181">
            <v>5.4527493408942593</v>
          </cell>
          <cell r="DS181">
            <v>18.964527556559858</v>
          </cell>
          <cell r="DT181">
            <v>31148.828125</v>
          </cell>
          <cell r="DV181">
            <v>1.3266298828125</v>
          </cell>
          <cell r="DW181">
            <v>1.151685546875</v>
          </cell>
          <cell r="DX181">
            <v>10088.766</v>
          </cell>
        </row>
        <row r="182">
          <cell r="A182" t="str">
            <v>MROOTH2018</v>
          </cell>
          <cell r="B182" t="str">
            <v>EAST</v>
          </cell>
          <cell r="C182" t="str">
            <v>MROOTH</v>
          </cell>
          <cell r="D182">
            <v>2018</v>
          </cell>
          <cell r="F182">
            <v>173411.08799999999</v>
          </cell>
          <cell r="G182">
            <v>19838.986816406301</v>
          </cell>
          <cell r="H182">
            <v>19.616142259235961</v>
          </cell>
          <cell r="I182">
            <v>5.9087861328124998</v>
          </cell>
          <cell r="J182">
            <v>0</v>
          </cell>
          <cell r="K182">
            <v>1.0552485351562499</v>
          </cell>
          <cell r="L182">
            <v>2.0516103515625002</v>
          </cell>
          <cell r="M182">
            <v>0.118240837097168</v>
          </cell>
          <cell r="N182">
            <v>0</v>
          </cell>
          <cell r="O182">
            <v>0.84201770019531297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2.3929541015625002</v>
          </cell>
          <cell r="U182">
            <v>5.8132744140624997</v>
          </cell>
          <cell r="V182">
            <v>0</v>
          </cell>
          <cell r="W182">
            <v>0.1073759765625</v>
          </cell>
          <cell r="X182">
            <v>4.3274122290313204E-6</v>
          </cell>
          <cell r="Y182">
            <v>0</v>
          </cell>
          <cell r="Z182">
            <v>11.599754048852841</v>
          </cell>
          <cell r="AA182">
            <v>4.6978159179687502</v>
          </cell>
          <cell r="AB182">
            <v>0</v>
          </cell>
          <cell r="AC182">
            <v>0.87917419433593791</v>
          </cell>
          <cell r="AD182">
            <v>1.73304162597656</v>
          </cell>
          <cell r="AE182">
            <v>9.1873107910156307E-2</v>
          </cell>
          <cell r="AF182">
            <v>0</v>
          </cell>
          <cell r="AG182">
            <v>0.61764868164062503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0.74716809082031299</v>
          </cell>
          <cell r="AM182">
            <v>1.6278122558593799</v>
          </cell>
          <cell r="AN182">
            <v>0</v>
          </cell>
          <cell r="AO182">
            <v>5.3687988281250001E-2</v>
          </cell>
          <cell r="AP182">
            <v>6.9191923830658199E-7</v>
          </cell>
          <cell r="AQ182">
            <v>0</v>
          </cell>
          <cell r="AR182">
            <v>69764.818086603162</v>
          </cell>
          <cell r="AS182">
            <v>34750.315999999999</v>
          </cell>
          <cell r="AT182">
            <v>0</v>
          </cell>
          <cell r="AU182">
            <v>3256.9675000000002</v>
          </cell>
          <cell r="AV182">
            <v>206.42290625000001</v>
          </cell>
          <cell r="AW182">
            <v>14.1412880859375</v>
          </cell>
          <cell r="AX182">
            <v>0</v>
          </cell>
          <cell r="AY182">
            <v>174.599328125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6534.0784999999996</v>
          </cell>
          <cell r="BE182">
            <v>14254.983</v>
          </cell>
          <cell r="BF182">
            <v>0</v>
          </cell>
          <cell r="BG182">
            <v>470.30678124999997</v>
          </cell>
          <cell r="BH182">
            <v>6.0612125396728497E-3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15.5807216796875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389668096</v>
          </cell>
          <cell r="BT182">
            <v>0</v>
          </cell>
          <cell r="BU182">
            <v>24393156</v>
          </cell>
          <cell r="BV182">
            <v>1881187.875</v>
          </cell>
          <cell r="BW182">
            <v>170129.71875</v>
          </cell>
          <cell r="BX182">
            <v>0</v>
          </cell>
          <cell r="BY182">
            <v>2179760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169868.6875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641553</v>
          </cell>
          <cell r="CT182">
            <v>17683</v>
          </cell>
          <cell r="CU182">
            <v>0</v>
          </cell>
          <cell r="CV182">
            <v>0</v>
          </cell>
          <cell r="CW182">
            <v>1713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Q182">
            <v>1.8092793450044213</v>
          </cell>
          <cell r="DR182">
            <v>5.3830346153240685</v>
          </cell>
          <cell r="DS182">
            <v>19.343791010472508</v>
          </cell>
          <cell r="DT182">
            <v>31520.09375</v>
          </cell>
          <cell r="DV182">
            <v>1.3266298828125</v>
          </cell>
          <cell r="DW182">
            <v>1.1515314941406301</v>
          </cell>
          <cell r="DX182">
            <v>10087.415999999999</v>
          </cell>
        </row>
        <row r="183">
          <cell r="A183" t="str">
            <v>MROOTH2019</v>
          </cell>
          <cell r="B183" t="str">
            <v>EAST</v>
          </cell>
          <cell r="C183" t="str">
            <v>MROOTH</v>
          </cell>
          <cell r="D183">
            <v>2019</v>
          </cell>
          <cell r="F183">
            <v>175508.28</v>
          </cell>
          <cell r="G183">
            <v>19878.163574218801</v>
          </cell>
          <cell r="H183">
            <v>19.956902125386527</v>
          </cell>
          <cell r="I183">
            <v>5.9087861328124998</v>
          </cell>
          <cell r="J183">
            <v>0</v>
          </cell>
          <cell r="K183">
            <v>1.0552485351562499</v>
          </cell>
          <cell r="L183">
            <v>2.0516103515625002</v>
          </cell>
          <cell r="M183">
            <v>0.118240837097168</v>
          </cell>
          <cell r="N183">
            <v>0</v>
          </cell>
          <cell r="O183">
            <v>0.84201770019531297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2.3929541015625002</v>
          </cell>
          <cell r="U183">
            <v>6.1540341796874998</v>
          </cell>
          <cell r="V183">
            <v>0</v>
          </cell>
          <cell r="W183">
            <v>0.1073759765625</v>
          </cell>
          <cell r="X183">
            <v>4.4279377907514602E-6</v>
          </cell>
          <cell r="Y183">
            <v>0</v>
          </cell>
          <cell r="Z183">
            <v>11.804539526162968</v>
          </cell>
          <cell r="AA183">
            <v>4.6972817382812497</v>
          </cell>
          <cell r="AB183">
            <v>0</v>
          </cell>
          <cell r="AC183">
            <v>0.87917419433593791</v>
          </cell>
          <cell r="AD183">
            <v>1.7328056640625</v>
          </cell>
          <cell r="AE183">
            <v>9.1873107910156307E-2</v>
          </cell>
          <cell r="AF183">
            <v>0</v>
          </cell>
          <cell r="AG183">
            <v>0.61607659912109403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0.74716809082031299</v>
          </cell>
          <cell r="AM183">
            <v>1.72454052734375</v>
          </cell>
          <cell r="AN183">
            <v>0</v>
          </cell>
          <cell r="AO183">
            <v>5.3687988281250001E-2</v>
          </cell>
          <cell r="AP183">
            <v>7.0780358510091901E-7</v>
          </cell>
          <cell r="AQ183">
            <v>0</v>
          </cell>
          <cell r="AR183">
            <v>70715.075336101523</v>
          </cell>
          <cell r="AS183">
            <v>33906.044000000002</v>
          </cell>
          <cell r="AT183">
            <v>0</v>
          </cell>
          <cell r="AU183">
            <v>3243.1202499999999</v>
          </cell>
          <cell r="AV183">
            <v>197.87776562499999</v>
          </cell>
          <cell r="AW183">
            <v>12.438337890625</v>
          </cell>
          <cell r="AX183">
            <v>0</v>
          </cell>
          <cell r="AY183">
            <v>174.599328125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6537.3275000000003</v>
          </cell>
          <cell r="BE183">
            <v>15103.971</v>
          </cell>
          <cell r="BF183">
            <v>0</v>
          </cell>
          <cell r="BG183">
            <v>470.30678124999997</v>
          </cell>
          <cell r="BH183">
            <v>6.2003593444824199E-3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14.869172851562499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381108992</v>
          </cell>
          <cell r="BT183">
            <v>0</v>
          </cell>
          <cell r="BU183">
            <v>24253030</v>
          </cell>
          <cell r="BV183">
            <v>1804367.875</v>
          </cell>
          <cell r="BW183">
            <v>149332</v>
          </cell>
          <cell r="BX183">
            <v>0</v>
          </cell>
          <cell r="BY183">
            <v>2179760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162344.296875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588090</v>
          </cell>
          <cell r="CT183">
            <v>21164</v>
          </cell>
          <cell r="CU183">
            <v>0</v>
          </cell>
          <cell r="CV183">
            <v>0</v>
          </cell>
          <cell r="CW183">
            <v>1370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Q183">
            <v>1.8728538357342144</v>
          </cell>
          <cell r="DR183">
            <v>5.5309777273190193</v>
          </cell>
          <cell r="DS183">
            <v>19.344493445370759</v>
          </cell>
          <cell r="DT183">
            <v>31913.849609375</v>
          </cell>
          <cell r="DV183">
            <v>1.3266298828125</v>
          </cell>
          <cell r="DW183">
            <v>1.26193090820313</v>
          </cell>
          <cell r="DX183">
            <v>11054.514999999999</v>
          </cell>
        </row>
        <row r="184">
          <cell r="A184" t="str">
            <v>MROOTH2020</v>
          </cell>
          <cell r="B184" t="str">
            <v>EAST</v>
          </cell>
          <cell r="C184" t="str">
            <v>MROOTH</v>
          </cell>
          <cell r="D184">
            <v>2020</v>
          </cell>
          <cell r="F184">
            <v>178069.53599999999</v>
          </cell>
          <cell r="G184">
            <v>19919.405761718801</v>
          </cell>
          <cell r="H184">
            <v>20.307580090097623</v>
          </cell>
          <cell r="I184">
            <v>5.9085810546874997</v>
          </cell>
          <cell r="J184">
            <v>0</v>
          </cell>
          <cell r="K184">
            <v>1.0552933349609399</v>
          </cell>
          <cell r="L184">
            <v>2.0518940429687502</v>
          </cell>
          <cell r="M184">
            <v>0.118243263244629</v>
          </cell>
          <cell r="N184">
            <v>0</v>
          </cell>
          <cell r="O184">
            <v>0.84214282226562498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2.3929541015625002</v>
          </cell>
          <cell r="U184">
            <v>6.5044331054687499</v>
          </cell>
          <cell r="V184">
            <v>0</v>
          </cell>
          <cell r="W184">
            <v>0.107375259399414</v>
          </cell>
          <cell r="X184">
            <v>4.5362035743892204E-6</v>
          </cell>
          <cell r="Y184">
            <v>0</v>
          </cell>
          <cell r="Z184">
            <v>11.781288696250538</v>
          </cell>
          <cell r="AA184">
            <v>4.6967275390624996</v>
          </cell>
          <cell r="AB184">
            <v>0</v>
          </cell>
          <cell r="AC184">
            <v>0.87904760742187504</v>
          </cell>
          <cell r="AD184">
            <v>1.7324213867187499</v>
          </cell>
          <cell r="AE184">
            <v>9.1857482910156302E-2</v>
          </cell>
          <cell r="AF184">
            <v>0</v>
          </cell>
          <cell r="AG184">
            <v>0.61596081542968795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0.74669659423828105</v>
          </cell>
          <cell r="AM184">
            <v>1.8235838623046901</v>
          </cell>
          <cell r="AN184">
            <v>0</v>
          </cell>
          <cell r="AO184">
            <v>5.3687629699707001E-2</v>
          </cell>
          <cell r="AP184">
            <v>7.2475394699722496E-7</v>
          </cell>
          <cell r="AQ184">
            <v>0</v>
          </cell>
          <cell r="AR184">
            <v>70342.334316433917</v>
          </cell>
          <cell r="AS184">
            <v>33610.839999999997</v>
          </cell>
          <cell r="AT184">
            <v>0</v>
          </cell>
          <cell r="AU184">
            <v>3263.5650000000001</v>
          </cell>
          <cell r="AV184">
            <v>203.82682812499999</v>
          </cell>
          <cell r="AW184">
            <v>14.5636953125</v>
          </cell>
          <cell r="AX184">
            <v>0</v>
          </cell>
          <cell r="AY184">
            <v>175.1869375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6548.5990000000002</v>
          </cell>
          <cell r="BE184">
            <v>16014.7</v>
          </cell>
          <cell r="BF184">
            <v>0</v>
          </cell>
          <cell r="BG184">
            <v>471.59215625000002</v>
          </cell>
          <cell r="BH184">
            <v>6.3662385940551798E-3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14.2313330078125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378083520</v>
          </cell>
          <cell r="BT184">
            <v>0</v>
          </cell>
          <cell r="BU184">
            <v>24354260</v>
          </cell>
          <cell r="BV184">
            <v>1859692.25</v>
          </cell>
          <cell r="BW184">
            <v>175451.828125</v>
          </cell>
          <cell r="BX184">
            <v>0</v>
          </cell>
          <cell r="BY184">
            <v>2187135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155614.015625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641553</v>
          </cell>
          <cell r="CT184">
            <v>25560</v>
          </cell>
          <cell r="CU184">
            <v>0</v>
          </cell>
          <cell r="CV184">
            <v>0</v>
          </cell>
          <cell r="CW184">
            <v>1713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Q184">
            <v>1.9402068886789883</v>
          </cell>
          <cell r="DR184">
            <v>5.6492927212734037</v>
          </cell>
          <cell r="DS184">
            <v>19.17316039565058</v>
          </cell>
          <cell r="DT184">
            <v>32320.945800781301</v>
          </cell>
          <cell r="DV184">
            <v>1.3266585693359401</v>
          </cell>
          <cell r="DW184">
            <v>1.1413050537109399</v>
          </cell>
          <cell r="DX184">
            <v>10025.223</v>
          </cell>
        </row>
        <row r="185">
          <cell r="A185" t="str">
            <v>MROOTH2021</v>
          </cell>
          <cell r="B185" t="str">
            <v>EAST</v>
          </cell>
          <cell r="C185" t="str">
            <v>MROOTH</v>
          </cell>
          <cell r="D185">
            <v>2021</v>
          </cell>
          <cell r="F185">
            <v>179792.06400000001</v>
          </cell>
          <cell r="G185">
            <v>19920.834472656301</v>
          </cell>
          <cell r="H185">
            <v>20.679008317402101</v>
          </cell>
          <cell r="I185">
            <v>5.9087861328124998</v>
          </cell>
          <cell r="J185">
            <v>0</v>
          </cell>
          <cell r="K185">
            <v>1.0552485351562499</v>
          </cell>
          <cell r="L185">
            <v>2.0516103515625002</v>
          </cell>
          <cell r="M185">
            <v>0.118240837097168</v>
          </cell>
          <cell r="N185">
            <v>0</v>
          </cell>
          <cell r="O185">
            <v>0.84201770019531297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2.3929541015625002</v>
          </cell>
          <cell r="U185">
            <v>6.8761401367187496</v>
          </cell>
          <cell r="V185">
            <v>0</v>
          </cell>
          <cell r="W185">
            <v>0.1073759765625</v>
          </cell>
          <cell r="X185">
            <v>4.6629221178591306E-6</v>
          </cell>
          <cell r="Y185">
            <v>0</v>
          </cell>
          <cell r="Z185">
            <v>11.868116651373633</v>
          </cell>
          <cell r="AA185">
            <v>4.6943129882812498</v>
          </cell>
          <cell r="AB185">
            <v>0</v>
          </cell>
          <cell r="AC185">
            <v>0.87917419433593791</v>
          </cell>
          <cell r="AD185">
            <v>1.7316896972656299</v>
          </cell>
          <cell r="AE185">
            <v>9.1873107910156307E-2</v>
          </cell>
          <cell r="AF185">
            <v>0</v>
          </cell>
          <cell r="AG185">
            <v>0.61512646484375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0.74716809082031299</v>
          </cell>
          <cell r="AM185">
            <v>1.9548526611328101</v>
          </cell>
          <cell r="AN185">
            <v>0</v>
          </cell>
          <cell r="AO185">
            <v>5.3687988281250001E-2</v>
          </cell>
          <cell r="AP185">
            <v>7.45611905585974E-7</v>
          </cell>
          <cell r="AQ185">
            <v>0</v>
          </cell>
          <cell r="AR185">
            <v>70516.310514958866</v>
          </cell>
          <cell r="AS185">
            <v>32990.175999999999</v>
          </cell>
          <cell r="AT185">
            <v>0</v>
          </cell>
          <cell r="AU185">
            <v>3342.39075</v>
          </cell>
          <cell r="AV185">
            <v>212.29389062499999</v>
          </cell>
          <cell r="AW185">
            <v>14.990353515624999</v>
          </cell>
          <cell r="AX185">
            <v>0</v>
          </cell>
          <cell r="AY185">
            <v>174.599328125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6537.2709999999997</v>
          </cell>
          <cell r="BE185">
            <v>17121.988000000001</v>
          </cell>
          <cell r="BF185">
            <v>0</v>
          </cell>
          <cell r="BG185">
            <v>470.30678124999997</v>
          </cell>
          <cell r="BH185">
            <v>6.5315604209899899E-3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14.2668798828125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371674336</v>
          </cell>
          <cell r="BT185">
            <v>0</v>
          </cell>
          <cell r="BU185">
            <v>24950684</v>
          </cell>
          <cell r="BV185">
            <v>1938328.375</v>
          </cell>
          <cell r="BW185">
            <v>180211.53125</v>
          </cell>
          <cell r="BX185">
            <v>0</v>
          </cell>
          <cell r="BY185">
            <v>2179760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155952.609375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668284</v>
          </cell>
          <cell r="CT185">
            <v>24096</v>
          </cell>
          <cell r="CU185">
            <v>0</v>
          </cell>
          <cell r="CV185">
            <v>0</v>
          </cell>
          <cell r="CW185">
            <v>1941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Q185">
            <v>2.0193518284781438</v>
          </cell>
          <cell r="DR185">
            <v>5.8020271859080097</v>
          </cell>
          <cell r="DS185">
            <v>19.048490289365663</v>
          </cell>
          <cell r="DT185">
            <v>32707.58984375</v>
          </cell>
          <cell r="DV185">
            <v>1.3266298828125</v>
          </cell>
          <cell r="DW185">
            <v>1.1002307128906299</v>
          </cell>
          <cell r="DX185">
            <v>9638.0210000000006</v>
          </cell>
        </row>
        <row r="186">
          <cell r="A186" t="str">
            <v>MROOTH2022</v>
          </cell>
          <cell r="B186" t="str">
            <v>EAST</v>
          </cell>
          <cell r="C186" t="str">
            <v>MROOTH</v>
          </cell>
          <cell r="D186">
            <v>2022</v>
          </cell>
          <cell r="F186">
            <v>181775.144</v>
          </cell>
          <cell r="G186">
            <v>20314.2236328125</v>
          </cell>
          <cell r="H186">
            <v>21.065092921653765</v>
          </cell>
          <cell r="I186">
            <v>5.9087861328124998</v>
          </cell>
          <cell r="J186">
            <v>0</v>
          </cell>
          <cell r="K186">
            <v>1.0552485351562499</v>
          </cell>
          <cell r="L186">
            <v>2.0516103515625002</v>
          </cell>
          <cell r="M186">
            <v>0.118240837097168</v>
          </cell>
          <cell r="N186">
            <v>0</v>
          </cell>
          <cell r="O186">
            <v>0.84201770019531297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2.3929541015625002</v>
          </cell>
          <cell r="U186">
            <v>7.262224609375</v>
          </cell>
          <cell r="V186">
            <v>0</v>
          </cell>
          <cell r="W186">
            <v>0.1073759765625</v>
          </cell>
          <cell r="X186">
            <v>4.7945175319909995E-6</v>
          </cell>
          <cell r="Y186">
            <v>0</v>
          </cell>
          <cell r="Z186">
            <v>12.13618075930305</v>
          </cell>
          <cell r="AA186">
            <v>4.6924023437500004</v>
          </cell>
          <cell r="AB186">
            <v>0</v>
          </cell>
          <cell r="AC186">
            <v>0.87917419433593791</v>
          </cell>
          <cell r="AD186">
            <v>1.7309602050781301</v>
          </cell>
          <cell r="AE186">
            <v>9.1873107910156307E-2</v>
          </cell>
          <cell r="AF186">
            <v>0</v>
          </cell>
          <cell r="AG186">
            <v>0.61544018554687496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0.74716809082031299</v>
          </cell>
          <cell r="AM186">
            <v>2.0635429687500002</v>
          </cell>
          <cell r="AN186">
            <v>0</v>
          </cell>
          <cell r="AO186">
            <v>5.3687988281250001E-2</v>
          </cell>
          <cell r="AP186">
            <v>7.6662725768983399E-7</v>
          </cell>
          <cell r="AQ186">
            <v>0</v>
          </cell>
          <cell r="AR186">
            <v>71848.142268389201</v>
          </cell>
          <cell r="AS186">
            <v>32199.56</v>
          </cell>
          <cell r="AT186">
            <v>0</v>
          </cell>
          <cell r="AU186">
            <v>3120.2927500000001</v>
          </cell>
          <cell r="AV186">
            <v>191.99946875000001</v>
          </cell>
          <cell r="AW186">
            <v>13.185333984374999</v>
          </cell>
          <cell r="AX186">
            <v>0</v>
          </cell>
          <cell r="AY186">
            <v>174.599328125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6537.4219999999996</v>
          </cell>
          <cell r="BE186">
            <v>18073.477999999999</v>
          </cell>
          <cell r="BF186">
            <v>0</v>
          </cell>
          <cell r="BG186">
            <v>470.30678124999997</v>
          </cell>
          <cell r="BH186">
            <v>6.7156548500060999E-3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12.776890625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363644480</v>
          </cell>
          <cell r="BT186">
            <v>0</v>
          </cell>
          <cell r="BU186">
            <v>23225512</v>
          </cell>
          <cell r="BV186">
            <v>1754877.875</v>
          </cell>
          <cell r="BW186">
            <v>159017.71875</v>
          </cell>
          <cell r="BX186">
            <v>0</v>
          </cell>
          <cell r="BY186">
            <v>2179760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140358.96875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240000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695016</v>
          </cell>
          <cell r="CT186">
            <v>22789</v>
          </cell>
          <cell r="CU186">
            <v>0</v>
          </cell>
          <cell r="CV186">
            <v>0</v>
          </cell>
          <cell r="CW186">
            <v>1941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Q186">
            <v>2.1010907755288901</v>
          </cell>
          <cell r="DR186">
            <v>6.0196856478341578</v>
          </cell>
          <cell r="DS186">
            <v>19.292949377591125</v>
          </cell>
          <cell r="DT186">
            <v>33070.1689453125</v>
          </cell>
          <cell r="DV186">
            <v>1.3266298828125</v>
          </cell>
          <cell r="DW186">
            <v>1.26193090820313</v>
          </cell>
          <cell r="DX186">
            <v>11054.514999999999</v>
          </cell>
        </row>
        <row r="187">
          <cell r="A187" t="str">
            <v>MROOTH2023</v>
          </cell>
          <cell r="B187" t="str">
            <v>EAST</v>
          </cell>
          <cell r="C187" t="str">
            <v>MROOTH</v>
          </cell>
          <cell r="D187">
            <v>2023</v>
          </cell>
          <cell r="F187">
            <v>183574.75200000001</v>
          </cell>
          <cell r="G187">
            <v>20052.370605468801</v>
          </cell>
          <cell r="H187">
            <v>21.429402623561682</v>
          </cell>
          <cell r="I187">
            <v>5.8820664062499999</v>
          </cell>
          <cell r="J187">
            <v>0</v>
          </cell>
          <cell r="K187">
            <v>1.0552485351562499</v>
          </cell>
          <cell r="L187">
            <v>2.0516103515625002</v>
          </cell>
          <cell r="M187">
            <v>0.118240837097168</v>
          </cell>
          <cell r="N187">
            <v>0</v>
          </cell>
          <cell r="O187">
            <v>0.84201770019531297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2.3929541015625002</v>
          </cell>
          <cell r="U187">
            <v>7.6532539062499998</v>
          </cell>
          <cell r="V187">
            <v>0</v>
          </cell>
          <cell r="W187">
            <v>0.1073759765625</v>
          </cell>
          <cell r="X187">
            <v>4.9261129461228802E-6</v>
          </cell>
          <cell r="Y187">
            <v>0</v>
          </cell>
          <cell r="Z187">
            <v>12.107661310103499</v>
          </cell>
          <cell r="AA187">
            <v>4.6751874999999998</v>
          </cell>
          <cell r="AB187">
            <v>0</v>
          </cell>
          <cell r="AC187">
            <v>0.87917419433593791</v>
          </cell>
          <cell r="AD187">
            <v>1.72907470703125</v>
          </cell>
          <cell r="AE187">
            <v>9.1873107910156307E-2</v>
          </cell>
          <cell r="AF187">
            <v>0</v>
          </cell>
          <cell r="AG187">
            <v>0.61659149169921901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0.74716809082031299</v>
          </cell>
          <cell r="AM187">
            <v>2.1739055175781301</v>
          </cell>
          <cell r="AN187">
            <v>0</v>
          </cell>
          <cell r="AO187">
            <v>5.3687988281250001E-2</v>
          </cell>
          <cell r="AP187">
            <v>7.8764255158603199E-7</v>
          </cell>
          <cell r="AQ187">
            <v>0</v>
          </cell>
          <cell r="AR187">
            <v>71171.759148772253</v>
          </cell>
          <cell r="AS187">
            <v>31666.977999999999</v>
          </cell>
          <cell r="AT187">
            <v>0</v>
          </cell>
          <cell r="AU187">
            <v>3101.6545000000001</v>
          </cell>
          <cell r="AV187">
            <v>162.746921875</v>
          </cell>
          <cell r="AW187">
            <v>10.8979208984375</v>
          </cell>
          <cell r="AX187">
            <v>0</v>
          </cell>
          <cell r="AY187">
            <v>174.599328125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6538.7690000000002</v>
          </cell>
          <cell r="BE187">
            <v>19038.812000000002</v>
          </cell>
          <cell r="BF187">
            <v>0</v>
          </cell>
          <cell r="BG187">
            <v>470.30678124999997</v>
          </cell>
          <cell r="BH187">
            <v>6.8997488021850604E-3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11.845796875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358241984</v>
          </cell>
          <cell r="BT187">
            <v>0</v>
          </cell>
          <cell r="BU187">
            <v>23063308</v>
          </cell>
          <cell r="BV187">
            <v>1488155.5</v>
          </cell>
          <cell r="BW187">
            <v>130615.140625</v>
          </cell>
          <cell r="BX187">
            <v>0</v>
          </cell>
          <cell r="BY187">
            <v>2179760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130542.75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695016</v>
          </cell>
          <cell r="CT187">
            <v>24104</v>
          </cell>
          <cell r="CU187">
            <v>0</v>
          </cell>
          <cell r="CV187">
            <v>0</v>
          </cell>
          <cell r="CW187">
            <v>1941</v>
          </cell>
          <cell r="CX187">
            <v>0</v>
          </cell>
          <cell r="CY187">
            <v>29200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Q187">
            <v>2.1757048233073655</v>
          </cell>
          <cell r="DR187">
            <v>6.2456273889677929</v>
          </cell>
          <cell r="DS187">
            <v>19.453292904468906</v>
          </cell>
          <cell r="DT187">
            <v>33414.5615234375</v>
          </cell>
          <cell r="DV187">
            <v>1.3266298828125</v>
          </cell>
          <cell r="DW187">
            <v>1.14099792480469</v>
          </cell>
          <cell r="DX187">
            <v>9995.1419999999998</v>
          </cell>
        </row>
        <row r="188">
          <cell r="A188" t="str">
            <v>MROOTH2024</v>
          </cell>
          <cell r="B188" t="str">
            <v>EAST</v>
          </cell>
          <cell r="C188" t="str">
            <v>MROOTH</v>
          </cell>
          <cell r="D188">
            <v>2024</v>
          </cell>
          <cell r="F188">
            <v>185914.51199999999</v>
          </cell>
          <cell r="G188">
            <v>20290.588378906301</v>
          </cell>
          <cell r="H188">
            <v>21.822546918191954</v>
          </cell>
          <cell r="I188">
            <v>5.87938134765625</v>
          </cell>
          <cell r="J188">
            <v>0</v>
          </cell>
          <cell r="K188">
            <v>1.0552933349609399</v>
          </cell>
          <cell r="L188">
            <v>2.0518940429687502</v>
          </cell>
          <cell r="M188">
            <v>0.118243263244629</v>
          </cell>
          <cell r="N188">
            <v>0</v>
          </cell>
          <cell r="O188">
            <v>0.84214282226562498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2.3929541015625002</v>
          </cell>
          <cell r="U188">
            <v>8.0485991210937495</v>
          </cell>
          <cell r="V188">
            <v>0</v>
          </cell>
          <cell r="W188">
            <v>0.107375259399414</v>
          </cell>
          <cell r="X188">
            <v>5.0557041540741901E-6</v>
          </cell>
          <cell r="Y188">
            <v>0</v>
          </cell>
          <cell r="Z188">
            <v>12.178093405713224</v>
          </cell>
          <cell r="AA188">
            <v>4.67235009765625</v>
          </cell>
          <cell r="AB188">
            <v>0</v>
          </cell>
          <cell r="AC188">
            <v>0.87904760742187504</v>
          </cell>
          <cell r="AD188">
            <v>1.72994909667969</v>
          </cell>
          <cell r="AE188">
            <v>9.1857482910156302E-2</v>
          </cell>
          <cell r="AF188">
            <v>0</v>
          </cell>
          <cell r="AG188">
            <v>0.61749481201171896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0.74669659423828105</v>
          </cell>
          <cell r="AM188">
            <v>2.2863088378906302</v>
          </cell>
          <cell r="AN188">
            <v>0</v>
          </cell>
          <cell r="AO188">
            <v>5.3687629699707001E-2</v>
          </cell>
          <cell r="AP188">
            <v>8.0775178503245103E-7</v>
          </cell>
          <cell r="AQ188">
            <v>0</v>
          </cell>
          <cell r="AR188">
            <v>70995.983733963483</v>
          </cell>
          <cell r="AS188">
            <v>30866.794000000002</v>
          </cell>
          <cell r="AT188">
            <v>0</v>
          </cell>
          <cell r="AU188">
            <v>3010.5929999999998</v>
          </cell>
          <cell r="AV188">
            <v>153.481703125</v>
          </cell>
          <cell r="AW188">
            <v>10.1818486328125</v>
          </cell>
          <cell r="AX188">
            <v>0</v>
          </cell>
          <cell r="AY188">
            <v>175.1869375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6548.7929999999997</v>
          </cell>
          <cell r="BE188">
            <v>20079.419999999998</v>
          </cell>
          <cell r="BF188">
            <v>0</v>
          </cell>
          <cell r="BG188">
            <v>471.59215625000002</v>
          </cell>
          <cell r="BH188">
            <v>7.0952916145324701E-3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11.3819931640625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350283520</v>
          </cell>
          <cell r="BT188">
            <v>0</v>
          </cell>
          <cell r="BU188">
            <v>22368554</v>
          </cell>
          <cell r="BV188">
            <v>1404283</v>
          </cell>
          <cell r="BW188">
            <v>123619.9921875</v>
          </cell>
          <cell r="BX188">
            <v>0</v>
          </cell>
          <cell r="BY188">
            <v>2187135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125694.046875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313310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708382</v>
          </cell>
          <cell r="CT188">
            <v>24861</v>
          </cell>
          <cell r="CU188">
            <v>0</v>
          </cell>
          <cell r="CV188">
            <v>0</v>
          </cell>
          <cell r="CW188">
            <v>1902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Q188">
            <v>2.2531210931647596</v>
          </cell>
          <cell r="DR188">
            <v>6.3986261975181771</v>
          </cell>
          <cell r="DS188">
            <v>20.073743765211351</v>
          </cell>
          <cell r="DT188">
            <v>33771.9658203125</v>
          </cell>
          <cell r="DV188">
            <v>1.3266585693359401</v>
          </cell>
          <cell r="DW188">
            <v>1.1007004394531299</v>
          </cell>
          <cell r="DX188">
            <v>9668.5519999999997</v>
          </cell>
        </row>
        <row r="189">
          <cell r="A189" t="str">
            <v>MROOTH2025</v>
          </cell>
          <cell r="B189" t="str">
            <v>EAST</v>
          </cell>
          <cell r="C189" t="str">
            <v>MROOTH</v>
          </cell>
          <cell r="D189">
            <v>2025</v>
          </cell>
          <cell r="F189">
            <v>187640.36799999999</v>
          </cell>
          <cell r="G189">
            <v>20606.500488281301</v>
          </cell>
          <cell r="H189">
            <v>22.24678618756263</v>
          </cell>
          <cell r="I189">
            <v>5.87958642578125</v>
          </cell>
          <cell r="J189">
            <v>0</v>
          </cell>
          <cell r="K189">
            <v>1.0552485351562499</v>
          </cell>
          <cell r="L189">
            <v>2.0516103515625002</v>
          </cell>
          <cell r="M189">
            <v>0.118240837097168</v>
          </cell>
          <cell r="N189">
            <v>0</v>
          </cell>
          <cell r="O189">
            <v>0.84201770019531297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2.3929541015625002</v>
          </cell>
          <cell r="U189">
            <v>8.4731171874999998</v>
          </cell>
          <cell r="V189">
            <v>0</v>
          </cell>
          <cell r="W189">
            <v>0.1073759765625</v>
          </cell>
          <cell r="X189">
            <v>5.1893326453864598E-6</v>
          </cell>
          <cell r="Y189">
            <v>0</v>
          </cell>
          <cell r="Z189">
            <v>12.45536527062476</v>
          </cell>
          <cell r="AA189">
            <v>4.6687705078124999</v>
          </cell>
          <cell r="AB189">
            <v>0</v>
          </cell>
          <cell r="AC189">
            <v>0.87917419433593791</v>
          </cell>
          <cell r="AD189">
            <v>1.7304349365234399</v>
          </cell>
          <cell r="AE189">
            <v>9.1873107910156307E-2</v>
          </cell>
          <cell r="AF189">
            <v>0</v>
          </cell>
          <cell r="AG189">
            <v>0.61785449218749999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0.74716809082031299</v>
          </cell>
          <cell r="AM189">
            <v>2.4044702148437498</v>
          </cell>
          <cell r="AN189">
            <v>0</v>
          </cell>
          <cell r="AO189">
            <v>5.3687988281250001E-2</v>
          </cell>
          <cell r="AP189">
            <v>8.2970678340643596E-7</v>
          </cell>
          <cell r="AQ189">
            <v>0</v>
          </cell>
          <cell r="AR189">
            <v>72578.221666636935</v>
          </cell>
          <cell r="AS189">
            <v>30031.628000000001</v>
          </cell>
          <cell r="AT189">
            <v>0</v>
          </cell>
          <cell r="AU189">
            <v>3076.6857500000001</v>
          </cell>
          <cell r="AV189">
            <v>151.54929687500001</v>
          </cell>
          <cell r="AW189">
            <v>10.140064453124999</v>
          </cell>
          <cell r="AX189">
            <v>0</v>
          </cell>
          <cell r="AY189">
            <v>174.599328125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6536.7714999999998</v>
          </cell>
          <cell r="BE189">
            <v>21060.914000000001</v>
          </cell>
          <cell r="BF189">
            <v>0</v>
          </cell>
          <cell r="BG189">
            <v>470.30678124999997</v>
          </cell>
          <cell r="BH189">
            <v>7.2681994438171397E-3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11.104677734375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341568864</v>
          </cell>
          <cell r="BT189">
            <v>0</v>
          </cell>
          <cell r="BU189">
            <v>22833478</v>
          </cell>
          <cell r="BV189">
            <v>1392965.125</v>
          </cell>
          <cell r="BW189">
            <v>122667.1484375</v>
          </cell>
          <cell r="BX189">
            <v>0</v>
          </cell>
          <cell r="BY189">
            <v>2179760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122840.4140625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240470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775210</v>
          </cell>
          <cell r="CT189">
            <v>24682</v>
          </cell>
          <cell r="CU189">
            <v>0</v>
          </cell>
          <cell r="CV189">
            <v>0</v>
          </cell>
          <cell r="CW189">
            <v>2000</v>
          </cell>
          <cell r="CX189">
            <v>0</v>
          </cell>
          <cell r="CY189">
            <v>76040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Q189">
            <v>2.3302506357839454</v>
          </cell>
          <cell r="DR189">
            <v>6.518030783571386</v>
          </cell>
          <cell r="DS189">
            <v>20.701809698622242</v>
          </cell>
          <cell r="DT189">
            <v>34169.5205078125</v>
          </cell>
          <cell r="DV189">
            <v>1.3266298828125</v>
          </cell>
          <cell r="DW189">
            <v>1.26193090820313</v>
          </cell>
          <cell r="DX189">
            <v>11054.514999999999</v>
          </cell>
        </row>
        <row r="190">
          <cell r="A190" t="str">
            <v>MROOTH2026</v>
          </cell>
          <cell r="B190" t="str">
            <v>EAST</v>
          </cell>
          <cell r="C190" t="str">
            <v>MROOTH</v>
          </cell>
          <cell r="D190">
            <v>2026</v>
          </cell>
          <cell r="F190">
            <v>189616.35200000001</v>
          </cell>
          <cell r="G190">
            <v>20601.5234375</v>
          </cell>
          <cell r="H190">
            <v>22.708171093361454</v>
          </cell>
          <cell r="I190">
            <v>5.87958642578125</v>
          </cell>
          <cell r="J190">
            <v>0</v>
          </cell>
          <cell r="K190">
            <v>1.0552485351562499</v>
          </cell>
          <cell r="L190">
            <v>2.0516103515625002</v>
          </cell>
          <cell r="M190">
            <v>0.118240837097168</v>
          </cell>
          <cell r="N190">
            <v>0</v>
          </cell>
          <cell r="O190">
            <v>0.84201770019531297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2.3929541015625002</v>
          </cell>
          <cell r="U190">
            <v>8.9345019531250003</v>
          </cell>
          <cell r="V190">
            <v>0</v>
          </cell>
          <cell r="W190">
            <v>0.1073759765625</v>
          </cell>
          <cell r="X190">
            <v>5.3295064717531205E-6</v>
          </cell>
          <cell r="Y190">
            <v>0</v>
          </cell>
          <cell r="Z190">
            <v>12.46318792489603</v>
          </cell>
          <cell r="AA190">
            <v>4.66544873046875</v>
          </cell>
          <cell r="AB190">
            <v>0</v>
          </cell>
          <cell r="AC190">
            <v>0.87917419433593791</v>
          </cell>
          <cell r="AD190">
            <v>1.7313872070312499</v>
          </cell>
          <cell r="AE190">
            <v>9.1873107910156307E-2</v>
          </cell>
          <cell r="AF190">
            <v>0</v>
          </cell>
          <cell r="AG190">
            <v>0.61950341796874997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0.74716809082031299</v>
          </cell>
          <cell r="AM190">
            <v>2.5339978027343801</v>
          </cell>
          <cell r="AN190">
            <v>0</v>
          </cell>
          <cell r="AO190">
            <v>5.3687988281250001E-2</v>
          </cell>
          <cell r="AP190">
            <v>8.5214211139828001E-7</v>
          </cell>
          <cell r="AQ190">
            <v>0</v>
          </cell>
          <cell r="AR190">
            <v>71899.384820233827</v>
          </cell>
          <cell r="AS190">
            <v>29060.083999999999</v>
          </cell>
          <cell r="AT190">
            <v>0</v>
          </cell>
          <cell r="AU190">
            <v>3300.6149999999998</v>
          </cell>
          <cell r="AV190">
            <v>145.80401562500001</v>
          </cell>
          <cell r="AW190">
            <v>9.9155175781249998</v>
          </cell>
          <cell r="AX190">
            <v>0</v>
          </cell>
          <cell r="AY190">
            <v>174.599328125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6536.8204999999998</v>
          </cell>
          <cell r="BE190">
            <v>22195.65</v>
          </cell>
          <cell r="BF190">
            <v>0</v>
          </cell>
          <cell r="BG190">
            <v>470.30678124999997</v>
          </cell>
          <cell r="BH190">
            <v>7.4647650718688997E-3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10.890212890625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331653664</v>
          </cell>
          <cell r="BT190">
            <v>0</v>
          </cell>
          <cell r="BU190">
            <v>24489372</v>
          </cell>
          <cell r="BV190">
            <v>1340501.875</v>
          </cell>
          <cell r="BW190">
            <v>120079.46875</v>
          </cell>
          <cell r="BX190">
            <v>0</v>
          </cell>
          <cell r="BY190">
            <v>2179760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120536.0390625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842038</v>
          </cell>
          <cell r="CT190">
            <v>25315</v>
          </cell>
          <cell r="CU190">
            <v>0</v>
          </cell>
          <cell r="CV190">
            <v>0</v>
          </cell>
          <cell r="CW190">
            <v>2101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Q190">
            <v>2.4030587824291305</v>
          </cell>
          <cell r="DR190">
            <v>6.4909892340236413</v>
          </cell>
          <cell r="DS190">
            <v>21.119834618566479</v>
          </cell>
          <cell r="DT190">
            <v>34525.5390625</v>
          </cell>
          <cell r="DV190">
            <v>1.3266298828125</v>
          </cell>
          <cell r="DW190">
            <v>1.1409465332031301</v>
          </cell>
          <cell r="DX190">
            <v>9994.6919999999991</v>
          </cell>
        </row>
        <row r="191">
          <cell r="A191" t="str">
            <v>MROOTH2027</v>
          </cell>
          <cell r="B191" t="str">
            <v>EAST</v>
          </cell>
          <cell r="C191" t="str">
            <v>MROOTH</v>
          </cell>
          <cell r="D191">
            <v>2027</v>
          </cell>
          <cell r="F191">
            <v>191424.8</v>
          </cell>
          <cell r="G191">
            <v>20770.3759765625</v>
          </cell>
          <cell r="H191">
            <v>23.166775732778014</v>
          </cell>
          <cell r="I191">
            <v>5.87958642578125</v>
          </cell>
          <cell r="J191">
            <v>0</v>
          </cell>
          <cell r="K191">
            <v>1.0552485351562499</v>
          </cell>
          <cell r="L191">
            <v>2.0516103515625002</v>
          </cell>
          <cell r="M191">
            <v>0.118240837097168</v>
          </cell>
          <cell r="N191">
            <v>0</v>
          </cell>
          <cell r="O191">
            <v>0.84201770019531297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2.3929541015625002</v>
          </cell>
          <cell r="U191">
            <v>9.3931064453124993</v>
          </cell>
          <cell r="V191">
            <v>0</v>
          </cell>
          <cell r="W191">
            <v>0.1073759765625</v>
          </cell>
          <cell r="X191">
            <v>5.4767355322837808E-6</v>
          </cell>
          <cell r="Y191">
            <v>0</v>
          </cell>
          <cell r="Z191">
            <v>12.550483175510893</v>
          </cell>
          <cell r="AA191">
            <v>4.6631582031249996</v>
          </cell>
          <cell r="AB191">
            <v>0</v>
          </cell>
          <cell r="AC191">
            <v>0.87917419433593791</v>
          </cell>
          <cell r="AD191">
            <v>1.7316646728515599</v>
          </cell>
          <cell r="AE191">
            <v>9.1873107910156307E-2</v>
          </cell>
          <cell r="AF191">
            <v>0</v>
          </cell>
          <cell r="AG191">
            <v>0.61967767333984403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0.74716809082031299</v>
          </cell>
          <cell r="AM191">
            <v>2.6638476562500002</v>
          </cell>
          <cell r="AN191">
            <v>0</v>
          </cell>
          <cell r="AO191">
            <v>5.3687988281250001E-2</v>
          </cell>
          <cell r="AP191">
            <v>8.7570620235055696E-7</v>
          </cell>
          <cell r="AQ191">
            <v>0</v>
          </cell>
          <cell r="AR191">
            <v>72236.672954389564</v>
          </cell>
          <cell r="AS191">
            <v>28581.795999999998</v>
          </cell>
          <cell r="AT191">
            <v>0</v>
          </cell>
          <cell r="AU191">
            <v>3339.0205000000001</v>
          </cell>
          <cell r="AV191">
            <v>145.38301562500001</v>
          </cell>
          <cell r="AW191">
            <v>9.3847890624999994</v>
          </cell>
          <cell r="AX191">
            <v>0</v>
          </cell>
          <cell r="AY191">
            <v>174.599328125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6534.741</v>
          </cell>
          <cell r="BE191">
            <v>23332.786</v>
          </cell>
          <cell r="BF191">
            <v>0</v>
          </cell>
          <cell r="BG191">
            <v>470.30678124999997</v>
          </cell>
          <cell r="BH191">
            <v>7.6711864471435505E-3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10.626869140625001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326798080</v>
          </cell>
          <cell r="BT191">
            <v>0</v>
          </cell>
          <cell r="BU191">
            <v>24796406</v>
          </cell>
          <cell r="BV191">
            <v>1339910.25</v>
          </cell>
          <cell r="BW191">
            <v>114030.6953125</v>
          </cell>
          <cell r="BX191">
            <v>0</v>
          </cell>
          <cell r="BY191">
            <v>2179760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117791.3203125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340000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801941</v>
          </cell>
          <cell r="CT191">
            <v>25978</v>
          </cell>
          <cell r="CU191">
            <v>0</v>
          </cell>
          <cell r="CV191">
            <v>0</v>
          </cell>
          <cell r="CW191">
            <v>2206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Q191">
            <v>2.4684083976258369</v>
          </cell>
          <cell r="DR191">
            <v>6.6007952926726556</v>
          </cell>
          <cell r="DS191">
            <v>21.541523352852302</v>
          </cell>
          <cell r="DT191">
            <v>34843.580078125</v>
          </cell>
          <cell r="DV191">
            <v>1.3266298828125</v>
          </cell>
          <cell r="DW191">
            <v>1.1002307128906299</v>
          </cell>
          <cell r="DX191">
            <v>9638.0210000000006</v>
          </cell>
        </row>
        <row r="192">
          <cell r="A192" t="str">
            <v>MROOTH2028</v>
          </cell>
          <cell r="B192" t="str">
            <v>EAST</v>
          </cell>
          <cell r="C192" t="str">
            <v>MROOTH</v>
          </cell>
          <cell r="D192">
            <v>2028</v>
          </cell>
          <cell r="F192">
            <v>193891.22399999999</v>
          </cell>
          <cell r="G192">
            <v>21327.393066406301</v>
          </cell>
          <cell r="H192">
            <v>23.632515755216133</v>
          </cell>
          <cell r="I192">
            <v>5.87938134765625</v>
          </cell>
          <cell r="J192">
            <v>0</v>
          </cell>
          <cell r="K192">
            <v>1.0552933349609399</v>
          </cell>
          <cell r="L192">
            <v>2.0518940429687502</v>
          </cell>
          <cell r="M192">
            <v>0.118243263244629</v>
          </cell>
          <cell r="N192">
            <v>0</v>
          </cell>
          <cell r="O192">
            <v>0.84214282226562498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2.3929541015625002</v>
          </cell>
          <cell r="U192">
            <v>9.8585673828125007</v>
          </cell>
          <cell r="V192">
            <v>0</v>
          </cell>
          <cell r="W192">
            <v>0.107375259399414</v>
          </cell>
          <cell r="X192">
            <v>5.6310095824301201E-6</v>
          </cell>
          <cell r="Y192">
            <v>0</v>
          </cell>
          <cell r="Z192">
            <v>12.839551749681247</v>
          </cell>
          <cell r="AA192">
            <v>4.6611923828124997</v>
          </cell>
          <cell r="AB192">
            <v>0</v>
          </cell>
          <cell r="AC192">
            <v>0.87904760742187504</v>
          </cell>
          <cell r="AD192">
            <v>1.731080078125</v>
          </cell>
          <cell r="AE192">
            <v>9.1857482910156302E-2</v>
          </cell>
          <cell r="AF192">
            <v>0</v>
          </cell>
          <cell r="AG192">
            <v>0.61796893310546896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0.74669659423828105</v>
          </cell>
          <cell r="AM192">
            <v>2.7960612792968802</v>
          </cell>
          <cell r="AN192">
            <v>0</v>
          </cell>
          <cell r="AO192">
            <v>5.3687629699707001E-2</v>
          </cell>
          <cell r="AP192">
            <v>8.9976668823510397E-7</v>
          </cell>
          <cell r="AQ192">
            <v>0</v>
          </cell>
          <cell r="AR192">
            <v>74447.354928941262</v>
          </cell>
          <cell r="AS192">
            <v>28213.736000000001</v>
          </cell>
          <cell r="AT192">
            <v>0</v>
          </cell>
          <cell r="AU192">
            <v>3242.8647500000002</v>
          </cell>
          <cell r="AV192">
            <v>142.00106249999999</v>
          </cell>
          <cell r="AW192">
            <v>8.7415722656250008</v>
          </cell>
          <cell r="AX192">
            <v>0</v>
          </cell>
          <cell r="AY192">
            <v>175.1869375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6543.7155000000002</v>
          </cell>
          <cell r="BE192">
            <v>24554.194</v>
          </cell>
          <cell r="BF192">
            <v>0</v>
          </cell>
          <cell r="BG192">
            <v>471.59215625000002</v>
          </cell>
          <cell r="BH192">
            <v>7.9035506248474104E-3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10.268046875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323226656</v>
          </cell>
          <cell r="BT192">
            <v>0</v>
          </cell>
          <cell r="BU192">
            <v>24085352</v>
          </cell>
          <cell r="BV192">
            <v>1305112.125</v>
          </cell>
          <cell r="BW192">
            <v>105924.0546875</v>
          </cell>
          <cell r="BX192">
            <v>0</v>
          </cell>
          <cell r="BY192">
            <v>2187135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114001.703125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170000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842038</v>
          </cell>
          <cell r="CT192">
            <v>26469</v>
          </cell>
          <cell r="CU192">
            <v>0</v>
          </cell>
          <cell r="CV192">
            <v>0</v>
          </cell>
          <cell r="CW192">
            <v>2316</v>
          </cell>
          <cell r="CX192">
            <v>0</v>
          </cell>
          <cell r="CY192">
            <v>55000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Q192">
            <v>2.5254551948215558</v>
          </cell>
          <cell r="DR192">
            <v>6.8166684620179101</v>
          </cell>
          <cell r="DS192">
            <v>22.138055478238687</v>
          </cell>
          <cell r="DT192">
            <v>35255.8974609375</v>
          </cell>
          <cell r="DV192">
            <v>1.3266585693359401</v>
          </cell>
          <cell r="DW192">
            <v>1.26195886230469</v>
          </cell>
          <cell r="DX192">
            <v>11085.047</v>
          </cell>
        </row>
        <row r="193">
          <cell r="A193" t="str">
            <v>MROOTH2029</v>
          </cell>
          <cell r="B193" t="str">
            <v>EAST</v>
          </cell>
          <cell r="C193" t="str">
            <v>MROOTH</v>
          </cell>
          <cell r="D193">
            <v>2029</v>
          </cell>
          <cell r="F193">
            <v>195666.64</v>
          </cell>
          <cell r="G193">
            <v>21303.172363281301</v>
          </cell>
          <cell r="H193">
            <v>24.066162279983523</v>
          </cell>
          <cell r="I193">
            <v>5.8540380859374999</v>
          </cell>
          <cell r="J193">
            <v>0</v>
          </cell>
          <cell r="K193">
            <v>1.0552485351562499</v>
          </cell>
          <cell r="L193">
            <v>2.0516103515625002</v>
          </cell>
          <cell r="M193">
            <v>0.118240837097168</v>
          </cell>
          <cell r="N193">
            <v>0</v>
          </cell>
          <cell r="O193">
            <v>0.84201770019531297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2.3929541015625002</v>
          </cell>
          <cell r="U193">
            <v>10.318041015625001</v>
          </cell>
          <cell r="V193">
            <v>0</v>
          </cell>
          <cell r="W193">
            <v>0.1073759765625</v>
          </cell>
          <cell r="X193">
            <v>5.79347228631377E-6</v>
          </cell>
          <cell r="Y193">
            <v>0</v>
          </cell>
          <cell r="Z193">
            <v>12.830100840949051</v>
          </cell>
          <cell r="AA193">
            <v>4.6461762695312503</v>
          </cell>
          <cell r="AB193">
            <v>0</v>
          </cell>
          <cell r="AC193">
            <v>0.87917419433593791</v>
          </cell>
          <cell r="AD193">
            <v>1.730357421875</v>
          </cell>
          <cell r="AE193">
            <v>9.1873107910156307E-2</v>
          </cell>
          <cell r="AF193">
            <v>0</v>
          </cell>
          <cell r="AG193">
            <v>0.61587011718749995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0.74716809082031299</v>
          </cell>
          <cell r="AM193">
            <v>2.9248974609374998</v>
          </cell>
          <cell r="AN193">
            <v>0</v>
          </cell>
          <cell r="AO193">
            <v>5.3687988281250001E-2</v>
          </cell>
          <cell r="AP193">
            <v>9.2639826470985997E-7</v>
          </cell>
          <cell r="AQ193">
            <v>0</v>
          </cell>
          <cell r="AR193">
            <v>74250.687576108932</v>
          </cell>
          <cell r="AS193">
            <v>27877.624</v>
          </cell>
          <cell r="AT193">
            <v>0</v>
          </cell>
          <cell r="AU193">
            <v>3425.5075000000002</v>
          </cell>
          <cell r="AV193">
            <v>146.01159375</v>
          </cell>
          <cell r="AW193">
            <v>9.9580468750000009</v>
          </cell>
          <cell r="AX193">
            <v>0</v>
          </cell>
          <cell r="AY193">
            <v>174.599328125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6527.1625000000004</v>
          </cell>
          <cell r="BE193">
            <v>25615.15</v>
          </cell>
          <cell r="BF193">
            <v>0</v>
          </cell>
          <cell r="BG193">
            <v>470.30678124999997</v>
          </cell>
          <cell r="BH193">
            <v>8.1151714324951205E-3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10.1177109375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319215104</v>
          </cell>
          <cell r="BT193">
            <v>0</v>
          </cell>
          <cell r="BU193">
            <v>25464600</v>
          </cell>
          <cell r="BV193">
            <v>1347044</v>
          </cell>
          <cell r="BW193">
            <v>122376.3359375</v>
          </cell>
          <cell r="BX193">
            <v>0</v>
          </cell>
          <cell r="BY193">
            <v>2179760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112451.2109375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801941</v>
          </cell>
          <cell r="CT193">
            <v>26891</v>
          </cell>
          <cell r="CU193">
            <v>0</v>
          </cell>
          <cell r="CV193">
            <v>0</v>
          </cell>
          <cell r="CW193">
            <v>2430</v>
          </cell>
          <cell r="CX193">
            <v>0</v>
          </cell>
          <cell r="CY193">
            <v>166000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Q193">
            <v>2.5842378373173722</v>
          </cell>
          <cell r="DR193">
            <v>7.0400839547842891</v>
          </cell>
          <cell r="DS193">
            <v>22.729073384278323</v>
          </cell>
          <cell r="DT193">
            <v>35635.2392578125</v>
          </cell>
          <cell r="DV193">
            <v>1.3266298828125</v>
          </cell>
          <cell r="DW193">
            <v>1.1408952636718801</v>
          </cell>
          <cell r="DX193">
            <v>9994.2420000000002</v>
          </cell>
        </row>
        <row r="194">
          <cell r="A194" t="str">
            <v>MROOTH2030</v>
          </cell>
          <cell r="B194" t="str">
            <v>EAST</v>
          </cell>
          <cell r="C194" t="str">
            <v>MROOTH</v>
          </cell>
          <cell r="D194">
            <v>2030</v>
          </cell>
          <cell r="F194">
            <v>197824.68799999999</v>
          </cell>
          <cell r="G194">
            <v>21364.612792968801</v>
          </cell>
          <cell r="H194">
            <v>24.448334813333123</v>
          </cell>
          <cell r="I194">
            <v>5.75877587890625</v>
          </cell>
          <cell r="J194">
            <v>0</v>
          </cell>
          <cell r="K194">
            <v>1.0552485351562499</v>
          </cell>
          <cell r="L194">
            <v>2.0516103515625002</v>
          </cell>
          <cell r="M194">
            <v>0.118240837097168</v>
          </cell>
          <cell r="N194">
            <v>0</v>
          </cell>
          <cell r="O194">
            <v>0.84201770019531297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2.3929541015625002</v>
          </cell>
          <cell r="U194">
            <v>10.795475585937499</v>
          </cell>
          <cell r="V194">
            <v>0</v>
          </cell>
          <cell r="W194">
            <v>0.1073759765625</v>
          </cell>
          <cell r="X194">
            <v>5.9635406360030199E-6</v>
          </cell>
          <cell r="Y194">
            <v>0</v>
          </cell>
          <cell r="Z194">
            <v>12.868951270998638</v>
          </cell>
          <cell r="AA194">
            <v>4.59273876953125</v>
          </cell>
          <cell r="AB194">
            <v>0</v>
          </cell>
          <cell r="AC194">
            <v>0.87917419433593791</v>
          </cell>
          <cell r="AD194">
            <v>1.73090576171875</v>
          </cell>
          <cell r="AE194">
            <v>9.1873107910156307E-2</v>
          </cell>
          <cell r="AF194">
            <v>0</v>
          </cell>
          <cell r="AG194">
            <v>0.61424444580078097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0.74716809082031299</v>
          </cell>
          <cell r="AM194">
            <v>3.05892724609375</v>
          </cell>
          <cell r="AN194">
            <v>0</v>
          </cell>
          <cell r="AO194">
            <v>5.3687988281250001E-2</v>
          </cell>
          <cell r="AP194">
            <v>9.5361581770703201E-7</v>
          </cell>
          <cell r="AQ194">
            <v>0</v>
          </cell>
          <cell r="AR194">
            <v>74496.116551916115</v>
          </cell>
          <cell r="AS194">
            <v>27303.403999999999</v>
          </cell>
          <cell r="AT194">
            <v>0</v>
          </cell>
          <cell r="AU194">
            <v>3409.9625000000001</v>
          </cell>
          <cell r="AV194">
            <v>153.46228124999999</v>
          </cell>
          <cell r="AW194">
            <v>10.69475390625</v>
          </cell>
          <cell r="AX194">
            <v>0</v>
          </cell>
          <cell r="AY194">
            <v>174.599328125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6532.6270000000004</v>
          </cell>
          <cell r="BE194">
            <v>26792.653999999999</v>
          </cell>
          <cell r="BF194">
            <v>0</v>
          </cell>
          <cell r="BG194">
            <v>470.30678124999997</v>
          </cell>
          <cell r="BH194">
            <v>8.3536739349365195E-3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10.3765537109375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312540128</v>
          </cell>
          <cell r="BT194">
            <v>0</v>
          </cell>
          <cell r="BU194">
            <v>25363102</v>
          </cell>
          <cell r="BV194">
            <v>1408783.625</v>
          </cell>
          <cell r="BW194">
            <v>130237.71875</v>
          </cell>
          <cell r="BX194">
            <v>0</v>
          </cell>
          <cell r="BY194">
            <v>2179760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115111.8359375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180000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871443</v>
          </cell>
          <cell r="CT194">
            <v>27471</v>
          </cell>
          <cell r="CU194">
            <v>0</v>
          </cell>
          <cell r="CV194">
            <v>0</v>
          </cell>
          <cell r="CW194">
            <v>2547</v>
          </cell>
          <cell r="CX194">
            <v>0</v>
          </cell>
          <cell r="CY194">
            <v>578600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Q194">
            <v>2.6505486441088295</v>
          </cell>
          <cell r="DR194">
            <v>7.2824559028702405</v>
          </cell>
          <cell r="DS194">
            <v>23.285895837643213</v>
          </cell>
          <cell r="DT194">
            <v>36036.7578125</v>
          </cell>
          <cell r="DV194">
            <v>1.3266298828125</v>
          </cell>
          <cell r="DW194">
            <v>1.1002307128906299</v>
          </cell>
          <cell r="DX194">
            <v>9638.0210000000006</v>
          </cell>
        </row>
        <row r="195">
          <cell r="A195" t="str">
            <v>MROOTH2031</v>
          </cell>
          <cell r="B195" t="str">
            <v>EAST</v>
          </cell>
          <cell r="C195" t="str">
            <v>MROOTH</v>
          </cell>
          <cell r="D195">
            <v>2031</v>
          </cell>
          <cell r="F195">
            <v>199926.76800000001</v>
          </cell>
          <cell r="G195">
            <v>21614.522949218801</v>
          </cell>
          <cell r="H195">
            <v>24.8399556007688</v>
          </cell>
          <cell r="I195">
            <v>5.6802968749999998</v>
          </cell>
          <cell r="J195">
            <v>0</v>
          </cell>
          <cell r="K195">
            <v>1.0552485351562499</v>
          </cell>
          <cell r="L195">
            <v>2.0516103515625002</v>
          </cell>
          <cell r="M195">
            <v>0.118240837097168</v>
          </cell>
          <cell r="N195">
            <v>0</v>
          </cell>
          <cell r="O195">
            <v>0.84201770019531297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2.3929541015625002</v>
          </cell>
          <cell r="U195">
            <v>11.265575195312501</v>
          </cell>
          <cell r="V195">
            <v>0</v>
          </cell>
          <cell r="W195">
            <v>0.1073759765625</v>
          </cell>
          <cell r="X195">
            <v>6.1455075629055502E-6</v>
          </cell>
          <cell r="Y195">
            <v>0</v>
          </cell>
          <cell r="Z195">
            <v>13.117582342639345</v>
          </cell>
          <cell r="AA195">
            <v>4.5478833007812502</v>
          </cell>
          <cell r="AB195">
            <v>0</v>
          </cell>
          <cell r="AC195">
            <v>0.87917419433593791</v>
          </cell>
          <cell r="AD195">
            <v>1.73073278808594</v>
          </cell>
          <cell r="AE195">
            <v>9.1873107910156307E-2</v>
          </cell>
          <cell r="AF195">
            <v>0</v>
          </cell>
          <cell r="AG195">
            <v>0.61424554443359403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0.745893615722656</v>
          </cell>
          <cell r="AM195">
            <v>3.1921599121093802</v>
          </cell>
          <cell r="AN195">
            <v>0</v>
          </cell>
          <cell r="AO195">
            <v>5.3687988281250001E-2</v>
          </cell>
          <cell r="AP195">
            <v>9.8277605138719103E-7</v>
          </cell>
          <cell r="AQ195">
            <v>0</v>
          </cell>
          <cell r="AR195">
            <v>76544.598901110643</v>
          </cell>
          <cell r="AS195">
            <v>26797.558000000001</v>
          </cell>
          <cell r="AT195">
            <v>0</v>
          </cell>
          <cell r="AU195">
            <v>3387.1840000000002</v>
          </cell>
          <cell r="AV195">
            <v>152.275796875</v>
          </cell>
          <cell r="AW195">
            <v>10.42800390625</v>
          </cell>
          <cell r="AX195">
            <v>0</v>
          </cell>
          <cell r="AY195">
            <v>174.599328125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6525.1450000000004</v>
          </cell>
          <cell r="BE195">
            <v>27962.26</v>
          </cell>
          <cell r="BF195">
            <v>0</v>
          </cell>
          <cell r="BG195">
            <v>470.30678124999997</v>
          </cell>
          <cell r="BH195">
            <v>8.6091184616088907E-3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10.318381835937499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307024608</v>
          </cell>
          <cell r="BT195">
            <v>0</v>
          </cell>
          <cell r="BU195">
            <v>25204084</v>
          </cell>
          <cell r="BV195">
            <v>1397318.25</v>
          </cell>
          <cell r="BW195">
            <v>126849.46875</v>
          </cell>
          <cell r="BX195">
            <v>0</v>
          </cell>
          <cell r="BY195">
            <v>2179760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114459.4453125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817980</v>
          </cell>
          <cell r="CT195">
            <v>28037</v>
          </cell>
          <cell r="CU195">
            <v>0</v>
          </cell>
          <cell r="CV195">
            <v>0</v>
          </cell>
          <cell r="CW195">
            <v>2751</v>
          </cell>
          <cell r="CX195">
            <v>0</v>
          </cell>
          <cell r="CY195">
            <v>111000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Q195">
            <v>2.7135390072707137</v>
          </cell>
          <cell r="DR195">
            <v>7.4488535766663846</v>
          </cell>
          <cell r="DS195">
            <v>23.86157281502193</v>
          </cell>
          <cell r="DT195">
            <v>36412.1376953125</v>
          </cell>
          <cell r="DV195">
            <v>1.3266298828125</v>
          </cell>
          <cell r="DW195">
            <v>1.26193090820313</v>
          </cell>
          <cell r="DX195">
            <v>11054.514999999999</v>
          </cell>
        </row>
        <row r="196">
          <cell r="A196" t="str">
            <v>MROOTH2032</v>
          </cell>
          <cell r="B196" t="str">
            <v>EAST</v>
          </cell>
          <cell r="C196" t="str">
            <v>MROOTH</v>
          </cell>
          <cell r="D196">
            <v>2032</v>
          </cell>
          <cell r="F196">
            <v>202272.36</v>
          </cell>
          <cell r="G196">
            <v>22101.9013671875</v>
          </cell>
          <cell r="H196">
            <v>25.242681016650522</v>
          </cell>
          <cell r="I196">
            <v>5.5887119140625003</v>
          </cell>
          <cell r="J196">
            <v>0</v>
          </cell>
          <cell r="K196">
            <v>1.0552933349609399</v>
          </cell>
          <cell r="L196">
            <v>2.0518940429687502</v>
          </cell>
          <cell r="M196">
            <v>0.118243263244629</v>
          </cell>
          <cell r="N196">
            <v>0</v>
          </cell>
          <cell r="O196">
            <v>0.84214282226562498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2.3929541015625002</v>
          </cell>
          <cell r="U196">
            <v>11.7594013671875</v>
          </cell>
          <cell r="V196">
            <v>0</v>
          </cell>
          <cell r="W196">
            <v>0.107375259399414</v>
          </cell>
          <cell r="X196">
            <v>6.3416627235710605E-6</v>
          </cell>
          <cell r="Y196">
            <v>0</v>
          </cell>
          <cell r="Z196">
            <v>13.088088972790869</v>
          </cell>
          <cell r="AA196">
            <v>4.4978295898437501</v>
          </cell>
          <cell r="AB196">
            <v>0</v>
          </cell>
          <cell r="AC196">
            <v>0.87904760742187504</v>
          </cell>
          <cell r="AD196">
            <v>1.73113366699219</v>
          </cell>
          <cell r="AE196">
            <v>9.1857482910156302E-2</v>
          </cell>
          <cell r="AF196">
            <v>0</v>
          </cell>
          <cell r="AG196">
            <v>0.61578167724609401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0.74538555908203097</v>
          </cell>
          <cell r="AM196">
            <v>3.332162109375</v>
          </cell>
          <cell r="AN196">
            <v>0</v>
          </cell>
          <cell r="AO196">
            <v>5.3687629699707001E-2</v>
          </cell>
          <cell r="AP196">
            <v>1.0135013144463301E-6</v>
          </cell>
          <cell r="AQ196">
            <v>0</v>
          </cell>
          <cell r="AR196">
            <v>76165.603694587713</v>
          </cell>
          <cell r="AS196">
            <v>26047.42</v>
          </cell>
          <cell r="AT196">
            <v>0</v>
          </cell>
          <cell r="AU196">
            <v>3480.4</v>
          </cell>
          <cell r="AV196">
            <v>144.73453125</v>
          </cell>
          <cell r="AW196">
            <v>8.6499238281250008</v>
          </cell>
          <cell r="AX196">
            <v>0</v>
          </cell>
          <cell r="AY196">
            <v>175.1869375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6535.8424999999997</v>
          </cell>
          <cell r="BE196">
            <v>29267.536</v>
          </cell>
          <cell r="BF196">
            <v>0</v>
          </cell>
          <cell r="BG196">
            <v>471.59215625000002</v>
          </cell>
          <cell r="BH196">
            <v>8.9025955200195302E-3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9.9087431640624999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298747712</v>
          </cell>
          <cell r="BT196">
            <v>0</v>
          </cell>
          <cell r="BU196">
            <v>25982718</v>
          </cell>
          <cell r="BV196">
            <v>1322595.25</v>
          </cell>
          <cell r="BW196">
            <v>104473.5546875</v>
          </cell>
          <cell r="BX196">
            <v>0</v>
          </cell>
          <cell r="BY196">
            <v>2187135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110160.8671875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418000</v>
          </cell>
          <cell r="CO196">
            <v>0</v>
          </cell>
          <cell r="CP196">
            <v>0</v>
          </cell>
          <cell r="CQ196">
            <v>300000</v>
          </cell>
          <cell r="CR196">
            <v>0</v>
          </cell>
          <cell r="CS196">
            <v>909476</v>
          </cell>
          <cell r="CT196">
            <v>28578</v>
          </cell>
          <cell r="CU196">
            <v>0</v>
          </cell>
          <cell r="CV196">
            <v>0</v>
          </cell>
          <cell r="CW196">
            <v>2971</v>
          </cell>
          <cell r="CX196">
            <v>0</v>
          </cell>
          <cell r="CY196">
            <v>197200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Q196">
            <v>2.7804267334439032</v>
          </cell>
          <cell r="DR196">
            <v>7.6156473987825288</v>
          </cell>
          <cell r="DS196">
            <v>24.477082524637936</v>
          </cell>
          <cell r="DT196">
            <v>36756.6455078125</v>
          </cell>
          <cell r="DV196">
            <v>1.3266585693359401</v>
          </cell>
          <cell r="DW196">
            <v>1.14120263671875</v>
          </cell>
          <cell r="DX196">
            <v>10024.324000000001</v>
          </cell>
        </row>
        <row r="197">
          <cell r="A197" t="str">
            <v>MROOTH2033</v>
          </cell>
          <cell r="B197" t="str">
            <v>EAST</v>
          </cell>
          <cell r="C197" t="str">
            <v>MROOTH</v>
          </cell>
          <cell r="D197">
            <v>2033</v>
          </cell>
          <cell r="F197">
            <v>203874.52</v>
          </cell>
          <cell r="G197">
            <v>22276.958984375</v>
          </cell>
          <cell r="H197">
            <v>25.668545365008995</v>
          </cell>
          <cell r="I197">
            <v>5.49487744140625</v>
          </cell>
          <cell r="J197">
            <v>0</v>
          </cell>
          <cell r="K197">
            <v>1.0552485351562499</v>
          </cell>
          <cell r="L197">
            <v>2.0516103515625002</v>
          </cell>
          <cell r="M197">
            <v>0.118240837097168</v>
          </cell>
          <cell r="N197">
            <v>0</v>
          </cell>
          <cell r="O197">
            <v>0.84201770019531297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2.3929541015625002</v>
          </cell>
          <cell r="U197">
            <v>12.279583984375</v>
          </cell>
          <cell r="V197">
            <v>0</v>
          </cell>
          <cell r="W197">
            <v>0.1073759765625</v>
          </cell>
          <cell r="X197">
            <v>6.5542790107429004E-6</v>
          </cell>
          <cell r="Y197">
            <v>0</v>
          </cell>
          <cell r="Z197">
            <v>13.128336009219183</v>
          </cell>
          <cell r="AA197">
            <v>4.4400527343749996</v>
          </cell>
          <cell r="AB197">
            <v>0</v>
          </cell>
          <cell r="AC197">
            <v>0.87917419433593791</v>
          </cell>
          <cell r="AD197">
            <v>1.72993627929688</v>
          </cell>
          <cell r="AE197">
            <v>9.1873107910156307E-2</v>
          </cell>
          <cell r="AF197">
            <v>0</v>
          </cell>
          <cell r="AG197">
            <v>0.61029101562499999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0.745893615722656</v>
          </cell>
          <cell r="AM197">
            <v>3.4771953125000001</v>
          </cell>
          <cell r="AN197">
            <v>0</v>
          </cell>
          <cell r="AO197">
            <v>5.3687988281250001E-2</v>
          </cell>
          <cell r="AP197">
            <v>1.0482816724106699E-6</v>
          </cell>
          <cell r="AQ197">
            <v>0</v>
          </cell>
          <cell r="AR197">
            <v>76274.758059900283</v>
          </cell>
          <cell r="AS197">
            <v>25237.03</v>
          </cell>
          <cell r="AT197">
            <v>0</v>
          </cell>
          <cell r="AU197">
            <v>3606.8062500000001</v>
          </cell>
          <cell r="AV197">
            <v>146.198796875</v>
          </cell>
          <cell r="AW197">
            <v>9.7007568359375007</v>
          </cell>
          <cell r="AX197">
            <v>0</v>
          </cell>
          <cell r="AY197">
            <v>174.599328125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6522.6695</v>
          </cell>
          <cell r="BE197">
            <v>30459.506000000001</v>
          </cell>
          <cell r="BF197">
            <v>0</v>
          </cell>
          <cell r="BG197">
            <v>470.30678124999997</v>
          </cell>
          <cell r="BH197">
            <v>9.1829471588134801E-3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9.9104638671875005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289763936</v>
          </cell>
          <cell r="BT197">
            <v>0</v>
          </cell>
          <cell r="BU197">
            <v>26930666</v>
          </cell>
          <cell r="BV197">
            <v>1335547.75</v>
          </cell>
          <cell r="BW197">
            <v>117447.4609375</v>
          </cell>
          <cell r="BX197">
            <v>0</v>
          </cell>
          <cell r="BY197">
            <v>2179760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110130.8984375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929483</v>
          </cell>
          <cell r="CT197">
            <v>29132</v>
          </cell>
          <cell r="CU197">
            <v>0</v>
          </cell>
          <cell r="CV197">
            <v>0</v>
          </cell>
          <cell r="CW197">
            <v>3209</v>
          </cell>
          <cell r="CX197">
            <v>0</v>
          </cell>
          <cell r="CY197">
            <v>222000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Q197">
            <v>2.8526662907422682</v>
          </cell>
          <cell r="DR197">
            <v>7.7419472981098947</v>
          </cell>
          <cell r="DS197">
            <v>25.095726796682332</v>
          </cell>
          <cell r="DT197">
            <v>37118.61328125</v>
          </cell>
          <cell r="DV197">
            <v>1.3266298828125</v>
          </cell>
          <cell r="DW197">
            <v>1.1002307128906299</v>
          </cell>
          <cell r="DX197">
            <v>9638.0210000000006</v>
          </cell>
        </row>
        <row r="198">
          <cell r="A198" t="str">
            <v>MROOTH2034</v>
          </cell>
          <cell r="B198" t="str">
            <v>EAST</v>
          </cell>
          <cell r="C198" t="str">
            <v>MROOTH</v>
          </cell>
          <cell r="D198">
            <v>2034</v>
          </cell>
          <cell r="F198">
            <v>205864.25599999999</v>
          </cell>
          <cell r="G198">
            <v>22636.5009765625</v>
          </cell>
          <cell r="H198">
            <v>26.012963562985419</v>
          </cell>
          <cell r="I198">
            <v>5.3288334960937496</v>
          </cell>
          <cell r="J198">
            <v>0</v>
          </cell>
          <cell r="K198">
            <v>1.0552485351562499</v>
          </cell>
          <cell r="L198">
            <v>2.0516103515625002</v>
          </cell>
          <cell r="M198">
            <v>0.118240837097168</v>
          </cell>
          <cell r="N198">
            <v>0</v>
          </cell>
          <cell r="O198">
            <v>0.84201770019531297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2.3929541015625002</v>
          </cell>
          <cell r="U198">
            <v>12.7900458984375</v>
          </cell>
          <cell r="V198">
            <v>0</v>
          </cell>
          <cell r="W198">
            <v>0.1073759765625</v>
          </cell>
          <cell r="X198">
            <v>6.7835054360330099E-6</v>
          </cell>
          <cell r="Y198">
            <v>0</v>
          </cell>
          <cell r="Z198">
            <v>13.288926194878535</v>
          </cell>
          <cell r="AA198">
            <v>4.3005600585937502</v>
          </cell>
          <cell r="AB198">
            <v>0</v>
          </cell>
          <cell r="AC198">
            <v>0.87917419433593791</v>
          </cell>
          <cell r="AD198">
            <v>1.72923583984375</v>
          </cell>
          <cell r="AE198">
            <v>9.1873107910156307E-2</v>
          </cell>
          <cell r="AF198">
            <v>0</v>
          </cell>
          <cell r="AG198">
            <v>0.60496099853515606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0.745893615722656</v>
          </cell>
          <cell r="AM198">
            <v>3.6216083984375</v>
          </cell>
          <cell r="AN198">
            <v>0</v>
          </cell>
          <cell r="AO198">
            <v>5.3687988281250001E-2</v>
          </cell>
          <cell r="AP198">
            <v>1.08501524664462E-6</v>
          </cell>
          <cell r="AQ198">
            <v>0</v>
          </cell>
          <cell r="AR198">
            <v>77853.956912936192</v>
          </cell>
          <cell r="AS198">
            <v>24024.673999999999</v>
          </cell>
          <cell r="AT198">
            <v>0</v>
          </cell>
          <cell r="AU198">
            <v>3708.20325</v>
          </cell>
          <cell r="AV198">
            <v>163.263953125</v>
          </cell>
          <cell r="AW198">
            <v>10.0956787109375</v>
          </cell>
          <cell r="AX198">
            <v>0</v>
          </cell>
          <cell r="AY198">
            <v>174.599328125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6517.884</v>
          </cell>
          <cell r="BE198">
            <v>31720.351999999999</v>
          </cell>
          <cell r="BF198">
            <v>0</v>
          </cell>
          <cell r="BG198">
            <v>470.30678124999997</v>
          </cell>
          <cell r="BH198">
            <v>9.5047330856323203E-3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10.053416992187501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275534304</v>
          </cell>
          <cell r="BT198">
            <v>0</v>
          </cell>
          <cell r="BU198">
            <v>27735252</v>
          </cell>
          <cell r="BV198">
            <v>1493321.375</v>
          </cell>
          <cell r="BW198">
            <v>123653.6875</v>
          </cell>
          <cell r="BX198">
            <v>0</v>
          </cell>
          <cell r="BY198">
            <v>2179760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111646.5859375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896428</v>
          </cell>
          <cell r="CT198">
            <v>29720</v>
          </cell>
          <cell r="CU198">
            <v>0</v>
          </cell>
          <cell r="CV198">
            <v>0</v>
          </cell>
          <cell r="CW198">
            <v>3466</v>
          </cell>
          <cell r="CX198">
            <v>0</v>
          </cell>
          <cell r="CY198">
            <v>172600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Q198">
            <v>2.9166372873847317</v>
          </cell>
          <cell r="DR198">
            <v>7.8731324489137506</v>
          </cell>
          <cell r="DS198">
            <v>25.718807286048982</v>
          </cell>
          <cell r="DT198">
            <v>37473.1103515625</v>
          </cell>
          <cell r="DV198">
            <v>1.3266298828125</v>
          </cell>
          <cell r="DW198">
            <v>1.26193090820313</v>
          </cell>
          <cell r="DX198">
            <v>11054.514999999999</v>
          </cell>
        </row>
        <row r="199">
          <cell r="A199" t="str">
            <v>MROOTH2035</v>
          </cell>
          <cell r="B199" t="str">
            <v>EAST</v>
          </cell>
          <cell r="C199" t="str">
            <v>MROOTH</v>
          </cell>
          <cell r="D199">
            <v>2035</v>
          </cell>
          <cell r="F199">
            <v>207954.432</v>
          </cell>
          <cell r="G199">
            <v>22509.171875</v>
          </cell>
          <cell r="H199">
            <v>26.52655902539334</v>
          </cell>
          <cell r="I199">
            <v>5.3100302734374996</v>
          </cell>
          <cell r="J199">
            <v>0</v>
          </cell>
          <cell r="K199">
            <v>1.0552485351562499</v>
          </cell>
          <cell r="L199">
            <v>2.0516103515625002</v>
          </cell>
          <cell r="M199">
            <v>0.118240837097168</v>
          </cell>
          <cell r="N199">
            <v>0</v>
          </cell>
          <cell r="O199">
            <v>0.84201770019531297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2.3929541015625002</v>
          </cell>
          <cell r="U199">
            <v>13.322444335937501</v>
          </cell>
          <cell r="V199">
            <v>0</v>
          </cell>
          <cell r="W199">
            <v>0.1073759765625</v>
          </cell>
          <cell r="X199">
            <v>7.0310696028172995E-6</v>
          </cell>
          <cell r="Y199">
            <v>0</v>
          </cell>
          <cell r="Z199">
            <v>13.303970118828003</v>
          </cell>
          <cell r="AA199">
            <v>4.2895034179687501</v>
          </cell>
          <cell r="AB199">
            <v>0</v>
          </cell>
          <cell r="AC199">
            <v>0.87917419433593791</v>
          </cell>
          <cell r="AD199">
            <v>1.7303681640624999</v>
          </cell>
          <cell r="AE199">
            <v>9.1873107910156307E-2</v>
          </cell>
          <cell r="AF199">
            <v>0</v>
          </cell>
          <cell r="AG199">
            <v>0.60152331542968795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0.745893615722656</v>
          </cell>
          <cell r="AM199">
            <v>3.77110131835938</v>
          </cell>
          <cell r="AN199">
            <v>0</v>
          </cell>
          <cell r="AO199">
            <v>5.3687988281250001E-2</v>
          </cell>
          <cell r="AP199">
            <v>1.12468737643212E-6</v>
          </cell>
          <cell r="AQ199">
            <v>0</v>
          </cell>
          <cell r="AR199">
            <v>78031.391656949039</v>
          </cell>
          <cell r="AS199">
            <v>23774.6</v>
          </cell>
          <cell r="AT199">
            <v>0</v>
          </cell>
          <cell r="AU199">
            <v>3869.3942499999998</v>
          </cell>
          <cell r="AV199">
            <v>176.67275000000001</v>
          </cell>
          <cell r="AW199">
            <v>9.4584091796875001</v>
          </cell>
          <cell r="AX199">
            <v>0</v>
          </cell>
          <cell r="AY199">
            <v>174.599328125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6519.7619999999997</v>
          </cell>
          <cell r="BE199">
            <v>33032.474000000002</v>
          </cell>
          <cell r="BF199">
            <v>0</v>
          </cell>
          <cell r="BG199">
            <v>470.30678124999997</v>
          </cell>
          <cell r="BH199">
            <v>9.8522615432739286E-3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10.322286132812501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273006720</v>
          </cell>
          <cell r="BT199">
            <v>0</v>
          </cell>
          <cell r="BU199">
            <v>29011890</v>
          </cell>
          <cell r="BV199">
            <v>1614511.375</v>
          </cell>
          <cell r="BW199">
            <v>116932.734375</v>
          </cell>
          <cell r="BX199">
            <v>0</v>
          </cell>
          <cell r="BY199">
            <v>2179760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114501.78125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970706</v>
          </cell>
          <cell r="CT199">
            <v>30310</v>
          </cell>
          <cell r="CU199">
            <v>0</v>
          </cell>
          <cell r="CV199">
            <v>0</v>
          </cell>
          <cell r="CW199">
            <v>3743</v>
          </cell>
          <cell r="CX199">
            <v>0</v>
          </cell>
          <cell r="CY199">
            <v>143600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Q199">
            <v>2.991182552209704</v>
          </cell>
          <cell r="DR199">
            <v>7.9002318101302604</v>
          </cell>
          <cell r="DS199">
            <v>26.343420982806343</v>
          </cell>
          <cell r="DT199">
            <v>37871.466796875</v>
          </cell>
          <cell r="DV199">
            <v>1.3266298828125</v>
          </cell>
          <cell r="DW199">
            <v>1.14084387207031</v>
          </cell>
          <cell r="DX199">
            <v>9993.7919999999995</v>
          </cell>
        </row>
        <row r="200">
          <cell r="A200" t="str">
            <v>NEISO2008</v>
          </cell>
          <cell r="B200" t="str">
            <v>EAST</v>
          </cell>
          <cell r="C200" t="str">
            <v>NEISO</v>
          </cell>
          <cell r="D200">
            <v>2008</v>
          </cell>
          <cell r="N200">
            <v>0</v>
          </cell>
          <cell r="O200">
            <v>1.64686242675781</v>
          </cell>
          <cell r="P200">
            <v>0</v>
          </cell>
          <cell r="Q200">
            <v>0</v>
          </cell>
          <cell r="R200">
            <v>0</v>
          </cell>
          <cell r="S200">
            <v>6.0983530273437498</v>
          </cell>
          <cell r="T200">
            <v>1.81674377441406</v>
          </cell>
          <cell r="U200">
            <v>1.20446910858154E-2</v>
          </cell>
          <cell r="V200">
            <v>0</v>
          </cell>
          <cell r="W200">
            <v>1.02631726074219</v>
          </cell>
          <cell r="X200">
            <v>2.95390725135803E-4</v>
          </cell>
          <cell r="Y200">
            <v>1.6843970947265601</v>
          </cell>
          <cell r="Z200">
            <v>25.593240048751241</v>
          </cell>
          <cell r="AA200">
            <v>1.83266345214844</v>
          </cell>
          <cell r="AB200">
            <v>0</v>
          </cell>
          <cell r="AC200">
            <v>9.4549941406250007</v>
          </cell>
          <cell r="AD200">
            <v>0.79267565917968796</v>
          </cell>
          <cell r="AE200">
            <v>2.69257698059082E-2</v>
          </cell>
          <cell r="AF200">
            <v>0</v>
          </cell>
          <cell r="AG200">
            <v>1.09909777832031</v>
          </cell>
          <cell r="AH200">
            <v>0</v>
          </cell>
          <cell r="AI200">
            <v>0</v>
          </cell>
          <cell r="AJ200">
            <v>0</v>
          </cell>
          <cell r="AK200">
            <v>5.0672983398437497</v>
          </cell>
          <cell r="AL200">
            <v>1.0647698974609401</v>
          </cell>
          <cell r="AM200">
            <v>3.4785206317901598E-3</v>
          </cell>
          <cell r="AN200">
            <v>0</v>
          </cell>
          <cell r="AO200">
            <v>0.51315863037109399</v>
          </cell>
          <cell r="AP200">
            <v>7.3246106505393992E-5</v>
          </cell>
          <cell r="AQ200">
            <v>1.6843970947265601</v>
          </cell>
          <cell r="AR200">
            <v>123373.62797998046</v>
          </cell>
          <cell r="AS200">
            <v>15628.304</v>
          </cell>
          <cell r="AT200">
            <v>0</v>
          </cell>
          <cell r="AU200">
            <v>49767.752</v>
          </cell>
          <cell r="AV200">
            <v>353.57324999999997</v>
          </cell>
          <cell r="AW200">
            <v>11.2118974609375</v>
          </cell>
          <cell r="AX200">
            <v>0</v>
          </cell>
          <cell r="AY200">
            <v>514.87946875</v>
          </cell>
          <cell r="AZ200">
            <v>0</v>
          </cell>
          <cell r="BA200">
            <v>0</v>
          </cell>
          <cell r="BB200">
            <v>0</v>
          </cell>
          <cell r="BC200">
            <v>3861.3555000000001</v>
          </cell>
          <cell r="BD200">
            <v>9342.9249999999993</v>
          </cell>
          <cell r="BE200">
            <v>30.202476562499999</v>
          </cell>
          <cell r="BF200">
            <v>0</v>
          </cell>
          <cell r="BG200">
            <v>4507.2510000000002</v>
          </cell>
          <cell r="BH200">
            <v>0.537909912109375</v>
          </cell>
          <cell r="BI200">
            <v>-1380.2895000000001</v>
          </cell>
          <cell r="BJ200">
            <v>1.6715612792968799</v>
          </cell>
          <cell r="BK200">
            <v>0</v>
          </cell>
          <cell r="BL200">
            <v>0</v>
          </cell>
          <cell r="BM200">
            <v>0</v>
          </cell>
          <cell r="BN200">
            <v>17.149416015625</v>
          </cell>
          <cell r="BO200">
            <v>0</v>
          </cell>
          <cell r="BP200">
            <v>0</v>
          </cell>
          <cell r="BQ200">
            <v>0</v>
          </cell>
          <cell r="BR200">
            <v>5109.34</v>
          </cell>
          <cell r="BS200">
            <v>166197664</v>
          </cell>
          <cell r="BT200">
            <v>0</v>
          </cell>
          <cell r="BU200">
            <v>372026240</v>
          </cell>
          <cell r="BV200">
            <v>3644726.5</v>
          </cell>
          <cell r="BW200">
            <v>123923.6640625</v>
          </cell>
          <cell r="BX200">
            <v>0</v>
          </cell>
          <cell r="BY200">
            <v>6986908.5</v>
          </cell>
          <cell r="BZ200">
            <v>0</v>
          </cell>
          <cell r="CA200">
            <v>0</v>
          </cell>
          <cell r="CB200">
            <v>0</v>
          </cell>
          <cell r="CC200">
            <v>47692304</v>
          </cell>
          <cell r="CD200">
            <v>11309.5869140625</v>
          </cell>
          <cell r="CE200">
            <v>0</v>
          </cell>
          <cell r="CF200">
            <v>0</v>
          </cell>
          <cell r="CG200">
            <v>0</v>
          </cell>
          <cell r="CH200">
            <v>178971.1875</v>
          </cell>
          <cell r="CI200">
            <v>0</v>
          </cell>
          <cell r="CJ200">
            <v>0</v>
          </cell>
          <cell r="CK200">
            <v>0</v>
          </cell>
          <cell r="CL200">
            <v>66949340</v>
          </cell>
          <cell r="CM200">
            <v>0</v>
          </cell>
          <cell r="CN200">
            <v>0</v>
          </cell>
          <cell r="CO200">
            <v>0</v>
          </cell>
          <cell r="CP200">
            <v>40000</v>
          </cell>
          <cell r="CQ200">
            <v>0</v>
          </cell>
          <cell r="CR200">
            <v>16482</v>
          </cell>
          <cell r="CS200">
            <v>5189</v>
          </cell>
          <cell r="CT200">
            <v>5695</v>
          </cell>
          <cell r="CU200">
            <v>20000</v>
          </cell>
          <cell r="CV200">
            <v>0</v>
          </cell>
          <cell r="CW200">
            <v>878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Q200" t="str">
            <v xml:space="preserve"> 5/12/2010 4:45:05 PM</v>
          </cell>
          <cell r="DR200" t="str">
            <v xml:space="preserve"> 5/12/2010 4:45:05 PM</v>
          </cell>
          <cell r="DS200" t="str">
            <v xml:space="preserve"> 5/12/2010 4:45:05 PM</v>
          </cell>
          <cell r="DT200">
            <v>26512.4416503906</v>
          </cell>
          <cell r="DU200" t="str">
            <v xml:space="preserve"> 5/12/2010 4:45:05 PM</v>
          </cell>
          <cell r="DV200">
            <v>4.5674228515625002</v>
          </cell>
          <cell r="DW200">
            <v>4.0537075195312502</v>
          </cell>
          <cell r="DX200">
            <v>35607.764000000003</v>
          </cell>
        </row>
        <row r="201">
          <cell r="A201" t="str">
            <v>NEISO2009</v>
          </cell>
          <cell r="B201" t="str">
            <v>EAST</v>
          </cell>
          <cell r="C201" t="str">
            <v>NEISO</v>
          </cell>
          <cell r="D201">
            <v>2009</v>
          </cell>
          <cell r="F201">
            <v>126837.6</v>
          </cell>
          <cell r="G201">
            <v>13709.0949707031</v>
          </cell>
          <cell r="H201">
            <v>32.458376431942007</v>
          </cell>
          <cell r="I201">
            <v>2.7712248535156299</v>
          </cell>
          <cell r="J201">
            <v>0</v>
          </cell>
          <cell r="K201">
            <v>11.53460546875</v>
          </cell>
          <cell r="L201">
            <v>1.0354090576171899</v>
          </cell>
          <cell r="M201">
            <v>3.4841918945312501E-2</v>
          </cell>
          <cell r="N201">
            <v>0</v>
          </cell>
          <cell r="O201">
            <v>1.65371655273438</v>
          </cell>
          <cell r="P201">
            <v>0</v>
          </cell>
          <cell r="Q201">
            <v>0</v>
          </cell>
          <cell r="R201">
            <v>0</v>
          </cell>
          <cell r="S201">
            <v>6.0981669921875001</v>
          </cell>
          <cell r="T201">
            <v>1.8196942138671901</v>
          </cell>
          <cell r="U201">
            <v>0.11488214874267599</v>
          </cell>
          <cell r="V201">
            <v>0</v>
          </cell>
          <cell r="W201">
            <v>1.0350826416015599</v>
          </cell>
          <cell r="X201">
            <v>1.0789999961853E-3</v>
          </cell>
          <cell r="Y201">
            <v>1.68437036132813</v>
          </cell>
          <cell r="Z201">
            <v>25.893663851410164</v>
          </cell>
          <cell r="AA201">
            <v>1.79863024902344</v>
          </cell>
          <cell r="AB201">
            <v>0</v>
          </cell>
          <cell r="AC201">
            <v>9.5200136718750006</v>
          </cell>
          <cell r="AD201">
            <v>0.87639184570312501</v>
          </cell>
          <cell r="AE201">
            <v>2.6409423828125E-2</v>
          </cell>
          <cell r="AF201">
            <v>0</v>
          </cell>
          <cell r="AG201">
            <v>1.0815286865234399</v>
          </cell>
          <cell r="AH201">
            <v>0</v>
          </cell>
          <cell r="AI201">
            <v>0</v>
          </cell>
          <cell r="AJ201">
            <v>0</v>
          </cell>
          <cell r="AK201">
            <v>5.0588056640624997</v>
          </cell>
          <cell r="AL201">
            <v>1.12362829589844</v>
          </cell>
          <cell r="AM201">
            <v>3.3764690399169899E-2</v>
          </cell>
          <cell r="AN201">
            <v>0</v>
          </cell>
          <cell r="AO201">
            <v>0.51754132080078097</v>
          </cell>
          <cell r="AP201">
            <v>1.8315759301185599E-4</v>
          </cell>
          <cell r="AQ201">
            <v>1.68437036132813</v>
          </cell>
          <cell r="AR201">
            <v>118963.46568017578</v>
          </cell>
          <cell r="AS201">
            <v>12433.742</v>
          </cell>
          <cell r="AT201">
            <v>0</v>
          </cell>
          <cell r="AU201">
            <v>47361.103999999999</v>
          </cell>
          <cell r="AV201">
            <v>116.18390625000001</v>
          </cell>
          <cell r="AW201">
            <v>0.98555322265625001</v>
          </cell>
          <cell r="AX201">
            <v>0</v>
          </cell>
          <cell r="AY201">
            <v>512.75062500000001</v>
          </cell>
          <cell r="AZ201">
            <v>0</v>
          </cell>
          <cell r="BA201">
            <v>0</v>
          </cell>
          <cell r="BB201">
            <v>0</v>
          </cell>
          <cell r="BC201">
            <v>4923.4859999999999</v>
          </cell>
          <cell r="BD201">
            <v>9837.4079999999994</v>
          </cell>
          <cell r="BE201">
            <v>270.11621874999997</v>
          </cell>
          <cell r="BF201">
            <v>0</v>
          </cell>
          <cell r="BG201">
            <v>4531.7370000000001</v>
          </cell>
          <cell r="BH201">
            <v>1.60446044921875</v>
          </cell>
          <cell r="BI201">
            <v>-1190.6681249999999</v>
          </cell>
          <cell r="BJ201">
            <v>5.4994584960937498</v>
          </cell>
          <cell r="BK201">
            <v>0</v>
          </cell>
          <cell r="BL201">
            <v>0</v>
          </cell>
          <cell r="BM201">
            <v>0</v>
          </cell>
          <cell r="BN201">
            <v>11.058083007812501</v>
          </cell>
          <cell r="BO201">
            <v>0</v>
          </cell>
          <cell r="BP201">
            <v>0</v>
          </cell>
          <cell r="BQ201">
            <v>0</v>
          </cell>
          <cell r="BR201">
            <v>4398.6665000000003</v>
          </cell>
          <cell r="BS201">
            <v>131318304</v>
          </cell>
          <cell r="BT201">
            <v>0</v>
          </cell>
          <cell r="BU201">
            <v>345931456</v>
          </cell>
          <cell r="BV201">
            <v>1222058.5</v>
          </cell>
          <cell r="BW201">
            <v>10886.0341796875</v>
          </cell>
          <cell r="BX201">
            <v>0</v>
          </cell>
          <cell r="BY201">
            <v>6955267</v>
          </cell>
          <cell r="BZ201">
            <v>0</v>
          </cell>
          <cell r="CA201">
            <v>0</v>
          </cell>
          <cell r="CB201">
            <v>0</v>
          </cell>
          <cell r="CC201">
            <v>59291000</v>
          </cell>
          <cell r="CD201">
            <v>37603.20703125</v>
          </cell>
          <cell r="CE201">
            <v>0</v>
          </cell>
          <cell r="CF201">
            <v>0</v>
          </cell>
          <cell r="CG201">
            <v>0</v>
          </cell>
          <cell r="CH201">
            <v>115587.3203125</v>
          </cell>
          <cell r="CI201">
            <v>0</v>
          </cell>
          <cell r="CJ201">
            <v>0</v>
          </cell>
          <cell r="CK201">
            <v>0</v>
          </cell>
          <cell r="CL201">
            <v>58402564</v>
          </cell>
          <cell r="CM201">
            <v>0</v>
          </cell>
          <cell r="CN201">
            <v>0</v>
          </cell>
          <cell r="CO201">
            <v>0</v>
          </cell>
          <cell r="CP201">
            <v>170561</v>
          </cell>
          <cell r="CQ201">
            <v>79999</v>
          </cell>
          <cell r="CR201">
            <v>777</v>
          </cell>
          <cell r="CS201">
            <v>156800</v>
          </cell>
          <cell r="CT201">
            <v>8734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T201">
            <v>24870.232299804698</v>
          </cell>
          <cell r="DV201">
            <v>4.6753032226562503</v>
          </cell>
          <cell r="DW201">
            <v>4.1723964843749997</v>
          </cell>
          <cell r="DX201">
            <v>35749.792000000001</v>
          </cell>
        </row>
        <row r="202">
          <cell r="A202" t="str">
            <v>NEISO2010</v>
          </cell>
          <cell r="B202" t="str">
            <v>EAST</v>
          </cell>
          <cell r="C202" t="str">
            <v>NEISO</v>
          </cell>
          <cell r="D202">
            <v>2010</v>
          </cell>
          <cell r="F202">
            <v>130849.008</v>
          </cell>
          <cell r="G202">
            <v>14191.362670898399</v>
          </cell>
          <cell r="H202">
            <v>32.70436932754518</v>
          </cell>
          <cell r="I202">
            <v>2.6716057128906301</v>
          </cell>
          <cell r="J202">
            <v>0</v>
          </cell>
          <cell r="K202">
            <v>11.534775390625001</v>
          </cell>
          <cell r="L202">
            <v>1.3037475585937499</v>
          </cell>
          <cell r="M202">
            <v>3.4841918945312501E-2</v>
          </cell>
          <cell r="N202">
            <v>0</v>
          </cell>
          <cell r="O202">
            <v>1.6411650390625001</v>
          </cell>
          <cell r="P202">
            <v>0</v>
          </cell>
          <cell r="Q202">
            <v>0</v>
          </cell>
          <cell r="R202">
            <v>0</v>
          </cell>
          <cell r="S202">
            <v>6.0981669921875001</v>
          </cell>
          <cell r="T202">
            <v>1.8209111328125001</v>
          </cell>
          <cell r="U202">
            <v>0.21328379821777302</v>
          </cell>
          <cell r="V202">
            <v>0</v>
          </cell>
          <cell r="W202">
            <v>1.0362294921874999</v>
          </cell>
          <cell r="X202">
            <v>1.78598213195801E-2</v>
          </cell>
          <cell r="Y202">
            <v>1.68437036132813</v>
          </cell>
          <cell r="Z202">
            <v>26.204960960149776</v>
          </cell>
          <cell r="AA202">
            <v>1.7674748535156299</v>
          </cell>
          <cell r="AB202">
            <v>0</v>
          </cell>
          <cell r="AC202">
            <v>9.5606894531250006</v>
          </cell>
          <cell r="AD202">
            <v>1.10115441894531</v>
          </cell>
          <cell r="AE202">
            <v>2.7033424377441398E-2</v>
          </cell>
          <cell r="AF202">
            <v>0</v>
          </cell>
          <cell r="AG202">
            <v>1.0997856445312499</v>
          </cell>
          <cell r="AH202">
            <v>0</v>
          </cell>
          <cell r="AI202">
            <v>0</v>
          </cell>
          <cell r="AJ202">
            <v>0</v>
          </cell>
          <cell r="AK202">
            <v>5.0753120117187498</v>
          </cell>
          <cell r="AL202">
            <v>0.91700689697265603</v>
          </cell>
          <cell r="AM202">
            <v>6.1498188018798798E-2</v>
          </cell>
          <cell r="AN202">
            <v>0</v>
          </cell>
          <cell r="AO202">
            <v>0.51811474609374997</v>
          </cell>
          <cell r="AP202">
            <v>3.2192037105560297E-3</v>
          </cell>
          <cell r="AQ202">
            <v>1.68437036132813</v>
          </cell>
          <cell r="AR202">
            <v>123050.64453906252</v>
          </cell>
          <cell r="AS202">
            <v>13176.074000000001</v>
          </cell>
          <cell r="AT202">
            <v>0</v>
          </cell>
          <cell r="AU202">
            <v>49175.964</v>
          </cell>
          <cell r="AV202">
            <v>645.43331250000006</v>
          </cell>
          <cell r="AW202">
            <v>26.534082031250001</v>
          </cell>
          <cell r="AX202">
            <v>0</v>
          </cell>
          <cell r="AY202">
            <v>508.80909374999999</v>
          </cell>
          <cell r="AZ202">
            <v>0</v>
          </cell>
          <cell r="BA202">
            <v>0</v>
          </cell>
          <cell r="BB202">
            <v>0</v>
          </cell>
          <cell r="BC202">
            <v>3534.2347500000001</v>
          </cell>
          <cell r="BD202">
            <v>8006.1909999999998</v>
          </cell>
          <cell r="BE202">
            <v>511.02628125000001</v>
          </cell>
          <cell r="BF202">
            <v>0</v>
          </cell>
          <cell r="BG202">
            <v>4538.6850000000004</v>
          </cell>
          <cell r="BH202">
            <v>28.200167968750002</v>
          </cell>
          <cell r="BI202">
            <v>-1423.7658750000001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21.787226562499999</v>
          </cell>
          <cell r="BO202">
            <v>0</v>
          </cell>
          <cell r="BP202">
            <v>0</v>
          </cell>
          <cell r="BQ202">
            <v>0</v>
          </cell>
          <cell r="BR202">
            <v>5852.4634999999998</v>
          </cell>
          <cell r="BS202">
            <v>139141776</v>
          </cell>
          <cell r="BT202">
            <v>0</v>
          </cell>
          <cell r="BU202">
            <v>364105024</v>
          </cell>
          <cell r="BV202">
            <v>6517468.5</v>
          </cell>
          <cell r="BW202">
            <v>293305.03125</v>
          </cell>
          <cell r="BX202">
            <v>0</v>
          </cell>
          <cell r="BY202">
            <v>6912762</v>
          </cell>
          <cell r="BZ202">
            <v>0</v>
          </cell>
          <cell r="CA202">
            <v>0</v>
          </cell>
          <cell r="CB202">
            <v>0</v>
          </cell>
          <cell r="CC202">
            <v>43766656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228900.765625</v>
          </cell>
          <cell r="CI202">
            <v>0</v>
          </cell>
          <cell r="CJ202">
            <v>0</v>
          </cell>
          <cell r="CK202">
            <v>0</v>
          </cell>
          <cell r="CL202">
            <v>76136768</v>
          </cell>
          <cell r="CM202">
            <v>0</v>
          </cell>
          <cell r="CN202">
            <v>0</v>
          </cell>
          <cell r="CO202">
            <v>2000</v>
          </cell>
          <cell r="CP202">
            <v>251100</v>
          </cell>
          <cell r="CQ202">
            <v>0</v>
          </cell>
          <cell r="CR202">
            <v>760</v>
          </cell>
          <cell r="CS202">
            <v>150000</v>
          </cell>
          <cell r="CT202">
            <v>0</v>
          </cell>
          <cell r="CU202">
            <v>0</v>
          </cell>
          <cell r="CV202">
            <v>0</v>
          </cell>
          <cell r="CW202">
            <v>25000</v>
          </cell>
          <cell r="CX202">
            <v>0</v>
          </cell>
          <cell r="CY202">
            <v>109058</v>
          </cell>
          <cell r="CZ202">
            <v>13600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T202">
            <v>26814.6687011719</v>
          </cell>
          <cell r="DV202">
            <v>4.6474121093749998</v>
          </cell>
          <cell r="DW202">
            <v>4.3893017578125004</v>
          </cell>
          <cell r="DX202">
            <v>38449.008000000002</v>
          </cell>
        </row>
        <row r="203">
          <cell r="A203" t="str">
            <v>NEISO2011</v>
          </cell>
          <cell r="B203" t="str">
            <v>EAST</v>
          </cell>
          <cell r="C203" t="str">
            <v>NEISO</v>
          </cell>
          <cell r="D203">
            <v>2011</v>
          </cell>
          <cell r="F203">
            <v>131546.976</v>
          </cell>
          <cell r="G203">
            <v>14110.085327148399</v>
          </cell>
          <cell r="H203">
            <v>33.673054203033452</v>
          </cell>
          <cell r="I203">
            <v>2.6624357910156302</v>
          </cell>
          <cell r="J203">
            <v>0</v>
          </cell>
          <cell r="K203">
            <v>11.841482421875</v>
          </cell>
          <cell r="L203">
            <v>1.6878487548828101</v>
          </cell>
          <cell r="M203">
            <v>3.4841918945312501E-2</v>
          </cell>
          <cell r="N203">
            <v>0</v>
          </cell>
          <cell r="O203">
            <v>1.6399824218750001</v>
          </cell>
          <cell r="P203">
            <v>0</v>
          </cell>
          <cell r="Q203">
            <v>0</v>
          </cell>
          <cell r="R203">
            <v>0</v>
          </cell>
          <cell r="S203">
            <v>6.0981669921875001</v>
          </cell>
          <cell r="T203">
            <v>1.8216241455078099</v>
          </cell>
          <cell r="U203">
            <v>0.41191229248046896</v>
          </cell>
          <cell r="V203">
            <v>0</v>
          </cell>
          <cell r="W203">
            <v>1.0920623779296901</v>
          </cell>
          <cell r="X203">
            <v>5.0914615631103499E-2</v>
          </cell>
          <cell r="Y203">
            <v>1.68437036132813</v>
          </cell>
          <cell r="Z203">
            <v>26.689628046035779</v>
          </cell>
          <cell r="AA203">
            <v>1.7610084228515599</v>
          </cell>
          <cell r="AB203">
            <v>0</v>
          </cell>
          <cell r="AC203">
            <v>9.8321855468749995</v>
          </cell>
          <cell r="AD203">
            <v>1.4281419677734399</v>
          </cell>
          <cell r="AE203">
            <v>2.7078273773193398E-2</v>
          </cell>
          <cell r="AF203">
            <v>0</v>
          </cell>
          <cell r="AG203">
            <v>1.0895930175781301</v>
          </cell>
          <cell r="AH203">
            <v>0</v>
          </cell>
          <cell r="AI203">
            <v>0</v>
          </cell>
          <cell r="AJ203">
            <v>0</v>
          </cell>
          <cell r="AK203">
            <v>5.0752924804687503</v>
          </cell>
          <cell r="AL203">
            <v>0.932486511230469</v>
          </cell>
          <cell r="AM203">
            <v>0.11359332275390599</v>
          </cell>
          <cell r="AN203">
            <v>0</v>
          </cell>
          <cell r="AO203">
            <v>0.54603118896484393</v>
          </cell>
          <cell r="AP203">
            <v>8.9201946258544908E-3</v>
          </cell>
          <cell r="AQ203">
            <v>1.68437036132813</v>
          </cell>
          <cell r="AR203">
            <v>121637.81592285156</v>
          </cell>
          <cell r="AS203">
            <v>12424.348</v>
          </cell>
          <cell r="AT203">
            <v>0</v>
          </cell>
          <cell r="AU203">
            <v>50858.235999999997</v>
          </cell>
          <cell r="AV203">
            <v>521.13199999999995</v>
          </cell>
          <cell r="AW203">
            <v>9.4770830078124995</v>
          </cell>
          <cell r="AX203">
            <v>0</v>
          </cell>
          <cell r="AY203">
            <v>506.73306250000002</v>
          </cell>
          <cell r="AZ203">
            <v>0</v>
          </cell>
          <cell r="BA203">
            <v>0</v>
          </cell>
          <cell r="BB203">
            <v>0</v>
          </cell>
          <cell r="BC203">
            <v>3469.7330000000002</v>
          </cell>
          <cell r="BD203">
            <v>8152.8914999999997</v>
          </cell>
          <cell r="BE203">
            <v>995.07</v>
          </cell>
          <cell r="BF203">
            <v>0</v>
          </cell>
          <cell r="BG203">
            <v>4783.2330000000002</v>
          </cell>
          <cell r="BH203">
            <v>78.140898437499999</v>
          </cell>
          <cell r="BI203">
            <v>-2001.0387499999999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13.764128906250001</v>
          </cell>
          <cell r="BO203">
            <v>0</v>
          </cell>
          <cell r="BP203">
            <v>0</v>
          </cell>
          <cell r="BQ203">
            <v>0</v>
          </cell>
          <cell r="BR203">
            <v>5113.576</v>
          </cell>
          <cell r="BS203">
            <v>130866104</v>
          </cell>
          <cell r="BT203">
            <v>0</v>
          </cell>
          <cell r="BU203">
            <v>374688768</v>
          </cell>
          <cell r="BV203">
            <v>5154983.5</v>
          </cell>
          <cell r="BW203">
            <v>104782.140625</v>
          </cell>
          <cell r="BX203">
            <v>0</v>
          </cell>
          <cell r="BY203">
            <v>6895350</v>
          </cell>
          <cell r="BZ203">
            <v>0</v>
          </cell>
          <cell r="CA203">
            <v>0</v>
          </cell>
          <cell r="CB203">
            <v>0</v>
          </cell>
          <cell r="CC203">
            <v>43117468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143959.84375</v>
          </cell>
          <cell r="CI203">
            <v>0</v>
          </cell>
          <cell r="CJ203">
            <v>0</v>
          </cell>
          <cell r="CK203">
            <v>0</v>
          </cell>
          <cell r="CL203">
            <v>67538224</v>
          </cell>
          <cell r="CM203">
            <v>0</v>
          </cell>
          <cell r="CN203">
            <v>0</v>
          </cell>
          <cell r="CO203">
            <v>520000</v>
          </cell>
          <cell r="CP203">
            <v>272400</v>
          </cell>
          <cell r="CQ203">
            <v>0</v>
          </cell>
          <cell r="CR203">
            <v>790</v>
          </cell>
          <cell r="CS203">
            <v>151600</v>
          </cell>
          <cell r="CT203">
            <v>181600</v>
          </cell>
          <cell r="CU203">
            <v>0</v>
          </cell>
          <cell r="CV203">
            <v>0</v>
          </cell>
          <cell r="CW203">
            <v>37000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T203">
            <v>26149.857910156301</v>
          </cell>
          <cell r="DV203">
            <v>4.6474121093749998</v>
          </cell>
          <cell r="DW203">
            <v>4.1909267578125</v>
          </cell>
          <cell r="DX203">
            <v>36712.519999999997</v>
          </cell>
        </row>
        <row r="204">
          <cell r="A204" t="str">
            <v>NEISO2012</v>
          </cell>
          <cell r="B204" t="str">
            <v>EAST</v>
          </cell>
          <cell r="C204" t="str">
            <v>NEISO</v>
          </cell>
          <cell r="D204">
            <v>2012</v>
          </cell>
          <cell r="F204">
            <v>133989.09599999999</v>
          </cell>
          <cell r="G204">
            <v>14155.340332031299</v>
          </cell>
          <cell r="H204">
            <v>34.474471996307379</v>
          </cell>
          <cell r="I204">
            <v>2.6624916992187502</v>
          </cell>
          <cell r="J204">
            <v>0</v>
          </cell>
          <cell r="K204">
            <v>12.058992187499999</v>
          </cell>
          <cell r="L204">
            <v>2.0441790771484398</v>
          </cell>
          <cell r="M204">
            <v>3.4841785430908205E-2</v>
          </cell>
          <cell r="N204">
            <v>0</v>
          </cell>
          <cell r="O204">
            <v>1.6406348876953101</v>
          </cell>
          <cell r="P204">
            <v>0</v>
          </cell>
          <cell r="Q204">
            <v>0</v>
          </cell>
          <cell r="R204">
            <v>0</v>
          </cell>
          <cell r="S204">
            <v>6.0983530273437498</v>
          </cell>
          <cell r="T204">
            <v>1.82195104980469</v>
          </cell>
          <cell r="U204">
            <v>0.55830383300781294</v>
          </cell>
          <cell r="V204">
            <v>0</v>
          </cell>
          <cell r="W204">
            <v>1.1303729248046901</v>
          </cell>
          <cell r="X204">
            <v>9.25325546264648E-2</v>
          </cell>
          <cell r="Y204">
            <v>1.6843970947265601</v>
          </cell>
          <cell r="Z204">
            <v>27.398091457366945</v>
          </cell>
          <cell r="AA204">
            <v>1.7716474609374999</v>
          </cell>
          <cell r="AB204">
            <v>0</v>
          </cell>
          <cell r="AC204">
            <v>9.9858417968750004</v>
          </cell>
          <cell r="AD204">
            <v>1.73259558105469</v>
          </cell>
          <cell r="AE204">
            <v>2.70730419158936E-2</v>
          </cell>
          <cell r="AF204">
            <v>0</v>
          </cell>
          <cell r="AG204">
            <v>1.0714370117187499</v>
          </cell>
          <cell r="AH204">
            <v>0</v>
          </cell>
          <cell r="AI204">
            <v>0</v>
          </cell>
          <cell r="AJ204">
            <v>0</v>
          </cell>
          <cell r="AK204">
            <v>5.0752978515624996</v>
          </cell>
          <cell r="AL204">
            <v>0.93236413574218791</v>
          </cell>
          <cell r="AM204">
            <v>0.15535885620117199</v>
          </cell>
          <cell r="AN204">
            <v>0</v>
          </cell>
          <cell r="AO204">
            <v>0.56518646240234394</v>
          </cell>
          <cell r="AP204">
            <v>1.6028882980346701E-2</v>
          </cell>
          <cell r="AQ204">
            <v>1.6843970947265601</v>
          </cell>
          <cell r="AR204">
            <v>122003.6127919922</v>
          </cell>
          <cell r="AS204">
            <v>13704.956</v>
          </cell>
          <cell r="AT204">
            <v>0</v>
          </cell>
          <cell r="AU204">
            <v>47470.423999999999</v>
          </cell>
          <cell r="AV204">
            <v>916.05668749999995</v>
          </cell>
          <cell r="AW204">
            <v>8.4867490234375005</v>
          </cell>
          <cell r="AX204">
            <v>0</v>
          </cell>
          <cell r="AY204">
            <v>509.27328125000003</v>
          </cell>
          <cell r="AZ204">
            <v>0</v>
          </cell>
          <cell r="BA204">
            <v>0</v>
          </cell>
          <cell r="BB204">
            <v>0</v>
          </cell>
          <cell r="BC204">
            <v>3479.3332500000001</v>
          </cell>
          <cell r="BD204">
            <v>8169.2070000000003</v>
          </cell>
          <cell r="BE204">
            <v>1364.60025</v>
          </cell>
          <cell r="BF204">
            <v>0</v>
          </cell>
          <cell r="BG204">
            <v>4964.5974999999999</v>
          </cell>
          <cell r="BH204">
            <v>140.79768749999999</v>
          </cell>
          <cell r="BI204">
            <v>-2280.1334999999999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12.78038671875</v>
          </cell>
          <cell r="BO204">
            <v>0</v>
          </cell>
          <cell r="BP204">
            <v>0</v>
          </cell>
          <cell r="BQ204">
            <v>0</v>
          </cell>
          <cell r="BR204">
            <v>5061.7295000000004</v>
          </cell>
          <cell r="BS204">
            <v>145098240</v>
          </cell>
          <cell r="BT204">
            <v>0</v>
          </cell>
          <cell r="BU204">
            <v>350718368</v>
          </cell>
          <cell r="BV204">
            <v>8970889</v>
          </cell>
          <cell r="BW204">
            <v>93870.171875</v>
          </cell>
          <cell r="BX204">
            <v>0</v>
          </cell>
          <cell r="BY204">
            <v>6930260.5</v>
          </cell>
          <cell r="BZ204">
            <v>0</v>
          </cell>
          <cell r="CA204">
            <v>0</v>
          </cell>
          <cell r="CB204">
            <v>0</v>
          </cell>
          <cell r="CC204">
            <v>43236768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133721.375</v>
          </cell>
          <cell r="CI204">
            <v>0</v>
          </cell>
          <cell r="CJ204">
            <v>0</v>
          </cell>
          <cell r="CK204">
            <v>0</v>
          </cell>
          <cell r="CL204">
            <v>66945744</v>
          </cell>
          <cell r="CM204">
            <v>0</v>
          </cell>
          <cell r="CN204">
            <v>0</v>
          </cell>
          <cell r="CO204">
            <v>0</v>
          </cell>
          <cell r="CP204">
            <v>219380</v>
          </cell>
          <cell r="CQ204">
            <v>0</v>
          </cell>
          <cell r="CR204">
            <v>0</v>
          </cell>
          <cell r="CS204">
            <v>125000</v>
          </cell>
          <cell r="CT204">
            <v>32000</v>
          </cell>
          <cell r="CU204">
            <v>0</v>
          </cell>
          <cell r="CV204">
            <v>0</v>
          </cell>
          <cell r="CW204">
            <v>44000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T204">
            <v>26425.0510253906</v>
          </cell>
          <cell r="DV204">
            <v>4.647421875</v>
          </cell>
          <cell r="DW204">
            <v>4.3808632812499999</v>
          </cell>
          <cell r="DX204">
            <v>38481.504000000001</v>
          </cell>
        </row>
        <row r="205">
          <cell r="A205" t="str">
            <v>NEISO2013</v>
          </cell>
          <cell r="B205" t="str">
            <v>EAST</v>
          </cell>
          <cell r="C205" t="str">
            <v>NEISO</v>
          </cell>
          <cell r="D205">
            <v>2013</v>
          </cell>
          <cell r="F205">
            <v>135919.77600000001</v>
          </cell>
          <cell r="G205">
            <v>14399.614746093799</v>
          </cell>
          <cell r="H205">
            <v>34.874580642700202</v>
          </cell>
          <cell r="I205">
            <v>2.6624357910156302</v>
          </cell>
          <cell r="J205">
            <v>0</v>
          </cell>
          <cell r="K205">
            <v>12.05660546875</v>
          </cell>
          <cell r="L205">
            <v>2.2063798828125001</v>
          </cell>
          <cell r="M205">
            <v>3.4841918945312501E-2</v>
          </cell>
          <cell r="N205">
            <v>0</v>
          </cell>
          <cell r="O205">
            <v>1.6399824218750001</v>
          </cell>
          <cell r="P205">
            <v>0</v>
          </cell>
          <cell r="Q205">
            <v>0</v>
          </cell>
          <cell r="R205">
            <v>0</v>
          </cell>
          <cell r="S205">
            <v>6.0981669921875001</v>
          </cell>
          <cell r="T205">
            <v>1.82195104980469</v>
          </cell>
          <cell r="U205">
            <v>0.73387554931640597</v>
          </cell>
          <cell r="V205">
            <v>0</v>
          </cell>
          <cell r="W205">
            <v>1.1303294677734399</v>
          </cell>
          <cell r="X205">
            <v>0.140640640258789</v>
          </cell>
          <cell r="Y205">
            <v>1.7019593505859401</v>
          </cell>
          <cell r="Z205">
            <v>27.530713459014891</v>
          </cell>
          <cell r="AA205">
            <v>1.77304699707031</v>
          </cell>
          <cell r="AB205">
            <v>0</v>
          </cell>
          <cell r="AC205">
            <v>9.9725771484374999</v>
          </cell>
          <cell r="AD205">
            <v>1.86492578125</v>
          </cell>
          <cell r="AE205">
            <v>2.70710639953613E-2</v>
          </cell>
          <cell r="AF205">
            <v>0</v>
          </cell>
          <cell r="AG205">
            <v>1.0683173828125001</v>
          </cell>
          <cell r="AH205">
            <v>0</v>
          </cell>
          <cell r="AI205">
            <v>0</v>
          </cell>
          <cell r="AJ205">
            <v>0</v>
          </cell>
          <cell r="AK205">
            <v>5.0751064453124997</v>
          </cell>
          <cell r="AL205">
            <v>0.93267205810546894</v>
          </cell>
          <cell r="AM205">
            <v>0.20344578552246098</v>
          </cell>
          <cell r="AN205">
            <v>0</v>
          </cell>
          <cell r="AO205">
            <v>0.56516473388671895</v>
          </cell>
          <cell r="AP205">
            <v>2.4248489379882797E-2</v>
          </cell>
          <cell r="AQ205">
            <v>1.7019593505859401</v>
          </cell>
          <cell r="AR205">
            <v>123325.0846220703</v>
          </cell>
          <cell r="AS205">
            <v>14014.665000000001</v>
          </cell>
          <cell r="AT205">
            <v>0</v>
          </cell>
          <cell r="AU205">
            <v>48935.519999999997</v>
          </cell>
          <cell r="AV205">
            <v>1059.909625</v>
          </cell>
          <cell r="AW205">
            <v>10.6690087890625</v>
          </cell>
          <cell r="AX205">
            <v>0</v>
          </cell>
          <cell r="AY205">
            <v>506.6749375</v>
          </cell>
          <cell r="AZ205">
            <v>0</v>
          </cell>
          <cell r="BA205">
            <v>0</v>
          </cell>
          <cell r="BB205">
            <v>0</v>
          </cell>
          <cell r="BC205">
            <v>3469.7330000000002</v>
          </cell>
          <cell r="BD205">
            <v>8154.2105000000001</v>
          </cell>
          <cell r="BE205">
            <v>1782.1466250000001</v>
          </cell>
          <cell r="BF205">
            <v>0</v>
          </cell>
          <cell r="BG205">
            <v>4950.8429999999998</v>
          </cell>
          <cell r="BH205">
            <v>212.41675000000001</v>
          </cell>
          <cell r="BI205">
            <v>-2713.7064999999998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13.62917578125</v>
          </cell>
          <cell r="BO205">
            <v>0</v>
          </cell>
          <cell r="BP205">
            <v>0</v>
          </cell>
          <cell r="BQ205">
            <v>0</v>
          </cell>
          <cell r="BR205">
            <v>5066.0934999999999</v>
          </cell>
          <cell r="BS205">
            <v>148579184</v>
          </cell>
          <cell r="BT205">
            <v>0</v>
          </cell>
          <cell r="BU205">
            <v>362317920</v>
          </cell>
          <cell r="BV205">
            <v>10360367</v>
          </cell>
          <cell r="BW205">
            <v>117996.875</v>
          </cell>
          <cell r="BX205">
            <v>0</v>
          </cell>
          <cell r="BY205">
            <v>6894798</v>
          </cell>
          <cell r="BZ205">
            <v>0</v>
          </cell>
          <cell r="CA205">
            <v>0</v>
          </cell>
          <cell r="CB205">
            <v>0</v>
          </cell>
          <cell r="CC205">
            <v>43117468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142479.6875</v>
          </cell>
          <cell r="CI205">
            <v>0</v>
          </cell>
          <cell r="CJ205">
            <v>0</v>
          </cell>
          <cell r="CK205">
            <v>0</v>
          </cell>
          <cell r="CL205">
            <v>66955340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30000</v>
          </cell>
          <cell r="CS205">
            <v>200000</v>
          </cell>
          <cell r="CT205">
            <v>25000</v>
          </cell>
          <cell r="CU205">
            <v>0</v>
          </cell>
          <cell r="CV205">
            <v>0</v>
          </cell>
          <cell r="CW205">
            <v>50000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T205">
            <v>27060.3723144531</v>
          </cell>
          <cell r="DV205">
            <v>4.6474121093749998</v>
          </cell>
          <cell r="DW205">
            <v>4.32217822265625</v>
          </cell>
          <cell r="DX205">
            <v>37862.28</v>
          </cell>
        </row>
        <row r="206">
          <cell r="A206" t="str">
            <v>NEISO2014</v>
          </cell>
          <cell r="B206" t="str">
            <v>EAST</v>
          </cell>
          <cell r="C206" t="str">
            <v>NEISO</v>
          </cell>
          <cell r="D206">
            <v>2014</v>
          </cell>
          <cell r="F206">
            <v>138239.66399999999</v>
          </cell>
          <cell r="G206">
            <v>14468.576843261701</v>
          </cell>
          <cell r="H206">
            <v>35.143703979492194</v>
          </cell>
          <cell r="I206">
            <v>2.6624357910156302</v>
          </cell>
          <cell r="J206">
            <v>0</v>
          </cell>
          <cell r="K206">
            <v>12.05660546875</v>
          </cell>
          <cell r="L206">
            <v>2.2063798828125001</v>
          </cell>
          <cell r="M206">
            <v>3.4841918945312501E-2</v>
          </cell>
          <cell r="N206">
            <v>0</v>
          </cell>
          <cell r="O206">
            <v>1.6399824218750001</v>
          </cell>
          <cell r="P206">
            <v>0</v>
          </cell>
          <cell r="Q206">
            <v>0</v>
          </cell>
          <cell r="R206">
            <v>0</v>
          </cell>
          <cell r="S206">
            <v>6.0981669921875001</v>
          </cell>
          <cell r="T206">
            <v>1.82195104980469</v>
          </cell>
          <cell r="U206">
            <v>0.93387554931640604</v>
          </cell>
          <cell r="V206">
            <v>0</v>
          </cell>
          <cell r="W206">
            <v>1.1303294677734399</v>
          </cell>
          <cell r="X206">
            <v>0.197352966308594</v>
          </cell>
          <cell r="Y206">
            <v>1.71437036132813</v>
          </cell>
          <cell r="Z206">
            <v>27.473256013870234</v>
          </cell>
          <cell r="AA206">
            <v>1.7730596923828099</v>
          </cell>
          <cell r="AB206">
            <v>0</v>
          </cell>
          <cell r="AC206">
            <v>9.9815791015625006</v>
          </cell>
          <cell r="AD206">
            <v>1.86492578125</v>
          </cell>
          <cell r="AE206">
            <v>2.70778865814209E-2</v>
          </cell>
          <cell r="AF206">
            <v>0</v>
          </cell>
          <cell r="AG206">
            <v>1.0471563720703101</v>
          </cell>
          <cell r="AH206">
            <v>0</v>
          </cell>
          <cell r="AI206">
            <v>0</v>
          </cell>
          <cell r="AJ206">
            <v>0</v>
          </cell>
          <cell r="AK206">
            <v>5.0748779296875002</v>
          </cell>
          <cell r="AL206">
            <v>0.93267205810546894</v>
          </cell>
          <cell r="AM206">
            <v>0.259893005371094</v>
          </cell>
          <cell r="AN206">
            <v>0</v>
          </cell>
          <cell r="AO206">
            <v>0.56516473388671895</v>
          </cell>
          <cell r="AP206">
            <v>3.39502830505371E-2</v>
          </cell>
          <cell r="AQ206">
            <v>1.71437036132813</v>
          </cell>
          <cell r="AR206">
            <v>123531.74566113279</v>
          </cell>
          <cell r="AS206">
            <v>13555.477000000001</v>
          </cell>
          <cell r="AT206">
            <v>0</v>
          </cell>
          <cell r="AU206">
            <v>50337.696000000004</v>
          </cell>
          <cell r="AV206">
            <v>1115.550375</v>
          </cell>
          <cell r="AW206">
            <v>14.125117187500001</v>
          </cell>
          <cell r="AX206">
            <v>0</v>
          </cell>
          <cell r="AY206">
            <v>506.68453125000002</v>
          </cell>
          <cell r="AZ206">
            <v>0</v>
          </cell>
          <cell r="BA206">
            <v>0</v>
          </cell>
          <cell r="BB206">
            <v>0</v>
          </cell>
          <cell r="BC206">
            <v>3469.7330000000002</v>
          </cell>
          <cell r="BD206">
            <v>8150.94</v>
          </cell>
          <cell r="BE206">
            <v>2276.60025</v>
          </cell>
          <cell r="BF206">
            <v>0</v>
          </cell>
          <cell r="BG206">
            <v>4950.8429999999998</v>
          </cell>
          <cell r="BH206">
            <v>297.40446874999998</v>
          </cell>
          <cell r="BI206">
            <v>-3062.944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14.2809189453125</v>
          </cell>
          <cell r="BO206">
            <v>0</v>
          </cell>
          <cell r="BP206">
            <v>0</v>
          </cell>
          <cell r="BQ206">
            <v>0</v>
          </cell>
          <cell r="BR206">
            <v>5126.799</v>
          </cell>
          <cell r="BS206">
            <v>143610288</v>
          </cell>
          <cell r="BT206">
            <v>0</v>
          </cell>
          <cell r="BU206">
            <v>374123584</v>
          </cell>
          <cell r="BV206">
            <v>10915691</v>
          </cell>
          <cell r="BW206">
            <v>156211.609375</v>
          </cell>
          <cell r="BX206">
            <v>0</v>
          </cell>
          <cell r="BY206">
            <v>6894889</v>
          </cell>
          <cell r="BZ206">
            <v>0</v>
          </cell>
          <cell r="CA206">
            <v>0</v>
          </cell>
          <cell r="CB206">
            <v>0</v>
          </cell>
          <cell r="CC206">
            <v>43117468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149403.515625</v>
          </cell>
          <cell r="CI206">
            <v>0</v>
          </cell>
          <cell r="CJ206">
            <v>0</v>
          </cell>
          <cell r="CK206">
            <v>0</v>
          </cell>
          <cell r="CL206">
            <v>67666480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200000</v>
          </cell>
          <cell r="CT206">
            <v>10000</v>
          </cell>
          <cell r="CU206">
            <v>0</v>
          </cell>
          <cell r="CV206">
            <v>0</v>
          </cell>
          <cell r="CW206">
            <v>60000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T206">
            <v>27444.6833496094</v>
          </cell>
          <cell r="DV206">
            <v>4.6474121093749998</v>
          </cell>
          <cell r="DW206">
            <v>4.1985288085937498</v>
          </cell>
          <cell r="DX206">
            <v>36778.555999999997</v>
          </cell>
        </row>
        <row r="207">
          <cell r="A207" t="str">
            <v>NEISO2015</v>
          </cell>
          <cell r="B207" t="str">
            <v>EAST</v>
          </cell>
          <cell r="C207" t="str">
            <v>NEISO</v>
          </cell>
          <cell r="D207">
            <v>2015</v>
          </cell>
          <cell r="F207">
            <v>140424.408</v>
          </cell>
          <cell r="G207">
            <v>15078.892883300799</v>
          </cell>
          <cell r="H207">
            <v>35.333841461181649</v>
          </cell>
          <cell r="I207">
            <v>2.6624357910156302</v>
          </cell>
          <cell r="J207">
            <v>0</v>
          </cell>
          <cell r="K207">
            <v>12.05660546875</v>
          </cell>
          <cell r="L207">
            <v>2.2063798828125001</v>
          </cell>
          <cell r="M207">
            <v>3.4841918945312501E-2</v>
          </cell>
          <cell r="N207">
            <v>0</v>
          </cell>
          <cell r="O207">
            <v>1.6399824218750001</v>
          </cell>
          <cell r="P207">
            <v>0</v>
          </cell>
          <cell r="Q207">
            <v>0</v>
          </cell>
          <cell r="R207">
            <v>0</v>
          </cell>
          <cell r="S207">
            <v>6.0162304687499999</v>
          </cell>
          <cell r="T207">
            <v>1.82195104980469</v>
          </cell>
          <cell r="U207">
            <v>1.1425933837890601</v>
          </cell>
          <cell r="V207">
            <v>0</v>
          </cell>
          <cell r="W207">
            <v>1.1303294677734399</v>
          </cell>
          <cell r="X207">
            <v>0.260709136962891</v>
          </cell>
          <cell r="Y207">
            <v>1.71437036132813</v>
          </cell>
          <cell r="Z207">
            <v>27.569660583496105</v>
          </cell>
          <cell r="AA207">
            <v>1.7551628417968801</v>
          </cell>
          <cell r="AB207">
            <v>0</v>
          </cell>
          <cell r="AC207">
            <v>9.9828359375000009</v>
          </cell>
          <cell r="AD207">
            <v>1.86492578125</v>
          </cell>
          <cell r="AE207">
            <v>2.7078273773193398E-2</v>
          </cell>
          <cell r="AF207">
            <v>0</v>
          </cell>
          <cell r="AG207">
            <v>1.05461608886719</v>
          </cell>
          <cell r="AH207">
            <v>0</v>
          </cell>
          <cell r="AI207">
            <v>0</v>
          </cell>
          <cell r="AJ207">
            <v>0</v>
          </cell>
          <cell r="AK207">
            <v>5.00594677734375</v>
          </cell>
          <cell r="AL207">
            <v>0.93267205810546894</v>
          </cell>
          <cell r="AM207">
            <v>0.32208728027343803</v>
          </cell>
          <cell r="AN207">
            <v>0</v>
          </cell>
          <cell r="AO207">
            <v>0.56516473388671895</v>
          </cell>
          <cell r="AP207">
            <v>4.4742343902587897E-2</v>
          </cell>
          <cell r="AQ207">
            <v>1.71437036132813</v>
          </cell>
          <cell r="AR207">
            <v>128450.38881152346</v>
          </cell>
          <cell r="AS207">
            <v>11837.026</v>
          </cell>
          <cell r="AT207">
            <v>0</v>
          </cell>
          <cell r="AU207">
            <v>55658.364000000001</v>
          </cell>
          <cell r="AV207">
            <v>1356.0997500000001</v>
          </cell>
          <cell r="AW207">
            <v>19.083763671875001</v>
          </cell>
          <cell r="AX207">
            <v>0</v>
          </cell>
          <cell r="AY207">
            <v>506.70325000000003</v>
          </cell>
          <cell r="AZ207">
            <v>0</v>
          </cell>
          <cell r="BA207">
            <v>0</v>
          </cell>
          <cell r="BB207">
            <v>0</v>
          </cell>
          <cell r="BC207">
            <v>3386.6815000000001</v>
          </cell>
          <cell r="BD207">
            <v>8158.8689999999997</v>
          </cell>
          <cell r="BE207">
            <v>2821.4845</v>
          </cell>
          <cell r="BF207">
            <v>0</v>
          </cell>
          <cell r="BG207">
            <v>4950.8429999999998</v>
          </cell>
          <cell r="BH207">
            <v>391.94293750000003</v>
          </cell>
          <cell r="BI207">
            <v>-3557.5205000000001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16.026110351562501</v>
          </cell>
          <cell r="BO207">
            <v>0</v>
          </cell>
          <cell r="BP207">
            <v>0</v>
          </cell>
          <cell r="BQ207">
            <v>0</v>
          </cell>
          <cell r="BR207">
            <v>5236.2775000000001</v>
          </cell>
          <cell r="BS207">
            <v>124725232</v>
          </cell>
          <cell r="BT207">
            <v>0</v>
          </cell>
          <cell r="BU207">
            <v>411669984</v>
          </cell>
          <cell r="BV207">
            <v>13278883</v>
          </cell>
          <cell r="BW207">
            <v>211000.921875</v>
          </cell>
          <cell r="BX207">
            <v>0</v>
          </cell>
          <cell r="BY207">
            <v>6895066.5</v>
          </cell>
          <cell r="BZ207">
            <v>0</v>
          </cell>
          <cell r="CA207">
            <v>0</v>
          </cell>
          <cell r="CB207">
            <v>0</v>
          </cell>
          <cell r="CC207">
            <v>42044860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167654.296875</v>
          </cell>
          <cell r="CI207">
            <v>0</v>
          </cell>
          <cell r="CJ207">
            <v>0</v>
          </cell>
          <cell r="CK207">
            <v>0</v>
          </cell>
          <cell r="CL207">
            <v>68910944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150000</v>
          </cell>
          <cell r="CT207">
            <v>0</v>
          </cell>
          <cell r="CU207">
            <v>0</v>
          </cell>
          <cell r="CV207">
            <v>0</v>
          </cell>
          <cell r="CW207">
            <v>65000</v>
          </cell>
          <cell r="CX207">
            <v>0</v>
          </cell>
          <cell r="CY207">
            <v>0</v>
          </cell>
          <cell r="CZ207">
            <v>162000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T207">
            <v>27858.0524902344</v>
          </cell>
          <cell r="DV207">
            <v>4.6474121093749998</v>
          </cell>
          <cell r="DW207">
            <v>4.3000581054687501</v>
          </cell>
          <cell r="DX207">
            <v>37668.508000000002</v>
          </cell>
        </row>
        <row r="208">
          <cell r="A208" t="str">
            <v>NEISO2016</v>
          </cell>
          <cell r="B208" t="str">
            <v>EAST</v>
          </cell>
          <cell r="C208" t="str">
            <v>NEISO</v>
          </cell>
          <cell r="D208">
            <v>2016</v>
          </cell>
          <cell r="F208">
            <v>141793.36799999999</v>
          </cell>
          <cell r="G208">
            <v>14865.9979858398</v>
          </cell>
          <cell r="H208">
            <v>35.148305469512955</v>
          </cell>
          <cell r="I208">
            <v>2.5383596191406301</v>
          </cell>
          <cell r="J208">
            <v>0</v>
          </cell>
          <cell r="K208">
            <v>12.058992187499999</v>
          </cell>
          <cell r="L208">
            <v>2.2586232910156299</v>
          </cell>
          <cell r="M208">
            <v>3.4841785430908205E-2</v>
          </cell>
          <cell r="N208">
            <v>0</v>
          </cell>
          <cell r="O208">
            <v>1.6265307617187501</v>
          </cell>
          <cell r="P208">
            <v>0</v>
          </cell>
          <cell r="Q208">
            <v>0</v>
          </cell>
          <cell r="R208">
            <v>0</v>
          </cell>
          <cell r="S208">
            <v>5.7662846679687503</v>
          </cell>
          <cell r="T208">
            <v>1.82195104980469</v>
          </cell>
          <cell r="U208">
            <v>1.2882038574218799</v>
          </cell>
          <cell r="V208">
            <v>0</v>
          </cell>
          <cell r="W208">
            <v>1.1303729248046901</v>
          </cell>
          <cell r="X208">
            <v>0.29232635498046899</v>
          </cell>
          <cell r="Y208">
            <v>1.6843970947265601</v>
          </cell>
          <cell r="Z208">
            <v>27.460354139327997</v>
          </cell>
          <cell r="AA208">
            <v>1.69379699707031</v>
          </cell>
          <cell r="AB208">
            <v>0</v>
          </cell>
          <cell r="AC208">
            <v>9.9816884765624998</v>
          </cell>
          <cell r="AD208">
            <v>1.90833666992188</v>
          </cell>
          <cell r="AE208">
            <v>2.70730419158936E-2</v>
          </cell>
          <cell r="AF208">
            <v>0</v>
          </cell>
          <cell r="AG208">
            <v>1.05692492675781</v>
          </cell>
          <cell r="AH208">
            <v>0</v>
          </cell>
          <cell r="AI208">
            <v>0</v>
          </cell>
          <cell r="AJ208">
            <v>0</v>
          </cell>
          <cell r="AK208">
            <v>4.8028457031249996</v>
          </cell>
          <cell r="AL208">
            <v>0.90843334960937505</v>
          </cell>
          <cell r="AM208">
            <v>0.41725430297851601</v>
          </cell>
          <cell r="AN208">
            <v>0</v>
          </cell>
          <cell r="AO208">
            <v>0.56518646240234394</v>
          </cell>
          <cell r="AP208">
            <v>4.9619750976562502E-2</v>
          </cell>
          <cell r="AQ208">
            <v>1.6843970947265601</v>
          </cell>
          <cell r="AR208">
            <v>126834.26073339843</v>
          </cell>
          <cell r="AS208">
            <v>10980.322</v>
          </cell>
          <cell r="AT208">
            <v>0</v>
          </cell>
          <cell r="AU208">
            <v>54830.184000000001</v>
          </cell>
          <cell r="AV208">
            <v>858.17449999999997</v>
          </cell>
          <cell r="AW208">
            <v>6.5627958984374999</v>
          </cell>
          <cell r="AX208">
            <v>0</v>
          </cell>
          <cell r="AY208">
            <v>504.69706250000002</v>
          </cell>
          <cell r="AZ208">
            <v>0</v>
          </cell>
          <cell r="BA208">
            <v>0</v>
          </cell>
          <cell r="BB208">
            <v>0</v>
          </cell>
          <cell r="BC208">
            <v>3187.6444999999999</v>
          </cell>
          <cell r="BD208">
            <v>7968.3990000000003</v>
          </cell>
          <cell r="BE208">
            <v>3665.1617500000002</v>
          </cell>
          <cell r="BF208">
            <v>0</v>
          </cell>
          <cell r="BG208">
            <v>4964.5974999999999</v>
          </cell>
          <cell r="BH208">
            <v>435.85990624999999</v>
          </cell>
          <cell r="BI208">
            <v>-3815.8942499999998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10.658468750000001</v>
          </cell>
          <cell r="BO208">
            <v>0</v>
          </cell>
          <cell r="BP208">
            <v>0</v>
          </cell>
          <cell r="BQ208">
            <v>0</v>
          </cell>
          <cell r="BR208">
            <v>4897.5135</v>
          </cell>
          <cell r="BS208">
            <v>115115200</v>
          </cell>
          <cell r="BT208">
            <v>0</v>
          </cell>
          <cell r="BU208">
            <v>404655424</v>
          </cell>
          <cell r="BV208">
            <v>8380423</v>
          </cell>
          <cell r="BW208">
            <v>72500.96875</v>
          </cell>
          <cell r="BX208">
            <v>0</v>
          </cell>
          <cell r="BY208">
            <v>6861822</v>
          </cell>
          <cell r="BZ208">
            <v>0</v>
          </cell>
          <cell r="CA208">
            <v>0</v>
          </cell>
          <cell r="CB208">
            <v>0</v>
          </cell>
          <cell r="CC208">
            <v>39363368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111461.59375</v>
          </cell>
          <cell r="CI208">
            <v>0</v>
          </cell>
          <cell r="CJ208">
            <v>0</v>
          </cell>
          <cell r="CK208">
            <v>0</v>
          </cell>
          <cell r="CL208">
            <v>65051220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125000</v>
          </cell>
          <cell r="CT208">
            <v>17268</v>
          </cell>
          <cell r="CU208">
            <v>0</v>
          </cell>
          <cell r="CV208">
            <v>0</v>
          </cell>
          <cell r="CW208">
            <v>4320</v>
          </cell>
          <cell r="CX208">
            <v>0</v>
          </cell>
          <cell r="CY208">
            <v>239057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Q208">
            <v>3.3563630715144481</v>
          </cell>
          <cell r="DR208">
            <v>6.1052128637722154</v>
          </cell>
          <cell r="DS208">
            <v>19.000802760277853</v>
          </cell>
          <cell r="DT208">
            <v>28070.7883300781</v>
          </cell>
          <cell r="DU208">
            <v>9.0293498894752098</v>
          </cell>
          <cell r="DV208">
            <v>4.647421875</v>
          </cell>
          <cell r="DW208">
            <v>4.3647973632812498</v>
          </cell>
          <cell r="DX208">
            <v>38340.379999999997</v>
          </cell>
        </row>
        <row r="209">
          <cell r="A209" t="str">
            <v>NEISO2017</v>
          </cell>
          <cell r="B209" t="str">
            <v>EAST</v>
          </cell>
          <cell r="C209" t="str">
            <v>NEISO</v>
          </cell>
          <cell r="D209">
            <v>2017</v>
          </cell>
          <cell r="F209">
            <v>143032.63200000001</v>
          </cell>
          <cell r="G209">
            <v>14700.5031738281</v>
          </cell>
          <cell r="H209">
            <v>35.03137130737305</v>
          </cell>
          <cell r="I209">
            <v>2.3129482421874998</v>
          </cell>
          <cell r="J209">
            <v>0</v>
          </cell>
          <cell r="K209">
            <v>12.05660546875</v>
          </cell>
          <cell r="L209">
            <v>2.2583798828125001</v>
          </cell>
          <cell r="M209">
            <v>3.4841918945312501E-2</v>
          </cell>
          <cell r="N209">
            <v>0</v>
          </cell>
          <cell r="O209">
            <v>1.62588684082031</v>
          </cell>
          <cell r="P209">
            <v>0</v>
          </cell>
          <cell r="Q209">
            <v>0</v>
          </cell>
          <cell r="R209">
            <v>0</v>
          </cell>
          <cell r="S209">
            <v>5.7661069335937496</v>
          </cell>
          <cell r="T209">
            <v>1.82195104980469</v>
          </cell>
          <cell r="U209">
            <v>1.39665234375</v>
          </cell>
          <cell r="V209">
            <v>0</v>
          </cell>
          <cell r="W209">
            <v>1.1303294677734399</v>
          </cell>
          <cell r="X209">
            <v>0.29588668823242198</v>
          </cell>
          <cell r="Y209">
            <v>1.68437036132813</v>
          </cell>
          <cell r="Z209">
            <v>27.122252086639413</v>
          </cell>
          <cell r="AA209">
            <v>1.5558541259765599</v>
          </cell>
          <cell r="AB209">
            <v>0</v>
          </cell>
          <cell r="AC209">
            <v>9.9808066406249996</v>
          </cell>
          <cell r="AD209">
            <v>1.9081303710937501</v>
          </cell>
          <cell r="AE209">
            <v>2.7078273773193398E-2</v>
          </cell>
          <cell r="AF209">
            <v>0</v>
          </cell>
          <cell r="AG209">
            <v>1.0496855468749999</v>
          </cell>
          <cell r="AH209">
            <v>0</v>
          </cell>
          <cell r="AI209">
            <v>0</v>
          </cell>
          <cell r="AJ209">
            <v>0</v>
          </cell>
          <cell r="AK209">
            <v>4.8025771484374999</v>
          </cell>
          <cell r="AL209">
            <v>0.90869158935546901</v>
          </cell>
          <cell r="AM209">
            <v>0.457166381835938</v>
          </cell>
          <cell r="AN209">
            <v>0</v>
          </cell>
          <cell r="AO209">
            <v>0.56516473388671895</v>
          </cell>
          <cell r="AP209">
            <v>5.0249862670898399E-2</v>
          </cell>
          <cell r="AQ209">
            <v>1.68437036132813</v>
          </cell>
          <cell r="AR209">
            <v>124766.15289453123</v>
          </cell>
          <cell r="AS209">
            <v>10038.700000000001</v>
          </cell>
          <cell r="AT209">
            <v>0</v>
          </cell>
          <cell r="AU209">
            <v>55753.036</v>
          </cell>
          <cell r="AV209">
            <v>830.81674999999996</v>
          </cell>
          <cell r="AW209">
            <v>5.2878339843750002</v>
          </cell>
          <cell r="AX209">
            <v>0</v>
          </cell>
          <cell r="AY209">
            <v>502.11503125000002</v>
          </cell>
          <cell r="AZ209">
            <v>0</v>
          </cell>
          <cell r="BA209">
            <v>0</v>
          </cell>
          <cell r="BB209">
            <v>0</v>
          </cell>
          <cell r="BC209">
            <v>3178.84825</v>
          </cell>
          <cell r="BD209">
            <v>7951.3530000000001</v>
          </cell>
          <cell r="BE209">
            <v>4004.7775000000001</v>
          </cell>
          <cell r="BF209">
            <v>0</v>
          </cell>
          <cell r="BG209">
            <v>4950.8429999999998</v>
          </cell>
          <cell r="BH209">
            <v>440.18878124999998</v>
          </cell>
          <cell r="BI209">
            <v>-3985.3582500000002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10.162998046875</v>
          </cell>
          <cell r="BO209">
            <v>0</v>
          </cell>
          <cell r="BP209">
            <v>0</v>
          </cell>
          <cell r="BQ209">
            <v>0</v>
          </cell>
          <cell r="BR209">
            <v>4884.8819999999996</v>
          </cell>
          <cell r="BS209">
            <v>104123376</v>
          </cell>
          <cell r="BT209">
            <v>0</v>
          </cell>
          <cell r="BU209">
            <v>411316864</v>
          </cell>
          <cell r="BV209">
            <v>8122012</v>
          </cell>
          <cell r="BW209">
            <v>58418.66015625</v>
          </cell>
          <cell r="BX209">
            <v>0</v>
          </cell>
          <cell r="BY209">
            <v>6826648.5</v>
          </cell>
          <cell r="BZ209">
            <v>0</v>
          </cell>
          <cell r="CA209">
            <v>0</v>
          </cell>
          <cell r="CB209">
            <v>0</v>
          </cell>
          <cell r="CC209">
            <v>39254744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106323.515625</v>
          </cell>
          <cell r="CI209">
            <v>0</v>
          </cell>
          <cell r="CJ209">
            <v>0</v>
          </cell>
          <cell r="CK209">
            <v>0</v>
          </cell>
          <cell r="CL209">
            <v>64891340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100000</v>
          </cell>
          <cell r="CT209">
            <v>16867</v>
          </cell>
          <cell r="CU209">
            <v>0</v>
          </cell>
          <cell r="CV209">
            <v>0</v>
          </cell>
          <cell r="CW209">
            <v>3176</v>
          </cell>
          <cell r="CX209">
            <v>0</v>
          </cell>
          <cell r="CY209">
            <v>432500</v>
          </cell>
          <cell r="CZ209">
            <v>80364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Q209">
            <v>3.3890321492265101</v>
          </cell>
          <cell r="DR209">
            <v>6.2148551973789239</v>
          </cell>
          <cell r="DS209">
            <v>19.456552597500753</v>
          </cell>
          <cell r="DT209">
            <v>28178.8547363281</v>
          </cell>
          <cell r="DU209">
            <v>9.1585702265510136</v>
          </cell>
          <cell r="DV209">
            <v>4.6474121093749998</v>
          </cell>
          <cell r="DW209">
            <v>4.13247705078125</v>
          </cell>
          <cell r="DX209">
            <v>36200.5</v>
          </cell>
        </row>
        <row r="210">
          <cell r="A210" t="str">
            <v>NEISO2018</v>
          </cell>
          <cell r="B210" t="str">
            <v>EAST</v>
          </cell>
          <cell r="C210" t="str">
            <v>NEISO</v>
          </cell>
          <cell r="D210">
            <v>2018</v>
          </cell>
          <cell r="F210">
            <v>144461.95199999999</v>
          </cell>
          <cell r="G210">
            <v>15052.7893066406</v>
          </cell>
          <cell r="H210">
            <v>34.767125885009769</v>
          </cell>
          <cell r="I210">
            <v>1.9891844482421901</v>
          </cell>
          <cell r="J210">
            <v>0</v>
          </cell>
          <cell r="K210">
            <v>12.05660546875</v>
          </cell>
          <cell r="L210">
            <v>2.2583798828125001</v>
          </cell>
          <cell r="M210">
            <v>0</v>
          </cell>
          <cell r="N210">
            <v>0</v>
          </cell>
          <cell r="O210">
            <v>1.62588684082031</v>
          </cell>
          <cell r="P210">
            <v>0</v>
          </cell>
          <cell r="Q210">
            <v>0</v>
          </cell>
          <cell r="R210">
            <v>0</v>
          </cell>
          <cell r="S210">
            <v>5.7233027343750003</v>
          </cell>
          <cell r="T210">
            <v>1.82195104980469</v>
          </cell>
          <cell r="U210">
            <v>1.5302139892578099</v>
          </cell>
          <cell r="V210">
            <v>0</v>
          </cell>
          <cell r="W210">
            <v>1.1303294677734399</v>
          </cell>
          <cell r="X210">
            <v>0.29948953247070303</v>
          </cell>
          <cell r="Y210">
            <v>1.68437036132813</v>
          </cell>
          <cell r="Z210">
            <v>27.07543340301515</v>
          </cell>
          <cell r="AA210">
            <v>1.3132141113281299</v>
          </cell>
          <cell r="AB210">
            <v>0</v>
          </cell>
          <cell r="AC210">
            <v>9.978908203125</v>
          </cell>
          <cell r="AD210">
            <v>1.9081303710937501</v>
          </cell>
          <cell r="AE210">
            <v>0</v>
          </cell>
          <cell r="AF210">
            <v>0</v>
          </cell>
          <cell r="AG210">
            <v>1.04479675292969</v>
          </cell>
          <cell r="AH210">
            <v>0</v>
          </cell>
          <cell r="AI210">
            <v>0</v>
          </cell>
          <cell r="AJ210">
            <v>0</v>
          </cell>
          <cell r="AK210">
            <v>4.7724580078125003</v>
          </cell>
          <cell r="AL210">
            <v>0.90869158935546901</v>
          </cell>
          <cell r="AM210">
            <v>0.50570709228515598</v>
          </cell>
          <cell r="AN210">
            <v>0</v>
          </cell>
          <cell r="AO210">
            <v>0.56516473388671895</v>
          </cell>
          <cell r="AP210">
            <v>5.0866203308105498E-2</v>
          </cell>
          <cell r="AQ210">
            <v>1.68437036132813</v>
          </cell>
          <cell r="AR210">
            <v>127763.10148828125</v>
          </cell>
          <cell r="AS210">
            <v>8606.6970000000001</v>
          </cell>
          <cell r="AT210">
            <v>0</v>
          </cell>
          <cell r="AU210">
            <v>57741.36</v>
          </cell>
          <cell r="AV210">
            <v>1073.8333749999999</v>
          </cell>
          <cell r="AW210">
            <v>0</v>
          </cell>
          <cell r="AX210">
            <v>0</v>
          </cell>
          <cell r="AY210">
            <v>502.12968749999999</v>
          </cell>
          <cell r="AZ210">
            <v>0</v>
          </cell>
          <cell r="BA210">
            <v>0</v>
          </cell>
          <cell r="BB210">
            <v>0</v>
          </cell>
          <cell r="BC210">
            <v>3156.9927499999999</v>
          </cell>
          <cell r="BD210">
            <v>7949.201</v>
          </cell>
          <cell r="BE210">
            <v>4429.9414999999999</v>
          </cell>
          <cell r="BF210">
            <v>0</v>
          </cell>
          <cell r="BG210">
            <v>4950.8429999999998</v>
          </cell>
          <cell r="BH210">
            <v>445.58749999999998</v>
          </cell>
          <cell r="BI210">
            <v>-4112.299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12.46217578125</v>
          </cell>
          <cell r="BO210">
            <v>0</v>
          </cell>
          <cell r="BP210">
            <v>0</v>
          </cell>
          <cell r="BQ210">
            <v>0</v>
          </cell>
          <cell r="BR210">
            <v>4960.7524999999996</v>
          </cell>
          <cell r="BS210">
            <v>87449936</v>
          </cell>
          <cell r="BT210">
            <v>0</v>
          </cell>
          <cell r="BU210">
            <v>427342688</v>
          </cell>
          <cell r="BV210">
            <v>10485573</v>
          </cell>
          <cell r="BW210">
            <v>0</v>
          </cell>
          <cell r="BX210">
            <v>0</v>
          </cell>
          <cell r="BY210">
            <v>6826788</v>
          </cell>
          <cell r="BZ210">
            <v>0</v>
          </cell>
          <cell r="CA210">
            <v>0</v>
          </cell>
          <cell r="CB210">
            <v>0</v>
          </cell>
          <cell r="CC210">
            <v>38886332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130273.7421875</v>
          </cell>
          <cell r="CI210">
            <v>0</v>
          </cell>
          <cell r="CJ210">
            <v>0</v>
          </cell>
          <cell r="CK210">
            <v>0</v>
          </cell>
          <cell r="CL210">
            <v>65566936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150000</v>
          </cell>
          <cell r="CT210">
            <v>15744</v>
          </cell>
          <cell r="CU210">
            <v>0</v>
          </cell>
          <cell r="CV210">
            <v>0</v>
          </cell>
          <cell r="CW210">
            <v>3812</v>
          </cell>
          <cell r="CX210">
            <v>0</v>
          </cell>
          <cell r="CY210">
            <v>69000</v>
          </cell>
          <cell r="CZ210">
            <v>1255295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Q210">
            <v>3.3492459474184177</v>
          </cell>
          <cell r="DR210">
            <v>6.0841019935738316</v>
          </cell>
          <cell r="DS210">
            <v>19.856686260427626</v>
          </cell>
          <cell r="DT210">
            <v>28656.0148925781</v>
          </cell>
          <cell r="DU210">
            <v>9.078891635869482</v>
          </cell>
          <cell r="DV210">
            <v>4.6474121093749998</v>
          </cell>
          <cell r="DW210">
            <v>4.3431259765624999</v>
          </cell>
          <cell r="DX210">
            <v>38045.599999999999</v>
          </cell>
        </row>
        <row r="211">
          <cell r="A211" t="str">
            <v>NEISO2019</v>
          </cell>
          <cell r="B211" t="str">
            <v>EAST</v>
          </cell>
          <cell r="C211" t="str">
            <v>NEISO</v>
          </cell>
          <cell r="D211">
            <v>2019</v>
          </cell>
          <cell r="F211">
            <v>145916.66399999999</v>
          </cell>
          <cell r="G211">
            <v>15276.505187988299</v>
          </cell>
          <cell r="H211">
            <v>33.864464508056649</v>
          </cell>
          <cell r="I211">
            <v>1.7935324707031299</v>
          </cell>
          <cell r="J211">
            <v>0</v>
          </cell>
          <cell r="K211">
            <v>12.45660546875</v>
          </cell>
          <cell r="L211">
            <v>2.2583798828125001</v>
          </cell>
          <cell r="M211">
            <v>0</v>
          </cell>
          <cell r="N211">
            <v>0</v>
          </cell>
          <cell r="O211">
            <v>1.62588684082031</v>
          </cell>
          <cell r="P211">
            <v>0</v>
          </cell>
          <cell r="Q211">
            <v>0</v>
          </cell>
          <cell r="R211">
            <v>0</v>
          </cell>
          <cell r="S211">
            <v>4.46231103515625</v>
          </cell>
          <cell r="T211">
            <v>1.82195104980469</v>
          </cell>
          <cell r="U211">
            <v>1.6802139892578101</v>
          </cell>
          <cell r="V211">
            <v>0</v>
          </cell>
          <cell r="W211">
            <v>1.1303294677734399</v>
          </cell>
          <cell r="X211">
            <v>0.30347183227539104</v>
          </cell>
          <cell r="Y211">
            <v>1.68437036132813</v>
          </cell>
          <cell r="Z211">
            <v>26.298635219573985</v>
          </cell>
          <cell r="AA211">
            <v>1.2026396484374999</v>
          </cell>
          <cell r="AB211">
            <v>0</v>
          </cell>
          <cell r="AC211">
            <v>10.366031250000001</v>
          </cell>
          <cell r="AD211">
            <v>1.9081303710937501</v>
          </cell>
          <cell r="AE211">
            <v>0</v>
          </cell>
          <cell r="AF211">
            <v>0</v>
          </cell>
          <cell r="AG211">
            <v>1.0258261718749999</v>
          </cell>
          <cell r="AH211">
            <v>0</v>
          </cell>
          <cell r="AI211">
            <v>0</v>
          </cell>
          <cell r="AJ211">
            <v>0</v>
          </cell>
          <cell r="AK211">
            <v>3.7166140136718799</v>
          </cell>
          <cell r="AL211">
            <v>0.90869158935546901</v>
          </cell>
          <cell r="AM211">
            <v>0.55985296630859394</v>
          </cell>
          <cell r="AN211">
            <v>0</v>
          </cell>
          <cell r="AO211">
            <v>0.56516473388671895</v>
          </cell>
          <cell r="AP211">
            <v>5.1544094085693402E-2</v>
          </cell>
          <cell r="AQ211">
            <v>1.68437036132813</v>
          </cell>
          <cell r="AR211">
            <v>129456.69441699216</v>
          </cell>
          <cell r="AS211">
            <v>8305.0154999999995</v>
          </cell>
          <cell r="AT211">
            <v>0</v>
          </cell>
          <cell r="AU211">
            <v>61553.803999999996</v>
          </cell>
          <cell r="AV211">
            <v>1067.0673750000001</v>
          </cell>
          <cell r="AW211">
            <v>0</v>
          </cell>
          <cell r="AX211">
            <v>0</v>
          </cell>
          <cell r="AY211">
            <v>502.14115624999999</v>
          </cell>
          <cell r="AZ211">
            <v>0</v>
          </cell>
          <cell r="BA211">
            <v>0</v>
          </cell>
          <cell r="BB211">
            <v>0</v>
          </cell>
          <cell r="BC211">
            <v>2448.692</v>
          </cell>
          <cell r="BD211">
            <v>7952.9719999999998</v>
          </cell>
          <cell r="BE211">
            <v>4904.2745000000004</v>
          </cell>
          <cell r="BF211">
            <v>0</v>
          </cell>
          <cell r="BG211">
            <v>4950.8429999999998</v>
          </cell>
          <cell r="BH211">
            <v>451.52625</v>
          </cell>
          <cell r="BI211">
            <v>-4296.2375000000002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12.1071357421875</v>
          </cell>
          <cell r="BO211">
            <v>0</v>
          </cell>
          <cell r="BP211">
            <v>0</v>
          </cell>
          <cell r="BQ211">
            <v>0</v>
          </cell>
          <cell r="BR211">
            <v>3850.9050000000002</v>
          </cell>
          <cell r="BS211">
            <v>83647664</v>
          </cell>
          <cell r="BT211">
            <v>0</v>
          </cell>
          <cell r="BU211">
            <v>454073600</v>
          </cell>
          <cell r="BV211">
            <v>10421812</v>
          </cell>
          <cell r="BW211">
            <v>0</v>
          </cell>
          <cell r="BX211">
            <v>0</v>
          </cell>
          <cell r="BY211">
            <v>6826897</v>
          </cell>
          <cell r="BZ211">
            <v>0</v>
          </cell>
          <cell r="CA211">
            <v>0</v>
          </cell>
          <cell r="CB211">
            <v>0</v>
          </cell>
          <cell r="CC211">
            <v>29274492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126617.4453125</v>
          </cell>
          <cell r="CI211">
            <v>0</v>
          </cell>
          <cell r="CJ211">
            <v>0</v>
          </cell>
          <cell r="CK211">
            <v>0</v>
          </cell>
          <cell r="CL211">
            <v>49911648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150000</v>
          </cell>
          <cell r="CT211">
            <v>16177</v>
          </cell>
          <cell r="CU211">
            <v>0</v>
          </cell>
          <cell r="CV211">
            <v>0</v>
          </cell>
          <cell r="CW211">
            <v>4066</v>
          </cell>
          <cell r="CX211">
            <v>0</v>
          </cell>
          <cell r="CY211">
            <v>518195</v>
          </cell>
          <cell r="CZ211">
            <v>130495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400000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Q211">
            <v>3.4163368118684105</v>
          </cell>
          <cell r="DR211">
            <v>6.2791467066132007</v>
          </cell>
          <cell r="DS211">
            <v>19.804705487757701</v>
          </cell>
          <cell r="DT211">
            <v>28908.900390625</v>
          </cell>
          <cell r="DU211">
            <v>9.0587448287664909</v>
          </cell>
          <cell r="DV211">
            <v>4.6474121093749998</v>
          </cell>
          <cell r="DW211">
            <v>4.3097700195312498</v>
          </cell>
          <cell r="DX211">
            <v>37753.584000000003</v>
          </cell>
        </row>
        <row r="212">
          <cell r="A212" t="str">
            <v>NEISO2020</v>
          </cell>
          <cell r="B212" t="str">
            <v>EAST</v>
          </cell>
          <cell r="C212" t="str">
            <v>NEISO</v>
          </cell>
          <cell r="D212">
            <v>2020</v>
          </cell>
          <cell r="F212">
            <v>147656.54399999999</v>
          </cell>
          <cell r="G212">
            <v>15606.8572998047</v>
          </cell>
          <cell r="H212">
            <v>34.249089569091808</v>
          </cell>
          <cell r="I212">
            <v>1.37853869628906</v>
          </cell>
          <cell r="J212">
            <v>0</v>
          </cell>
          <cell r="K212">
            <v>13.258992187500001</v>
          </cell>
          <cell r="L212">
            <v>2.2586232910156299</v>
          </cell>
          <cell r="M212">
            <v>0</v>
          </cell>
          <cell r="N212">
            <v>0</v>
          </cell>
          <cell r="O212">
            <v>1.6265307617187501</v>
          </cell>
          <cell r="P212">
            <v>0</v>
          </cell>
          <cell r="Q212">
            <v>0</v>
          </cell>
          <cell r="R212">
            <v>0</v>
          </cell>
          <cell r="S212">
            <v>4.3247045898437504</v>
          </cell>
          <cell r="T212">
            <v>1.82195104980469</v>
          </cell>
          <cell r="U212">
            <v>1.8098568115234399</v>
          </cell>
          <cell r="V212">
            <v>0</v>
          </cell>
          <cell r="W212">
            <v>1.1303729248046901</v>
          </cell>
          <cell r="X212">
            <v>0.30770028686523399</v>
          </cell>
          <cell r="Y212">
            <v>1.6843970947265601</v>
          </cell>
          <cell r="Z212">
            <v>26.584278827667241</v>
          </cell>
          <cell r="AA212">
            <v>0.90327862548828097</v>
          </cell>
          <cell r="AB212">
            <v>0</v>
          </cell>
          <cell r="AC212">
            <v>11.144143554687499</v>
          </cell>
          <cell r="AD212">
            <v>1.90833666992188</v>
          </cell>
          <cell r="AE212">
            <v>0</v>
          </cell>
          <cell r="AF212">
            <v>0</v>
          </cell>
          <cell r="AG212">
            <v>1.0172255859374999</v>
          </cell>
          <cell r="AH212">
            <v>0</v>
          </cell>
          <cell r="AI212">
            <v>0</v>
          </cell>
          <cell r="AJ212">
            <v>0</v>
          </cell>
          <cell r="AK212">
            <v>3.6042458496093799</v>
          </cell>
          <cell r="AL212">
            <v>0.90843334960937505</v>
          </cell>
          <cell r="AM212">
            <v>0.60875030517578099</v>
          </cell>
          <cell r="AN212">
            <v>0</v>
          </cell>
          <cell r="AO212">
            <v>0.56518646240234394</v>
          </cell>
          <cell r="AP212">
            <v>5.2227619171142596E-2</v>
          </cell>
          <cell r="AQ212">
            <v>1.6843970947265601</v>
          </cell>
          <cell r="AR212">
            <v>132280.40799414064</v>
          </cell>
          <cell r="AS212">
            <v>7107.35</v>
          </cell>
          <cell r="AT212">
            <v>0</v>
          </cell>
          <cell r="AU212">
            <v>66695.64</v>
          </cell>
          <cell r="AV212">
            <v>841.59781250000003</v>
          </cell>
          <cell r="AW212">
            <v>0</v>
          </cell>
          <cell r="AX212">
            <v>0</v>
          </cell>
          <cell r="AY212">
            <v>504.69706250000002</v>
          </cell>
          <cell r="AZ212">
            <v>0</v>
          </cell>
          <cell r="BA212">
            <v>0</v>
          </cell>
          <cell r="BB212">
            <v>0</v>
          </cell>
          <cell r="BC212">
            <v>2335.0439999999999</v>
          </cell>
          <cell r="BD212">
            <v>7971.7160000000003</v>
          </cell>
          <cell r="BE212">
            <v>5347.2624999999998</v>
          </cell>
          <cell r="BF212">
            <v>0</v>
          </cell>
          <cell r="BG212">
            <v>4964.5974999999999</v>
          </cell>
          <cell r="BH212">
            <v>458.76740625000002</v>
          </cell>
          <cell r="BI212">
            <v>-4553.0910000000003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10.552962890625</v>
          </cell>
          <cell r="BO212">
            <v>0</v>
          </cell>
          <cell r="BP212">
            <v>0</v>
          </cell>
          <cell r="BQ212">
            <v>0</v>
          </cell>
          <cell r="BR212">
            <v>3808.4137500000002</v>
          </cell>
          <cell r="BS212">
            <v>69571160</v>
          </cell>
          <cell r="BT212">
            <v>0</v>
          </cell>
          <cell r="BU212">
            <v>487575264</v>
          </cell>
          <cell r="BV212">
            <v>8235407.5</v>
          </cell>
          <cell r="BW212">
            <v>0</v>
          </cell>
          <cell r="BX212">
            <v>0</v>
          </cell>
          <cell r="BY212">
            <v>6861822</v>
          </cell>
          <cell r="BZ212">
            <v>0</v>
          </cell>
          <cell r="CA212">
            <v>0</v>
          </cell>
          <cell r="CB212">
            <v>0</v>
          </cell>
          <cell r="CC212">
            <v>27852272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110398.65625</v>
          </cell>
          <cell r="CI212">
            <v>0</v>
          </cell>
          <cell r="CJ212">
            <v>0</v>
          </cell>
          <cell r="CK212">
            <v>0</v>
          </cell>
          <cell r="CL212">
            <v>49450508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120000</v>
          </cell>
          <cell r="CT212">
            <v>17340</v>
          </cell>
          <cell r="CU212">
            <v>0</v>
          </cell>
          <cell r="CV212">
            <v>0</v>
          </cell>
          <cell r="CW212">
            <v>4320</v>
          </cell>
          <cell r="CX212">
            <v>0</v>
          </cell>
          <cell r="CY212">
            <v>153029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800000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Q212">
            <v>3.4746752461795949</v>
          </cell>
          <cell r="DR212">
            <v>6.4338466932563669</v>
          </cell>
          <cell r="DS212">
            <v>19.608467990936315</v>
          </cell>
          <cell r="DT212">
            <v>29104.1755371094</v>
          </cell>
          <cell r="DU212">
            <v>8.894044277271492</v>
          </cell>
          <cell r="DV212">
            <v>4.647421875</v>
          </cell>
          <cell r="DW212">
            <v>4.1880537109375</v>
          </cell>
          <cell r="DX212">
            <v>36787.86</v>
          </cell>
        </row>
        <row r="213">
          <cell r="A213" t="str">
            <v>NEISO2021</v>
          </cell>
          <cell r="B213" t="str">
            <v>EAST</v>
          </cell>
          <cell r="C213" t="str">
            <v>NEISO</v>
          </cell>
          <cell r="D213">
            <v>2021</v>
          </cell>
          <cell r="F213">
            <v>148720.152</v>
          </cell>
          <cell r="G213">
            <v>15961.165588378901</v>
          </cell>
          <cell r="H213">
            <v>34.622495819091796</v>
          </cell>
          <cell r="I213">
            <v>1.2639259033203101</v>
          </cell>
          <cell r="J213">
            <v>0</v>
          </cell>
          <cell r="K213">
            <v>13.65660546875</v>
          </cell>
          <cell r="L213">
            <v>2.2583798828125001</v>
          </cell>
          <cell r="M213">
            <v>0</v>
          </cell>
          <cell r="N213">
            <v>0</v>
          </cell>
          <cell r="O213">
            <v>1.62588684082031</v>
          </cell>
          <cell r="P213">
            <v>0</v>
          </cell>
          <cell r="Q213">
            <v>0</v>
          </cell>
          <cell r="R213">
            <v>0</v>
          </cell>
          <cell r="S213">
            <v>4.3245795898437498</v>
          </cell>
          <cell r="T213">
            <v>1.82195104980469</v>
          </cell>
          <cell r="U213">
            <v>1.8965152587890599</v>
          </cell>
          <cell r="V213">
            <v>0</v>
          </cell>
          <cell r="W213">
            <v>1.1303294677734399</v>
          </cell>
          <cell r="X213">
            <v>0.31253988647460895</v>
          </cell>
          <cell r="Y213">
            <v>1.68437036132813</v>
          </cell>
          <cell r="Z213">
            <v>27.003182613372818</v>
          </cell>
          <cell r="AA213">
            <v>0.81061639404296892</v>
          </cell>
          <cell r="AB213">
            <v>0</v>
          </cell>
          <cell r="AC213">
            <v>11.532542968750001</v>
          </cell>
          <cell r="AD213">
            <v>1.9081303710937501</v>
          </cell>
          <cell r="AE213">
            <v>0</v>
          </cell>
          <cell r="AF213">
            <v>0</v>
          </cell>
          <cell r="AG213">
            <v>1.00781518554688</v>
          </cell>
          <cell r="AH213">
            <v>0</v>
          </cell>
          <cell r="AI213">
            <v>0</v>
          </cell>
          <cell r="AJ213">
            <v>0</v>
          </cell>
          <cell r="AK213">
            <v>3.6040461425781301</v>
          </cell>
          <cell r="AL213">
            <v>0.90869158935546901</v>
          </cell>
          <cell r="AM213">
            <v>0.64018017578124997</v>
          </cell>
          <cell r="AN213">
            <v>0</v>
          </cell>
          <cell r="AO213">
            <v>0.56516473388671895</v>
          </cell>
          <cell r="AP213">
            <v>5.3090999603271502E-2</v>
          </cell>
          <cell r="AQ213">
            <v>1.68437036132813</v>
          </cell>
          <cell r="AR213">
            <v>134783.55311230471</v>
          </cell>
          <cell r="AS213">
            <v>6623.6544999999996</v>
          </cell>
          <cell r="AT213">
            <v>0</v>
          </cell>
          <cell r="AU213">
            <v>68848.487999999998</v>
          </cell>
          <cell r="AV213">
            <v>819.03412500000002</v>
          </cell>
          <cell r="AW213">
            <v>0</v>
          </cell>
          <cell r="AX213">
            <v>0</v>
          </cell>
          <cell r="AY213">
            <v>502.11503125000002</v>
          </cell>
          <cell r="AZ213">
            <v>0</v>
          </cell>
          <cell r="BA213">
            <v>0</v>
          </cell>
          <cell r="BB213">
            <v>0</v>
          </cell>
          <cell r="BC213">
            <v>2328.2892499999998</v>
          </cell>
          <cell r="BD213">
            <v>7951.9465</v>
          </cell>
          <cell r="BE213">
            <v>5607.9785000000002</v>
          </cell>
          <cell r="BF213">
            <v>0</v>
          </cell>
          <cell r="BG213">
            <v>4950.8429999999998</v>
          </cell>
          <cell r="BH213">
            <v>465.07715624999997</v>
          </cell>
          <cell r="BI213">
            <v>-4695.0775000000003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10.5797998046875</v>
          </cell>
          <cell r="BO213">
            <v>0</v>
          </cell>
          <cell r="BP213">
            <v>0</v>
          </cell>
          <cell r="BQ213">
            <v>0</v>
          </cell>
          <cell r="BR213">
            <v>3803.0687499999999</v>
          </cell>
          <cell r="BS213">
            <v>64736028</v>
          </cell>
          <cell r="BT213">
            <v>0</v>
          </cell>
          <cell r="BU213">
            <v>501781216</v>
          </cell>
          <cell r="BV213">
            <v>8016492.5</v>
          </cell>
          <cell r="BW213">
            <v>0</v>
          </cell>
          <cell r="BX213">
            <v>0</v>
          </cell>
          <cell r="BY213">
            <v>6826648.5</v>
          </cell>
          <cell r="BZ213">
            <v>0</v>
          </cell>
          <cell r="CA213">
            <v>0</v>
          </cell>
          <cell r="CB213">
            <v>0</v>
          </cell>
          <cell r="CC213">
            <v>27772396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110692.5078125</v>
          </cell>
          <cell r="CI213">
            <v>0</v>
          </cell>
          <cell r="CJ213">
            <v>0</v>
          </cell>
          <cell r="CK213">
            <v>0</v>
          </cell>
          <cell r="CL213">
            <v>49372392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70000</v>
          </cell>
          <cell r="CT213">
            <v>17028</v>
          </cell>
          <cell r="CU213">
            <v>0</v>
          </cell>
          <cell r="CV213">
            <v>0</v>
          </cell>
          <cell r="CW213">
            <v>5082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400000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Q213">
            <v>3.4969510138929127</v>
          </cell>
          <cell r="DR213">
            <v>6.6103998998639275</v>
          </cell>
          <cell r="DS213">
            <v>19.488277731338275</v>
          </cell>
          <cell r="DT213">
            <v>29327.6787109375</v>
          </cell>
          <cell r="DU213">
            <v>8.8357763023069662</v>
          </cell>
          <cell r="DV213">
            <v>4.6474121093749998</v>
          </cell>
          <cell r="DW213">
            <v>4.2885336914062497</v>
          </cell>
          <cell r="DX213">
            <v>37567.555999999997</v>
          </cell>
        </row>
        <row r="214">
          <cell r="A214" t="str">
            <v>NEISO2022</v>
          </cell>
          <cell r="B214" t="str">
            <v>EAST</v>
          </cell>
          <cell r="C214" t="str">
            <v>NEISO</v>
          </cell>
          <cell r="D214">
            <v>2022</v>
          </cell>
          <cell r="F214">
            <v>149904.696</v>
          </cell>
          <cell r="G214">
            <v>16114.4971923828</v>
          </cell>
          <cell r="H214">
            <v>34.691505462646489</v>
          </cell>
          <cell r="I214">
            <v>1.2639259033203101</v>
          </cell>
          <cell r="J214">
            <v>0</v>
          </cell>
          <cell r="K214">
            <v>13.65660546875</v>
          </cell>
          <cell r="L214">
            <v>2.2583798828125001</v>
          </cell>
          <cell r="M214">
            <v>0</v>
          </cell>
          <cell r="N214">
            <v>0</v>
          </cell>
          <cell r="O214">
            <v>1.62588684082031</v>
          </cell>
          <cell r="P214">
            <v>0</v>
          </cell>
          <cell r="Q214">
            <v>0</v>
          </cell>
          <cell r="R214">
            <v>0</v>
          </cell>
          <cell r="S214">
            <v>4.3245795898437498</v>
          </cell>
          <cell r="T214">
            <v>1.82195104980469</v>
          </cell>
          <cell r="U214">
            <v>1.9598029785156299</v>
          </cell>
          <cell r="V214">
            <v>0</v>
          </cell>
          <cell r="W214">
            <v>1.1303294677734399</v>
          </cell>
          <cell r="X214">
            <v>0.31826181030273398</v>
          </cell>
          <cell r="Y214">
            <v>1.68437036132813</v>
          </cell>
          <cell r="Z214">
            <v>27.097738620758065</v>
          </cell>
          <cell r="AA214">
            <v>0.81061639404296892</v>
          </cell>
          <cell r="AB214">
            <v>0</v>
          </cell>
          <cell r="AC214">
            <v>11.5321328125</v>
          </cell>
          <cell r="AD214">
            <v>1.9081303710937501</v>
          </cell>
          <cell r="AE214">
            <v>0</v>
          </cell>
          <cell r="AF214">
            <v>0</v>
          </cell>
          <cell r="AG214">
            <v>1.0021298828125</v>
          </cell>
          <cell r="AH214">
            <v>0</v>
          </cell>
          <cell r="AI214">
            <v>0</v>
          </cell>
          <cell r="AJ214">
            <v>0</v>
          </cell>
          <cell r="AK214">
            <v>3.6039396972656301</v>
          </cell>
          <cell r="AL214">
            <v>0.90869158935546901</v>
          </cell>
          <cell r="AM214">
            <v>0.66413153076171894</v>
          </cell>
          <cell r="AN214">
            <v>0</v>
          </cell>
          <cell r="AO214">
            <v>0.56516473388671895</v>
          </cell>
          <cell r="AP214">
            <v>5.4069431304931595E-2</v>
          </cell>
          <cell r="AQ214">
            <v>1.68437036132813</v>
          </cell>
          <cell r="AR214">
            <v>135910.13799414062</v>
          </cell>
          <cell r="AS214">
            <v>6629.5690000000004</v>
          </cell>
          <cell r="AT214">
            <v>0</v>
          </cell>
          <cell r="AU214">
            <v>69267.271999999997</v>
          </cell>
          <cell r="AV214">
            <v>770.56962499999997</v>
          </cell>
          <cell r="AW214">
            <v>0</v>
          </cell>
          <cell r="AX214">
            <v>0</v>
          </cell>
          <cell r="AY214">
            <v>502.11906249999998</v>
          </cell>
          <cell r="AZ214">
            <v>0</v>
          </cell>
          <cell r="BA214">
            <v>0</v>
          </cell>
          <cell r="BB214">
            <v>0</v>
          </cell>
          <cell r="BC214">
            <v>2328.1642499999998</v>
          </cell>
          <cell r="BD214">
            <v>7951.3945000000003</v>
          </cell>
          <cell r="BE214">
            <v>5817.7920000000004</v>
          </cell>
          <cell r="BF214">
            <v>0</v>
          </cell>
          <cell r="BG214">
            <v>4950.8429999999998</v>
          </cell>
          <cell r="BH214">
            <v>473.64821875000001</v>
          </cell>
          <cell r="BI214">
            <v>-4812.8244999999997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10.103337890624999</v>
          </cell>
          <cell r="BO214">
            <v>0</v>
          </cell>
          <cell r="BP214">
            <v>0</v>
          </cell>
          <cell r="BQ214">
            <v>0</v>
          </cell>
          <cell r="BR214">
            <v>3789.6754999999998</v>
          </cell>
          <cell r="BS214">
            <v>64778616</v>
          </cell>
          <cell r="BT214">
            <v>0</v>
          </cell>
          <cell r="BU214">
            <v>504602464</v>
          </cell>
          <cell r="BV214">
            <v>7548341</v>
          </cell>
          <cell r="BW214">
            <v>0</v>
          </cell>
          <cell r="BX214">
            <v>0</v>
          </cell>
          <cell r="BY214">
            <v>6826687</v>
          </cell>
          <cell r="BZ214">
            <v>0</v>
          </cell>
          <cell r="CA214">
            <v>0</v>
          </cell>
          <cell r="CB214">
            <v>0</v>
          </cell>
          <cell r="CC214">
            <v>27771184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105803.875</v>
          </cell>
          <cell r="CI214">
            <v>0</v>
          </cell>
          <cell r="CJ214">
            <v>0</v>
          </cell>
          <cell r="CK214">
            <v>0</v>
          </cell>
          <cell r="CL214">
            <v>49219288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60000</v>
          </cell>
          <cell r="CT214">
            <v>17069</v>
          </cell>
          <cell r="CU214">
            <v>0</v>
          </cell>
          <cell r="CV214">
            <v>0</v>
          </cell>
          <cell r="CW214">
            <v>6035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Q214">
            <v>3.5736783493491124</v>
          </cell>
          <cell r="DR214">
            <v>6.8281974342479623</v>
          </cell>
          <cell r="DS214">
            <v>19.62204810291135</v>
          </cell>
          <cell r="DT214">
            <v>29526.2116699219</v>
          </cell>
          <cell r="DU214">
            <v>8.8912219553609173</v>
          </cell>
          <cell r="DV214">
            <v>4.6474121093749998</v>
          </cell>
          <cell r="DW214">
            <v>4.3643618164062499</v>
          </cell>
          <cell r="DX214">
            <v>38231.811999999998</v>
          </cell>
        </row>
        <row r="215">
          <cell r="A215" t="str">
            <v>NEISO2023</v>
          </cell>
          <cell r="B215" t="str">
            <v>EAST</v>
          </cell>
          <cell r="C215" t="str">
            <v>NEISO</v>
          </cell>
          <cell r="D215">
            <v>2023</v>
          </cell>
          <cell r="F215">
            <v>150965.80799999999</v>
          </cell>
          <cell r="G215">
            <v>15899.845031738299</v>
          </cell>
          <cell r="H215">
            <v>34.747271881103522</v>
          </cell>
          <cell r="I215">
            <v>1.2261680908203101</v>
          </cell>
          <cell r="J215">
            <v>0</v>
          </cell>
          <cell r="K215">
            <v>13.65660546875</v>
          </cell>
          <cell r="L215">
            <v>2.2583798828125001</v>
          </cell>
          <cell r="M215">
            <v>0</v>
          </cell>
          <cell r="N215">
            <v>0</v>
          </cell>
          <cell r="O215">
            <v>1.62588684082031</v>
          </cell>
          <cell r="P215">
            <v>0</v>
          </cell>
          <cell r="Q215">
            <v>0</v>
          </cell>
          <cell r="R215">
            <v>0</v>
          </cell>
          <cell r="S215">
            <v>4.3245795898437498</v>
          </cell>
          <cell r="T215">
            <v>1.82195104980469</v>
          </cell>
          <cell r="U215">
            <v>2.0466523437499999</v>
          </cell>
          <cell r="V215">
            <v>0</v>
          </cell>
          <cell r="W215">
            <v>1.1303294677734399</v>
          </cell>
          <cell r="X215">
            <v>0.324936676025391</v>
          </cell>
          <cell r="Y215">
            <v>1.68437036132813</v>
          </cell>
          <cell r="Z215">
            <v>26.878606044769295</v>
          </cell>
          <cell r="AA215">
            <v>0.791422302246094</v>
          </cell>
          <cell r="AB215">
            <v>0</v>
          </cell>
          <cell r="AC215">
            <v>11.530412109375</v>
          </cell>
          <cell r="AD215">
            <v>1.9081303710937501</v>
          </cell>
          <cell r="AE215">
            <v>0</v>
          </cell>
          <cell r="AF215">
            <v>0</v>
          </cell>
          <cell r="AG215">
            <v>0.99832775878906299</v>
          </cell>
          <cell r="AH215">
            <v>0</v>
          </cell>
          <cell r="AI215">
            <v>0</v>
          </cell>
          <cell r="AJ215">
            <v>0</v>
          </cell>
          <cell r="AK215">
            <v>3.60466015625</v>
          </cell>
          <cell r="AL215">
            <v>0.90869158935546901</v>
          </cell>
          <cell r="AM215">
            <v>0.69962670898437496</v>
          </cell>
          <cell r="AN215">
            <v>0</v>
          </cell>
          <cell r="AO215">
            <v>0.56516473388671895</v>
          </cell>
          <cell r="AP215">
            <v>5.5209621429443405E-2</v>
          </cell>
          <cell r="AQ215">
            <v>1.68437036132813</v>
          </cell>
          <cell r="AR215">
            <v>133727.23757714842</v>
          </cell>
          <cell r="AS215">
            <v>6472.4155000000001</v>
          </cell>
          <cell r="AT215">
            <v>0</v>
          </cell>
          <cell r="AU215">
            <v>69263.12</v>
          </cell>
          <cell r="AV215">
            <v>683.44106250000004</v>
          </cell>
          <cell r="AW215">
            <v>0</v>
          </cell>
          <cell r="AX215">
            <v>0</v>
          </cell>
          <cell r="AY215">
            <v>502.11503125000002</v>
          </cell>
          <cell r="AZ215">
            <v>0</v>
          </cell>
          <cell r="BA215">
            <v>0</v>
          </cell>
          <cell r="BB215">
            <v>0</v>
          </cell>
          <cell r="BC215">
            <v>2331.83</v>
          </cell>
          <cell r="BD215">
            <v>7952.9354999999996</v>
          </cell>
          <cell r="BE215">
            <v>6128.73</v>
          </cell>
          <cell r="BF215">
            <v>0</v>
          </cell>
          <cell r="BG215">
            <v>4950.8429999999998</v>
          </cell>
          <cell r="BH215">
            <v>483.63628125000002</v>
          </cell>
          <cell r="BI215">
            <v>-5004.6310000000003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9.2907021484375001</v>
          </cell>
          <cell r="BO215">
            <v>0</v>
          </cell>
          <cell r="BP215">
            <v>0</v>
          </cell>
          <cell r="BQ215">
            <v>0</v>
          </cell>
          <cell r="BR215">
            <v>3752.0234999999998</v>
          </cell>
          <cell r="BS215">
            <v>63068688</v>
          </cell>
          <cell r="BT215">
            <v>0</v>
          </cell>
          <cell r="BU215">
            <v>504144608</v>
          </cell>
          <cell r="BV215">
            <v>6704759.5</v>
          </cell>
          <cell r="BW215">
            <v>0</v>
          </cell>
          <cell r="BX215">
            <v>0</v>
          </cell>
          <cell r="BY215">
            <v>6826648.5</v>
          </cell>
          <cell r="BZ215">
            <v>0</v>
          </cell>
          <cell r="CA215">
            <v>0</v>
          </cell>
          <cell r="CB215">
            <v>0</v>
          </cell>
          <cell r="CC215">
            <v>27807058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97252.0859375</v>
          </cell>
          <cell r="CI215">
            <v>0</v>
          </cell>
          <cell r="CJ215">
            <v>0</v>
          </cell>
          <cell r="CK215">
            <v>0</v>
          </cell>
          <cell r="CL215">
            <v>48787860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100000</v>
          </cell>
          <cell r="CT215">
            <v>17410</v>
          </cell>
          <cell r="CU215">
            <v>0</v>
          </cell>
          <cell r="CV215">
            <v>0</v>
          </cell>
          <cell r="CW215">
            <v>6988</v>
          </cell>
          <cell r="CX215">
            <v>0</v>
          </cell>
          <cell r="CY215">
            <v>149800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Q215">
            <v>3.6505520972625911</v>
          </cell>
          <cell r="DR215">
            <v>7.0183761640072921</v>
          </cell>
          <cell r="DS215">
            <v>19.733634893826473</v>
          </cell>
          <cell r="DT215">
            <v>29530.1726074219</v>
          </cell>
          <cell r="DU215">
            <v>8.9257135133766052</v>
          </cell>
          <cell r="DV215">
            <v>4.6474121093749998</v>
          </cell>
          <cell r="DW215">
            <v>4.13259033203125</v>
          </cell>
          <cell r="DX215">
            <v>36201.487999999998</v>
          </cell>
        </row>
        <row r="216">
          <cell r="A216" t="str">
            <v>NEISO2024</v>
          </cell>
          <cell r="B216" t="str">
            <v>EAST</v>
          </cell>
          <cell r="C216" t="str">
            <v>NEISO</v>
          </cell>
          <cell r="D216">
            <v>2024</v>
          </cell>
          <cell r="F216">
            <v>152365.32</v>
          </cell>
          <cell r="G216">
            <v>16374.9991455078</v>
          </cell>
          <cell r="H216">
            <v>35.546161041259779</v>
          </cell>
          <cell r="I216">
            <v>1.11417590332031</v>
          </cell>
          <cell r="J216">
            <v>0</v>
          </cell>
          <cell r="K216">
            <v>14.4589921875</v>
          </cell>
          <cell r="L216">
            <v>2.2586232910156299</v>
          </cell>
          <cell r="M216">
            <v>0</v>
          </cell>
          <cell r="N216">
            <v>0</v>
          </cell>
          <cell r="O216">
            <v>1.6265307617187501</v>
          </cell>
          <cell r="P216">
            <v>0</v>
          </cell>
          <cell r="Q216">
            <v>0</v>
          </cell>
          <cell r="R216">
            <v>0</v>
          </cell>
          <cell r="S216">
            <v>4.3247045898437504</v>
          </cell>
          <cell r="T216">
            <v>1.82195104980469</v>
          </cell>
          <cell r="U216">
            <v>2.1464689941406299</v>
          </cell>
          <cell r="V216">
            <v>0</v>
          </cell>
          <cell r="W216">
            <v>1.1303729248046901</v>
          </cell>
          <cell r="X216">
            <v>0.33252236938476604</v>
          </cell>
          <cell r="Y216">
            <v>1.6843970947265601</v>
          </cell>
          <cell r="Z216">
            <v>27.839748744964606</v>
          </cell>
          <cell r="AA216">
            <v>0.72925598144531301</v>
          </cell>
          <cell r="AB216">
            <v>0</v>
          </cell>
          <cell r="AC216">
            <v>12.3078251953125</v>
          </cell>
          <cell r="AD216">
            <v>1.90833666992188</v>
          </cell>
          <cell r="AE216">
            <v>0</v>
          </cell>
          <cell r="AF216">
            <v>0</v>
          </cell>
          <cell r="AG216">
            <v>0.99203619384765607</v>
          </cell>
          <cell r="AH216">
            <v>0</v>
          </cell>
          <cell r="AI216">
            <v>0</v>
          </cell>
          <cell r="AJ216">
            <v>0</v>
          </cell>
          <cell r="AK216">
            <v>3.6047089843750002</v>
          </cell>
          <cell r="AL216">
            <v>0.90843334960937505</v>
          </cell>
          <cell r="AM216">
            <v>0.73948394775390602</v>
          </cell>
          <cell r="AN216">
            <v>0</v>
          </cell>
          <cell r="AO216">
            <v>0.56518646240234394</v>
          </cell>
          <cell r="AP216">
            <v>5.6465236663818405E-2</v>
          </cell>
          <cell r="AQ216">
            <v>1.6843970947265601</v>
          </cell>
          <cell r="AR216">
            <v>138016.55350976562</v>
          </cell>
          <cell r="AS216">
            <v>6001.9084999999995</v>
          </cell>
          <cell r="AT216">
            <v>0</v>
          </cell>
          <cell r="AU216">
            <v>71957.847999999998</v>
          </cell>
          <cell r="AV216">
            <v>510.43362500000001</v>
          </cell>
          <cell r="AW216">
            <v>0</v>
          </cell>
          <cell r="AX216">
            <v>0</v>
          </cell>
          <cell r="AY216">
            <v>504.69706250000002</v>
          </cell>
          <cell r="AZ216">
            <v>0</v>
          </cell>
          <cell r="BA216">
            <v>0</v>
          </cell>
          <cell r="BB216">
            <v>0</v>
          </cell>
          <cell r="BC216">
            <v>2334.1750000000002</v>
          </cell>
          <cell r="BD216">
            <v>7965.6220000000003</v>
          </cell>
          <cell r="BE216">
            <v>6495.4934999999996</v>
          </cell>
          <cell r="BF216">
            <v>0</v>
          </cell>
          <cell r="BG216">
            <v>4964.5974999999999</v>
          </cell>
          <cell r="BH216">
            <v>495.99062500000002</v>
          </cell>
          <cell r="BI216">
            <v>-5114.97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8.7236972656250007</v>
          </cell>
          <cell r="BO216">
            <v>0</v>
          </cell>
          <cell r="BP216">
            <v>0</v>
          </cell>
          <cell r="BQ216">
            <v>0</v>
          </cell>
          <cell r="BR216">
            <v>3738.51</v>
          </cell>
          <cell r="BS216">
            <v>58142652</v>
          </cell>
          <cell r="BT216">
            <v>0</v>
          </cell>
          <cell r="BU216">
            <v>520921664</v>
          </cell>
          <cell r="BV216">
            <v>5025977.5</v>
          </cell>
          <cell r="BW216">
            <v>0</v>
          </cell>
          <cell r="BX216">
            <v>0</v>
          </cell>
          <cell r="BY216">
            <v>6861822</v>
          </cell>
          <cell r="BZ216">
            <v>0</v>
          </cell>
          <cell r="CA216">
            <v>0</v>
          </cell>
          <cell r="CB216">
            <v>0</v>
          </cell>
          <cell r="CC216">
            <v>27843766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91308.8359375</v>
          </cell>
          <cell r="CI216">
            <v>0</v>
          </cell>
          <cell r="CJ216">
            <v>0</v>
          </cell>
          <cell r="CK216">
            <v>0</v>
          </cell>
          <cell r="CL216">
            <v>48652888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100000</v>
          </cell>
          <cell r="CT216">
            <v>17728</v>
          </cell>
          <cell r="CU216">
            <v>0</v>
          </cell>
          <cell r="CV216">
            <v>0</v>
          </cell>
          <cell r="CW216">
            <v>7900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800000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Q216">
            <v>3.7137684010354395</v>
          </cell>
          <cell r="DR216">
            <v>7.1371940484318195</v>
          </cell>
          <cell r="DS216">
            <v>20.347332219638336</v>
          </cell>
          <cell r="DT216">
            <v>29944.4855957031</v>
          </cell>
          <cell r="DU216">
            <v>9.0743322504797863</v>
          </cell>
          <cell r="DV216">
            <v>4.647421875</v>
          </cell>
          <cell r="DW216">
            <v>4.3436196289062501</v>
          </cell>
          <cell r="DX216">
            <v>38153.523999999998</v>
          </cell>
        </row>
        <row r="217">
          <cell r="A217" t="str">
            <v>NEISO2025</v>
          </cell>
          <cell r="B217" t="str">
            <v>EAST</v>
          </cell>
          <cell r="C217" t="str">
            <v>NEISO</v>
          </cell>
          <cell r="D217">
            <v>2025</v>
          </cell>
          <cell r="F217">
            <v>153399.696</v>
          </cell>
          <cell r="G217">
            <v>16501.3796386719</v>
          </cell>
          <cell r="H217">
            <v>35.651001159667977</v>
          </cell>
          <cell r="I217">
            <v>1.1141258544921899</v>
          </cell>
          <cell r="J217">
            <v>0</v>
          </cell>
          <cell r="K217">
            <v>14.45660546875</v>
          </cell>
          <cell r="L217">
            <v>2.2583798828125001</v>
          </cell>
          <cell r="M217">
            <v>0</v>
          </cell>
          <cell r="N217">
            <v>0</v>
          </cell>
          <cell r="O217">
            <v>1.62588684082031</v>
          </cell>
          <cell r="P217">
            <v>0</v>
          </cell>
          <cell r="Q217">
            <v>0</v>
          </cell>
          <cell r="R217">
            <v>0</v>
          </cell>
          <cell r="S217">
            <v>4.3245795898437498</v>
          </cell>
          <cell r="T217">
            <v>1.82195104980469</v>
          </cell>
          <cell r="U217">
            <v>2.2466523437500001</v>
          </cell>
          <cell r="V217">
            <v>0</v>
          </cell>
          <cell r="W217">
            <v>1.1303294677734399</v>
          </cell>
          <cell r="X217">
            <v>0.340708190917969</v>
          </cell>
          <cell r="Y217">
            <v>1.68437036132813</v>
          </cell>
          <cell r="Z217">
            <v>27.838382877349865</v>
          </cell>
          <cell r="AA217">
            <v>0.72899450683593792</v>
          </cell>
          <cell r="AB217">
            <v>0</v>
          </cell>
          <cell r="AC217">
            <v>12.3049951171875</v>
          </cell>
          <cell r="AD217">
            <v>1.9081303710937501</v>
          </cell>
          <cell r="AE217">
            <v>0</v>
          </cell>
          <cell r="AF217">
            <v>0</v>
          </cell>
          <cell r="AG217">
            <v>0.98605810546874995</v>
          </cell>
          <cell r="AH217">
            <v>0</v>
          </cell>
          <cell r="AI217">
            <v>0</v>
          </cell>
          <cell r="AJ217">
            <v>0</v>
          </cell>
          <cell r="AK217">
            <v>3.6046164550781299</v>
          </cell>
          <cell r="AL217">
            <v>0.90869158935546901</v>
          </cell>
          <cell r="AM217">
            <v>0.779694946289063</v>
          </cell>
          <cell r="AN217">
            <v>0</v>
          </cell>
          <cell r="AO217">
            <v>0.56516473388671895</v>
          </cell>
          <cell r="AP217">
            <v>5.7896671295166E-2</v>
          </cell>
          <cell r="AQ217">
            <v>1.68437036132813</v>
          </cell>
          <cell r="AR217">
            <v>138535.54947363283</v>
          </cell>
          <cell r="AS217">
            <v>5944.9075000000003</v>
          </cell>
          <cell r="AT217">
            <v>0</v>
          </cell>
          <cell r="AU217">
            <v>72750.703999999998</v>
          </cell>
          <cell r="AV217">
            <v>509.05490624999999</v>
          </cell>
          <cell r="AW217">
            <v>0</v>
          </cell>
          <cell r="AX217">
            <v>0</v>
          </cell>
          <cell r="AY217">
            <v>502.11503125000002</v>
          </cell>
          <cell r="AZ217">
            <v>0</v>
          </cell>
          <cell r="BA217">
            <v>0</v>
          </cell>
          <cell r="BB217">
            <v>0</v>
          </cell>
          <cell r="BC217">
            <v>2327.68325</v>
          </cell>
          <cell r="BD217">
            <v>7947.5024999999996</v>
          </cell>
          <cell r="BE217">
            <v>6830.1175000000003</v>
          </cell>
          <cell r="BF217">
            <v>0</v>
          </cell>
          <cell r="BG217">
            <v>4950.8429999999998</v>
          </cell>
          <cell r="BH217">
            <v>507.17484374999998</v>
          </cell>
          <cell r="BI217">
            <v>-5230.549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8.7264423828125004</v>
          </cell>
          <cell r="BO217">
            <v>0</v>
          </cell>
          <cell r="BP217">
            <v>0</v>
          </cell>
          <cell r="BQ217">
            <v>0</v>
          </cell>
          <cell r="BR217">
            <v>3733.6855</v>
          </cell>
          <cell r="BS217">
            <v>57676156</v>
          </cell>
          <cell r="BT217">
            <v>0</v>
          </cell>
          <cell r="BU217">
            <v>526992864</v>
          </cell>
          <cell r="BV217">
            <v>5013668</v>
          </cell>
          <cell r="BW217">
            <v>0</v>
          </cell>
          <cell r="BX217">
            <v>0</v>
          </cell>
          <cell r="BY217">
            <v>6826648.5</v>
          </cell>
          <cell r="BZ217">
            <v>0</v>
          </cell>
          <cell r="CA217">
            <v>0</v>
          </cell>
          <cell r="CB217">
            <v>0</v>
          </cell>
          <cell r="CC217">
            <v>27766466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91416.453125</v>
          </cell>
          <cell r="CI217">
            <v>0</v>
          </cell>
          <cell r="CJ217">
            <v>0</v>
          </cell>
          <cell r="CK217">
            <v>0</v>
          </cell>
          <cell r="CL217">
            <v>48578348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100000</v>
          </cell>
          <cell r="CT217">
            <v>17828</v>
          </cell>
          <cell r="CU217">
            <v>0</v>
          </cell>
          <cell r="CV217">
            <v>0</v>
          </cell>
          <cell r="CW217">
            <v>8304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Q217">
            <v>3.7935777893207723</v>
          </cell>
          <cell r="DR217">
            <v>7.238267841137219</v>
          </cell>
          <cell r="DS217">
            <v>20.986739066487523</v>
          </cell>
          <cell r="DT217">
            <v>30094.011230468801</v>
          </cell>
          <cell r="DU217">
            <v>9.2080433463877895</v>
          </cell>
          <cell r="DV217">
            <v>4.6474121093749998</v>
          </cell>
          <cell r="DW217">
            <v>4.3097700195312498</v>
          </cell>
          <cell r="DX217">
            <v>37753.584000000003</v>
          </cell>
        </row>
        <row r="218">
          <cell r="A218" t="str">
            <v>NEISO2026</v>
          </cell>
          <cell r="B218" t="str">
            <v>EAST</v>
          </cell>
          <cell r="C218" t="str">
            <v>NEISO</v>
          </cell>
          <cell r="D218">
            <v>2026</v>
          </cell>
          <cell r="F218">
            <v>154653.72</v>
          </cell>
          <cell r="G218">
            <v>16804.5354003906</v>
          </cell>
          <cell r="H218">
            <v>35.946060516357434</v>
          </cell>
          <cell r="I218">
            <v>1.1141258544921899</v>
          </cell>
          <cell r="J218">
            <v>0.18647259521484399</v>
          </cell>
          <cell r="K218">
            <v>14.45660546875</v>
          </cell>
          <cell r="L218">
            <v>2.2583798828125001</v>
          </cell>
          <cell r="M218">
            <v>0</v>
          </cell>
          <cell r="N218">
            <v>0</v>
          </cell>
          <cell r="O218">
            <v>1.62588684082031</v>
          </cell>
          <cell r="P218">
            <v>0</v>
          </cell>
          <cell r="Q218">
            <v>0</v>
          </cell>
          <cell r="R218">
            <v>0</v>
          </cell>
          <cell r="S218">
            <v>4.3245795898437498</v>
          </cell>
          <cell r="T218">
            <v>1.82195104980469</v>
          </cell>
          <cell r="U218">
            <v>2.3466523437500002</v>
          </cell>
          <cell r="V218">
            <v>0</v>
          </cell>
          <cell r="W218">
            <v>1.1303294677734399</v>
          </cell>
          <cell r="X218">
            <v>0.34929495239257802</v>
          </cell>
          <cell r="Y218">
            <v>1.68437036132813</v>
          </cell>
          <cell r="Z218">
            <v>27.920351593017585</v>
          </cell>
          <cell r="AA218">
            <v>0.72899450683593792</v>
          </cell>
          <cell r="AB218">
            <v>0.16803825378418</v>
          </cell>
          <cell r="AC218">
            <v>12.3060732421875</v>
          </cell>
          <cell r="AD218">
            <v>1.9081303710937501</v>
          </cell>
          <cell r="AE218">
            <v>0</v>
          </cell>
          <cell r="AF218">
            <v>0</v>
          </cell>
          <cell r="AG218">
            <v>0.98001696777343794</v>
          </cell>
          <cell r="AH218">
            <v>0</v>
          </cell>
          <cell r="AI218">
            <v>0</v>
          </cell>
          <cell r="AJ218">
            <v>0</v>
          </cell>
          <cell r="AK218">
            <v>3.6045869140625002</v>
          </cell>
          <cell r="AL218">
            <v>0.90869158935546901</v>
          </cell>
          <cell r="AM218">
            <v>0.81972900390625003</v>
          </cell>
          <cell r="AN218">
            <v>0</v>
          </cell>
          <cell r="AO218">
            <v>0.56516473388671895</v>
          </cell>
          <cell r="AP218">
            <v>5.9357406616210903E-2</v>
          </cell>
          <cell r="AQ218">
            <v>1.68437036132813</v>
          </cell>
          <cell r="AR218">
            <v>140915.67778320311</v>
          </cell>
          <cell r="AS218">
            <v>5894.857</v>
          </cell>
          <cell r="AT218">
            <v>1414.3208749999999</v>
          </cell>
          <cell r="AU218">
            <v>74676.096000000005</v>
          </cell>
          <cell r="AV218">
            <v>516.86656249999999</v>
          </cell>
          <cell r="AW218">
            <v>0</v>
          </cell>
          <cell r="AX218">
            <v>0</v>
          </cell>
          <cell r="AY218">
            <v>502.11503125000002</v>
          </cell>
          <cell r="AZ218">
            <v>0</v>
          </cell>
          <cell r="BA218">
            <v>0</v>
          </cell>
          <cell r="BB218">
            <v>0</v>
          </cell>
          <cell r="BC218">
            <v>2328.0335</v>
          </cell>
          <cell r="BD218">
            <v>7950.1864999999998</v>
          </cell>
          <cell r="BE218">
            <v>7180.8265000000001</v>
          </cell>
          <cell r="BF218">
            <v>0</v>
          </cell>
          <cell r="BG218">
            <v>4950.8429999999998</v>
          </cell>
          <cell r="BH218">
            <v>519.97090624999998</v>
          </cell>
          <cell r="BI218">
            <v>-5433.3159999999998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8.6436582031249998</v>
          </cell>
          <cell r="BO218">
            <v>0</v>
          </cell>
          <cell r="BP218">
            <v>0</v>
          </cell>
          <cell r="BQ218">
            <v>0</v>
          </cell>
          <cell r="BR218">
            <v>3726.3782500000002</v>
          </cell>
          <cell r="BS218">
            <v>57291280</v>
          </cell>
          <cell r="BT218">
            <v>15656532</v>
          </cell>
          <cell r="BU218">
            <v>540986944</v>
          </cell>
          <cell r="BV218">
            <v>5088148.5</v>
          </cell>
          <cell r="BW218">
            <v>0</v>
          </cell>
          <cell r="BX218">
            <v>0</v>
          </cell>
          <cell r="BY218">
            <v>6826648.5</v>
          </cell>
          <cell r="BZ218">
            <v>0</v>
          </cell>
          <cell r="CA218">
            <v>0</v>
          </cell>
          <cell r="CB218">
            <v>0</v>
          </cell>
          <cell r="CC218">
            <v>27769892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90516.75</v>
          </cell>
          <cell r="CI218">
            <v>0</v>
          </cell>
          <cell r="CJ218">
            <v>0</v>
          </cell>
          <cell r="CK218">
            <v>0</v>
          </cell>
          <cell r="CL218">
            <v>48494324</v>
          </cell>
          <cell r="CM218">
            <v>0</v>
          </cell>
          <cell r="CN218">
            <v>247500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100000</v>
          </cell>
          <cell r="CT218">
            <v>18384</v>
          </cell>
          <cell r="CU218">
            <v>0</v>
          </cell>
          <cell r="CV218">
            <v>0</v>
          </cell>
          <cell r="CW218">
            <v>8725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Q218">
            <v>3.8742817842436055</v>
          </cell>
          <cell r="DR218">
            <v>7.2202010479572687</v>
          </cell>
          <cell r="DS218">
            <v>21.400953540868727</v>
          </cell>
          <cell r="DT218">
            <v>30292.1594238281</v>
          </cell>
          <cell r="DU218">
            <v>9.2808877101680292</v>
          </cell>
          <cell r="DV218">
            <v>4.6474121093749998</v>
          </cell>
          <cell r="DW218">
            <v>4.1871982421874998</v>
          </cell>
          <cell r="DX218">
            <v>36679.856</v>
          </cell>
        </row>
        <row r="219">
          <cell r="A219" t="str">
            <v>NEISO2027</v>
          </cell>
          <cell r="B219" t="str">
            <v>EAST</v>
          </cell>
          <cell r="C219" t="str">
            <v>NEISO</v>
          </cell>
          <cell r="D219">
            <v>2027</v>
          </cell>
          <cell r="F219">
            <v>155898.19200000001</v>
          </cell>
          <cell r="G219">
            <v>17001.6024780273</v>
          </cell>
          <cell r="H219">
            <v>36.244189056396493</v>
          </cell>
          <cell r="I219">
            <v>1.1141258544921899</v>
          </cell>
          <cell r="J219">
            <v>0.37558218383789105</v>
          </cell>
          <cell r="K219">
            <v>14.45660546875</v>
          </cell>
          <cell r="L219">
            <v>2.2583798828125001</v>
          </cell>
          <cell r="M219">
            <v>0</v>
          </cell>
          <cell r="N219">
            <v>0</v>
          </cell>
          <cell r="O219">
            <v>1.62588684082031</v>
          </cell>
          <cell r="P219">
            <v>0</v>
          </cell>
          <cell r="Q219">
            <v>0</v>
          </cell>
          <cell r="R219">
            <v>0</v>
          </cell>
          <cell r="S219">
            <v>4.3245795898437498</v>
          </cell>
          <cell r="T219">
            <v>1.82195104980469</v>
          </cell>
          <cell r="U219">
            <v>2.4466523437499998</v>
          </cell>
          <cell r="V219">
            <v>0</v>
          </cell>
          <cell r="W219">
            <v>1.1303294677734399</v>
          </cell>
          <cell r="X219">
            <v>0.35831390380859396</v>
          </cell>
          <cell r="Y219">
            <v>1.68437036132813</v>
          </cell>
          <cell r="Z219">
            <v>28.229992530822766</v>
          </cell>
          <cell r="AA219">
            <v>0.72899450683593792</v>
          </cell>
          <cell r="AB219">
            <v>0.34179388427734397</v>
          </cell>
          <cell r="AC219">
            <v>12.304671875</v>
          </cell>
          <cell r="AD219">
            <v>1.9081303710937501</v>
          </cell>
          <cell r="AE219">
            <v>0</v>
          </cell>
          <cell r="AF219">
            <v>0</v>
          </cell>
          <cell r="AG219">
            <v>0.97442547607421903</v>
          </cell>
          <cell r="AH219">
            <v>0</v>
          </cell>
          <cell r="AI219">
            <v>0</v>
          </cell>
          <cell r="AJ219">
            <v>0</v>
          </cell>
          <cell r="AK219">
            <v>3.6045612792968802</v>
          </cell>
          <cell r="AL219">
            <v>0.90869158935546901</v>
          </cell>
          <cell r="AM219">
            <v>0.859763122558594</v>
          </cell>
          <cell r="AN219">
            <v>0</v>
          </cell>
          <cell r="AO219">
            <v>0.56516473388671895</v>
          </cell>
          <cell r="AP219">
            <v>6.08916397094727E-2</v>
          </cell>
          <cell r="AQ219">
            <v>1.68437036132813</v>
          </cell>
          <cell r="AR219">
            <v>142418.25711425778</v>
          </cell>
          <cell r="AS219">
            <v>5844.4634999999998</v>
          </cell>
          <cell r="AT219">
            <v>2901.4907499999999</v>
          </cell>
          <cell r="AU219">
            <v>73664.296000000002</v>
          </cell>
          <cell r="AV219">
            <v>469.04296875</v>
          </cell>
          <cell r="AW219">
            <v>0</v>
          </cell>
          <cell r="AX219">
            <v>0</v>
          </cell>
          <cell r="AY219">
            <v>502.11503125000002</v>
          </cell>
          <cell r="AZ219">
            <v>0</v>
          </cell>
          <cell r="BA219">
            <v>0</v>
          </cell>
          <cell r="BB219">
            <v>0</v>
          </cell>
          <cell r="BC219">
            <v>2329.6822499999998</v>
          </cell>
          <cell r="BD219">
            <v>7948.6350000000002</v>
          </cell>
          <cell r="BE219">
            <v>7531.5249999999996</v>
          </cell>
          <cell r="BF219">
            <v>0</v>
          </cell>
          <cell r="BG219">
            <v>4950.8429999999998</v>
          </cell>
          <cell r="BH219">
            <v>533.41075000000001</v>
          </cell>
          <cell r="BI219">
            <v>-5551.2505000000001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8.3013642578124998</v>
          </cell>
          <cell r="BO219">
            <v>0</v>
          </cell>
          <cell r="BP219">
            <v>0</v>
          </cell>
          <cell r="BQ219">
            <v>0</v>
          </cell>
          <cell r="BR219">
            <v>3718.1460000000002</v>
          </cell>
          <cell r="BS219">
            <v>56906056</v>
          </cell>
          <cell r="BT219">
            <v>32119502</v>
          </cell>
          <cell r="BU219">
            <v>533689536</v>
          </cell>
          <cell r="BV219">
            <v>4626600.5</v>
          </cell>
          <cell r="BW219">
            <v>0</v>
          </cell>
          <cell r="BX219">
            <v>0</v>
          </cell>
          <cell r="BY219">
            <v>6826648.5</v>
          </cell>
          <cell r="BZ219">
            <v>0</v>
          </cell>
          <cell r="CA219">
            <v>0</v>
          </cell>
          <cell r="CB219">
            <v>0</v>
          </cell>
          <cell r="CC219">
            <v>27786148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86972.5859375</v>
          </cell>
          <cell r="CI219">
            <v>0</v>
          </cell>
          <cell r="CJ219">
            <v>0</v>
          </cell>
          <cell r="CK219">
            <v>0</v>
          </cell>
          <cell r="CL219">
            <v>48403496</v>
          </cell>
          <cell r="CM219">
            <v>0</v>
          </cell>
          <cell r="CN219">
            <v>170000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100000</v>
          </cell>
          <cell r="CT219">
            <v>18730</v>
          </cell>
          <cell r="CU219">
            <v>0</v>
          </cell>
          <cell r="CV219">
            <v>0</v>
          </cell>
          <cell r="CW219">
            <v>9163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Q219">
            <v>3.9409195306032103</v>
          </cell>
          <cell r="DR219">
            <v>7.3385395174770673</v>
          </cell>
          <cell r="DS219">
            <v>21.822634852081503</v>
          </cell>
          <cell r="DT219">
            <v>30486.049316406301</v>
          </cell>
          <cell r="DU219">
            <v>9.4341566648693966</v>
          </cell>
          <cell r="DV219">
            <v>4.6474121093749998</v>
          </cell>
          <cell r="DW219">
            <v>4.2885336914062497</v>
          </cell>
          <cell r="DX219">
            <v>37567.555999999997</v>
          </cell>
        </row>
        <row r="220">
          <cell r="A220" t="str">
            <v>NEISO2028</v>
          </cell>
          <cell r="B220" t="str">
            <v>EAST</v>
          </cell>
          <cell r="C220" t="str">
            <v>NEISO</v>
          </cell>
          <cell r="D220">
            <v>2028</v>
          </cell>
          <cell r="F220">
            <v>157414.48800000001</v>
          </cell>
          <cell r="G220">
            <v>17182.643981933601</v>
          </cell>
          <cell r="H220">
            <v>36.398903106689467</v>
          </cell>
          <cell r="I220">
            <v>1.11417590332031</v>
          </cell>
          <cell r="J220">
            <v>0.41749999999999998</v>
          </cell>
          <cell r="K220">
            <v>14.4589921875</v>
          </cell>
          <cell r="L220">
            <v>2.2586232910156299</v>
          </cell>
          <cell r="M220">
            <v>0</v>
          </cell>
          <cell r="N220">
            <v>0</v>
          </cell>
          <cell r="O220">
            <v>1.6265307617187501</v>
          </cell>
          <cell r="P220">
            <v>0</v>
          </cell>
          <cell r="Q220">
            <v>0</v>
          </cell>
          <cell r="R220">
            <v>0</v>
          </cell>
          <cell r="S220">
            <v>4.3247045898437504</v>
          </cell>
          <cell r="T220">
            <v>1.82195104980469</v>
          </cell>
          <cell r="U220">
            <v>2.5464689941406302</v>
          </cell>
          <cell r="V220">
            <v>0</v>
          </cell>
          <cell r="W220">
            <v>1.1303729248046901</v>
          </cell>
          <cell r="X220">
            <v>0.36776443481445303</v>
          </cell>
          <cell r="Y220">
            <v>1.6843970947265601</v>
          </cell>
          <cell r="Z220">
            <v>28.383744174957279</v>
          </cell>
          <cell r="AA220">
            <v>0.72925598144531301</v>
          </cell>
          <cell r="AB220">
            <v>0.38185415649414101</v>
          </cell>
          <cell r="AC220">
            <v>12.305412109375</v>
          </cell>
          <cell r="AD220">
            <v>1.90833666992188</v>
          </cell>
          <cell r="AE220">
            <v>0</v>
          </cell>
          <cell r="AF220">
            <v>0</v>
          </cell>
          <cell r="AG220">
            <v>0.96948400878906293</v>
          </cell>
          <cell r="AH220">
            <v>0</v>
          </cell>
          <cell r="AI220">
            <v>0</v>
          </cell>
          <cell r="AJ220">
            <v>0</v>
          </cell>
          <cell r="AK220">
            <v>3.6046132812499998</v>
          </cell>
          <cell r="AL220">
            <v>0.90843334960937505</v>
          </cell>
          <cell r="AM220">
            <v>0.89951739501953099</v>
          </cell>
          <cell r="AN220">
            <v>0</v>
          </cell>
          <cell r="AO220">
            <v>0.56518646240234394</v>
          </cell>
          <cell r="AP220">
            <v>6.2456302642822301E-2</v>
          </cell>
          <cell r="AQ220">
            <v>1.6843970947265601</v>
          </cell>
          <cell r="AR220">
            <v>144168.46998144532</v>
          </cell>
          <cell r="AS220">
            <v>5849.45</v>
          </cell>
          <cell r="AT220">
            <v>3246.9135000000001</v>
          </cell>
          <cell r="AU220">
            <v>74007.032000000007</v>
          </cell>
          <cell r="AV220">
            <v>456.35668750000002</v>
          </cell>
          <cell r="AW220">
            <v>0</v>
          </cell>
          <cell r="AX220">
            <v>0</v>
          </cell>
          <cell r="AY220">
            <v>504.69706250000002</v>
          </cell>
          <cell r="AZ220">
            <v>0</v>
          </cell>
          <cell r="BA220">
            <v>0</v>
          </cell>
          <cell r="BB220">
            <v>0</v>
          </cell>
          <cell r="BC220">
            <v>2338.0425</v>
          </cell>
          <cell r="BD220">
            <v>7968.3504999999996</v>
          </cell>
          <cell r="BE220">
            <v>7901.3609999999999</v>
          </cell>
          <cell r="BF220">
            <v>0</v>
          </cell>
          <cell r="BG220">
            <v>4964.5974999999999</v>
          </cell>
          <cell r="BH220">
            <v>548.61618750000002</v>
          </cell>
          <cell r="BI220">
            <v>-5700.3175000000001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8.3650439453125003</v>
          </cell>
          <cell r="BO220">
            <v>0</v>
          </cell>
          <cell r="BP220">
            <v>0</v>
          </cell>
          <cell r="BQ220">
            <v>0</v>
          </cell>
          <cell r="BR220">
            <v>3734.6255000000001</v>
          </cell>
          <cell r="BS220">
            <v>56976940</v>
          </cell>
          <cell r="BT220">
            <v>35943332</v>
          </cell>
          <cell r="BU220">
            <v>536155072</v>
          </cell>
          <cell r="BV220">
            <v>4509532</v>
          </cell>
          <cell r="BW220">
            <v>0</v>
          </cell>
          <cell r="BX220">
            <v>0</v>
          </cell>
          <cell r="BY220">
            <v>6861822</v>
          </cell>
          <cell r="BZ220">
            <v>0</v>
          </cell>
          <cell r="CA220">
            <v>0</v>
          </cell>
          <cell r="CB220">
            <v>0</v>
          </cell>
          <cell r="CC220">
            <v>27881746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87717.7734375</v>
          </cell>
          <cell r="CI220">
            <v>0</v>
          </cell>
          <cell r="CJ220">
            <v>0</v>
          </cell>
          <cell r="CK220">
            <v>0</v>
          </cell>
          <cell r="CL220">
            <v>48608508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100000</v>
          </cell>
          <cell r="CT220">
            <v>19076</v>
          </cell>
          <cell r="CU220">
            <v>0</v>
          </cell>
          <cell r="CV220">
            <v>0</v>
          </cell>
          <cell r="CW220">
            <v>9618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Q220">
            <v>4.0246970419085333</v>
          </cell>
          <cell r="DR220">
            <v>7.5323562359212373</v>
          </cell>
          <cell r="DS220">
            <v>22.39857943105439</v>
          </cell>
          <cell r="DT220">
            <v>30515.9997558594</v>
          </cell>
          <cell r="DU220">
            <v>9.6956164913345297</v>
          </cell>
          <cell r="DV220">
            <v>4.647421875</v>
          </cell>
          <cell r="DW220">
            <v>4.3647973632812498</v>
          </cell>
          <cell r="DX220">
            <v>38340.379999999997</v>
          </cell>
        </row>
        <row r="221">
          <cell r="A221" t="str">
            <v>NEISO2029</v>
          </cell>
          <cell r="B221" t="str">
            <v>EAST</v>
          </cell>
          <cell r="C221" t="str">
            <v>NEISO</v>
          </cell>
          <cell r="D221">
            <v>2029</v>
          </cell>
          <cell r="F221">
            <v>158452.92000000001</v>
          </cell>
          <cell r="G221">
            <v>17433.433105468801</v>
          </cell>
          <cell r="H221">
            <v>36.748166870117188</v>
          </cell>
          <cell r="I221">
            <v>0.95678320312499998</v>
          </cell>
          <cell r="J221">
            <v>0.41749999999999998</v>
          </cell>
          <cell r="K221">
            <v>14.856605468750001</v>
          </cell>
          <cell r="L221">
            <v>2.2583798828125001</v>
          </cell>
          <cell r="M221">
            <v>0</v>
          </cell>
          <cell r="N221">
            <v>0</v>
          </cell>
          <cell r="O221">
            <v>1.62588684082031</v>
          </cell>
          <cell r="P221">
            <v>0</v>
          </cell>
          <cell r="Q221">
            <v>0</v>
          </cell>
          <cell r="R221">
            <v>0</v>
          </cell>
          <cell r="S221">
            <v>4.3245795898437498</v>
          </cell>
          <cell r="T221">
            <v>1.82195104980469</v>
          </cell>
          <cell r="U221">
            <v>2.64665234375</v>
          </cell>
          <cell r="V221">
            <v>0</v>
          </cell>
          <cell r="W221">
            <v>1.1303294677734399</v>
          </cell>
          <cell r="X221">
            <v>0.37771655273437499</v>
          </cell>
          <cell r="Y221">
            <v>1.68437036132813</v>
          </cell>
          <cell r="Z221">
            <v>28.491537635803237</v>
          </cell>
          <cell r="AA221">
            <v>0.64898211669921901</v>
          </cell>
          <cell r="AB221">
            <v>0.38128115844726601</v>
          </cell>
          <cell r="AC221">
            <v>12.690912109375001</v>
          </cell>
          <cell r="AD221">
            <v>1.9081303710937501</v>
          </cell>
          <cell r="AE221">
            <v>0</v>
          </cell>
          <cell r="AF221">
            <v>0</v>
          </cell>
          <cell r="AG221">
            <v>0.96295849609374995</v>
          </cell>
          <cell r="AH221">
            <v>0</v>
          </cell>
          <cell r="AI221">
            <v>0</v>
          </cell>
          <cell r="AJ221">
            <v>0</v>
          </cell>
          <cell r="AK221">
            <v>3.6044167480468801</v>
          </cell>
          <cell r="AL221">
            <v>0.90869158935546901</v>
          </cell>
          <cell r="AM221">
            <v>0.93983135986328104</v>
          </cell>
          <cell r="AN221">
            <v>0</v>
          </cell>
          <cell r="AO221">
            <v>0.56516473388671895</v>
          </cell>
          <cell r="AP221">
            <v>6.4192146301269501E-2</v>
          </cell>
          <cell r="AQ221">
            <v>1.68437036132813</v>
          </cell>
          <cell r="AR221">
            <v>145825.20161279297</v>
          </cell>
          <cell r="AS221">
            <v>5087.3590000000004</v>
          </cell>
          <cell r="AT221">
            <v>3243.3922499999999</v>
          </cell>
          <cell r="AU221">
            <v>78349.823999999993</v>
          </cell>
          <cell r="AV221">
            <v>462.67840625000002</v>
          </cell>
          <cell r="AW221">
            <v>0</v>
          </cell>
          <cell r="AX221">
            <v>0</v>
          </cell>
          <cell r="AY221">
            <v>502.11503125000002</v>
          </cell>
          <cell r="AZ221">
            <v>0</v>
          </cell>
          <cell r="BA221">
            <v>0</v>
          </cell>
          <cell r="BB221">
            <v>0</v>
          </cell>
          <cell r="BC221">
            <v>2330.1030000000001</v>
          </cell>
          <cell r="BD221">
            <v>7944.8874999999998</v>
          </cell>
          <cell r="BE221">
            <v>8232.9150000000009</v>
          </cell>
          <cell r="BF221">
            <v>0</v>
          </cell>
          <cell r="BG221">
            <v>4950.8429999999998</v>
          </cell>
          <cell r="BH221">
            <v>562.32318750000002</v>
          </cell>
          <cell r="BI221">
            <v>-5759.5664999999999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8.1882377929687493</v>
          </cell>
          <cell r="BO221">
            <v>0</v>
          </cell>
          <cell r="BP221">
            <v>0</v>
          </cell>
          <cell r="BQ221">
            <v>0</v>
          </cell>
          <cell r="BR221">
            <v>3708.5075000000002</v>
          </cell>
          <cell r="BS221">
            <v>49777804</v>
          </cell>
          <cell r="BT221">
            <v>35904352</v>
          </cell>
          <cell r="BU221">
            <v>566331584</v>
          </cell>
          <cell r="BV221">
            <v>4563697.5</v>
          </cell>
          <cell r="BW221">
            <v>0</v>
          </cell>
          <cell r="BX221">
            <v>0</v>
          </cell>
          <cell r="BY221">
            <v>6826648.5</v>
          </cell>
          <cell r="BZ221">
            <v>0</v>
          </cell>
          <cell r="CA221">
            <v>0</v>
          </cell>
          <cell r="CB221">
            <v>0</v>
          </cell>
          <cell r="CC221">
            <v>27790240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85738.734375</v>
          </cell>
          <cell r="CI221">
            <v>0</v>
          </cell>
          <cell r="CJ221">
            <v>0</v>
          </cell>
          <cell r="CK221">
            <v>0</v>
          </cell>
          <cell r="CL221">
            <v>48290632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100000</v>
          </cell>
          <cell r="CT221">
            <v>19430</v>
          </cell>
          <cell r="CU221">
            <v>0</v>
          </cell>
          <cell r="CV221">
            <v>0</v>
          </cell>
          <cell r="CW221">
            <v>10090</v>
          </cell>
          <cell r="CX221">
            <v>0</v>
          </cell>
          <cell r="CY221">
            <v>612000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400000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Q221">
            <v>4.0947266375993605</v>
          </cell>
          <cell r="DR221">
            <v>7.7809539931998568</v>
          </cell>
          <cell r="DS221">
            <v>22.995803729174614</v>
          </cell>
          <cell r="DT221">
            <v>30949.671386718801</v>
          </cell>
          <cell r="DU221">
            <v>9.9883984308171438</v>
          </cell>
          <cell r="DV221">
            <v>4.6474121093749998</v>
          </cell>
          <cell r="DW221">
            <v>4.1326064453124998</v>
          </cell>
          <cell r="DX221">
            <v>36201.631999999998</v>
          </cell>
        </row>
        <row r="222">
          <cell r="A222" t="str">
            <v>NEISO2030</v>
          </cell>
          <cell r="B222" t="str">
            <v>EAST</v>
          </cell>
          <cell r="C222" t="str">
            <v>NEISO</v>
          </cell>
          <cell r="D222">
            <v>2030</v>
          </cell>
          <cell r="F222">
            <v>159812.35200000001</v>
          </cell>
          <cell r="G222">
            <v>17512.963378906301</v>
          </cell>
          <cell r="H222">
            <v>36.930925750732428</v>
          </cell>
          <cell r="I222">
            <v>0.493507598876953</v>
          </cell>
          <cell r="J222">
            <v>0.55311645507812501</v>
          </cell>
          <cell r="K222">
            <v>15.256605468749999</v>
          </cell>
          <cell r="L222">
            <v>2.2583798828125001</v>
          </cell>
          <cell r="M222">
            <v>0</v>
          </cell>
          <cell r="N222">
            <v>0</v>
          </cell>
          <cell r="O222">
            <v>1.62588684082031</v>
          </cell>
          <cell r="P222">
            <v>0</v>
          </cell>
          <cell r="Q222">
            <v>0</v>
          </cell>
          <cell r="R222">
            <v>0</v>
          </cell>
          <cell r="S222">
            <v>4.3245795898437498</v>
          </cell>
          <cell r="T222">
            <v>1.82195104980469</v>
          </cell>
          <cell r="U222">
            <v>2.7466523437500001</v>
          </cell>
          <cell r="V222">
            <v>0</v>
          </cell>
          <cell r="W222">
            <v>1.1303294677734399</v>
          </cell>
          <cell r="X222">
            <v>0.38813458251953104</v>
          </cell>
          <cell r="Y222">
            <v>1.68437036132813</v>
          </cell>
          <cell r="Z222">
            <v>28.98804573059083</v>
          </cell>
          <cell r="AA222">
            <v>0.39089462280273396</v>
          </cell>
          <cell r="AB222">
            <v>0.50369668579101601</v>
          </cell>
          <cell r="AC222">
            <v>13.0788486328125</v>
          </cell>
          <cell r="AD222">
            <v>1.9081303710937501</v>
          </cell>
          <cell r="AE222">
            <v>0</v>
          </cell>
          <cell r="AF222">
            <v>0</v>
          </cell>
          <cell r="AG222">
            <v>0.95491534423828106</v>
          </cell>
          <cell r="AH222">
            <v>0</v>
          </cell>
          <cell r="AI222">
            <v>0</v>
          </cell>
          <cell r="AJ222">
            <v>0</v>
          </cell>
          <cell r="AK222">
            <v>3.6043776855468801</v>
          </cell>
          <cell r="AL222">
            <v>0.90869158935546901</v>
          </cell>
          <cell r="AM222">
            <v>0.979865478515625</v>
          </cell>
          <cell r="AN222">
            <v>0</v>
          </cell>
          <cell r="AO222">
            <v>0.56516473388671895</v>
          </cell>
          <cell r="AP222">
            <v>6.596424865722661E-2</v>
          </cell>
          <cell r="AQ222">
            <v>1.68437036132813</v>
          </cell>
          <cell r="AR222">
            <v>146258.30565380858</v>
          </cell>
          <cell r="AS222">
            <v>3012.2752500000001</v>
          </cell>
          <cell r="AT222">
            <v>4273.0065000000004</v>
          </cell>
          <cell r="AU222">
            <v>77835.471999999994</v>
          </cell>
          <cell r="AV222">
            <v>387.75762500000002</v>
          </cell>
          <cell r="AW222">
            <v>0</v>
          </cell>
          <cell r="AX222">
            <v>0</v>
          </cell>
          <cell r="AY222">
            <v>502.11503125000002</v>
          </cell>
          <cell r="AZ222">
            <v>0</v>
          </cell>
          <cell r="BA222">
            <v>0</v>
          </cell>
          <cell r="BB222">
            <v>0</v>
          </cell>
          <cell r="BC222">
            <v>2329.0605</v>
          </cell>
          <cell r="BD222">
            <v>7944.2995000000001</v>
          </cell>
          <cell r="BE222">
            <v>8583.58</v>
          </cell>
          <cell r="BF222">
            <v>0</v>
          </cell>
          <cell r="BG222">
            <v>4950.8429999999998</v>
          </cell>
          <cell r="BH222">
            <v>577.84681250000006</v>
          </cell>
          <cell r="BI222">
            <v>-5896.7465000000002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7.8306850585937502</v>
          </cell>
          <cell r="BO222">
            <v>0</v>
          </cell>
          <cell r="BP222">
            <v>0</v>
          </cell>
          <cell r="BQ222">
            <v>0</v>
          </cell>
          <cell r="BR222">
            <v>3705.1812500000001</v>
          </cell>
          <cell r="BS222">
            <v>30475608</v>
          </cell>
          <cell r="BT222">
            <v>46736548</v>
          </cell>
          <cell r="BU222">
            <v>559269824</v>
          </cell>
          <cell r="BV222">
            <v>3842563.75</v>
          </cell>
          <cell r="BW222">
            <v>0</v>
          </cell>
          <cell r="BX222">
            <v>0</v>
          </cell>
          <cell r="BY222">
            <v>6826648.5</v>
          </cell>
          <cell r="BZ222">
            <v>0</v>
          </cell>
          <cell r="CA222">
            <v>0</v>
          </cell>
          <cell r="CB222">
            <v>0</v>
          </cell>
          <cell r="CC222">
            <v>27779946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82096.828125</v>
          </cell>
          <cell r="CI222">
            <v>0</v>
          </cell>
          <cell r="CJ222">
            <v>0</v>
          </cell>
          <cell r="CK222">
            <v>0</v>
          </cell>
          <cell r="CL222">
            <v>48255956</v>
          </cell>
          <cell r="CM222">
            <v>0</v>
          </cell>
          <cell r="CN222">
            <v>180000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100000</v>
          </cell>
          <cell r="CT222">
            <v>19472</v>
          </cell>
          <cell r="CU222">
            <v>0</v>
          </cell>
          <cell r="CV222">
            <v>0</v>
          </cell>
          <cell r="CW222">
            <v>10579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400000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Q222">
            <v>4.1821222647961607</v>
          </cell>
          <cell r="DR222">
            <v>8.0143211874774778</v>
          </cell>
          <cell r="DS222">
            <v>23.598081681399321</v>
          </cell>
          <cell r="DT222">
            <v>31157.357421875</v>
          </cell>
          <cell r="DU222">
            <v>10.260413455464407</v>
          </cell>
          <cell r="DV222">
            <v>4.6474121093749998</v>
          </cell>
          <cell r="DW222">
            <v>4.3431259765624999</v>
          </cell>
          <cell r="DX222">
            <v>38045.784</v>
          </cell>
        </row>
        <row r="223">
          <cell r="A223" t="str">
            <v>NEISO2031</v>
          </cell>
          <cell r="B223" t="str">
            <v>EAST</v>
          </cell>
          <cell r="C223" t="str">
            <v>NEISO</v>
          </cell>
          <cell r="D223">
            <v>2031</v>
          </cell>
          <cell r="F223">
            <v>161153.80799999999</v>
          </cell>
          <cell r="G223">
            <v>17515.412231445302</v>
          </cell>
          <cell r="H223">
            <v>37.086456268310549</v>
          </cell>
          <cell r="I223">
            <v>0.493507598876953</v>
          </cell>
          <cell r="J223">
            <v>0.59750000000000003</v>
          </cell>
          <cell r="K223">
            <v>15.256605468749999</v>
          </cell>
          <cell r="L223">
            <v>2.2583798828125001</v>
          </cell>
          <cell r="M223">
            <v>0</v>
          </cell>
          <cell r="N223">
            <v>0</v>
          </cell>
          <cell r="O223">
            <v>1.62588684082031</v>
          </cell>
          <cell r="P223">
            <v>0</v>
          </cell>
          <cell r="Q223">
            <v>0</v>
          </cell>
          <cell r="R223">
            <v>0</v>
          </cell>
          <cell r="S223">
            <v>4.3245795898437498</v>
          </cell>
          <cell r="T223">
            <v>1.82195104980469</v>
          </cell>
          <cell r="U223">
            <v>2.8466523437500002</v>
          </cell>
          <cell r="V223">
            <v>0</v>
          </cell>
          <cell r="W223">
            <v>1.1303294677734399</v>
          </cell>
          <cell r="X223">
            <v>0.39928155517578101</v>
          </cell>
          <cell r="Y223">
            <v>1.68437036132813</v>
          </cell>
          <cell r="Z223">
            <v>29.028590644836431</v>
          </cell>
          <cell r="AA223">
            <v>0.39089462280273396</v>
          </cell>
          <cell r="AB223">
            <v>0.54649804687500003</v>
          </cell>
          <cell r="AC223">
            <v>13.080542968750001</v>
          </cell>
          <cell r="AD223">
            <v>1.9081303710937501</v>
          </cell>
          <cell r="AE223">
            <v>0</v>
          </cell>
          <cell r="AF223">
            <v>0</v>
          </cell>
          <cell r="AG223">
            <v>0.95349383544921895</v>
          </cell>
          <cell r="AH223">
            <v>0</v>
          </cell>
          <cell r="AI223">
            <v>0</v>
          </cell>
          <cell r="AJ223">
            <v>0</v>
          </cell>
          <cell r="AK223">
            <v>3.6044096679687501</v>
          </cell>
          <cell r="AL223">
            <v>0.89758593750000004</v>
          </cell>
          <cell r="AM223">
            <v>1.01989953613281</v>
          </cell>
          <cell r="AN223">
            <v>0</v>
          </cell>
          <cell r="AO223">
            <v>0.56516473388671895</v>
          </cell>
          <cell r="AP223">
            <v>6.7862770080566404E-2</v>
          </cell>
          <cell r="AQ223">
            <v>1.68437036132813</v>
          </cell>
          <cell r="AR223">
            <v>146077.03039160155</v>
          </cell>
          <cell r="AS223">
            <v>3004.3342499999999</v>
          </cell>
          <cell r="AT223">
            <v>4615.5424999999996</v>
          </cell>
          <cell r="AU223">
            <v>77529.967999999993</v>
          </cell>
          <cell r="AV223">
            <v>323.78128125000001</v>
          </cell>
          <cell r="AW223">
            <v>0</v>
          </cell>
          <cell r="AX223">
            <v>0</v>
          </cell>
          <cell r="AY223">
            <v>502.11503125000002</v>
          </cell>
          <cell r="AZ223">
            <v>0</v>
          </cell>
          <cell r="BA223">
            <v>0</v>
          </cell>
          <cell r="BB223">
            <v>0</v>
          </cell>
          <cell r="BC223">
            <v>2326.6255000000001</v>
          </cell>
          <cell r="BD223">
            <v>7846.88</v>
          </cell>
          <cell r="BE223">
            <v>8934.32</v>
          </cell>
          <cell r="BF223">
            <v>0</v>
          </cell>
          <cell r="BG223">
            <v>4950.8429999999998</v>
          </cell>
          <cell r="BH223">
            <v>594.47781250000003</v>
          </cell>
          <cell r="BI223">
            <v>-5992.2839999999997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7.3855166015625002</v>
          </cell>
          <cell r="BO223">
            <v>0</v>
          </cell>
          <cell r="BP223">
            <v>0</v>
          </cell>
          <cell r="BQ223">
            <v>0</v>
          </cell>
          <cell r="BR223">
            <v>3679.7415000000001</v>
          </cell>
          <cell r="BS223">
            <v>30417386</v>
          </cell>
          <cell r="BT223">
            <v>50327412</v>
          </cell>
          <cell r="BU223">
            <v>557211072</v>
          </cell>
          <cell r="BV223">
            <v>3215790.25</v>
          </cell>
          <cell r="BW223">
            <v>0</v>
          </cell>
          <cell r="BX223">
            <v>0</v>
          </cell>
          <cell r="BY223">
            <v>6826648.5</v>
          </cell>
          <cell r="BZ223">
            <v>0</v>
          </cell>
          <cell r="CA223">
            <v>0</v>
          </cell>
          <cell r="CB223">
            <v>0</v>
          </cell>
          <cell r="CC223">
            <v>27756110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77383.9140625</v>
          </cell>
          <cell r="CI223">
            <v>0</v>
          </cell>
          <cell r="CJ223">
            <v>0</v>
          </cell>
          <cell r="CK223">
            <v>0</v>
          </cell>
          <cell r="CL223">
            <v>47961256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100000</v>
          </cell>
          <cell r="CT223">
            <v>20136</v>
          </cell>
          <cell r="CU223">
            <v>0</v>
          </cell>
          <cell r="CV223">
            <v>0</v>
          </cell>
          <cell r="CW223">
            <v>11425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Q223">
            <v>4.2713192773205426</v>
          </cell>
          <cell r="DR223">
            <v>8.1989675538967042</v>
          </cell>
          <cell r="DS223">
            <v>24.18742687697371</v>
          </cell>
          <cell r="DT223">
            <v>31292.16015625</v>
          </cell>
          <cell r="DU223">
            <v>10.510019312874162</v>
          </cell>
          <cell r="DV223">
            <v>4.6474121093749998</v>
          </cell>
          <cell r="DW223">
            <v>4.3097377929687504</v>
          </cell>
          <cell r="DX223">
            <v>37753.300000000003</v>
          </cell>
        </row>
        <row r="224">
          <cell r="A224" t="str">
            <v>NEISO2032</v>
          </cell>
          <cell r="B224" t="str">
            <v>EAST</v>
          </cell>
          <cell r="C224" t="str">
            <v>NEISO</v>
          </cell>
          <cell r="D224">
            <v>2032</v>
          </cell>
          <cell r="F224">
            <v>162695.88</v>
          </cell>
          <cell r="G224">
            <v>17853.457580566399</v>
          </cell>
          <cell r="H224">
            <v>37.808211853027352</v>
          </cell>
          <cell r="I224">
            <v>0.493531036376953</v>
          </cell>
          <cell r="J224">
            <v>0.91157104492187502</v>
          </cell>
          <cell r="K224">
            <v>15.258992187500001</v>
          </cell>
          <cell r="L224">
            <v>2.2586232910156299</v>
          </cell>
          <cell r="M224">
            <v>0</v>
          </cell>
          <cell r="N224">
            <v>0</v>
          </cell>
          <cell r="O224">
            <v>1.6265307617187501</v>
          </cell>
          <cell r="P224">
            <v>0</v>
          </cell>
          <cell r="Q224">
            <v>0</v>
          </cell>
          <cell r="R224">
            <v>0</v>
          </cell>
          <cell r="S224">
            <v>4.3247045898437504</v>
          </cell>
          <cell r="T224">
            <v>1.82195104980469</v>
          </cell>
          <cell r="U224">
            <v>3.0134086914062501</v>
          </cell>
          <cell r="V224">
            <v>0</v>
          </cell>
          <cell r="W224">
            <v>1.1303729248046901</v>
          </cell>
          <cell r="X224">
            <v>0.41129763793945301</v>
          </cell>
          <cell r="Y224">
            <v>1.6843970947265601</v>
          </cell>
          <cell r="Z224">
            <v>29.462573875427264</v>
          </cell>
          <cell r="AA224">
            <v>0.39098275756835899</v>
          </cell>
          <cell r="AB224">
            <v>0.82962731933593792</v>
          </cell>
          <cell r="AC224">
            <v>13.0804013671875</v>
          </cell>
          <cell r="AD224">
            <v>1.90833666992188</v>
          </cell>
          <cell r="AE224">
            <v>0</v>
          </cell>
          <cell r="AF224">
            <v>0</v>
          </cell>
          <cell r="AG224">
            <v>0.94934381103515597</v>
          </cell>
          <cell r="AH224">
            <v>0</v>
          </cell>
          <cell r="AI224">
            <v>0</v>
          </cell>
          <cell r="AJ224">
            <v>0</v>
          </cell>
          <cell r="AK224">
            <v>3.6044431152343801</v>
          </cell>
          <cell r="AL224">
            <v>0.89749902343749999</v>
          </cell>
          <cell r="AM224">
            <v>1.0882048339843799</v>
          </cell>
          <cell r="AN224">
            <v>0</v>
          </cell>
          <cell r="AO224">
            <v>0.56518646240234394</v>
          </cell>
          <cell r="AP224">
            <v>6.9861381530761699E-2</v>
          </cell>
          <cell r="AQ224">
            <v>1.6843970947265601</v>
          </cell>
          <cell r="AR224">
            <v>149122.18562548829</v>
          </cell>
          <cell r="AS224">
            <v>2976.1005</v>
          </cell>
          <cell r="AT224">
            <v>7042.9605000000001</v>
          </cell>
          <cell r="AU224">
            <v>76937.983999999997</v>
          </cell>
          <cell r="AV224">
            <v>265.64434375000002</v>
          </cell>
          <cell r="AW224">
            <v>0</v>
          </cell>
          <cell r="AX224">
            <v>0</v>
          </cell>
          <cell r="AY224">
            <v>504.69706250000002</v>
          </cell>
          <cell r="AZ224">
            <v>0</v>
          </cell>
          <cell r="BA224">
            <v>0</v>
          </cell>
          <cell r="BB224">
            <v>0</v>
          </cell>
          <cell r="BC224">
            <v>2332.8152500000001</v>
          </cell>
          <cell r="BD224">
            <v>7870.259</v>
          </cell>
          <cell r="BE224">
            <v>9558.7909999999993</v>
          </cell>
          <cell r="BF224">
            <v>0</v>
          </cell>
          <cell r="BG224">
            <v>4964.5974999999999</v>
          </cell>
          <cell r="BH224">
            <v>613.662375</v>
          </cell>
          <cell r="BI224">
            <v>-6217.9835000000003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6.7353442382812503</v>
          </cell>
          <cell r="BO224">
            <v>0</v>
          </cell>
          <cell r="BP224">
            <v>0</v>
          </cell>
          <cell r="BQ224">
            <v>0</v>
          </cell>
          <cell r="BR224">
            <v>3666.4782500000001</v>
          </cell>
          <cell r="BS224">
            <v>30223600</v>
          </cell>
          <cell r="BT224">
            <v>75895944</v>
          </cell>
          <cell r="BU224">
            <v>552412416</v>
          </cell>
          <cell r="BV224">
            <v>2651254</v>
          </cell>
          <cell r="BW224">
            <v>0</v>
          </cell>
          <cell r="BX224">
            <v>0</v>
          </cell>
          <cell r="BY224">
            <v>6861822</v>
          </cell>
          <cell r="BZ224">
            <v>0</v>
          </cell>
          <cell r="CA224">
            <v>0</v>
          </cell>
          <cell r="CB224">
            <v>0</v>
          </cell>
          <cell r="CC224">
            <v>27830456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70585.953125</v>
          </cell>
          <cell r="CI224">
            <v>0</v>
          </cell>
          <cell r="CJ224">
            <v>0</v>
          </cell>
          <cell r="CK224">
            <v>0</v>
          </cell>
          <cell r="CL224">
            <v>47832516</v>
          </cell>
          <cell r="CM224">
            <v>0</v>
          </cell>
          <cell r="CN224">
            <v>418000</v>
          </cell>
          <cell r="CO224">
            <v>0</v>
          </cell>
          <cell r="CP224">
            <v>0</v>
          </cell>
          <cell r="CQ224">
            <v>300000</v>
          </cell>
          <cell r="CR224">
            <v>0</v>
          </cell>
          <cell r="CS224">
            <v>200000</v>
          </cell>
          <cell r="CT224">
            <v>20505</v>
          </cell>
          <cell r="CU224">
            <v>0</v>
          </cell>
          <cell r="CV224">
            <v>0</v>
          </cell>
          <cell r="CW224">
            <v>12339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Q224">
            <v>4.3636409130613165</v>
          </cell>
          <cell r="DR224">
            <v>8.3889705694087802</v>
          </cell>
          <cell r="DS224">
            <v>24.798967295993492</v>
          </cell>
          <cell r="DT224">
            <v>31487.6818847656</v>
          </cell>
          <cell r="DU224">
            <v>10.773941802130542</v>
          </cell>
          <cell r="DV224">
            <v>4.8728315429687497</v>
          </cell>
          <cell r="DW224">
            <v>4.3942900390624997</v>
          </cell>
          <cell r="DX224">
            <v>38599.444000000003</v>
          </cell>
        </row>
        <row r="225">
          <cell r="A225" t="str">
            <v>NEISO2033</v>
          </cell>
          <cell r="B225" t="str">
            <v>EAST</v>
          </cell>
          <cell r="C225" t="str">
            <v>NEISO</v>
          </cell>
          <cell r="D225">
            <v>2033</v>
          </cell>
          <cell r="F225">
            <v>163730.32800000001</v>
          </cell>
          <cell r="G225">
            <v>18112.5049438477</v>
          </cell>
          <cell r="H225">
            <v>38.062373474121102</v>
          </cell>
          <cell r="I225">
            <v>0.493507598876953</v>
          </cell>
          <cell r="J225">
            <v>1.0155000000000001</v>
          </cell>
          <cell r="K225">
            <v>15.256605468749999</v>
          </cell>
          <cell r="L225">
            <v>2.2583798828125001</v>
          </cell>
          <cell r="M225">
            <v>0</v>
          </cell>
          <cell r="N225">
            <v>0</v>
          </cell>
          <cell r="O225">
            <v>1.62588684082031</v>
          </cell>
          <cell r="P225">
            <v>0</v>
          </cell>
          <cell r="Q225">
            <v>0</v>
          </cell>
          <cell r="R225">
            <v>0</v>
          </cell>
          <cell r="S225">
            <v>4.3245795898437498</v>
          </cell>
          <cell r="T225">
            <v>1.82195104980469</v>
          </cell>
          <cell r="U225">
            <v>3.0795290527343799</v>
          </cell>
          <cell r="V225">
            <v>0</v>
          </cell>
          <cell r="W225">
            <v>1.1303294677734399</v>
          </cell>
          <cell r="X225">
            <v>0.424322052001953</v>
          </cell>
          <cell r="Y225">
            <v>1.68437036132813</v>
          </cell>
          <cell r="Z225">
            <v>29.74984735107423</v>
          </cell>
          <cell r="AA225">
            <v>0.39089462280273396</v>
          </cell>
          <cell r="AB225">
            <v>0.92875787353515604</v>
          </cell>
          <cell r="AC225">
            <v>13.078466796875</v>
          </cell>
          <cell r="AD225">
            <v>1.9081303710937501</v>
          </cell>
          <cell r="AE225">
            <v>0</v>
          </cell>
          <cell r="AF225">
            <v>0</v>
          </cell>
          <cell r="AG225">
            <v>0.94345635986328102</v>
          </cell>
          <cell r="AH225">
            <v>0</v>
          </cell>
          <cell r="AI225">
            <v>0</v>
          </cell>
          <cell r="AJ225">
            <v>0</v>
          </cell>
          <cell r="AK225">
            <v>3.6043083496093802</v>
          </cell>
          <cell r="AL225">
            <v>0.89758593750000004</v>
          </cell>
          <cell r="AM225">
            <v>1.11126940917969</v>
          </cell>
          <cell r="AN225">
            <v>0</v>
          </cell>
          <cell r="AO225">
            <v>0.56516473388671895</v>
          </cell>
          <cell r="AP225">
            <v>7.2127593994140593E-2</v>
          </cell>
          <cell r="AQ225">
            <v>1.68437036132813</v>
          </cell>
          <cell r="AR225">
            <v>150876.4711044922</v>
          </cell>
          <cell r="AS225">
            <v>2926.1932499999998</v>
          </cell>
          <cell r="AT225">
            <v>7863.9844999999996</v>
          </cell>
          <cell r="AU225">
            <v>76381.631999999998</v>
          </cell>
          <cell r="AV225">
            <v>265.45100000000002</v>
          </cell>
          <cell r="AW225">
            <v>0</v>
          </cell>
          <cell r="AX225">
            <v>0</v>
          </cell>
          <cell r="AY225">
            <v>502.11503125000002</v>
          </cell>
          <cell r="AZ225">
            <v>0</v>
          </cell>
          <cell r="BA225">
            <v>0</v>
          </cell>
          <cell r="BB225">
            <v>0</v>
          </cell>
          <cell r="BC225">
            <v>2326.3924999999999</v>
          </cell>
          <cell r="BD225">
            <v>7846.3230000000003</v>
          </cell>
          <cell r="BE225">
            <v>9734.7199999999993</v>
          </cell>
          <cell r="BF225">
            <v>0</v>
          </cell>
          <cell r="BG225">
            <v>4950.8429999999998</v>
          </cell>
          <cell r="BH225">
            <v>631.83775000000003</v>
          </cell>
          <cell r="BI225">
            <v>-6215.3395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6.7903232421875002</v>
          </cell>
          <cell r="BO225">
            <v>0</v>
          </cell>
          <cell r="BP225">
            <v>0</v>
          </cell>
          <cell r="BQ225">
            <v>0</v>
          </cell>
          <cell r="BR225">
            <v>3663.3722499999999</v>
          </cell>
          <cell r="BS225">
            <v>29826048</v>
          </cell>
          <cell r="BT225">
            <v>84530872</v>
          </cell>
          <cell r="BU225">
            <v>548503168</v>
          </cell>
          <cell r="BV225">
            <v>2649679.75</v>
          </cell>
          <cell r="BW225">
            <v>0</v>
          </cell>
          <cell r="BX225">
            <v>0</v>
          </cell>
          <cell r="BY225">
            <v>6826648.5</v>
          </cell>
          <cell r="BZ225">
            <v>0</v>
          </cell>
          <cell r="CA225">
            <v>0</v>
          </cell>
          <cell r="CB225">
            <v>0</v>
          </cell>
          <cell r="CC225">
            <v>27753832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71195.84375</v>
          </cell>
          <cell r="CI225">
            <v>0</v>
          </cell>
          <cell r="CJ225">
            <v>0</v>
          </cell>
          <cell r="CK225">
            <v>0</v>
          </cell>
          <cell r="CL225">
            <v>47778464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20880</v>
          </cell>
          <cell r="CU225">
            <v>0</v>
          </cell>
          <cell r="CV225">
            <v>0</v>
          </cell>
          <cell r="CW225">
            <v>13326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Q225">
            <v>4.4578918693820917</v>
          </cell>
          <cell r="DR225">
            <v>8.5171932862929243</v>
          </cell>
          <cell r="DS225">
            <v>25.431715027063888</v>
          </cell>
          <cell r="DT225">
            <v>31679.7751464844</v>
          </cell>
          <cell r="DU225">
            <v>10.990322768686921</v>
          </cell>
          <cell r="DV225">
            <v>4.9474121093749996</v>
          </cell>
          <cell r="DW225">
            <v>4.5653149414062497</v>
          </cell>
          <cell r="DX225">
            <v>39992.156000000003</v>
          </cell>
        </row>
        <row r="226">
          <cell r="A226" t="str">
            <v>NEISO2034</v>
          </cell>
          <cell r="B226" t="str">
            <v>EAST</v>
          </cell>
          <cell r="C226" t="str">
            <v>NEISO</v>
          </cell>
          <cell r="D226">
            <v>2034</v>
          </cell>
          <cell r="F226">
            <v>165063.96</v>
          </cell>
          <cell r="G226">
            <v>18329.842285156301</v>
          </cell>
          <cell r="H226">
            <v>38.149118896484381</v>
          </cell>
          <cell r="I226">
            <v>0.36838464355468803</v>
          </cell>
          <cell r="J226">
            <v>1.0155000000000001</v>
          </cell>
          <cell r="K226">
            <v>15.256605468749999</v>
          </cell>
          <cell r="L226">
            <v>2.2583798828125001</v>
          </cell>
          <cell r="M226">
            <v>0</v>
          </cell>
          <cell r="N226">
            <v>0</v>
          </cell>
          <cell r="O226">
            <v>1.62588684082031</v>
          </cell>
          <cell r="P226">
            <v>0</v>
          </cell>
          <cell r="Q226">
            <v>0</v>
          </cell>
          <cell r="R226">
            <v>0</v>
          </cell>
          <cell r="S226">
            <v>4.3245795898437498</v>
          </cell>
          <cell r="T226">
            <v>1.82195104980469</v>
          </cell>
          <cell r="U226">
            <v>3.21919921875</v>
          </cell>
          <cell r="V226">
            <v>0</v>
          </cell>
          <cell r="W226">
            <v>1.1303294677734399</v>
          </cell>
          <cell r="X226">
            <v>0.438364013671875</v>
          </cell>
          <cell r="Y226">
            <v>1.68437036132813</v>
          </cell>
          <cell r="Z226">
            <v>29.843622177124036</v>
          </cell>
          <cell r="AA226">
            <v>0.29692166137695303</v>
          </cell>
          <cell r="AB226">
            <v>0.92881805419921892</v>
          </cell>
          <cell r="AC226">
            <v>13.075051757812499</v>
          </cell>
          <cell r="AD226">
            <v>1.9081303710937501</v>
          </cell>
          <cell r="AE226">
            <v>0</v>
          </cell>
          <cell r="AF226">
            <v>0</v>
          </cell>
          <cell r="AG226">
            <v>0.940304748535156</v>
          </cell>
          <cell r="AH226">
            <v>0</v>
          </cell>
          <cell r="AI226">
            <v>0</v>
          </cell>
          <cell r="AJ226">
            <v>0</v>
          </cell>
          <cell r="AK226">
            <v>3.6042414550781299</v>
          </cell>
          <cell r="AL226">
            <v>0.89758593750000004</v>
          </cell>
          <cell r="AM226">
            <v>1.17105590820313</v>
          </cell>
          <cell r="AN226">
            <v>0</v>
          </cell>
          <cell r="AO226">
            <v>0.56516473388671895</v>
          </cell>
          <cell r="AP226">
            <v>7.4519180297851609E-2</v>
          </cell>
          <cell r="AQ226">
            <v>1.68437036132813</v>
          </cell>
          <cell r="AR226">
            <v>152595.0435439453</v>
          </cell>
          <cell r="AS226">
            <v>2113.6372500000002</v>
          </cell>
          <cell r="AT226">
            <v>7884.9030000000002</v>
          </cell>
          <cell r="AU226">
            <v>77731.567999999999</v>
          </cell>
          <cell r="AV226">
            <v>300.3841875</v>
          </cell>
          <cell r="AW226">
            <v>0</v>
          </cell>
          <cell r="AX226">
            <v>0</v>
          </cell>
          <cell r="AY226">
            <v>502.11503125000002</v>
          </cell>
          <cell r="AZ226">
            <v>0</v>
          </cell>
          <cell r="BA226">
            <v>0</v>
          </cell>
          <cell r="BB226">
            <v>0</v>
          </cell>
          <cell r="BC226">
            <v>2326.3924999999999</v>
          </cell>
          <cell r="BD226">
            <v>7847.6279999999997</v>
          </cell>
          <cell r="BE226">
            <v>10258.450000000001</v>
          </cell>
          <cell r="BF226">
            <v>0</v>
          </cell>
          <cell r="BG226">
            <v>4950.8429999999998</v>
          </cell>
          <cell r="BH226">
            <v>652.78800000000001</v>
          </cell>
          <cell r="BI226">
            <v>-6322.9449999999997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7.0160751953125002</v>
          </cell>
          <cell r="BO226">
            <v>0</v>
          </cell>
          <cell r="BP226">
            <v>0</v>
          </cell>
          <cell r="BQ226">
            <v>0</v>
          </cell>
          <cell r="BR226">
            <v>3670.7595000000001</v>
          </cell>
          <cell r="BS226">
            <v>21559394</v>
          </cell>
          <cell r="BT226">
            <v>84758784</v>
          </cell>
          <cell r="BU226">
            <v>558723200</v>
          </cell>
          <cell r="BV226">
            <v>2989828</v>
          </cell>
          <cell r="BW226">
            <v>0</v>
          </cell>
          <cell r="BX226">
            <v>0</v>
          </cell>
          <cell r="BY226">
            <v>6826648.5</v>
          </cell>
          <cell r="BZ226">
            <v>0</v>
          </cell>
          <cell r="CA226">
            <v>0</v>
          </cell>
          <cell r="CB226">
            <v>0</v>
          </cell>
          <cell r="CC226">
            <v>27753832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73520.1484375</v>
          </cell>
          <cell r="CI226">
            <v>0</v>
          </cell>
          <cell r="CJ226">
            <v>0</v>
          </cell>
          <cell r="CK226">
            <v>0</v>
          </cell>
          <cell r="CL226">
            <v>47862496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684746</v>
          </cell>
          <cell r="CR226">
            <v>0</v>
          </cell>
          <cell r="CS226">
            <v>208080</v>
          </cell>
          <cell r="CT226">
            <v>21261</v>
          </cell>
          <cell r="CU226">
            <v>0</v>
          </cell>
          <cell r="CV226">
            <v>0</v>
          </cell>
          <cell r="CW226">
            <v>14392</v>
          </cell>
          <cell r="CX226">
            <v>0</v>
          </cell>
          <cell r="CY226">
            <v>487460</v>
          </cell>
          <cell r="CZ226">
            <v>0</v>
          </cell>
          <cell r="DA226">
            <v>684746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Q226">
            <v>4.5550072192428042</v>
          </cell>
          <cell r="DR226">
            <v>8.6382407245662964</v>
          </cell>
          <cell r="DS226">
            <v>26.079748463407199</v>
          </cell>
          <cell r="DT226">
            <v>31708.7556152344</v>
          </cell>
          <cell r="DU226">
            <v>11.204813793655783</v>
          </cell>
          <cell r="DV226">
            <v>5.0055683593750002</v>
          </cell>
          <cell r="DW226">
            <v>4.6974580078125001</v>
          </cell>
          <cell r="DX226">
            <v>40671.504000000001</v>
          </cell>
        </row>
        <row r="227">
          <cell r="A227" t="str">
            <v>NEISO2035</v>
          </cell>
          <cell r="B227" t="str">
            <v>EAST</v>
          </cell>
          <cell r="C227" t="str">
            <v>NEISO</v>
          </cell>
          <cell r="D227">
            <v>2035</v>
          </cell>
          <cell r="F227">
            <v>166373.64000000001</v>
          </cell>
          <cell r="G227">
            <v>18501.162963867198</v>
          </cell>
          <cell r="H227">
            <v>38.348616577148455</v>
          </cell>
          <cell r="I227">
            <v>0</v>
          </cell>
          <cell r="J227">
            <v>1.0155000000000001</v>
          </cell>
          <cell r="K227">
            <v>15.65660546875</v>
          </cell>
          <cell r="L227">
            <v>2.2583798828125001</v>
          </cell>
          <cell r="M227">
            <v>0</v>
          </cell>
          <cell r="N227">
            <v>0</v>
          </cell>
          <cell r="O227">
            <v>1.62588684082031</v>
          </cell>
          <cell r="P227">
            <v>0</v>
          </cell>
          <cell r="Q227">
            <v>0</v>
          </cell>
          <cell r="R227">
            <v>0</v>
          </cell>
          <cell r="S227">
            <v>4.3245795898437498</v>
          </cell>
          <cell r="T227">
            <v>1.82195104980469</v>
          </cell>
          <cell r="U227">
            <v>3.4300725097656302</v>
          </cell>
          <cell r="V227">
            <v>0</v>
          </cell>
          <cell r="W227">
            <v>1.1303294677734399</v>
          </cell>
          <cell r="X227">
            <v>0.45352929687499999</v>
          </cell>
          <cell r="Y227">
            <v>1.68437036132813</v>
          </cell>
          <cell r="Z227">
            <v>29.722645484924321</v>
          </cell>
          <cell r="AA227">
            <v>0</v>
          </cell>
          <cell r="AB227">
            <v>0.92881805419921892</v>
          </cell>
          <cell r="AC227">
            <v>13.4623173828125</v>
          </cell>
          <cell r="AD227">
            <v>1.9081303710937501</v>
          </cell>
          <cell r="AE227">
            <v>0</v>
          </cell>
          <cell r="AF227">
            <v>0</v>
          </cell>
          <cell r="AG227">
            <v>0.93010137939453097</v>
          </cell>
          <cell r="AH227">
            <v>0</v>
          </cell>
          <cell r="AI227">
            <v>0</v>
          </cell>
          <cell r="AJ227">
            <v>0</v>
          </cell>
          <cell r="AK227">
            <v>3.6041132812500001</v>
          </cell>
          <cell r="AL227">
            <v>0.89758593750000004</v>
          </cell>
          <cell r="AM227">
            <v>1.2555546875000001</v>
          </cell>
          <cell r="AN227">
            <v>0</v>
          </cell>
          <cell r="AO227">
            <v>0.56516473388671895</v>
          </cell>
          <cell r="AP227">
            <v>7.7102088928222692E-2</v>
          </cell>
          <cell r="AQ227">
            <v>1.68437036132813</v>
          </cell>
          <cell r="AR227">
            <v>154024.30587158201</v>
          </cell>
          <cell r="AS227">
            <v>0</v>
          </cell>
          <cell r="AT227">
            <v>7856.3805000000002</v>
          </cell>
          <cell r="AU227">
            <v>82539.631999999998</v>
          </cell>
          <cell r="AV227">
            <v>336.60931249999999</v>
          </cell>
          <cell r="AW227">
            <v>0</v>
          </cell>
          <cell r="AX227">
            <v>0</v>
          </cell>
          <cell r="AY227">
            <v>502.11503125000002</v>
          </cell>
          <cell r="AZ227">
            <v>0</v>
          </cell>
          <cell r="BA227">
            <v>0</v>
          </cell>
          <cell r="BB227">
            <v>0</v>
          </cell>
          <cell r="BC227">
            <v>2326.3924999999999</v>
          </cell>
          <cell r="BD227">
            <v>7847.8630000000003</v>
          </cell>
          <cell r="BE227">
            <v>10998.659</v>
          </cell>
          <cell r="BF227">
            <v>0</v>
          </cell>
          <cell r="BG227">
            <v>4950.8429999999998</v>
          </cell>
          <cell r="BH227">
            <v>675.41431250000005</v>
          </cell>
          <cell r="BI227">
            <v>-6320.9430000000002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7.2624653320312502</v>
          </cell>
          <cell r="BO227">
            <v>0</v>
          </cell>
          <cell r="BP227">
            <v>0</v>
          </cell>
          <cell r="BQ227">
            <v>0</v>
          </cell>
          <cell r="BR227">
            <v>3677.84575</v>
          </cell>
          <cell r="BS227">
            <v>0</v>
          </cell>
          <cell r="BT227">
            <v>84452296</v>
          </cell>
          <cell r="BU227">
            <v>591533312</v>
          </cell>
          <cell r="BV227">
            <v>3338720.75</v>
          </cell>
          <cell r="BW227">
            <v>0</v>
          </cell>
          <cell r="BX227">
            <v>0</v>
          </cell>
          <cell r="BY227">
            <v>6826648.5</v>
          </cell>
          <cell r="BZ227">
            <v>0</v>
          </cell>
          <cell r="CA227">
            <v>0</v>
          </cell>
          <cell r="CB227">
            <v>0</v>
          </cell>
          <cell r="CC227">
            <v>27753832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76049.171875</v>
          </cell>
          <cell r="CI227">
            <v>0</v>
          </cell>
          <cell r="CJ227">
            <v>0</v>
          </cell>
          <cell r="CK227">
            <v>0</v>
          </cell>
          <cell r="CL227">
            <v>47937352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212242</v>
          </cell>
          <cell r="CT227">
            <v>21730</v>
          </cell>
          <cell r="CU227">
            <v>0</v>
          </cell>
          <cell r="CV227">
            <v>0</v>
          </cell>
          <cell r="CW227">
            <v>15544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400000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Q227">
            <v>0</v>
          </cell>
          <cell r="DR227">
            <v>8.7120368294659958</v>
          </cell>
          <cell r="DS227">
            <v>26.739895309775974</v>
          </cell>
          <cell r="DT227">
            <v>32151.896484375</v>
          </cell>
          <cell r="DU227">
            <v>11.397955539974113</v>
          </cell>
          <cell r="DV227">
            <v>4.9474121093749996</v>
          </cell>
          <cell r="DW227">
            <v>4.4093872070312496</v>
          </cell>
          <cell r="DX227">
            <v>38626.232000000004</v>
          </cell>
        </row>
        <row r="228">
          <cell r="A228" t="str">
            <v>NYISO2008</v>
          </cell>
          <cell r="B228" t="str">
            <v>EAST</v>
          </cell>
          <cell r="C228" t="str">
            <v>NYISO</v>
          </cell>
          <cell r="D228">
            <v>2008</v>
          </cell>
          <cell r="N228">
            <v>0</v>
          </cell>
          <cell r="O228">
            <v>2.2047255859375001</v>
          </cell>
          <cell r="P228">
            <v>0</v>
          </cell>
          <cell r="Q228">
            <v>0</v>
          </cell>
          <cell r="R228">
            <v>0</v>
          </cell>
          <cell r="S228">
            <v>6.2765166015625002</v>
          </cell>
          <cell r="T228">
            <v>4.2498178710937502</v>
          </cell>
          <cell r="U228">
            <v>0.61439660644531291</v>
          </cell>
          <cell r="V228">
            <v>0</v>
          </cell>
          <cell r="W228">
            <v>0.37038711547851605</v>
          </cell>
          <cell r="X228">
            <v>5.0499999523162802E-4</v>
          </cell>
          <cell r="Y228">
            <v>1.32072521972656</v>
          </cell>
          <cell r="Z228">
            <v>32.220419315472249</v>
          </cell>
          <cell r="AA228">
            <v>1.98567529296875</v>
          </cell>
          <cell r="AB228">
            <v>0</v>
          </cell>
          <cell r="AC228">
            <v>6.6089506835937497</v>
          </cell>
          <cell r="AD228">
            <v>2.7893999023437499</v>
          </cell>
          <cell r="AE228">
            <v>4.4881064453124999</v>
          </cell>
          <cell r="AF228">
            <v>0</v>
          </cell>
          <cell r="AG228">
            <v>1.4171497802734401</v>
          </cell>
          <cell r="AH228">
            <v>0</v>
          </cell>
          <cell r="AI228">
            <v>0</v>
          </cell>
          <cell r="AJ228">
            <v>0</v>
          </cell>
          <cell r="AK228">
            <v>5.2767646484375001</v>
          </cell>
          <cell r="AL228">
            <v>3.0500529785156298</v>
          </cell>
          <cell r="AM228">
            <v>0.16827317810058601</v>
          </cell>
          <cell r="AN228">
            <v>0</v>
          </cell>
          <cell r="AO228">
            <v>0.18519355773925802</v>
          </cell>
          <cell r="AP228">
            <v>1.37882366776466E-4</v>
          </cell>
          <cell r="AQ228">
            <v>1.32072521972656</v>
          </cell>
          <cell r="AR228">
            <v>137916.3597418213</v>
          </cell>
          <cell r="AS228">
            <v>16100.294</v>
          </cell>
          <cell r="AT228">
            <v>0</v>
          </cell>
          <cell r="AU228">
            <v>29443.826000000001</v>
          </cell>
          <cell r="AV228">
            <v>2036.2023750000001</v>
          </cell>
          <cell r="AW228">
            <v>5680.4030000000002</v>
          </cell>
          <cell r="AX228">
            <v>0</v>
          </cell>
          <cell r="AY228">
            <v>519.74143749999996</v>
          </cell>
          <cell r="AZ228">
            <v>0</v>
          </cell>
          <cell r="BA228">
            <v>0</v>
          </cell>
          <cell r="BB228">
            <v>0</v>
          </cell>
          <cell r="BC228">
            <v>2221.0500000000002</v>
          </cell>
          <cell r="BD228">
            <v>26743.16</v>
          </cell>
          <cell r="BE228">
            <v>1449.8878749999999</v>
          </cell>
          <cell r="BF228">
            <v>0</v>
          </cell>
          <cell r="BG228">
            <v>1623.8512499999999</v>
          </cell>
          <cell r="BH228">
            <v>1.2111588134765601</v>
          </cell>
          <cell r="BI228">
            <v>-966.35206249999999</v>
          </cell>
          <cell r="BJ228">
            <v>0</v>
          </cell>
          <cell r="BK228">
            <v>0</v>
          </cell>
          <cell r="BL228">
            <v>160.52928125</v>
          </cell>
          <cell r="BM228">
            <v>0</v>
          </cell>
          <cell r="BN228">
            <v>12.1544267578125</v>
          </cell>
          <cell r="BO228">
            <v>0</v>
          </cell>
          <cell r="BP228">
            <v>0</v>
          </cell>
          <cell r="BQ228">
            <v>0</v>
          </cell>
          <cell r="BR228">
            <v>9585.3690000000006</v>
          </cell>
          <cell r="BS228">
            <v>171142016</v>
          </cell>
          <cell r="BT228">
            <v>0</v>
          </cell>
          <cell r="BU228">
            <v>230194608</v>
          </cell>
          <cell r="BV228">
            <v>19259864</v>
          </cell>
          <cell r="BW228">
            <v>59332524</v>
          </cell>
          <cell r="BX228">
            <v>0</v>
          </cell>
          <cell r="BY228">
            <v>7279006</v>
          </cell>
          <cell r="BZ228">
            <v>0</v>
          </cell>
          <cell r="CA228">
            <v>0</v>
          </cell>
          <cell r="CB228">
            <v>0</v>
          </cell>
          <cell r="CC228">
            <v>24982876</v>
          </cell>
          <cell r="CD228">
            <v>0</v>
          </cell>
          <cell r="CE228">
            <v>0</v>
          </cell>
          <cell r="CF228">
            <v>1540191.75</v>
          </cell>
          <cell r="CG228">
            <v>0</v>
          </cell>
          <cell r="CH228">
            <v>189560.515625</v>
          </cell>
          <cell r="CI228">
            <v>0</v>
          </cell>
          <cell r="CJ228">
            <v>0</v>
          </cell>
          <cell r="CK228">
            <v>0</v>
          </cell>
          <cell r="CL228">
            <v>108394360</v>
          </cell>
          <cell r="CM228">
            <v>0</v>
          </cell>
          <cell r="CN228">
            <v>0</v>
          </cell>
          <cell r="CO228">
            <v>16000</v>
          </cell>
          <cell r="CP228">
            <v>439</v>
          </cell>
          <cell r="CQ228">
            <v>0</v>
          </cell>
          <cell r="CR228">
            <v>294205</v>
          </cell>
          <cell r="CS228">
            <v>283500</v>
          </cell>
          <cell r="CT228">
            <v>19105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406800</v>
          </cell>
          <cell r="CZ228">
            <v>78710</v>
          </cell>
          <cell r="DA228">
            <v>0</v>
          </cell>
          <cell r="DB228">
            <v>264200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Q228" t="str">
            <v xml:space="preserve"> 5/12/2010 4:45:05 PM</v>
          </cell>
          <cell r="DR228" t="str">
            <v xml:space="preserve"> 5/12/2010 4:45:05 PM</v>
          </cell>
          <cell r="DS228" t="str">
            <v xml:space="preserve"> 5/12/2010 4:45:05 PM</v>
          </cell>
          <cell r="DT228">
            <v>33018.329345703103</v>
          </cell>
          <cell r="DU228" t="str">
            <v xml:space="preserve"> 5/12/2010 4:45:05 PM</v>
          </cell>
          <cell r="DV228">
            <v>5.2513100585937504</v>
          </cell>
          <cell r="DW228">
            <v>4.9299897460937503</v>
          </cell>
          <cell r="DX228">
            <v>43305.031999999999</v>
          </cell>
        </row>
        <row r="229">
          <cell r="A229" t="str">
            <v>NYISO2009</v>
          </cell>
          <cell r="B229" t="str">
            <v>EAST</v>
          </cell>
          <cell r="C229" t="str">
            <v>NYISO</v>
          </cell>
          <cell r="D229">
            <v>2009</v>
          </cell>
          <cell r="F229">
            <v>158792.64000000001</v>
          </cell>
          <cell r="G229">
            <v>14816.0498046875</v>
          </cell>
          <cell r="H229">
            <v>40.760621973872205</v>
          </cell>
          <cell r="I229">
            <v>2.8484238281250001</v>
          </cell>
          <cell r="J229">
            <v>0</v>
          </cell>
          <cell r="K229">
            <v>8.1567714843749997</v>
          </cell>
          <cell r="L229">
            <v>3.3100036621093798</v>
          </cell>
          <cell r="M229">
            <v>5.74594091796875</v>
          </cell>
          <cell r="N229">
            <v>0</v>
          </cell>
          <cell r="O229">
            <v>2.20388647460938</v>
          </cell>
          <cell r="P229">
            <v>0</v>
          </cell>
          <cell r="Q229">
            <v>0</v>
          </cell>
          <cell r="R229">
            <v>0</v>
          </cell>
          <cell r="S229">
            <v>6.0272460937499996</v>
          </cell>
          <cell r="T229">
            <v>4.2498212890625</v>
          </cell>
          <cell r="U229">
            <v>1.23330004882813</v>
          </cell>
          <cell r="V229">
            <v>0</v>
          </cell>
          <cell r="W229">
            <v>0.38280691528320299</v>
          </cell>
          <cell r="X229">
            <v>5.0499999523162802E-4</v>
          </cell>
          <cell r="Y229">
            <v>1.35066625976563</v>
          </cell>
          <cell r="Z229">
            <v>32.341074904024609</v>
          </cell>
          <cell r="AA229">
            <v>1.7875338134765599</v>
          </cell>
          <cell r="AB229">
            <v>0</v>
          </cell>
          <cell r="AC229">
            <v>6.7626699218750002</v>
          </cell>
          <cell r="AD229">
            <v>2.7829135742187501</v>
          </cell>
          <cell r="AE229">
            <v>4.4860893554687502</v>
          </cell>
          <cell r="AF229">
            <v>0</v>
          </cell>
          <cell r="AG229">
            <v>1.3886092529296901</v>
          </cell>
          <cell r="AH229">
            <v>0</v>
          </cell>
          <cell r="AI229">
            <v>0</v>
          </cell>
          <cell r="AJ229">
            <v>0</v>
          </cell>
          <cell r="AK229">
            <v>5.0387099609375001</v>
          </cell>
          <cell r="AL229">
            <v>3.2308134765625001</v>
          </cell>
          <cell r="AM229">
            <v>0.34612503051757804</v>
          </cell>
          <cell r="AN229">
            <v>0</v>
          </cell>
          <cell r="AO229">
            <v>0.19140345764160199</v>
          </cell>
          <cell r="AP229">
            <v>8.572250604629519E-5</v>
          </cell>
          <cell r="AQ229">
            <v>1.35066625976563</v>
          </cell>
          <cell r="AR229">
            <v>128882.77497503662</v>
          </cell>
          <cell r="AS229">
            <v>11932.939</v>
          </cell>
          <cell r="AT229">
            <v>0</v>
          </cell>
          <cell r="AU229">
            <v>26121.991999999998</v>
          </cell>
          <cell r="AV229">
            <v>583.59162500000002</v>
          </cell>
          <cell r="AW229">
            <v>3465.1484999999998</v>
          </cell>
          <cell r="AX229">
            <v>0</v>
          </cell>
          <cell r="AY229">
            <v>519.56837499999995</v>
          </cell>
          <cell r="AZ229">
            <v>0</v>
          </cell>
          <cell r="BA229">
            <v>0</v>
          </cell>
          <cell r="BB229">
            <v>0</v>
          </cell>
          <cell r="BC229">
            <v>3574.326</v>
          </cell>
          <cell r="BD229">
            <v>28120.526000000002</v>
          </cell>
          <cell r="BE229">
            <v>3005.1959999999999</v>
          </cell>
          <cell r="BF229">
            <v>0</v>
          </cell>
          <cell r="BG229">
            <v>1675.5038750000001</v>
          </cell>
          <cell r="BH229">
            <v>0.75092913818359397</v>
          </cell>
          <cell r="BI229">
            <v>-905.82243749999998</v>
          </cell>
          <cell r="BJ229">
            <v>0</v>
          </cell>
          <cell r="BK229">
            <v>0</v>
          </cell>
          <cell r="BL229">
            <v>810.94881250000003</v>
          </cell>
          <cell r="BM229">
            <v>0</v>
          </cell>
          <cell r="BN229">
            <v>12.878795898437501</v>
          </cell>
          <cell r="BO229">
            <v>0</v>
          </cell>
          <cell r="BP229">
            <v>0</v>
          </cell>
          <cell r="BQ229">
            <v>0</v>
          </cell>
          <cell r="BR229">
            <v>6380.2394999999997</v>
          </cell>
          <cell r="BS229">
            <v>123190072</v>
          </cell>
          <cell r="BT229">
            <v>0</v>
          </cell>
          <cell r="BU229">
            <v>198151776</v>
          </cell>
          <cell r="BV229">
            <v>4938101</v>
          </cell>
          <cell r="BW229">
            <v>36033556</v>
          </cell>
          <cell r="BX229">
            <v>0</v>
          </cell>
          <cell r="BY229">
            <v>7264969</v>
          </cell>
          <cell r="BZ229">
            <v>0</v>
          </cell>
          <cell r="CA229">
            <v>0</v>
          </cell>
          <cell r="CB229">
            <v>0</v>
          </cell>
          <cell r="CC229">
            <v>39114324</v>
          </cell>
          <cell r="CD229">
            <v>0</v>
          </cell>
          <cell r="CE229">
            <v>0</v>
          </cell>
          <cell r="CF229">
            <v>7891454.5</v>
          </cell>
          <cell r="CG229">
            <v>0</v>
          </cell>
          <cell r="CH229">
            <v>200698.5</v>
          </cell>
          <cell r="CI229">
            <v>0</v>
          </cell>
          <cell r="CJ229">
            <v>0</v>
          </cell>
          <cell r="CK229">
            <v>0</v>
          </cell>
          <cell r="CL229">
            <v>73700056</v>
          </cell>
          <cell r="CM229">
            <v>0</v>
          </cell>
          <cell r="CN229">
            <v>0</v>
          </cell>
          <cell r="CO229">
            <v>350000</v>
          </cell>
          <cell r="CP229">
            <v>0</v>
          </cell>
          <cell r="CQ229">
            <v>0</v>
          </cell>
          <cell r="CR229">
            <v>294200</v>
          </cell>
          <cell r="CS229">
            <v>575000</v>
          </cell>
          <cell r="CT229">
            <v>4900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96200</v>
          </cell>
          <cell r="CZ229">
            <v>740100</v>
          </cell>
          <cell r="DA229">
            <v>0</v>
          </cell>
          <cell r="DB229">
            <v>264200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T229">
            <v>30776.491699218801</v>
          </cell>
          <cell r="DV229">
            <v>5.2512499999999998</v>
          </cell>
          <cell r="DW229">
            <v>4.975455078125</v>
          </cell>
          <cell r="DX229">
            <v>43584.987999999998</v>
          </cell>
        </row>
        <row r="230">
          <cell r="A230" t="str">
            <v>NYISO2010</v>
          </cell>
          <cell r="B230" t="str">
            <v>EAST</v>
          </cell>
          <cell r="C230" t="str">
            <v>NYISO</v>
          </cell>
          <cell r="D230">
            <v>2010</v>
          </cell>
          <cell r="F230">
            <v>163860</v>
          </cell>
          <cell r="G230">
            <v>15268.9139404297</v>
          </cell>
          <cell r="H230">
            <v>39.672260718345662</v>
          </cell>
          <cell r="I230">
            <v>2.7465773925781298</v>
          </cell>
          <cell r="J230">
            <v>0</v>
          </cell>
          <cell r="K230">
            <v>8.4668505859375003</v>
          </cell>
          <cell r="L230">
            <v>3.302001953125</v>
          </cell>
          <cell r="M230">
            <v>5.74594091796875</v>
          </cell>
          <cell r="N230">
            <v>0</v>
          </cell>
          <cell r="O230">
            <v>2.20388647460938</v>
          </cell>
          <cell r="P230">
            <v>0</v>
          </cell>
          <cell r="Q230">
            <v>0</v>
          </cell>
          <cell r="R230">
            <v>0</v>
          </cell>
          <cell r="S230">
            <v>4.7189467773437501</v>
          </cell>
          <cell r="T230">
            <v>4.2498212890625</v>
          </cell>
          <cell r="U230">
            <v>1.2894069824218799</v>
          </cell>
          <cell r="V230">
            <v>0</v>
          </cell>
          <cell r="W230">
            <v>0.39160006713867201</v>
          </cell>
          <cell r="X230">
            <v>1.05734930038452E-2</v>
          </cell>
          <cell r="Y230">
            <v>1.2830742187499999</v>
          </cell>
          <cell r="Z230">
            <v>31.132091935873042</v>
          </cell>
          <cell r="AA230">
            <v>1.7898116455078099</v>
          </cell>
          <cell r="AB230">
            <v>0</v>
          </cell>
          <cell r="AC230">
            <v>7.0185859375000001</v>
          </cell>
          <cell r="AD230">
            <v>2.7855563964843801</v>
          </cell>
          <cell r="AE230">
            <v>4.4970981445312503</v>
          </cell>
          <cell r="AF230">
            <v>0</v>
          </cell>
          <cell r="AG230">
            <v>1.4038095703125</v>
          </cell>
          <cell r="AH230">
            <v>0</v>
          </cell>
          <cell r="AI230">
            <v>0</v>
          </cell>
          <cell r="AJ230">
            <v>0</v>
          </cell>
          <cell r="AK230">
            <v>3.9726813964843801</v>
          </cell>
          <cell r="AL230">
            <v>2.9756284179687502</v>
          </cell>
          <cell r="AM230">
            <v>0.36462319946289101</v>
          </cell>
          <cell r="AN230">
            <v>0</v>
          </cell>
          <cell r="AO230">
            <v>0.19580003356933601</v>
          </cell>
          <cell r="AP230">
            <v>1.9073503017425499E-3</v>
          </cell>
          <cell r="AQ230">
            <v>1.2830742187499999</v>
          </cell>
          <cell r="AR230">
            <v>132769.94847265625</v>
          </cell>
          <cell r="AS230">
            <v>13268.606</v>
          </cell>
          <cell r="AT230">
            <v>0</v>
          </cell>
          <cell r="AU230">
            <v>30334.164000000001</v>
          </cell>
          <cell r="AV230">
            <v>1236.335</v>
          </cell>
          <cell r="AW230">
            <v>6012.1485000000002</v>
          </cell>
          <cell r="AX230">
            <v>0</v>
          </cell>
          <cell r="AY230">
            <v>516.00009375000002</v>
          </cell>
          <cell r="AZ230">
            <v>0</v>
          </cell>
          <cell r="BA230">
            <v>0</v>
          </cell>
          <cell r="BB230">
            <v>0</v>
          </cell>
          <cell r="BC230">
            <v>1649.143875</v>
          </cell>
          <cell r="BD230">
            <v>25880.962</v>
          </cell>
          <cell r="BE230">
            <v>3173.0762500000001</v>
          </cell>
          <cell r="BF230">
            <v>0</v>
          </cell>
          <cell r="BG230">
            <v>1714.31825</v>
          </cell>
          <cell r="BH230">
            <v>16.708119140625001</v>
          </cell>
          <cell r="BI230">
            <v>-967.522875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29.577259765625001</v>
          </cell>
          <cell r="BO230">
            <v>0</v>
          </cell>
          <cell r="BP230">
            <v>0</v>
          </cell>
          <cell r="BQ230">
            <v>0</v>
          </cell>
          <cell r="BR230">
            <v>7477.692</v>
          </cell>
          <cell r="BS230">
            <v>137426464</v>
          </cell>
          <cell r="BT230">
            <v>0</v>
          </cell>
          <cell r="BU230">
            <v>232870880</v>
          </cell>
          <cell r="BV230">
            <v>11575570</v>
          </cell>
          <cell r="BW230">
            <v>62976136</v>
          </cell>
          <cell r="BX230">
            <v>0</v>
          </cell>
          <cell r="BY230">
            <v>7232277</v>
          </cell>
          <cell r="BZ230">
            <v>0</v>
          </cell>
          <cell r="CA230">
            <v>0</v>
          </cell>
          <cell r="CB230">
            <v>0</v>
          </cell>
          <cell r="CC230">
            <v>18984468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458725.03125</v>
          </cell>
          <cell r="CI230">
            <v>0</v>
          </cell>
          <cell r="CJ230">
            <v>0</v>
          </cell>
          <cell r="CK230">
            <v>0</v>
          </cell>
          <cell r="CL230">
            <v>86590384</v>
          </cell>
          <cell r="CM230">
            <v>0</v>
          </cell>
          <cell r="CN230">
            <v>0</v>
          </cell>
          <cell r="CO230">
            <v>639000</v>
          </cell>
          <cell r="CP230">
            <v>0</v>
          </cell>
          <cell r="CQ230">
            <v>168000</v>
          </cell>
          <cell r="CR230">
            <v>0</v>
          </cell>
          <cell r="CS230">
            <v>74000</v>
          </cell>
          <cell r="CT230">
            <v>12400</v>
          </cell>
          <cell r="CU230">
            <v>0</v>
          </cell>
          <cell r="CV230">
            <v>0</v>
          </cell>
          <cell r="CW230">
            <v>15000</v>
          </cell>
          <cell r="CX230">
            <v>0</v>
          </cell>
          <cell r="CY230">
            <v>76700</v>
          </cell>
          <cell r="CZ230">
            <v>1054531</v>
          </cell>
          <cell r="DA230">
            <v>0</v>
          </cell>
          <cell r="DB230">
            <v>264200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T230">
            <v>33187.575317382798</v>
          </cell>
          <cell r="DV230">
            <v>5.26358056640625</v>
          </cell>
          <cell r="DW230">
            <v>4.8435156250000002</v>
          </cell>
          <cell r="DX230">
            <v>42428.74</v>
          </cell>
        </row>
        <row r="231">
          <cell r="A231" t="str">
            <v>NYISO2011</v>
          </cell>
          <cell r="B231" t="str">
            <v>EAST</v>
          </cell>
          <cell r="C231" t="str">
            <v>NYISO</v>
          </cell>
          <cell r="D231">
            <v>2011</v>
          </cell>
          <cell r="F231">
            <v>164306.54399999999</v>
          </cell>
          <cell r="G231">
            <v>15067.217163085899</v>
          </cell>
          <cell r="H231">
            <v>40.389021329879789</v>
          </cell>
          <cell r="I231">
            <v>2.66860815429688</v>
          </cell>
          <cell r="J231">
            <v>0</v>
          </cell>
          <cell r="K231">
            <v>9.3682373046875007</v>
          </cell>
          <cell r="L231">
            <v>3.2212707519531301</v>
          </cell>
          <cell r="M231">
            <v>5.74594091796875</v>
          </cell>
          <cell r="N231">
            <v>0</v>
          </cell>
          <cell r="O231">
            <v>2.0987761230468802</v>
          </cell>
          <cell r="P231">
            <v>0</v>
          </cell>
          <cell r="Q231">
            <v>0</v>
          </cell>
          <cell r="R231">
            <v>0</v>
          </cell>
          <cell r="S231">
            <v>4.64350244140625</v>
          </cell>
          <cell r="T231">
            <v>4.2498212890625</v>
          </cell>
          <cell r="U231">
            <v>1.47389184570313</v>
          </cell>
          <cell r="V231">
            <v>0</v>
          </cell>
          <cell r="W231">
            <v>0.39212664794921898</v>
          </cell>
          <cell r="X231">
            <v>3.0272123336791999E-2</v>
          </cell>
          <cell r="Y231">
            <v>1.0867626953125</v>
          </cell>
          <cell r="Z231">
            <v>31.671068701267259</v>
          </cell>
          <cell r="AA231">
            <v>1.7463010253906299</v>
          </cell>
          <cell r="AB231">
            <v>0</v>
          </cell>
          <cell r="AC231">
            <v>7.7524790039062497</v>
          </cell>
          <cell r="AD231">
            <v>2.7216491699218799</v>
          </cell>
          <cell r="AE231">
            <v>4.51150537109375</v>
          </cell>
          <cell r="AF231">
            <v>0</v>
          </cell>
          <cell r="AG231">
            <v>1.2981430664062501</v>
          </cell>
          <cell r="AH231">
            <v>0</v>
          </cell>
          <cell r="AI231">
            <v>0</v>
          </cell>
          <cell r="AJ231">
            <v>0</v>
          </cell>
          <cell r="AK231">
            <v>3.90741479492188</v>
          </cell>
          <cell r="AL231">
            <v>2.97600244140625</v>
          </cell>
          <cell r="AM231">
            <v>0.41274835205078103</v>
          </cell>
          <cell r="AN231">
            <v>0</v>
          </cell>
          <cell r="AO231">
            <v>0.19606332397460902</v>
          </cell>
          <cell r="AP231">
            <v>5.3036561012268103E-3</v>
          </cell>
          <cell r="AQ231">
            <v>1.0867626953125</v>
          </cell>
          <cell r="AR231">
            <v>130855.64732373046</v>
          </cell>
          <cell r="AS231">
            <v>12513.359</v>
          </cell>
          <cell r="AT231">
            <v>0</v>
          </cell>
          <cell r="AU231">
            <v>31394.322</v>
          </cell>
          <cell r="AV231">
            <v>527.96175000000005</v>
          </cell>
          <cell r="AW231">
            <v>3573.0030000000002</v>
          </cell>
          <cell r="AX231">
            <v>0</v>
          </cell>
          <cell r="AY231">
            <v>516.01018750000003</v>
          </cell>
          <cell r="AZ231">
            <v>0</v>
          </cell>
          <cell r="BA231">
            <v>0</v>
          </cell>
          <cell r="BB231">
            <v>0</v>
          </cell>
          <cell r="BC231">
            <v>1515.97975</v>
          </cell>
          <cell r="BD231">
            <v>25912.178</v>
          </cell>
          <cell r="BE231">
            <v>3612.3490000000002</v>
          </cell>
          <cell r="BF231">
            <v>0</v>
          </cell>
          <cell r="BG231">
            <v>1717.51475</v>
          </cell>
          <cell r="BH231">
            <v>46.459894531250001</v>
          </cell>
          <cell r="BI231">
            <v>-1106.0216250000001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7.92761669921875</v>
          </cell>
          <cell r="BO231">
            <v>0</v>
          </cell>
          <cell r="BP231">
            <v>0</v>
          </cell>
          <cell r="BQ231">
            <v>0</v>
          </cell>
          <cell r="BR231">
            <v>6328.0559999999996</v>
          </cell>
          <cell r="BS231">
            <v>128850600</v>
          </cell>
          <cell r="BT231">
            <v>0</v>
          </cell>
          <cell r="BU231">
            <v>237407840</v>
          </cell>
          <cell r="BV231">
            <v>4738873.5</v>
          </cell>
          <cell r="BW231">
            <v>37520028</v>
          </cell>
          <cell r="BX231">
            <v>0</v>
          </cell>
          <cell r="BY231">
            <v>7232418</v>
          </cell>
          <cell r="BZ231">
            <v>0</v>
          </cell>
          <cell r="CA231">
            <v>0</v>
          </cell>
          <cell r="CB231">
            <v>0</v>
          </cell>
          <cell r="CC231">
            <v>17635962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124239.6484375</v>
          </cell>
          <cell r="CI231">
            <v>0</v>
          </cell>
          <cell r="CJ231">
            <v>0</v>
          </cell>
          <cell r="CK231">
            <v>0</v>
          </cell>
          <cell r="CL231">
            <v>73903472</v>
          </cell>
          <cell r="CM231">
            <v>0</v>
          </cell>
          <cell r="CN231">
            <v>0</v>
          </cell>
          <cell r="CO231">
            <v>550000</v>
          </cell>
          <cell r="CP231">
            <v>0</v>
          </cell>
          <cell r="CQ231">
            <v>0</v>
          </cell>
          <cell r="CR231">
            <v>0</v>
          </cell>
          <cell r="CS231">
            <v>177000</v>
          </cell>
          <cell r="CT231">
            <v>0</v>
          </cell>
          <cell r="CU231">
            <v>0</v>
          </cell>
          <cell r="CV231">
            <v>0</v>
          </cell>
          <cell r="CW231">
            <v>22000</v>
          </cell>
          <cell r="CX231">
            <v>0</v>
          </cell>
          <cell r="CY231">
            <v>77200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T231">
            <v>32585.890625</v>
          </cell>
          <cell r="DV231">
            <v>5.4098110351562498</v>
          </cell>
          <cell r="DW231">
            <v>5.0566958007812497</v>
          </cell>
          <cell r="DX231">
            <v>44296.548000000003</v>
          </cell>
        </row>
        <row r="232">
          <cell r="A232" t="str">
            <v>NYISO2012</v>
          </cell>
          <cell r="B232" t="str">
            <v>EAST</v>
          </cell>
          <cell r="C232" t="str">
            <v>NYISO</v>
          </cell>
          <cell r="D232">
            <v>2012</v>
          </cell>
          <cell r="F232">
            <v>167435.016</v>
          </cell>
          <cell r="G232">
            <v>15091.6162719727</v>
          </cell>
          <cell r="H232">
            <v>40.84370118713381</v>
          </cell>
          <cell r="I232">
            <v>2.5875759277343802</v>
          </cell>
          <cell r="J232">
            <v>0</v>
          </cell>
          <cell r="K232">
            <v>9.55078125</v>
          </cell>
          <cell r="L232">
            <v>3.2222412109374998</v>
          </cell>
          <cell r="M232">
            <v>5.7459121093750003</v>
          </cell>
          <cell r="N232">
            <v>0</v>
          </cell>
          <cell r="O232">
            <v>2.0995434570312499</v>
          </cell>
          <cell r="P232">
            <v>0</v>
          </cell>
          <cell r="Q232">
            <v>0</v>
          </cell>
          <cell r="R232">
            <v>0</v>
          </cell>
          <cell r="S232">
            <v>4.6435190429687498</v>
          </cell>
          <cell r="T232">
            <v>4.2498212890625</v>
          </cell>
          <cell r="U232">
            <v>1.80188159179688</v>
          </cell>
          <cell r="V232">
            <v>0</v>
          </cell>
          <cell r="W232">
            <v>0.39214578247070303</v>
          </cell>
          <cell r="X232">
            <v>5.37044525146484E-2</v>
          </cell>
          <cell r="Y232">
            <v>1.08674011230469</v>
          </cell>
          <cell r="Z232">
            <v>31.73225760459901</v>
          </cell>
          <cell r="AA232">
            <v>1.70769494628906</v>
          </cell>
          <cell r="AB232">
            <v>0</v>
          </cell>
          <cell r="AC232">
            <v>7.8959858398437497</v>
          </cell>
          <cell r="AD232">
            <v>2.7209531249999999</v>
          </cell>
          <cell r="AE232">
            <v>4.510458984375</v>
          </cell>
          <cell r="AF232">
            <v>0</v>
          </cell>
          <cell r="AG232">
            <v>1.27889965820313</v>
          </cell>
          <cell r="AH232">
            <v>0</v>
          </cell>
          <cell r="AI232">
            <v>0</v>
          </cell>
          <cell r="AJ232">
            <v>0</v>
          </cell>
          <cell r="AK232">
            <v>3.90717431640625</v>
          </cell>
          <cell r="AL232">
            <v>2.9757304687500001</v>
          </cell>
          <cell r="AM232">
            <v>0.50147174072265599</v>
          </cell>
          <cell r="AN232">
            <v>0</v>
          </cell>
          <cell r="AO232">
            <v>0.19607289123535199</v>
          </cell>
          <cell r="AP232">
            <v>9.2928066253662091E-3</v>
          </cell>
          <cell r="AQ232">
            <v>1.08674011230469</v>
          </cell>
          <cell r="AR232">
            <v>131375.50598437502</v>
          </cell>
          <cell r="AS232">
            <v>13222.300999999999</v>
          </cell>
          <cell r="AT232">
            <v>0</v>
          </cell>
          <cell r="AU232">
            <v>30685.13</v>
          </cell>
          <cell r="AV232">
            <v>719.47437500000001</v>
          </cell>
          <cell r="AW232">
            <v>3827.3470000000002</v>
          </cell>
          <cell r="AX232">
            <v>0</v>
          </cell>
          <cell r="AY232">
            <v>518.58231249999994</v>
          </cell>
          <cell r="AZ232">
            <v>0</v>
          </cell>
          <cell r="BA232">
            <v>0</v>
          </cell>
          <cell r="BB232">
            <v>0</v>
          </cell>
          <cell r="BC232">
            <v>1543.078125</v>
          </cell>
          <cell r="BD232">
            <v>25994.92</v>
          </cell>
          <cell r="BE232">
            <v>4404.8064999999997</v>
          </cell>
          <cell r="BF232">
            <v>0</v>
          </cell>
          <cell r="BG232">
            <v>1722.3043749999999</v>
          </cell>
          <cell r="BH232">
            <v>81.628015625000003</v>
          </cell>
          <cell r="BI232">
            <v>-1156.14075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8.0900312499999991</v>
          </cell>
          <cell r="BO232">
            <v>0</v>
          </cell>
          <cell r="BP232">
            <v>0</v>
          </cell>
          <cell r="BQ232">
            <v>0</v>
          </cell>
          <cell r="BR232">
            <v>6395.3649999999998</v>
          </cell>
          <cell r="BS232">
            <v>136348288</v>
          </cell>
          <cell r="BT232">
            <v>0</v>
          </cell>
          <cell r="BU232">
            <v>231884384</v>
          </cell>
          <cell r="BV232">
            <v>6540470</v>
          </cell>
          <cell r="BW232">
            <v>40137816</v>
          </cell>
          <cell r="BX232">
            <v>0</v>
          </cell>
          <cell r="BY232">
            <v>7268573</v>
          </cell>
          <cell r="BZ232">
            <v>0</v>
          </cell>
          <cell r="CA232">
            <v>0</v>
          </cell>
          <cell r="CB232">
            <v>0</v>
          </cell>
          <cell r="CC232">
            <v>17916208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126752.2265625</v>
          </cell>
          <cell r="CI232">
            <v>0</v>
          </cell>
          <cell r="CJ232">
            <v>0</v>
          </cell>
          <cell r="CK232">
            <v>0</v>
          </cell>
          <cell r="CL232">
            <v>74638352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400000</v>
          </cell>
          <cell r="CT232">
            <v>2000</v>
          </cell>
          <cell r="CU232">
            <v>0</v>
          </cell>
          <cell r="CV232">
            <v>0</v>
          </cell>
          <cell r="CW232">
            <v>24200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T232">
            <v>33267.826904296897</v>
          </cell>
          <cell r="DV232">
            <v>5.4098349609375003</v>
          </cell>
          <cell r="DW232">
            <v>4.9417827148437503</v>
          </cell>
          <cell r="DX232">
            <v>43408.62</v>
          </cell>
        </row>
        <row r="233">
          <cell r="A233" t="str">
            <v>NYISO2013</v>
          </cell>
          <cell r="B233" t="str">
            <v>EAST</v>
          </cell>
          <cell r="C233" t="str">
            <v>NYISO</v>
          </cell>
          <cell r="D233">
            <v>2013</v>
          </cell>
          <cell r="F233">
            <v>169843.51199999999</v>
          </cell>
          <cell r="G233">
            <v>15698.645935058599</v>
          </cell>
          <cell r="H233">
            <v>41.132587806701686</v>
          </cell>
          <cell r="I233">
            <v>2.5875754394531301</v>
          </cell>
          <cell r="J233">
            <v>0</v>
          </cell>
          <cell r="K233">
            <v>9.5490585937500008</v>
          </cell>
          <cell r="L233">
            <v>3.2212707519531301</v>
          </cell>
          <cell r="M233">
            <v>5.74594091796875</v>
          </cell>
          <cell r="N233">
            <v>0</v>
          </cell>
          <cell r="O233">
            <v>2.0987761230468802</v>
          </cell>
          <cell r="P233">
            <v>0</v>
          </cell>
          <cell r="Q233">
            <v>0</v>
          </cell>
          <cell r="R233">
            <v>0</v>
          </cell>
          <cell r="S233">
            <v>4.64350244140625</v>
          </cell>
          <cell r="T233">
            <v>4.2498212890625</v>
          </cell>
          <cell r="U233">
            <v>2.0683686523437501</v>
          </cell>
          <cell r="V233">
            <v>0</v>
          </cell>
          <cell r="W233">
            <v>0.39212664794921898</v>
          </cell>
          <cell r="X233">
            <v>7.9573219299316406E-2</v>
          </cell>
          <cell r="Y233">
            <v>1.0867626953125</v>
          </cell>
          <cell r="Z233">
            <v>31.972483206748976</v>
          </cell>
          <cell r="AA233">
            <v>1.7074396972656301</v>
          </cell>
          <cell r="AB233">
            <v>0</v>
          </cell>
          <cell r="AC233">
            <v>7.8959599609374997</v>
          </cell>
          <cell r="AD233">
            <v>2.7193808593750002</v>
          </cell>
          <cell r="AE233">
            <v>4.5084726562500004</v>
          </cell>
          <cell r="AF233">
            <v>0</v>
          </cell>
          <cell r="AG233">
            <v>1.2637587890624999</v>
          </cell>
          <cell r="AH233">
            <v>0</v>
          </cell>
          <cell r="AI233">
            <v>0</v>
          </cell>
          <cell r="AJ233">
            <v>0</v>
          </cell>
          <cell r="AK233">
            <v>3.9068859863281302</v>
          </cell>
          <cell r="AL233">
            <v>2.97600244140625</v>
          </cell>
          <cell r="AM233">
            <v>0.58008782958984395</v>
          </cell>
          <cell r="AN233">
            <v>0</v>
          </cell>
          <cell r="AO233">
            <v>0.19606332397460902</v>
          </cell>
          <cell r="AP233">
            <v>1.37070531845093E-2</v>
          </cell>
          <cell r="AQ233">
            <v>1.0867626953125</v>
          </cell>
          <cell r="AR233">
            <v>136160.67757910158</v>
          </cell>
          <cell r="AS233">
            <v>13396.011</v>
          </cell>
          <cell r="AT233">
            <v>0</v>
          </cell>
          <cell r="AU233">
            <v>32818.004000000001</v>
          </cell>
          <cell r="AV233">
            <v>814.95418749999999</v>
          </cell>
          <cell r="AW233">
            <v>4165.5545000000002</v>
          </cell>
          <cell r="AX233">
            <v>0</v>
          </cell>
          <cell r="AY233">
            <v>516.01018750000003</v>
          </cell>
          <cell r="AZ233">
            <v>0</v>
          </cell>
          <cell r="BA233">
            <v>0</v>
          </cell>
          <cell r="BB233">
            <v>0</v>
          </cell>
          <cell r="BC233">
            <v>1542.1590000000001</v>
          </cell>
          <cell r="BD233">
            <v>25930.574000000001</v>
          </cell>
          <cell r="BE233">
            <v>5081.433</v>
          </cell>
          <cell r="BF233">
            <v>0</v>
          </cell>
          <cell r="BG233">
            <v>1717.51475</v>
          </cell>
          <cell r="BH233">
            <v>120.0737890625</v>
          </cell>
          <cell r="BI233">
            <v>-1323.5473750000001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8.3035400390625007</v>
          </cell>
          <cell r="BO233">
            <v>0</v>
          </cell>
          <cell r="BP233">
            <v>0</v>
          </cell>
          <cell r="BQ233">
            <v>0</v>
          </cell>
          <cell r="BR233">
            <v>6540.2849999999999</v>
          </cell>
          <cell r="BS233">
            <v>138364240</v>
          </cell>
          <cell r="BT233">
            <v>0</v>
          </cell>
          <cell r="BU233">
            <v>248399408</v>
          </cell>
          <cell r="BV233">
            <v>7445958</v>
          </cell>
          <cell r="BW233">
            <v>43667848</v>
          </cell>
          <cell r="BX233">
            <v>0</v>
          </cell>
          <cell r="BY233">
            <v>7232418</v>
          </cell>
          <cell r="BZ233">
            <v>0</v>
          </cell>
          <cell r="CA233">
            <v>0</v>
          </cell>
          <cell r="CB233">
            <v>0</v>
          </cell>
          <cell r="CC233">
            <v>17900128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130040.5625</v>
          </cell>
          <cell r="CI233">
            <v>0</v>
          </cell>
          <cell r="CJ233">
            <v>0</v>
          </cell>
          <cell r="CK233">
            <v>0</v>
          </cell>
          <cell r="CL233">
            <v>76184832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200000</v>
          </cell>
          <cell r="CT233">
            <v>0</v>
          </cell>
          <cell r="CU233">
            <v>0</v>
          </cell>
          <cell r="CV233">
            <v>0</v>
          </cell>
          <cell r="CW233">
            <v>26620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T233">
            <v>33592.111328125</v>
          </cell>
          <cell r="DV233">
            <v>5.4098110351562498</v>
          </cell>
          <cell r="DW233">
            <v>5.1179619140624997</v>
          </cell>
          <cell r="DX233">
            <v>44833.347999999998</v>
          </cell>
        </row>
        <row r="234">
          <cell r="A234" t="str">
            <v>NYISO2014</v>
          </cell>
          <cell r="B234" t="str">
            <v>EAST</v>
          </cell>
          <cell r="C234" t="str">
            <v>NYISO</v>
          </cell>
          <cell r="D234">
            <v>2014</v>
          </cell>
          <cell r="F234">
            <v>172441.96799999999</v>
          </cell>
          <cell r="G234">
            <v>16080.4337158203</v>
          </cell>
          <cell r="H234">
            <v>41.568404296875023</v>
          </cell>
          <cell r="I234">
            <v>2.5875754394531301</v>
          </cell>
          <cell r="J234">
            <v>0</v>
          </cell>
          <cell r="K234">
            <v>9.5490585937500008</v>
          </cell>
          <cell r="L234">
            <v>3.2212707519531301</v>
          </cell>
          <cell r="M234">
            <v>5.74594091796875</v>
          </cell>
          <cell r="N234">
            <v>0</v>
          </cell>
          <cell r="O234">
            <v>2.0987761230468802</v>
          </cell>
          <cell r="P234">
            <v>0</v>
          </cell>
          <cell r="Q234">
            <v>0</v>
          </cell>
          <cell r="R234">
            <v>0</v>
          </cell>
          <cell r="S234">
            <v>4.64350244140625</v>
          </cell>
          <cell r="T234">
            <v>4.2498212890625</v>
          </cell>
          <cell r="U234">
            <v>2.4026152343749998</v>
          </cell>
          <cell r="V234">
            <v>0</v>
          </cell>
          <cell r="W234">
            <v>0.39212664794921898</v>
          </cell>
          <cell r="X234">
            <v>0.107980041503906</v>
          </cell>
          <cell r="Y234">
            <v>1.1599257812499999</v>
          </cell>
          <cell r="Z234">
            <v>31.951723358154311</v>
          </cell>
          <cell r="AA234">
            <v>1.7082659912109399</v>
          </cell>
          <cell r="AB234">
            <v>0</v>
          </cell>
          <cell r="AC234">
            <v>7.8959707031250002</v>
          </cell>
          <cell r="AD234">
            <v>2.7201611328125002</v>
          </cell>
          <cell r="AE234">
            <v>4.5112407226562503</v>
          </cell>
          <cell r="AF234">
            <v>0</v>
          </cell>
          <cell r="AG234">
            <v>1.2484719238281301</v>
          </cell>
          <cell r="AH234">
            <v>0</v>
          </cell>
          <cell r="AI234">
            <v>0</v>
          </cell>
          <cell r="AJ234">
            <v>0</v>
          </cell>
          <cell r="AK234">
            <v>3.9054284667968799</v>
          </cell>
          <cell r="AL234">
            <v>2.97600244140625</v>
          </cell>
          <cell r="AM234">
            <v>0.67074395751953098</v>
          </cell>
          <cell r="AN234">
            <v>0</v>
          </cell>
          <cell r="AO234">
            <v>0.19606332397460902</v>
          </cell>
          <cell r="AP234">
            <v>1.8549011230468801E-2</v>
          </cell>
          <cell r="AQ234">
            <v>1.1599257812499999</v>
          </cell>
          <cell r="AR234">
            <v>139299.36617675785</v>
          </cell>
          <cell r="AS234">
            <v>13432.902</v>
          </cell>
          <cell r="AT234">
            <v>0</v>
          </cell>
          <cell r="AU234">
            <v>35803.536</v>
          </cell>
          <cell r="AV234">
            <v>878.34537499999999</v>
          </cell>
          <cell r="AW234">
            <v>4849.8594999999996</v>
          </cell>
          <cell r="AX234">
            <v>0</v>
          </cell>
          <cell r="AY234">
            <v>516.01018750000003</v>
          </cell>
          <cell r="AZ234">
            <v>0</v>
          </cell>
          <cell r="BA234">
            <v>0</v>
          </cell>
          <cell r="BB234">
            <v>0</v>
          </cell>
          <cell r="BC234">
            <v>1534.173125</v>
          </cell>
          <cell r="BD234">
            <v>25977.034</v>
          </cell>
          <cell r="BE234">
            <v>5875.6464999999998</v>
          </cell>
          <cell r="BF234">
            <v>0</v>
          </cell>
          <cell r="BG234">
            <v>1717.51475</v>
          </cell>
          <cell r="BH234">
            <v>162.48934374999999</v>
          </cell>
          <cell r="BI234">
            <v>-1529.3185000000001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11.1363955078125</v>
          </cell>
          <cell r="BO234">
            <v>0</v>
          </cell>
          <cell r="BP234">
            <v>0</v>
          </cell>
          <cell r="BQ234">
            <v>0</v>
          </cell>
          <cell r="BR234">
            <v>6787.7534999999998</v>
          </cell>
          <cell r="BS234">
            <v>138656640</v>
          </cell>
          <cell r="BT234">
            <v>0</v>
          </cell>
          <cell r="BU234">
            <v>271445952</v>
          </cell>
          <cell r="BV234">
            <v>8245508</v>
          </cell>
          <cell r="BW234">
            <v>50915432</v>
          </cell>
          <cell r="BX234">
            <v>0</v>
          </cell>
          <cell r="BY234">
            <v>7232418</v>
          </cell>
          <cell r="BZ234">
            <v>0</v>
          </cell>
          <cell r="CA234">
            <v>0</v>
          </cell>
          <cell r="CB234">
            <v>0</v>
          </cell>
          <cell r="CC234">
            <v>17819152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173793.390625</v>
          </cell>
          <cell r="CI234">
            <v>0</v>
          </cell>
          <cell r="CJ234">
            <v>0</v>
          </cell>
          <cell r="CK234">
            <v>0</v>
          </cell>
          <cell r="CL234">
            <v>78911800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294200</v>
          </cell>
          <cell r="CS234">
            <v>400000</v>
          </cell>
          <cell r="CT234">
            <v>0</v>
          </cell>
          <cell r="CU234">
            <v>0</v>
          </cell>
          <cell r="CV234">
            <v>0</v>
          </cell>
          <cell r="CW234">
            <v>29282</v>
          </cell>
          <cell r="CX234">
            <v>0</v>
          </cell>
          <cell r="CY234">
            <v>0</v>
          </cell>
          <cell r="CZ234">
            <v>5500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T234">
            <v>34161.400146484397</v>
          </cell>
          <cell r="DV234">
            <v>5.4098110351562498</v>
          </cell>
          <cell r="DW234">
            <v>4.9408999023437499</v>
          </cell>
          <cell r="DX234">
            <v>43282.284</v>
          </cell>
        </row>
        <row r="235">
          <cell r="A235" t="str">
            <v>NYISO2015</v>
          </cell>
          <cell r="B235" t="str">
            <v>EAST</v>
          </cell>
          <cell r="C235" t="str">
            <v>NYISO</v>
          </cell>
          <cell r="D235">
            <v>2015</v>
          </cell>
          <cell r="F235">
            <v>175003.53599999999</v>
          </cell>
          <cell r="G235">
            <v>16953.001586914099</v>
          </cell>
          <cell r="H235">
            <v>42.070139831542996</v>
          </cell>
          <cell r="I235">
            <v>2.5792072753906301</v>
          </cell>
          <cell r="J235">
            <v>0</v>
          </cell>
          <cell r="K235">
            <v>9.5490585937500008</v>
          </cell>
          <cell r="L235">
            <v>3.2212707519531301</v>
          </cell>
          <cell r="M235">
            <v>5.74594091796875</v>
          </cell>
          <cell r="N235">
            <v>0</v>
          </cell>
          <cell r="O235">
            <v>2.0932761230468802</v>
          </cell>
          <cell r="P235">
            <v>0</v>
          </cell>
          <cell r="Q235">
            <v>0</v>
          </cell>
          <cell r="R235">
            <v>0</v>
          </cell>
          <cell r="S235">
            <v>4.64350244140625</v>
          </cell>
          <cell r="T235">
            <v>4.2498212890625</v>
          </cell>
          <cell r="U235">
            <v>2.6683686523437502</v>
          </cell>
          <cell r="V235">
            <v>0</v>
          </cell>
          <cell r="W235">
            <v>0.39212664794921898</v>
          </cell>
          <cell r="X235">
            <v>0.13922753906249999</v>
          </cell>
          <cell r="Y235">
            <v>1.37852856445313</v>
          </cell>
          <cell r="Z235">
            <v>32.348529369354267</v>
          </cell>
          <cell r="AA235">
            <v>1.68811877441406</v>
          </cell>
          <cell r="AB235">
            <v>0</v>
          </cell>
          <cell r="AC235">
            <v>7.8959707031250002</v>
          </cell>
          <cell r="AD235">
            <v>2.71878100585938</v>
          </cell>
          <cell r="AE235">
            <v>4.5095288085937497</v>
          </cell>
          <cell r="AF235">
            <v>0</v>
          </cell>
          <cell r="AG235">
            <v>1.2497108154296901</v>
          </cell>
          <cell r="AH235">
            <v>0</v>
          </cell>
          <cell r="AI235">
            <v>0</v>
          </cell>
          <cell r="AJ235">
            <v>0</v>
          </cell>
          <cell r="AK235">
            <v>3.9058576660156299</v>
          </cell>
          <cell r="AL235">
            <v>2.97600244140625</v>
          </cell>
          <cell r="AM235">
            <v>0.74942950439453104</v>
          </cell>
          <cell r="AN235">
            <v>0</v>
          </cell>
          <cell r="AO235">
            <v>0.19606332397460902</v>
          </cell>
          <cell r="AP235">
            <v>2.38751640319824E-2</v>
          </cell>
          <cell r="AQ235">
            <v>1.37852856445313</v>
          </cell>
          <cell r="AR235">
            <v>146383.47355175781</v>
          </cell>
          <cell r="AS235">
            <v>12151.189</v>
          </cell>
          <cell r="AT235">
            <v>0</v>
          </cell>
          <cell r="AU235">
            <v>41915.811999999998</v>
          </cell>
          <cell r="AV235">
            <v>1069.36375</v>
          </cell>
          <cell r="AW235">
            <v>5456.0315000000001</v>
          </cell>
          <cell r="AX235">
            <v>0</v>
          </cell>
          <cell r="AY235">
            <v>516.01018750000003</v>
          </cell>
          <cell r="AZ235">
            <v>0</v>
          </cell>
          <cell r="BA235">
            <v>0</v>
          </cell>
          <cell r="BB235">
            <v>0</v>
          </cell>
          <cell r="BC235">
            <v>1547.6556250000001</v>
          </cell>
          <cell r="BD235">
            <v>25980.241999999998</v>
          </cell>
          <cell r="BE235">
            <v>6564.9880000000003</v>
          </cell>
          <cell r="BF235">
            <v>0</v>
          </cell>
          <cell r="BG235">
            <v>1717.51475</v>
          </cell>
          <cell r="BH235">
            <v>209.14643749999999</v>
          </cell>
          <cell r="BI235">
            <v>-2088.8265000000001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12.850301757812501</v>
          </cell>
          <cell r="BO235">
            <v>0</v>
          </cell>
          <cell r="BP235">
            <v>0</v>
          </cell>
          <cell r="BQ235">
            <v>0</v>
          </cell>
          <cell r="BR235">
            <v>7035.1324999999997</v>
          </cell>
          <cell r="BS235">
            <v>123954152</v>
          </cell>
          <cell r="BT235">
            <v>0</v>
          </cell>
          <cell r="BU235">
            <v>317237888</v>
          </cell>
          <cell r="BV235">
            <v>10097643</v>
          </cell>
          <cell r="BW235">
            <v>57333540</v>
          </cell>
          <cell r="BX235">
            <v>0</v>
          </cell>
          <cell r="BY235">
            <v>7232418</v>
          </cell>
          <cell r="BZ235">
            <v>0</v>
          </cell>
          <cell r="CA235">
            <v>0</v>
          </cell>
          <cell r="CB235">
            <v>0</v>
          </cell>
          <cell r="CC235">
            <v>17955836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200275.78125</v>
          </cell>
          <cell r="CI235">
            <v>0</v>
          </cell>
          <cell r="CJ235">
            <v>0</v>
          </cell>
          <cell r="CK235">
            <v>0</v>
          </cell>
          <cell r="CL235">
            <v>81606432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200000</v>
          </cell>
          <cell r="CT235">
            <v>0</v>
          </cell>
          <cell r="CU235">
            <v>0</v>
          </cell>
          <cell r="CV235">
            <v>0</v>
          </cell>
          <cell r="CW235">
            <v>32210</v>
          </cell>
          <cell r="CX235">
            <v>0</v>
          </cell>
          <cell r="CY235">
            <v>102800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T235">
            <v>34651.577880859397</v>
          </cell>
          <cell r="DV235">
            <v>5.4098110351562498</v>
          </cell>
          <cell r="DW235">
            <v>5.05666259765625</v>
          </cell>
          <cell r="DX235">
            <v>44296.364000000001</v>
          </cell>
        </row>
        <row r="236">
          <cell r="A236" t="str">
            <v>NYISO2016</v>
          </cell>
          <cell r="B236" t="str">
            <v>EAST</v>
          </cell>
          <cell r="C236" t="str">
            <v>NYISO</v>
          </cell>
          <cell r="D236">
            <v>2016</v>
          </cell>
          <cell r="F236">
            <v>175165.17600000001</v>
          </cell>
          <cell r="G236">
            <v>16536.712707519499</v>
          </cell>
          <cell r="H236">
            <v>43.206989089965838</v>
          </cell>
          <cell r="I236">
            <v>2.4858942871093799</v>
          </cell>
          <cell r="J236">
            <v>0</v>
          </cell>
          <cell r="K236">
            <v>9.55078125</v>
          </cell>
          <cell r="L236">
            <v>3.3109890136718798</v>
          </cell>
          <cell r="M236">
            <v>5.7459121093750003</v>
          </cell>
          <cell r="N236">
            <v>0</v>
          </cell>
          <cell r="O236">
            <v>2.0536079101562499</v>
          </cell>
          <cell r="P236">
            <v>0</v>
          </cell>
          <cell r="Q236">
            <v>0</v>
          </cell>
          <cell r="R236">
            <v>0</v>
          </cell>
          <cell r="S236">
            <v>5.3882167968749997</v>
          </cell>
          <cell r="T236">
            <v>4.2498212890625</v>
          </cell>
          <cell r="U236">
            <v>3.06700170898438</v>
          </cell>
          <cell r="V236">
            <v>0</v>
          </cell>
          <cell r="W236">
            <v>0.39214578247070303</v>
          </cell>
          <cell r="X236">
            <v>0.17428752136230499</v>
          </cell>
          <cell r="Y236">
            <v>1.3784964599609399</v>
          </cell>
          <cell r="Z236">
            <v>33.02621680068971</v>
          </cell>
          <cell r="AA236">
            <v>1.61261999511719</v>
          </cell>
          <cell r="AB236">
            <v>0</v>
          </cell>
          <cell r="AC236">
            <v>7.8959858398437497</v>
          </cell>
          <cell r="AD236">
            <v>2.7976823730468801</v>
          </cell>
          <cell r="AE236">
            <v>4.5085307617187498</v>
          </cell>
          <cell r="AF236">
            <v>0</v>
          </cell>
          <cell r="AG236">
            <v>1.2279744873046901</v>
          </cell>
          <cell r="AH236">
            <v>0</v>
          </cell>
          <cell r="AI236">
            <v>0</v>
          </cell>
          <cell r="AJ236">
            <v>0</v>
          </cell>
          <cell r="AK236">
            <v>4.5381713867187496</v>
          </cell>
          <cell r="AL236">
            <v>2.9757304687500001</v>
          </cell>
          <cell r="AM236">
            <v>0.86243841552734402</v>
          </cell>
          <cell r="AN236">
            <v>0</v>
          </cell>
          <cell r="AO236">
            <v>0.19607289123535199</v>
          </cell>
          <cell r="AP236">
            <v>2.9791065216064498E-2</v>
          </cell>
          <cell r="AQ236">
            <v>1.3784964599609399</v>
          </cell>
          <cell r="AR236">
            <v>142763.23820800782</v>
          </cell>
          <cell r="AS236">
            <v>11251.737999999999</v>
          </cell>
          <cell r="AT236">
            <v>0</v>
          </cell>
          <cell r="AU236">
            <v>40043.379999999997</v>
          </cell>
          <cell r="AV236">
            <v>728.26656249999996</v>
          </cell>
          <cell r="AW236">
            <v>4370.2879999999996</v>
          </cell>
          <cell r="AX236">
            <v>0</v>
          </cell>
          <cell r="AY236">
            <v>518.58231249999994</v>
          </cell>
          <cell r="AZ236">
            <v>0</v>
          </cell>
          <cell r="BA236">
            <v>0</v>
          </cell>
          <cell r="BB236">
            <v>0</v>
          </cell>
          <cell r="BC236">
            <v>1530.49325</v>
          </cell>
          <cell r="BD236">
            <v>26020.526000000002</v>
          </cell>
          <cell r="BE236">
            <v>7575.6445000000003</v>
          </cell>
          <cell r="BF236">
            <v>0</v>
          </cell>
          <cell r="BG236">
            <v>1722.3043749999999</v>
          </cell>
          <cell r="BH236">
            <v>261.684703125</v>
          </cell>
          <cell r="BI236">
            <v>-2233.8490000000002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8.0710048828125007</v>
          </cell>
          <cell r="BO236">
            <v>0</v>
          </cell>
          <cell r="BP236">
            <v>0</v>
          </cell>
          <cell r="BQ236">
            <v>0</v>
          </cell>
          <cell r="BR236">
            <v>7022.1925000000001</v>
          </cell>
          <cell r="BS236">
            <v>114612480</v>
          </cell>
          <cell r="BT236">
            <v>0</v>
          </cell>
          <cell r="BU236">
            <v>301299072</v>
          </cell>
          <cell r="BV236">
            <v>6732461.5</v>
          </cell>
          <cell r="BW236">
            <v>45833668</v>
          </cell>
          <cell r="BX236">
            <v>0</v>
          </cell>
          <cell r="BY236">
            <v>7268573</v>
          </cell>
          <cell r="BZ236">
            <v>0</v>
          </cell>
          <cell r="CA236">
            <v>0</v>
          </cell>
          <cell r="CB236">
            <v>0</v>
          </cell>
          <cell r="CC236">
            <v>17788838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126452.015625</v>
          </cell>
          <cell r="CI236">
            <v>0</v>
          </cell>
          <cell r="CJ236">
            <v>0</v>
          </cell>
          <cell r="CK236">
            <v>0</v>
          </cell>
          <cell r="CL236">
            <v>81183976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200000</v>
          </cell>
          <cell r="CT236">
            <v>2712</v>
          </cell>
          <cell r="CU236">
            <v>0</v>
          </cell>
          <cell r="CV236">
            <v>0</v>
          </cell>
          <cell r="CW236">
            <v>30000</v>
          </cell>
          <cell r="CX236">
            <v>0</v>
          </cell>
          <cell r="CY236">
            <v>0</v>
          </cell>
          <cell r="CZ236">
            <v>39100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Q236">
            <v>3.0177560070247149</v>
          </cell>
          <cell r="DR236">
            <v>6.0699950479767821</v>
          </cell>
          <cell r="DS236">
            <v>19.654748885230273</v>
          </cell>
          <cell r="DT236">
            <v>34436.699951171897</v>
          </cell>
          <cell r="DU236">
            <v>7.4459043885343226</v>
          </cell>
          <cell r="DV236">
            <v>5.4098349609375003</v>
          </cell>
          <cell r="DW236">
            <v>5.0027226562499996</v>
          </cell>
          <cell r="DX236">
            <v>43943.915999999997</v>
          </cell>
        </row>
        <row r="237">
          <cell r="A237" t="str">
            <v>NYISO2017</v>
          </cell>
          <cell r="B237" t="str">
            <v>EAST</v>
          </cell>
          <cell r="C237" t="str">
            <v>NYISO</v>
          </cell>
          <cell r="D237">
            <v>2017</v>
          </cell>
          <cell r="F237">
            <v>176593.65599999999</v>
          </cell>
          <cell r="G237">
            <v>17391.0342407227</v>
          </cell>
          <cell r="H237">
            <v>44.610696624755874</v>
          </cell>
          <cell r="I237">
            <v>2.4723488769531299</v>
          </cell>
          <cell r="J237">
            <v>0</v>
          </cell>
          <cell r="K237">
            <v>10.74905859375</v>
          </cell>
          <cell r="L237">
            <v>3.3100036621093798</v>
          </cell>
          <cell r="M237">
            <v>5.74594091796875</v>
          </cell>
          <cell r="N237">
            <v>0</v>
          </cell>
          <cell r="O237">
            <v>2.0484943847656298</v>
          </cell>
          <cell r="P237">
            <v>0</v>
          </cell>
          <cell r="Q237">
            <v>0</v>
          </cell>
          <cell r="R237">
            <v>0</v>
          </cell>
          <cell r="S237">
            <v>5.3881821289062497</v>
          </cell>
          <cell r="T237">
            <v>4.2498212890625</v>
          </cell>
          <cell r="U237">
            <v>3.26736865234375</v>
          </cell>
          <cell r="V237">
            <v>0</v>
          </cell>
          <cell r="W237">
            <v>0.39212664794921898</v>
          </cell>
          <cell r="X237">
            <v>0.199011871337891</v>
          </cell>
          <cell r="Y237">
            <v>1.37852856445313</v>
          </cell>
          <cell r="Z237">
            <v>34.289994338989267</v>
          </cell>
          <cell r="AA237">
            <v>1.5985283203125</v>
          </cell>
          <cell r="AB237">
            <v>0</v>
          </cell>
          <cell r="AC237">
            <v>9.0599707031249999</v>
          </cell>
          <cell r="AD237">
            <v>2.7964140624999998</v>
          </cell>
          <cell r="AE237">
            <v>4.51150537109375</v>
          </cell>
          <cell r="AF237">
            <v>0</v>
          </cell>
          <cell r="AG237">
            <v>1.21447009277344</v>
          </cell>
          <cell r="AH237">
            <v>0</v>
          </cell>
          <cell r="AI237">
            <v>0</v>
          </cell>
          <cell r="AJ237">
            <v>0</v>
          </cell>
          <cell r="AK237">
            <v>4.5378510742187501</v>
          </cell>
          <cell r="AL237">
            <v>2.97600244140625</v>
          </cell>
          <cell r="AM237">
            <v>0.930116943359375</v>
          </cell>
          <cell r="AN237">
            <v>0</v>
          </cell>
          <cell r="AO237">
            <v>0.19606332397460902</v>
          </cell>
          <cell r="AP237">
            <v>3.39472503662109E-2</v>
          </cell>
          <cell r="AQ237">
            <v>1.37852856445313</v>
          </cell>
          <cell r="AR237">
            <v>149713.12829980467</v>
          </cell>
          <cell r="AS237">
            <v>10991.101000000001</v>
          </cell>
          <cell r="AT237">
            <v>0</v>
          </cell>
          <cell r="AU237">
            <v>47881.175999999999</v>
          </cell>
          <cell r="AV237">
            <v>637.86324999999999</v>
          </cell>
          <cell r="AW237">
            <v>3375.6907500000002</v>
          </cell>
          <cell r="AX237">
            <v>0</v>
          </cell>
          <cell r="AY237">
            <v>516.01018750000003</v>
          </cell>
          <cell r="AZ237">
            <v>0</v>
          </cell>
          <cell r="BA237">
            <v>0</v>
          </cell>
          <cell r="BB237">
            <v>0</v>
          </cell>
          <cell r="BC237">
            <v>1516.7703750000001</v>
          </cell>
          <cell r="BD237">
            <v>25952.77</v>
          </cell>
          <cell r="BE237">
            <v>8147.8185000000003</v>
          </cell>
          <cell r="BF237">
            <v>0</v>
          </cell>
          <cell r="BG237">
            <v>1717.51475</v>
          </cell>
          <cell r="BH237">
            <v>297.37790625000002</v>
          </cell>
          <cell r="BI237">
            <v>-2359.9382500000002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8.4548310546874994</v>
          </cell>
          <cell r="BO237">
            <v>0</v>
          </cell>
          <cell r="BP237">
            <v>0</v>
          </cell>
          <cell r="BQ237">
            <v>0</v>
          </cell>
          <cell r="BR237">
            <v>6734.7349999999997</v>
          </cell>
          <cell r="BS237">
            <v>111876408</v>
          </cell>
          <cell r="BT237">
            <v>0</v>
          </cell>
          <cell r="BU237">
            <v>353517312</v>
          </cell>
          <cell r="BV237">
            <v>5720166</v>
          </cell>
          <cell r="BW237">
            <v>35244464</v>
          </cell>
          <cell r="BX237">
            <v>0</v>
          </cell>
          <cell r="BY237">
            <v>7232418</v>
          </cell>
          <cell r="BZ237">
            <v>0</v>
          </cell>
          <cell r="CA237">
            <v>0</v>
          </cell>
          <cell r="CB237">
            <v>0</v>
          </cell>
          <cell r="CC237">
            <v>17643894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132379.71875</v>
          </cell>
          <cell r="CI237">
            <v>0</v>
          </cell>
          <cell r="CJ237">
            <v>0</v>
          </cell>
          <cell r="CK237">
            <v>0</v>
          </cell>
          <cell r="CL237">
            <v>78149088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200000</v>
          </cell>
          <cell r="CT237">
            <v>2649</v>
          </cell>
          <cell r="CU237">
            <v>0</v>
          </cell>
          <cell r="CV237">
            <v>0</v>
          </cell>
          <cell r="CW237">
            <v>22059</v>
          </cell>
          <cell r="CX237">
            <v>0</v>
          </cell>
          <cell r="CY237">
            <v>54800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1200000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Q237">
            <v>3.0830042156877258</v>
          </cell>
          <cell r="DR237">
            <v>6.1514526338104769</v>
          </cell>
          <cell r="DS237">
            <v>20.100330654011149</v>
          </cell>
          <cell r="DT237">
            <v>34827.953125</v>
          </cell>
          <cell r="DU237">
            <v>7.5797180772654498</v>
          </cell>
          <cell r="DV237">
            <v>5.4098110351562498</v>
          </cell>
          <cell r="DW237">
            <v>5.0565961914062498</v>
          </cell>
          <cell r="DX237">
            <v>44295.784</v>
          </cell>
        </row>
        <row r="238">
          <cell r="A238" t="str">
            <v>NYISO2018</v>
          </cell>
          <cell r="B238" t="str">
            <v>EAST</v>
          </cell>
          <cell r="C238" t="str">
            <v>NYISO</v>
          </cell>
          <cell r="D238">
            <v>2018</v>
          </cell>
          <cell r="F238">
            <v>178138.992</v>
          </cell>
          <cell r="G238">
            <v>17700.4821777344</v>
          </cell>
          <cell r="H238">
            <v>44.795224517822284</v>
          </cell>
          <cell r="I238">
            <v>2.4318569335937501</v>
          </cell>
          <cell r="J238">
            <v>0</v>
          </cell>
          <cell r="K238">
            <v>10.74905859375</v>
          </cell>
          <cell r="L238">
            <v>3.3100036621093798</v>
          </cell>
          <cell r="M238">
            <v>5.74594091796875</v>
          </cell>
          <cell r="N238">
            <v>0</v>
          </cell>
          <cell r="O238">
            <v>2.0484943847656298</v>
          </cell>
          <cell r="P238">
            <v>0</v>
          </cell>
          <cell r="Q238">
            <v>0</v>
          </cell>
          <cell r="R238">
            <v>0</v>
          </cell>
          <cell r="S238">
            <v>5.3881821289062497</v>
          </cell>
          <cell r="T238">
            <v>4.2498212890625</v>
          </cell>
          <cell r="U238">
            <v>3.4673686523437501</v>
          </cell>
          <cell r="V238">
            <v>0</v>
          </cell>
          <cell r="W238">
            <v>0.39212664794921898</v>
          </cell>
          <cell r="X238">
            <v>0.22403170776367198</v>
          </cell>
          <cell r="Y238">
            <v>1.37852856445313</v>
          </cell>
          <cell r="Z238">
            <v>34.20531904602052</v>
          </cell>
          <cell r="AA238">
            <v>1.5602697753906301</v>
          </cell>
          <cell r="AB238">
            <v>0</v>
          </cell>
          <cell r="AC238">
            <v>9.0599707031249999</v>
          </cell>
          <cell r="AD238">
            <v>2.7971220703125002</v>
          </cell>
          <cell r="AE238">
            <v>4.51150537109375</v>
          </cell>
          <cell r="AF238">
            <v>0</v>
          </cell>
          <cell r="AG238">
            <v>1.2118299560546899</v>
          </cell>
          <cell r="AH238">
            <v>0</v>
          </cell>
          <cell r="AI238">
            <v>0</v>
          </cell>
          <cell r="AJ238">
            <v>0</v>
          </cell>
          <cell r="AK238">
            <v>4.5365795898437504</v>
          </cell>
          <cell r="AL238">
            <v>2.97600244140625</v>
          </cell>
          <cell r="AM238">
            <v>0.99837463378906299</v>
          </cell>
          <cell r="AN238">
            <v>0</v>
          </cell>
          <cell r="AO238">
            <v>0.19606332397460902</v>
          </cell>
          <cell r="AP238">
            <v>3.8227401733398399E-2</v>
          </cell>
          <cell r="AQ238">
            <v>1.37852856445313</v>
          </cell>
          <cell r="AR238">
            <v>152304.58889746093</v>
          </cell>
          <cell r="AS238">
            <v>10776.208000000001</v>
          </cell>
          <cell r="AT238">
            <v>0</v>
          </cell>
          <cell r="AU238">
            <v>50373.616000000002</v>
          </cell>
          <cell r="AV238">
            <v>682.55762500000003</v>
          </cell>
          <cell r="AW238">
            <v>3868.4227500000002</v>
          </cell>
          <cell r="AX238">
            <v>0</v>
          </cell>
          <cell r="AY238">
            <v>516.01018750000003</v>
          </cell>
          <cell r="AZ238">
            <v>0</v>
          </cell>
          <cell r="BA238">
            <v>0</v>
          </cell>
          <cell r="BB238">
            <v>0</v>
          </cell>
          <cell r="BC238">
            <v>1515.5351250000001</v>
          </cell>
          <cell r="BD238">
            <v>25938.720000000001</v>
          </cell>
          <cell r="BE238">
            <v>8745.7060000000001</v>
          </cell>
          <cell r="BF238">
            <v>0</v>
          </cell>
          <cell r="BG238">
            <v>1717.51475</v>
          </cell>
          <cell r="BH238">
            <v>334.87203125000002</v>
          </cell>
          <cell r="BI238">
            <v>-2468.1547500000001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8.9426787109374999</v>
          </cell>
          <cell r="BO238">
            <v>0</v>
          </cell>
          <cell r="BP238">
            <v>0</v>
          </cell>
          <cell r="BQ238">
            <v>0</v>
          </cell>
          <cell r="BR238">
            <v>7012.8344999999999</v>
          </cell>
          <cell r="BS238">
            <v>109806136</v>
          </cell>
          <cell r="BT238">
            <v>0</v>
          </cell>
          <cell r="BU238">
            <v>372897120</v>
          </cell>
          <cell r="BV238">
            <v>6164561.5</v>
          </cell>
          <cell r="BW238">
            <v>40510808</v>
          </cell>
          <cell r="BX238">
            <v>0</v>
          </cell>
          <cell r="BY238">
            <v>7232418</v>
          </cell>
          <cell r="BZ238">
            <v>0</v>
          </cell>
          <cell r="CA238">
            <v>0</v>
          </cell>
          <cell r="CB238">
            <v>0</v>
          </cell>
          <cell r="CC238">
            <v>17631500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139920.921875</v>
          </cell>
          <cell r="CI238">
            <v>0</v>
          </cell>
          <cell r="CJ238">
            <v>0</v>
          </cell>
          <cell r="CK238">
            <v>0</v>
          </cell>
          <cell r="CL238">
            <v>81176960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200000</v>
          </cell>
          <cell r="CT238">
            <v>2473</v>
          </cell>
          <cell r="CU238">
            <v>0</v>
          </cell>
          <cell r="CV238">
            <v>0</v>
          </cell>
          <cell r="CW238">
            <v>26470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Q238">
            <v>3.1448640993978696</v>
          </cell>
          <cell r="DR238">
            <v>6.0123466493921969</v>
          </cell>
          <cell r="DS238">
            <v>20.544325806911484</v>
          </cell>
          <cell r="DT238">
            <v>34947.310058593801</v>
          </cell>
          <cell r="DU238">
            <v>7.4298297208627799</v>
          </cell>
          <cell r="DV238">
            <v>5.4098110351562498</v>
          </cell>
          <cell r="DW238">
            <v>4.9408452148437503</v>
          </cell>
          <cell r="DX238">
            <v>43281.803999999996</v>
          </cell>
        </row>
        <row r="239">
          <cell r="A239" t="str">
            <v>NYISO2019</v>
          </cell>
          <cell r="B239" t="str">
            <v>EAST</v>
          </cell>
          <cell r="C239" t="str">
            <v>NYISO</v>
          </cell>
          <cell r="D239">
            <v>2019</v>
          </cell>
          <cell r="F239">
            <v>179563.32</v>
          </cell>
          <cell r="G239">
            <v>18000.0222167969</v>
          </cell>
          <cell r="H239">
            <v>45.041793853759785</v>
          </cell>
          <cell r="I239">
            <v>2.4172099609375</v>
          </cell>
          <cell r="J239">
            <v>0</v>
          </cell>
          <cell r="K239">
            <v>10.74905859375</v>
          </cell>
          <cell r="L239">
            <v>3.3100036621093798</v>
          </cell>
          <cell r="M239">
            <v>5.74594091796875</v>
          </cell>
          <cell r="N239">
            <v>0</v>
          </cell>
          <cell r="O239">
            <v>2.0484943847656298</v>
          </cell>
          <cell r="P239">
            <v>0</v>
          </cell>
          <cell r="Q239">
            <v>0</v>
          </cell>
          <cell r="R239">
            <v>0</v>
          </cell>
          <cell r="S239">
            <v>5.3881821289062497</v>
          </cell>
          <cell r="T239">
            <v>4.2498212890625</v>
          </cell>
          <cell r="U239">
            <v>3.7009301757812501</v>
          </cell>
          <cell r="V239">
            <v>0</v>
          </cell>
          <cell r="W239">
            <v>0.39212664794921898</v>
          </cell>
          <cell r="X239">
            <v>0.25168649291992201</v>
          </cell>
          <cell r="Y239">
            <v>1.37852856445313</v>
          </cell>
          <cell r="Z239">
            <v>34.449375247955338</v>
          </cell>
          <cell r="AA239">
            <v>1.55249401855469</v>
          </cell>
          <cell r="AB239">
            <v>0</v>
          </cell>
          <cell r="AC239">
            <v>9.0599707031249999</v>
          </cell>
          <cell r="AD239">
            <v>2.79459033203125</v>
          </cell>
          <cell r="AE239">
            <v>4.5115019531250002</v>
          </cell>
          <cell r="AF239">
            <v>0</v>
          </cell>
          <cell r="AG239">
            <v>1.2056029052734401</v>
          </cell>
          <cell r="AH239">
            <v>0</v>
          </cell>
          <cell r="AI239">
            <v>0</v>
          </cell>
          <cell r="AJ239">
            <v>0</v>
          </cell>
          <cell r="AK239">
            <v>4.5386557617187497</v>
          </cell>
          <cell r="AL239">
            <v>2.97600244140625</v>
          </cell>
          <cell r="AM239">
            <v>1.0751845703125</v>
          </cell>
          <cell r="AN239">
            <v>0</v>
          </cell>
          <cell r="AO239">
            <v>0.19606332397460902</v>
          </cell>
          <cell r="AP239">
            <v>4.2934970855712899E-2</v>
          </cell>
          <cell r="AQ239">
            <v>1.37852856445313</v>
          </cell>
          <cell r="AR239">
            <v>154831.28943847655</v>
          </cell>
          <cell r="AS239">
            <v>10748.727000000001</v>
          </cell>
          <cell r="AT239">
            <v>0</v>
          </cell>
          <cell r="AU239">
            <v>50659.008000000002</v>
          </cell>
          <cell r="AV239">
            <v>675.70137499999998</v>
          </cell>
          <cell r="AW239">
            <v>3935.9582500000001</v>
          </cell>
          <cell r="AX239">
            <v>0</v>
          </cell>
          <cell r="AY239">
            <v>516.01018750000003</v>
          </cell>
          <cell r="AZ239">
            <v>0</v>
          </cell>
          <cell r="BA239">
            <v>0</v>
          </cell>
          <cell r="BB239">
            <v>0</v>
          </cell>
          <cell r="BC239">
            <v>1519.7035000000001</v>
          </cell>
          <cell r="BD239">
            <v>25940.083999999999</v>
          </cell>
          <cell r="BE239">
            <v>9418.5630000000001</v>
          </cell>
          <cell r="BF239">
            <v>0</v>
          </cell>
          <cell r="BG239">
            <v>1717.51475</v>
          </cell>
          <cell r="BH239">
            <v>376.11034375000003</v>
          </cell>
          <cell r="BI239">
            <v>-2554.3935000000001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8.4845322265625001</v>
          </cell>
          <cell r="BO239">
            <v>0</v>
          </cell>
          <cell r="BP239">
            <v>0</v>
          </cell>
          <cell r="BQ239">
            <v>0</v>
          </cell>
          <cell r="BR239">
            <v>7037.49</v>
          </cell>
          <cell r="BS239">
            <v>109537888</v>
          </cell>
          <cell r="BT239">
            <v>0</v>
          </cell>
          <cell r="BU239">
            <v>375454592</v>
          </cell>
          <cell r="BV239">
            <v>6058566.5</v>
          </cell>
          <cell r="BW239">
            <v>41202844</v>
          </cell>
          <cell r="BX239">
            <v>0</v>
          </cell>
          <cell r="BY239">
            <v>7232418</v>
          </cell>
          <cell r="BZ239">
            <v>0</v>
          </cell>
          <cell r="CA239">
            <v>0</v>
          </cell>
          <cell r="CB239">
            <v>0</v>
          </cell>
          <cell r="CC239">
            <v>17673348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132845.578125</v>
          </cell>
          <cell r="CI239">
            <v>0</v>
          </cell>
          <cell r="CJ239">
            <v>0</v>
          </cell>
          <cell r="CK239">
            <v>0</v>
          </cell>
          <cell r="CL239">
            <v>81420848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250000</v>
          </cell>
          <cell r="CT239">
            <v>2541</v>
          </cell>
          <cell r="CU239">
            <v>0</v>
          </cell>
          <cell r="CV239">
            <v>0</v>
          </cell>
          <cell r="CW239">
            <v>28235</v>
          </cell>
          <cell r="CX239">
            <v>0</v>
          </cell>
          <cell r="CY239">
            <v>58110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Q239">
            <v>3.2188582776034536</v>
          </cell>
          <cell r="DR239">
            <v>6.2061033468462679</v>
          </cell>
          <cell r="DS239">
            <v>20.5128502021686</v>
          </cell>
          <cell r="DT239">
            <v>35190.142333984397</v>
          </cell>
          <cell r="DU239">
            <v>7.5309951061511251</v>
          </cell>
          <cell r="DV239">
            <v>5.4098110351562498</v>
          </cell>
          <cell r="DW239">
            <v>5.117845703125</v>
          </cell>
          <cell r="DX239">
            <v>44832.328000000001</v>
          </cell>
        </row>
        <row r="240">
          <cell r="A240" t="str">
            <v>NYISO2020</v>
          </cell>
          <cell r="B240" t="str">
            <v>EAST</v>
          </cell>
          <cell r="C240" t="str">
            <v>NYISO</v>
          </cell>
          <cell r="D240">
            <v>2020</v>
          </cell>
          <cell r="F240">
            <v>181198.22399999999</v>
          </cell>
          <cell r="G240">
            <v>17732.583435058601</v>
          </cell>
          <cell r="H240">
            <v>45.280721740722669</v>
          </cell>
          <cell r="I240">
            <v>2.3737583007812502</v>
          </cell>
          <cell r="J240">
            <v>0</v>
          </cell>
          <cell r="K240">
            <v>10.750781249999999</v>
          </cell>
          <cell r="L240">
            <v>3.3109890136718798</v>
          </cell>
          <cell r="M240">
            <v>5.7459121093750003</v>
          </cell>
          <cell r="N240">
            <v>0</v>
          </cell>
          <cell r="O240">
            <v>2.0492431640625002</v>
          </cell>
          <cell r="P240">
            <v>0</v>
          </cell>
          <cell r="Q240">
            <v>0</v>
          </cell>
          <cell r="R240">
            <v>0</v>
          </cell>
          <cell r="S240">
            <v>5.3882167968749997</v>
          </cell>
          <cell r="T240">
            <v>4.2498212890625</v>
          </cell>
          <cell r="U240">
            <v>3.9504716796874999</v>
          </cell>
          <cell r="V240">
            <v>0</v>
          </cell>
          <cell r="W240">
            <v>0.39214578247070303</v>
          </cell>
          <cell r="X240">
            <v>0.28105093383789104</v>
          </cell>
          <cell r="Y240">
            <v>1.3784964599609399</v>
          </cell>
          <cell r="Z240">
            <v>34.335458282470704</v>
          </cell>
          <cell r="AA240">
            <v>1.5324738769531301</v>
          </cell>
          <cell r="AB240">
            <v>0</v>
          </cell>
          <cell r="AC240">
            <v>9.0599863281249995</v>
          </cell>
          <cell r="AD240">
            <v>2.7935097656250001</v>
          </cell>
          <cell r="AE240">
            <v>4.5106640625000001</v>
          </cell>
          <cell r="AF240">
            <v>0</v>
          </cell>
          <cell r="AG240">
            <v>1.2004931640625001</v>
          </cell>
          <cell r="AH240">
            <v>0</v>
          </cell>
          <cell r="AI240">
            <v>0</v>
          </cell>
          <cell r="AJ240">
            <v>0</v>
          </cell>
          <cell r="AK240">
            <v>4.5405458984375002</v>
          </cell>
          <cell r="AL240">
            <v>2.9757304687500001</v>
          </cell>
          <cell r="AM240">
            <v>1.1579102783203099</v>
          </cell>
          <cell r="AN240">
            <v>0</v>
          </cell>
          <cell r="AO240">
            <v>0.19607289123535199</v>
          </cell>
          <cell r="AP240">
            <v>4.7901260375976598E-2</v>
          </cell>
          <cell r="AQ240">
            <v>1.3784964599609399</v>
          </cell>
          <cell r="AR240">
            <v>152795.15893408205</v>
          </cell>
          <cell r="AS240">
            <v>10630.513000000001</v>
          </cell>
          <cell r="AT240">
            <v>0</v>
          </cell>
          <cell r="AU240">
            <v>49739.92</v>
          </cell>
          <cell r="AV240">
            <v>645.94475</v>
          </cell>
          <cell r="AW240">
            <v>3756.6282500000002</v>
          </cell>
          <cell r="AX240">
            <v>0</v>
          </cell>
          <cell r="AY240">
            <v>518.58231249999994</v>
          </cell>
          <cell r="AZ240">
            <v>0</v>
          </cell>
          <cell r="BA240">
            <v>0</v>
          </cell>
          <cell r="BB240">
            <v>0</v>
          </cell>
          <cell r="BC240">
            <v>1528.6622500000001</v>
          </cell>
          <cell r="BD240">
            <v>26011.812000000002</v>
          </cell>
          <cell r="BE240">
            <v>10171.069</v>
          </cell>
          <cell r="BF240">
            <v>0</v>
          </cell>
          <cell r="BG240">
            <v>1722.3043749999999</v>
          </cell>
          <cell r="BH240">
            <v>420.76465624999997</v>
          </cell>
          <cell r="BI240">
            <v>-2660.8564999999999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7.9233403320312501</v>
          </cell>
          <cell r="BO240">
            <v>0</v>
          </cell>
          <cell r="BP240">
            <v>0</v>
          </cell>
          <cell r="BQ240">
            <v>0</v>
          </cell>
          <cell r="BR240">
            <v>6894.2314999999999</v>
          </cell>
          <cell r="BS240">
            <v>108336544</v>
          </cell>
          <cell r="BT240">
            <v>0</v>
          </cell>
          <cell r="BU240">
            <v>367754208</v>
          </cell>
          <cell r="BV240">
            <v>5754960.5</v>
          </cell>
          <cell r="BW240">
            <v>39296428</v>
          </cell>
          <cell r="BX240">
            <v>0</v>
          </cell>
          <cell r="BY240">
            <v>7268573</v>
          </cell>
          <cell r="BZ240">
            <v>0</v>
          </cell>
          <cell r="CA240">
            <v>0</v>
          </cell>
          <cell r="CB240">
            <v>0</v>
          </cell>
          <cell r="CC240">
            <v>17770348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124182.2734375</v>
          </cell>
          <cell r="CI240">
            <v>0</v>
          </cell>
          <cell r="CJ240">
            <v>0</v>
          </cell>
          <cell r="CK240">
            <v>0</v>
          </cell>
          <cell r="CL240">
            <v>79878016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250000</v>
          </cell>
          <cell r="CT240">
            <v>2724</v>
          </cell>
          <cell r="CU240">
            <v>0</v>
          </cell>
          <cell r="CV240">
            <v>0</v>
          </cell>
          <cell r="CW240">
            <v>30000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Q240">
            <v>3.2983526315921616</v>
          </cell>
          <cell r="DR240">
            <v>6.3476540831315242</v>
          </cell>
          <cell r="DS240">
            <v>20.316201892934366</v>
          </cell>
          <cell r="DT240">
            <v>35504.458740234397</v>
          </cell>
          <cell r="DU240">
            <v>7.5799372104150038</v>
          </cell>
          <cell r="DV240">
            <v>5.4098349609375003</v>
          </cell>
          <cell r="DW240">
            <v>4.9416738281250003</v>
          </cell>
          <cell r="DX240">
            <v>43407.66</v>
          </cell>
        </row>
        <row r="241">
          <cell r="A241" t="str">
            <v>NYISO2021</v>
          </cell>
          <cell r="B241" t="str">
            <v>EAST</v>
          </cell>
          <cell r="C241" t="str">
            <v>NYISO</v>
          </cell>
          <cell r="D241">
            <v>2021</v>
          </cell>
          <cell r="F241">
            <v>182379.62400000001</v>
          </cell>
          <cell r="G241">
            <v>18247.9979858398</v>
          </cell>
          <cell r="H241">
            <v>45.94454165649416</v>
          </cell>
          <cell r="I241">
            <v>2.3402043457031301</v>
          </cell>
          <cell r="J241">
            <v>0</v>
          </cell>
          <cell r="K241">
            <v>11.14905859375</v>
          </cell>
          <cell r="L241">
            <v>3.3100036621093798</v>
          </cell>
          <cell r="M241">
            <v>5.74594091796875</v>
          </cell>
          <cell r="N241">
            <v>0</v>
          </cell>
          <cell r="O241">
            <v>2.0484943847656298</v>
          </cell>
          <cell r="P241">
            <v>0</v>
          </cell>
          <cell r="Q241">
            <v>0</v>
          </cell>
          <cell r="R241">
            <v>0</v>
          </cell>
          <cell r="S241">
            <v>5.3881821289062497</v>
          </cell>
          <cell r="T241">
            <v>4.2498212890625</v>
          </cell>
          <cell r="U241">
            <v>4.2177109374999997</v>
          </cell>
          <cell r="V241">
            <v>0</v>
          </cell>
          <cell r="W241">
            <v>0.39212664794921898</v>
          </cell>
          <cell r="X241">
            <v>0.31465914916992199</v>
          </cell>
          <cell r="Y241">
            <v>1.37852856445313</v>
          </cell>
          <cell r="Z241">
            <v>34.90577024078371</v>
          </cell>
          <cell r="AA241">
            <v>1.5089012451171899</v>
          </cell>
          <cell r="AB241">
            <v>0</v>
          </cell>
          <cell r="AC241">
            <v>9.4479707031249998</v>
          </cell>
          <cell r="AD241">
            <v>2.7921706542968798</v>
          </cell>
          <cell r="AE241">
            <v>4.5114272460937501</v>
          </cell>
          <cell r="AF241">
            <v>0</v>
          </cell>
          <cell r="AG241">
            <v>1.1964747314453099</v>
          </cell>
          <cell r="AH241">
            <v>0</v>
          </cell>
          <cell r="AI241">
            <v>0</v>
          </cell>
          <cell r="AJ241">
            <v>0</v>
          </cell>
          <cell r="AK241">
            <v>4.5407680664062502</v>
          </cell>
          <cell r="AL241">
            <v>2.97600244140625</v>
          </cell>
          <cell r="AM241">
            <v>1.24710668945313</v>
          </cell>
          <cell r="AN241">
            <v>0</v>
          </cell>
          <cell r="AO241">
            <v>0.19606332397460902</v>
          </cell>
          <cell r="AP241">
            <v>5.3677375793457001E-2</v>
          </cell>
          <cell r="AQ241">
            <v>1.37852856445313</v>
          </cell>
          <cell r="AR241">
            <v>156803.96449121094</v>
          </cell>
          <cell r="AS241">
            <v>10303.715</v>
          </cell>
          <cell r="AT241">
            <v>0</v>
          </cell>
          <cell r="AU241">
            <v>52950.54</v>
          </cell>
          <cell r="AV241">
            <v>588.234375</v>
          </cell>
          <cell r="AW241">
            <v>3574.9740000000002</v>
          </cell>
          <cell r="AX241">
            <v>0</v>
          </cell>
          <cell r="AY241">
            <v>516.01018750000003</v>
          </cell>
          <cell r="AZ241">
            <v>0</v>
          </cell>
          <cell r="BA241">
            <v>0</v>
          </cell>
          <cell r="BB241">
            <v>0</v>
          </cell>
          <cell r="BC241">
            <v>1529.0203750000001</v>
          </cell>
          <cell r="BD241">
            <v>25932.813999999998</v>
          </cell>
          <cell r="BE241">
            <v>10924.655000000001</v>
          </cell>
          <cell r="BF241">
            <v>0</v>
          </cell>
          <cell r="BG241">
            <v>1717.51475</v>
          </cell>
          <cell r="BH241">
            <v>470.21381250000002</v>
          </cell>
          <cell r="BI241">
            <v>-2730.5284999999999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8.1564912109374994</v>
          </cell>
          <cell r="BO241">
            <v>0</v>
          </cell>
          <cell r="BP241">
            <v>0</v>
          </cell>
          <cell r="BQ241">
            <v>0</v>
          </cell>
          <cell r="BR241">
            <v>6722.1369999999997</v>
          </cell>
          <cell r="BS241">
            <v>105001008</v>
          </cell>
          <cell r="BT241">
            <v>0</v>
          </cell>
          <cell r="BU241">
            <v>389373120</v>
          </cell>
          <cell r="BV241">
            <v>5198344.5</v>
          </cell>
          <cell r="BW241">
            <v>37464672</v>
          </cell>
          <cell r="BX241">
            <v>0</v>
          </cell>
          <cell r="BY241">
            <v>7232418</v>
          </cell>
          <cell r="BZ241">
            <v>0</v>
          </cell>
          <cell r="CA241">
            <v>0</v>
          </cell>
          <cell r="CB241">
            <v>0</v>
          </cell>
          <cell r="CC241">
            <v>17767740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127777.1484375</v>
          </cell>
          <cell r="CI241">
            <v>0</v>
          </cell>
          <cell r="CJ241">
            <v>0</v>
          </cell>
          <cell r="CK241">
            <v>0</v>
          </cell>
          <cell r="CL241">
            <v>78045912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275000</v>
          </cell>
          <cell r="CT241">
            <v>2675</v>
          </cell>
          <cell r="CU241">
            <v>0</v>
          </cell>
          <cell r="CV241">
            <v>0</v>
          </cell>
          <cell r="CW241">
            <v>35294</v>
          </cell>
          <cell r="CX241">
            <v>0</v>
          </cell>
          <cell r="CY241">
            <v>132200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400000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Q241">
            <v>3.384217213895699</v>
          </cell>
          <cell r="DR241">
            <v>6.5153874771838387</v>
          </cell>
          <cell r="DS241">
            <v>20.20448836922878</v>
          </cell>
          <cell r="DT241">
            <v>35747.1552734375</v>
          </cell>
          <cell r="DU241">
            <v>7.6538111122698416</v>
          </cell>
          <cell r="DV241">
            <v>5.4098110351562498</v>
          </cell>
          <cell r="DW241">
            <v>5.0566791992187499</v>
          </cell>
          <cell r="DX241">
            <v>44296.508000000002</v>
          </cell>
        </row>
        <row r="242">
          <cell r="A242" t="str">
            <v>NYISO2022</v>
          </cell>
          <cell r="B242" t="str">
            <v>EAST</v>
          </cell>
          <cell r="C242" t="str">
            <v>NYISO</v>
          </cell>
          <cell r="D242">
            <v>2022</v>
          </cell>
          <cell r="F242">
            <v>183959.52</v>
          </cell>
          <cell r="G242">
            <v>18383.7470092773</v>
          </cell>
          <cell r="H242">
            <v>46.290552536010765</v>
          </cell>
          <cell r="I242">
            <v>2.2410000000000001</v>
          </cell>
          <cell r="J242">
            <v>0.180821914672852</v>
          </cell>
          <cell r="K242">
            <v>11.14905859375</v>
          </cell>
          <cell r="L242">
            <v>3.3100036621093798</v>
          </cell>
          <cell r="M242">
            <v>5.74594091796875</v>
          </cell>
          <cell r="N242">
            <v>0</v>
          </cell>
          <cell r="O242">
            <v>2.0484943847656298</v>
          </cell>
          <cell r="P242">
            <v>0</v>
          </cell>
          <cell r="Q242">
            <v>0</v>
          </cell>
          <cell r="R242">
            <v>0</v>
          </cell>
          <cell r="S242">
            <v>5.3881821289062497</v>
          </cell>
          <cell r="T242">
            <v>4.2498212890625</v>
          </cell>
          <cell r="U242">
            <v>4.4423686523437498</v>
          </cell>
          <cell r="V242">
            <v>0</v>
          </cell>
          <cell r="W242">
            <v>0.39212664794921898</v>
          </cell>
          <cell r="X242">
            <v>0.35439474487304701</v>
          </cell>
          <cell r="Y242">
            <v>1.37852856445313</v>
          </cell>
          <cell r="Z242">
            <v>35.036491512298603</v>
          </cell>
          <cell r="AA242">
            <v>1.45128784179688</v>
          </cell>
          <cell r="AB242">
            <v>0.16270858764648399</v>
          </cell>
          <cell r="AC242">
            <v>9.4479707031249998</v>
          </cell>
          <cell r="AD242">
            <v>2.7912753906250001</v>
          </cell>
          <cell r="AE242">
            <v>4.5113510742187497</v>
          </cell>
          <cell r="AF242">
            <v>0</v>
          </cell>
          <cell r="AG242">
            <v>1.1906477050781299</v>
          </cell>
          <cell r="AH242">
            <v>0</v>
          </cell>
          <cell r="AI242">
            <v>0</v>
          </cell>
          <cell r="AJ242">
            <v>0</v>
          </cell>
          <cell r="AK242">
            <v>4.5414658203125002</v>
          </cell>
          <cell r="AL242">
            <v>2.97600244140625</v>
          </cell>
          <cell r="AM242">
            <v>1.32665649414063</v>
          </cell>
          <cell r="AN242">
            <v>0</v>
          </cell>
          <cell r="AO242">
            <v>0.19606332397460902</v>
          </cell>
          <cell r="AP242">
            <v>6.0472042083740199E-2</v>
          </cell>
          <cell r="AQ242">
            <v>1.37852856445313</v>
          </cell>
          <cell r="AR242">
            <v>157910.62852392578</v>
          </cell>
          <cell r="AS242">
            <v>9829.0280000000002</v>
          </cell>
          <cell r="AT242">
            <v>1221.0172500000001</v>
          </cell>
          <cell r="AU242">
            <v>53066.307999999997</v>
          </cell>
          <cell r="AV242">
            <v>605.72337500000003</v>
          </cell>
          <cell r="AW242">
            <v>3622.2042499999998</v>
          </cell>
          <cell r="AX242">
            <v>0</v>
          </cell>
          <cell r="AY242">
            <v>516.01018750000003</v>
          </cell>
          <cell r="AZ242">
            <v>0</v>
          </cell>
          <cell r="BA242">
            <v>0</v>
          </cell>
          <cell r="BB242">
            <v>0</v>
          </cell>
          <cell r="BC242">
            <v>1531.8652500000001</v>
          </cell>
          <cell r="BD242">
            <v>25954.898000000001</v>
          </cell>
          <cell r="BE242">
            <v>11621.508</v>
          </cell>
          <cell r="BF242">
            <v>0</v>
          </cell>
          <cell r="BG242">
            <v>1717.51475</v>
          </cell>
          <cell r="BH242">
            <v>529.73506250000003</v>
          </cell>
          <cell r="BI242">
            <v>-2801.2942499999999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7.6936489257812504</v>
          </cell>
          <cell r="BO242">
            <v>0</v>
          </cell>
          <cell r="BP242">
            <v>0</v>
          </cell>
          <cell r="BQ242">
            <v>0</v>
          </cell>
          <cell r="BR242">
            <v>6670.357</v>
          </cell>
          <cell r="BS242">
            <v>99782088</v>
          </cell>
          <cell r="BT242">
            <v>13846335</v>
          </cell>
          <cell r="BU242">
            <v>390167680</v>
          </cell>
          <cell r="BV242">
            <v>5345865</v>
          </cell>
          <cell r="BW242">
            <v>37954600</v>
          </cell>
          <cell r="BX242">
            <v>0</v>
          </cell>
          <cell r="BY242">
            <v>7232418</v>
          </cell>
          <cell r="BZ242">
            <v>0</v>
          </cell>
          <cell r="CA242">
            <v>0</v>
          </cell>
          <cell r="CB242">
            <v>0</v>
          </cell>
          <cell r="CC242">
            <v>17796484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120623.6484375</v>
          </cell>
          <cell r="CI242">
            <v>0</v>
          </cell>
          <cell r="CJ242">
            <v>0</v>
          </cell>
          <cell r="CK242">
            <v>0</v>
          </cell>
          <cell r="CL242">
            <v>77457256</v>
          </cell>
          <cell r="CM242">
            <v>0</v>
          </cell>
          <cell r="CN242">
            <v>240000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200000</v>
          </cell>
          <cell r="CT242">
            <v>2681</v>
          </cell>
          <cell r="CU242">
            <v>0</v>
          </cell>
          <cell r="CV242">
            <v>0</v>
          </cell>
          <cell r="CW242">
            <v>41911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Q242">
            <v>3.4844386349181229</v>
          </cell>
          <cell r="DR242">
            <v>6.7342232191041553</v>
          </cell>
          <cell r="DS242">
            <v>20.355928879503203</v>
          </cell>
          <cell r="DT242">
            <v>36023.859130859397</v>
          </cell>
          <cell r="DU242">
            <v>7.7892902823851209</v>
          </cell>
          <cell r="DV242">
            <v>5.4098110351562498</v>
          </cell>
          <cell r="DW242">
            <v>5.0020615234374999</v>
          </cell>
          <cell r="DX242">
            <v>43818.06</v>
          </cell>
        </row>
        <row r="243">
          <cell r="A243" t="str">
            <v>NYISO2023</v>
          </cell>
          <cell r="B243" t="str">
            <v>EAST</v>
          </cell>
          <cell r="C243" t="str">
            <v>NYISO</v>
          </cell>
          <cell r="D243">
            <v>2023</v>
          </cell>
          <cell r="F243">
            <v>185350.08</v>
          </cell>
          <cell r="G243">
            <v>18450.3877563477</v>
          </cell>
          <cell r="H243">
            <v>46.6128645629883</v>
          </cell>
          <cell r="I243">
            <v>2.2410000000000001</v>
          </cell>
          <cell r="J243">
            <v>0.24</v>
          </cell>
          <cell r="K243">
            <v>11.14905859375</v>
          </cell>
          <cell r="L243">
            <v>3.3100036621093798</v>
          </cell>
          <cell r="M243">
            <v>5.74594091796875</v>
          </cell>
          <cell r="N243">
            <v>0</v>
          </cell>
          <cell r="O243">
            <v>2.0484943847656298</v>
          </cell>
          <cell r="P243">
            <v>0</v>
          </cell>
          <cell r="Q243">
            <v>0</v>
          </cell>
          <cell r="R243">
            <v>0</v>
          </cell>
          <cell r="S243">
            <v>5.3881821289062497</v>
          </cell>
          <cell r="T243">
            <v>4.2498212890625</v>
          </cell>
          <cell r="U243">
            <v>4.6591494140625</v>
          </cell>
          <cell r="V243">
            <v>0</v>
          </cell>
          <cell r="W243">
            <v>0.39212664794921898</v>
          </cell>
          <cell r="X243">
            <v>0.40074792480468802</v>
          </cell>
          <cell r="Y243">
            <v>1.37852856445313</v>
          </cell>
          <cell r="Z243">
            <v>35.224238273620607</v>
          </cell>
          <cell r="AA243">
            <v>1.44304309082031</v>
          </cell>
          <cell r="AB243">
            <v>0.21937464904785198</v>
          </cell>
          <cell r="AC243">
            <v>9.4479707031249998</v>
          </cell>
          <cell r="AD243">
            <v>2.7903144531250001</v>
          </cell>
          <cell r="AE243">
            <v>4.5111953124999999</v>
          </cell>
          <cell r="AF243">
            <v>0</v>
          </cell>
          <cell r="AG243">
            <v>1.18986242675781</v>
          </cell>
          <cell r="AH243">
            <v>0</v>
          </cell>
          <cell r="AI243">
            <v>0</v>
          </cell>
          <cell r="AJ243">
            <v>0</v>
          </cell>
          <cell r="AK243">
            <v>4.5417309570312501</v>
          </cell>
          <cell r="AL243">
            <v>2.97600244140625</v>
          </cell>
          <cell r="AM243">
            <v>1.40504992675781</v>
          </cell>
          <cell r="AN243">
            <v>0</v>
          </cell>
          <cell r="AO243">
            <v>0.19606332397460902</v>
          </cell>
          <cell r="AP243">
            <v>6.8390022277832002E-2</v>
          </cell>
          <cell r="AQ243">
            <v>1.37852856445313</v>
          </cell>
          <cell r="AR243">
            <v>158398.96479052736</v>
          </cell>
          <cell r="AS243">
            <v>9666.0190000000002</v>
          </cell>
          <cell r="AT243">
            <v>1680.6465000000001</v>
          </cell>
          <cell r="AU243">
            <v>52254.088000000003</v>
          </cell>
          <cell r="AV243">
            <v>591.92768750000005</v>
          </cell>
          <cell r="AW243">
            <v>3584.2247499999999</v>
          </cell>
          <cell r="AX243">
            <v>0</v>
          </cell>
          <cell r="AY243">
            <v>516.01018750000003</v>
          </cell>
          <cell r="AZ243">
            <v>0</v>
          </cell>
          <cell r="BA243">
            <v>0</v>
          </cell>
          <cell r="BB243">
            <v>0</v>
          </cell>
          <cell r="BC243">
            <v>1543.709625</v>
          </cell>
          <cell r="BD243">
            <v>25958.844000000001</v>
          </cell>
          <cell r="BE243">
            <v>12308.236999999999</v>
          </cell>
          <cell r="BF243">
            <v>0</v>
          </cell>
          <cell r="BG243">
            <v>1717.51475</v>
          </cell>
          <cell r="BH243">
            <v>599.09662500000002</v>
          </cell>
          <cell r="BI243">
            <v>-2884.7057500000001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7.3479155273437504</v>
          </cell>
          <cell r="BO243">
            <v>0</v>
          </cell>
          <cell r="BP243">
            <v>0</v>
          </cell>
          <cell r="BQ243">
            <v>0</v>
          </cell>
          <cell r="BR243">
            <v>6559.2044999999998</v>
          </cell>
          <cell r="BS243">
            <v>98219896</v>
          </cell>
          <cell r="BT243">
            <v>19058532</v>
          </cell>
          <cell r="BU243">
            <v>383456224</v>
          </cell>
          <cell r="BV243">
            <v>5214116.5</v>
          </cell>
          <cell r="BW243">
            <v>37513544</v>
          </cell>
          <cell r="BX243">
            <v>0</v>
          </cell>
          <cell r="BY243">
            <v>7232418</v>
          </cell>
          <cell r="BZ243">
            <v>0</v>
          </cell>
          <cell r="CA243">
            <v>0</v>
          </cell>
          <cell r="CB243">
            <v>0</v>
          </cell>
          <cell r="CC243">
            <v>17916948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115286.578125</v>
          </cell>
          <cell r="CI243">
            <v>0</v>
          </cell>
          <cell r="CJ243">
            <v>0</v>
          </cell>
          <cell r="CK243">
            <v>0</v>
          </cell>
          <cell r="CL243">
            <v>76222168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225000</v>
          </cell>
          <cell r="CT243">
            <v>2735</v>
          </cell>
          <cell r="CU243">
            <v>0</v>
          </cell>
          <cell r="CV243">
            <v>0</v>
          </cell>
          <cell r="CW243">
            <v>48529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Q243">
            <v>3.5744804061898008</v>
          </cell>
          <cell r="DR243">
            <v>6.9158520165264026</v>
          </cell>
          <cell r="DS243">
            <v>20.475323279535807</v>
          </cell>
          <cell r="DT243">
            <v>36339.990234375</v>
          </cell>
          <cell r="DU243">
            <v>7.909761646147671</v>
          </cell>
          <cell r="DV243">
            <v>5.4098110351562498</v>
          </cell>
          <cell r="DW243">
            <v>5.0567124023437504</v>
          </cell>
          <cell r="DX243">
            <v>44296.800000000003</v>
          </cell>
        </row>
        <row r="244">
          <cell r="A244" t="str">
            <v>NYISO2024</v>
          </cell>
          <cell r="B244" t="str">
            <v>EAST</v>
          </cell>
          <cell r="C244" t="str">
            <v>NYISO</v>
          </cell>
          <cell r="D244">
            <v>2024</v>
          </cell>
          <cell r="F244">
            <v>186944.06400000001</v>
          </cell>
          <cell r="G244">
            <v>18531.3547363281</v>
          </cell>
          <cell r="H244">
            <v>47.095553649902364</v>
          </cell>
          <cell r="I244">
            <v>2.2410092773437502</v>
          </cell>
          <cell r="J244">
            <v>0.47541052246093801</v>
          </cell>
          <cell r="K244">
            <v>11.15078125</v>
          </cell>
          <cell r="L244">
            <v>3.3109890136718798</v>
          </cell>
          <cell r="M244">
            <v>5.7459121093750003</v>
          </cell>
          <cell r="N244">
            <v>0</v>
          </cell>
          <cell r="O244">
            <v>2.0492431640625002</v>
          </cell>
          <cell r="P244">
            <v>0</v>
          </cell>
          <cell r="Q244">
            <v>0</v>
          </cell>
          <cell r="R244">
            <v>0</v>
          </cell>
          <cell r="S244">
            <v>5.3882167968749997</v>
          </cell>
          <cell r="T244">
            <v>4.2498212890625</v>
          </cell>
          <cell r="U244">
            <v>4.8502666015624998</v>
          </cell>
          <cell r="V244">
            <v>0</v>
          </cell>
          <cell r="W244">
            <v>0.39214578247070303</v>
          </cell>
          <cell r="X244">
            <v>0.45342642211914103</v>
          </cell>
          <cell r="Y244">
            <v>1.3784964599609399</v>
          </cell>
          <cell r="Z244">
            <v>35.394437095642097</v>
          </cell>
          <cell r="AA244">
            <v>1.43768115234375</v>
          </cell>
          <cell r="AB244">
            <v>0.43150479125976604</v>
          </cell>
          <cell r="AC244">
            <v>9.4479863281249994</v>
          </cell>
          <cell r="AD244">
            <v>2.7913652343750002</v>
          </cell>
          <cell r="AE244">
            <v>4.5104604492187503</v>
          </cell>
          <cell r="AF244">
            <v>0</v>
          </cell>
          <cell r="AG244">
            <v>1.1920538330078101</v>
          </cell>
          <cell r="AH244">
            <v>0</v>
          </cell>
          <cell r="AI244">
            <v>0</v>
          </cell>
          <cell r="AJ244">
            <v>0</v>
          </cell>
          <cell r="AK244">
            <v>4.5418422851562497</v>
          </cell>
          <cell r="AL244">
            <v>2.9757304687500001</v>
          </cell>
          <cell r="AM244">
            <v>1.4722402343750001</v>
          </cell>
          <cell r="AN244">
            <v>0</v>
          </cell>
          <cell r="AO244">
            <v>0.19607289123535199</v>
          </cell>
          <cell r="AP244">
            <v>7.7329139709472694E-2</v>
          </cell>
          <cell r="AQ244">
            <v>1.3784964599609399</v>
          </cell>
          <cell r="AR244">
            <v>159472.33673925785</v>
          </cell>
          <cell r="AS244">
            <v>9524.7119999999995</v>
          </cell>
          <cell r="AT244">
            <v>3352.5194999999999</v>
          </cell>
          <cell r="AU244">
            <v>51740.108</v>
          </cell>
          <cell r="AV244">
            <v>635.08924999999999</v>
          </cell>
          <cell r="AW244">
            <v>3762.8265000000001</v>
          </cell>
          <cell r="AX244">
            <v>0</v>
          </cell>
          <cell r="AY244">
            <v>518.58231249999994</v>
          </cell>
          <cell r="AZ244">
            <v>0</v>
          </cell>
          <cell r="BA244">
            <v>0</v>
          </cell>
          <cell r="BB244">
            <v>0</v>
          </cell>
          <cell r="BC244">
            <v>1543.385125</v>
          </cell>
          <cell r="BD244">
            <v>25996.054</v>
          </cell>
          <cell r="BE244">
            <v>12932.082</v>
          </cell>
          <cell r="BF244">
            <v>0</v>
          </cell>
          <cell r="BG244">
            <v>1722.3043749999999</v>
          </cell>
          <cell r="BH244">
            <v>679.25918750000005</v>
          </cell>
          <cell r="BI244">
            <v>-2952.3117499999998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8.2802392578125001</v>
          </cell>
          <cell r="BO244">
            <v>0</v>
          </cell>
          <cell r="BP244">
            <v>0</v>
          </cell>
          <cell r="BQ244">
            <v>0</v>
          </cell>
          <cell r="BR244">
            <v>6601.7860000000001</v>
          </cell>
          <cell r="BS244">
            <v>96866744</v>
          </cell>
          <cell r="BT244">
            <v>38017572</v>
          </cell>
          <cell r="BU244">
            <v>379783776</v>
          </cell>
          <cell r="BV244">
            <v>5646741</v>
          </cell>
          <cell r="BW244">
            <v>39442420</v>
          </cell>
          <cell r="BX244">
            <v>0</v>
          </cell>
          <cell r="BY244">
            <v>7268573</v>
          </cell>
          <cell r="BZ244">
            <v>0</v>
          </cell>
          <cell r="CA244">
            <v>0</v>
          </cell>
          <cell r="CB244">
            <v>0</v>
          </cell>
          <cell r="CC244">
            <v>17919388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129693.71875</v>
          </cell>
          <cell r="CI244">
            <v>0</v>
          </cell>
          <cell r="CJ244">
            <v>0</v>
          </cell>
          <cell r="CK244">
            <v>0</v>
          </cell>
          <cell r="CL244">
            <v>76691440</v>
          </cell>
          <cell r="CM244">
            <v>0</v>
          </cell>
          <cell r="CN244">
            <v>313310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175000</v>
          </cell>
          <cell r="CT244">
            <v>2785</v>
          </cell>
          <cell r="CU244">
            <v>0</v>
          </cell>
          <cell r="CV244">
            <v>0</v>
          </cell>
          <cell r="CW244">
            <v>54861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Q244">
            <v>3.6646087613928677</v>
          </cell>
          <cell r="DR244">
            <v>7.0231896899145054</v>
          </cell>
          <cell r="DS244">
            <v>21.062590304093533</v>
          </cell>
          <cell r="DT244">
            <v>36397.966064453103</v>
          </cell>
          <cell r="DU244">
            <v>8.0307565892666499</v>
          </cell>
          <cell r="DV244">
            <v>5.4098349609375003</v>
          </cell>
          <cell r="DW244">
            <v>4.9416738281250003</v>
          </cell>
          <cell r="DX244">
            <v>43407.66</v>
          </cell>
        </row>
        <row r="245">
          <cell r="A245" t="str">
            <v>NYISO2025</v>
          </cell>
          <cell r="B245" t="str">
            <v>EAST</v>
          </cell>
          <cell r="C245" t="str">
            <v>NYISO</v>
          </cell>
          <cell r="D245">
            <v>2025</v>
          </cell>
          <cell r="F245">
            <v>188086.584</v>
          </cell>
          <cell r="G245">
            <v>18859.8994140625</v>
          </cell>
          <cell r="H245">
            <v>47.287194122314467</v>
          </cell>
          <cell r="I245">
            <v>2.1931801757812499</v>
          </cell>
          <cell r="J245">
            <v>0.553309997558594</v>
          </cell>
          <cell r="K245">
            <v>11.14905859375</v>
          </cell>
          <cell r="L245">
            <v>3.3100036621093798</v>
          </cell>
          <cell r="M245">
            <v>5.74594091796875</v>
          </cell>
          <cell r="N245">
            <v>0</v>
          </cell>
          <cell r="O245">
            <v>2.0484943847656298</v>
          </cell>
          <cell r="P245">
            <v>0</v>
          </cell>
          <cell r="Q245">
            <v>0</v>
          </cell>
          <cell r="R245">
            <v>0</v>
          </cell>
          <cell r="S245">
            <v>5.3881821289062497</v>
          </cell>
          <cell r="T245">
            <v>4.2498212890625</v>
          </cell>
          <cell r="U245">
            <v>4.9584643554687498</v>
          </cell>
          <cell r="V245">
            <v>0</v>
          </cell>
          <cell r="W245">
            <v>0.39212664794921898</v>
          </cell>
          <cell r="X245">
            <v>0.51027236938476606</v>
          </cell>
          <cell r="Y245">
            <v>1.37852856445313</v>
          </cell>
          <cell r="Z245">
            <v>35.654555946350101</v>
          </cell>
          <cell r="AA245">
            <v>1.4086383056640599</v>
          </cell>
          <cell r="AB245">
            <v>0.50603982543945303</v>
          </cell>
          <cell r="AC245">
            <v>9.4479707031249998</v>
          </cell>
          <cell r="AD245">
            <v>2.7906762695312501</v>
          </cell>
          <cell r="AE245">
            <v>4.5113950195312498</v>
          </cell>
          <cell r="AF245">
            <v>0</v>
          </cell>
          <cell r="AG245">
            <v>1.1879742431640601</v>
          </cell>
          <cell r="AH245">
            <v>0</v>
          </cell>
          <cell r="AI245">
            <v>0</v>
          </cell>
          <cell r="AJ245">
            <v>0</v>
          </cell>
          <cell r="AK245">
            <v>4.5418666992187502</v>
          </cell>
          <cell r="AL245">
            <v>2.97600244140625</v>
          </cell>
          <cell r="AM245">
            <v>1.50437194824219</v>
          </cell>
          <cell r="AN245">
            <v>0</v>
          </cell>
          <cell r="AO245">
            <v>0.19606332397460902</v>
          </cell>
          <cell r="AP245">
            <v>8.7050086975097696E-2</v>
          </cell>
          <cell r="AQ245">
            <v>1.37852856445313</v>
          </cell>
          <cell r="AR245">
            <v>161768.11693554686</v>
          </cell>
          <cell r="AS245">
            <v>9164.5750000000007</v>
          </cell>
          <cell r="AT245">
            <v>3950.9857499999998</v>
          </cell>
          <cell r="AU245">
            <v>52087.743999999999</v>
          </cell>
          <cell r="AV245">
            <v>652.01093749999995</v>
          </cell>
          <cell r="AW245">
            <v>3898.0345000000002</v>
          </cell>
          <cell r="AX245">
            <v>0</v>
          </cell>
          <cell r="AY245">
            <v>516.01018750000003</v>
          </cell>
          <cell r="AZ245">
            <v>0</v>
          </cell>
          <cell r="BA245">
            <v>0</v>
          </cell>
          <cell r="BB245">
            <v>0</v>
          </cell>
          <cell r="BC245">
            <v>1543.777</v>
          </cell>
          <cell r="BD245">
            <v>25939.558000000001</v>
          </cell>
          <cell r="BE245">
            <v>13178.28</v>
          </cell>
          <cell r="BF245">
            <v>0</v>
          </cell>
          <cell r="BG245">
            <v>1717.51475</v>
          </cell>
          <cell r="BH245">
            <v>762.55875000000003</v>
          </cell>
          <cell r="BI245">
            <v>-3078.5867499999999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8.2528105468750006</v>
          </cell>
          <cell r="BO245">
            <v>0</v>
          </cell>
          <cell r="BP245">
            <v>0</v>
          </cell>
          <cell r="BQ245">
            <v>0</v>
          </cell>
          <cell r="BR245">
            <v>6593.91</v>
          </cell>
          <cell r="BS245">
            <v>93025768</v>
          </cell>
          <cell r="BT245">
            <v>44804176</v>
          </cell>
          <cell r="BU245">
            <v>382315136</v>
          </cell>
          <cell r="BV245">
            <v>5785632</v>
          </cell>
          <cell r="BW245">
            <v>40840520</v>
          </cell>
          <cell r="BX245">
            <v>0</v>
          </cell>
          <cell r="BY245">
            <v>7232418</v>
          </cell>
          <cell r="BZ245">
            <v>0</v>
          </cell>
          <cell r="CA245">
            <v>0</v>
          </cell>
          <cell r="CB245">
            <v>0</v>
          </cell>
          <cell r="CC245">
            <v>17917222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129258.5625</v>
          </cell>
          <cell r="CI245">
            <v>0</v>
          </cell>
          <cell r="CJ245">
            <v>0</v>
          </cell>
          <cell r="CK245">
            <v>0</v>
          </cell>
          <cell r="CL245">
            <v>76579832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75000</v>
          </cell>
          <cell r="CT245">
            <v>2800</v>
          </cell>
          <cell r="CU245">
            <v>0</v>
          </cell>
          <cell r="CV245">
            <v>0</v>
          </cell>
          <cell r="CW245">
            <v>57668</v>
          </cell>
          <cell r="CX245">
            <v>0</v>
          </cell>
          <cell r="CY245">
            <v>186000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Q245">
            <v>3.7629540182887822</v>
          </cell>
          <cell r="DR245">
            <v>7.1220780806334592</v>
          </cell>
          <cell r="DS245">
            <v>21.713266927037612</v>
          </cell>
          <cell r="DT245">
            <v>36699.921142578103</v>
          </cell>
          <cell r="DU245">
            <v>8.1526528214934295</v>
          </cell>
          <cell r="DV245">
            <v>5.4098110351562498</v>
          </cell>
          <cell r="DW245">
            <v>5.1179785156250004</v>
          </cell>
          <cell r="DX245">
            <v>44833.491999999998</v>
          </cell>
        </row>
        <row r="246">
          <cell r="A246" t="str">
            <v>NYISO2026</v>
          </cell>
          <cell r="B246" t="str">
            <v>EAST</v>
          </cell>
          <cell r="C246" t="str">
            <v>NYISO</v>
          </cell>
          <cell r="D246">
            <v>2026</v>
          </cell>
          <cell r="F246">
            <v>189386.92800000001</v>
          </cell>
          <cell r="G246">
            <v>18870.947082519499</v>
          </cell>
          <cell r="H246">
            <v>47.266877319335954</v>
          </cell>
          <cell r="I246">
            <v>2.0046716308593799</v>
          </cell>
          <cell r="J246">
            <v>0.553309997558594</v>
          </cell>
          <cell r="K246">
            <v>11.14905859375</v>
          </cell>
          <cell r="L246">
            <v>3.3100036621093798</v>
          </cell>
          <cell r="M246">
            <v>5.74594091796875</v>
          </cell>
          <cell r="N246">
            <v>0</v>
          </cell>
          <cell r="O246">
            <v>2.0484943847656298</v>
          </cell>
          <cell r="P246">
            <v>0</v>
          </cell>
          <cell r="Q246">
            <v>0</v>
          </cell>
          <cell r="R246">
            <v>0</v>
          </cell>
          <cell r="S246">
            <v>5.3881821289062497</v>
          </cell>
          <cell r="T246">
            <v>4.2498212890625</v>
          </cell>
          <cell r="U246">
            <v>5.0670258789062501</v>
          </cell>
          <cell r="V246">
            <v>0</v>
          </cell>
          <cell r="W246">
            <v>0.39212664794921898</v>
          </cell>
          <cell r="X246">
            <v>0.56990258789062498</v>
          </cell>
          <cell r="Y246">
            <v>1.37852856445313</v>
          </cell>
          <cell r="Z246">
            <v>35.415884010314954</v>
          </cell>
          <cell r="AA246">
            <v>1.3021906738281299</v>
          </cell>
          <cell r="AB246">
            <v>0.50606274414062502</v>
          </cell>
          <cell r="AC246">
            <v>9.4479707031249998</v>
          </cell>
          <cell r="AD246">
            <v>2.7910419921875</v>
          </cell>
          <cell r="AE246">
            <v>4.5114599609374997</v>
          </cell>
          <cell r="AF246">
            <v>0</v>
          </cell>
          <cell r="AG246">
            <v>1.1869265136718801</v>
          </cell>
          <cell r="AH246">
            <v>0</v>
          </cell>
          <cell r="AI246">
            <v>0</v>
          </cell>
          <cell r="AJ246">
            <v>0</v>
          </cell>
          <cell r="AK246">
            <v>4.5416918945312501</v>
          </cell>
          <cell r="AL246">
            <v>2.97600244140625</v>
          </cell>
          <cell r="AM246">
            <v>1.53990588378906</v>
          </cell>
          <cell r="AN246">
            <v>0</v>
          </cell>
          <cell r="AO246">
            <v>0.19606332397460902</v>
          </cell>
          <cell r="AP246">
            <v>9.7194099426269498E-2</v>
          </cell>
          <cell r="AQ246">
            <v>1.37852856445313</v>
          </cell>
          <cell r="AR246">
            <v>161713.03140234374</v>
          </cell>
          <cell r="AS246">
            <v>8353.8045000000002</v>
          </cell>
          <cell r="AT246">
            <v>3977.8667500000001</v>
          </cell>
          <cell r="AU246">
            <v>53949.012000000002</v>
          </cell>
          <cell r="AV246">
            <v>638.98018750000006</v>
          </cell>
          <cell r="AW246">
            <v>3995.9470000000001</v>
          </cell>
          <cell r="AX246">
            <v>0</v>
          </cell>
          <cell r="AY246">
            <v>516.01018750000003</v>
          </cell>
          <cell r="AZ246">
            <v>0</v>
          </cell>
          <cell r="BA246">
            <v>0</v>
          </cell>
          <cell r="BB246">
            <v>0</v>
          </cell>
          <cell r="BC246">
            <v>1545.702125</v>
          </cell>
          <cell r="BD246">
            <v>25960.51</v>
          </cell>
          <cell r="BE246">
            <v>13489.575000000001</v>
          </cell>
          <cell r="BF246">
            <v>0</v>
          </cell>
          <cell r="BG246">
            <v>1717.51475</v>
          </cell>
          <cell r="BH246">
            <v>851.42031250000002</v>
          </cell>
          <cell r="BI246">
            <v>-3217.7449999999999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8.1235898437500005</v>
          </cell>
          <cell r="BO246">
            <v>0</v>
          </cell>
          <cell r="BP246">
            <v>0</v>
          </cell>
          <cell r="BQ246">
            <v>0</v>
          </cell>
          <cell r="BR246">
            <v>6644.5060000000003</v>
          </cell>
          <cell r="BS246">
            <v>83782080</v>
          </cell>
          <cell r="BT246">
            <v>45109008</v>
          </cell>
          <cell r="BU246">
            <v>396585536</v>
          </cell>
          <cell r="BV246">
            <v>5604402.5</v>
          </cell>
          <cell r="BW246">
            <v>41837852</v>
          </cell>
          <cell r="BX246">
            <v>0</v>
          </cell>
          <cell r="BY246">
            <v>7232418</v>
          </cell>
          <cell r="BZ246">
            <v>0</v>
          </cell>
          <cell r="CA246">
            <v>0</v>
          </cell>
          <cell r="CB246">
            <v>0</v>
          </cell>
          <cell r="CC246">
            <v>17936750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127265.96875</v>
          </cell>
          <cell r="CI246">
            <v>0</v>
          </cell>
          <cell r="CJ246">
            <v>0</v>
          </cell>
          <cell r="CK246">
            <v>0</v>
          </cell>
          <cell r="CL246">
            <v>77110568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125000</v>
          </cell>
          <cell r="CT246">
            <v>2888</v>
          </cell>
          <cell r="CU246">
            <v>0</v>
          </cell>
          <cell r="CV246">
            <v>0</v>
          </cell>
          <cell r="CW246">
            <v>60591</v>
          </cell>
          <cell r="CX246">
            <v>0</v>
          </cell>
          <cell r="CY246">
            <v>188000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Q246">
            <v>3.8520289780344434</v>
          </cell>
          <cell r="DR246">
            <v>7.0978798883880625</v>
          </cell>
          <cell r="DS246">
            <v>22.141467368028302</v>
          </cell>
          <cell r="DT246">
            <v>36907.700927734397</v>
          </cell>
          <cell r="DU246">
            <v>8.1696845844785528</v>
          </cell>
          <cell r="DV246">
            <v>5.4098110351562498</v>
          </cell>
          <cell r="DW246">
            <v>4.9408452148437503</v>
          </cell>
          <cell r="DX246">
            <v>43281.803999999996</v>
          </cell>
        </row>
        <row r="247">
          <cell r="A247" t="str">
            <v>NYISO2027</v>
          </cell>
          <cell r="B247" t="str">
            <v>EAST</v>
          </cell>
          <cell r="C247" t="str">
            <v>NYISO</v>
          </cell>
          <cell r="D247">
            <v>2027</v>
          </cell>
          <cell r="F247">
            <v>190642.48800000001</v>
          </cell>
          <cell r="G247">
            <v>19167.658325195302</v>
          </cell>
          <cell r="H247">
            <v>47.58591900634768</v>
          </cell>
          <cell r="I247">
            <v>1.86313598632813</v>
          </cell>
          <cell r="J247">
            <v>0.80947436523437499</v>
          </cell>
          <cell r="K247">
            <v>11.14905859375</v>
          </cell>
          <cell r="L247">
            <v>3.3100036621093798</v>
          </cell>
          <cell r="M247">
            <v>5.74594091796875</v>
          </cell>
          <cell r="N247">
            <v>0</v>
          </cell>
          <cell r="O247">
            <v>2.0484943847656298</v>
          </cell>
          <cell r="P247">
            <v>0</v>
          </cell>
          <cell r="Q247">
            <v>0</v>
          </cell>
          <cell r="R247">
            <v>0</v>
          </cell>
          <cell r="S247">
            <v>5.3881821289062497</v>
          </cell>
          <cell r="T247">
            <v>4.2498212890625</v>
          </cell>
          <cell r="U247">
            <v>5.2088071289062503</v>
          </cell>
          <cell r="V247">
            <v>0</v>
          </cell>
          <cell r="W247">
            <v>0.39212664794921898</v>
          </cell>
          <cell r="X247">
            <v>0.632534301757813</v>
          </cell>
          <cell r="Y247">
            <v>1.37852856445313</v>
          </cell>
          <cell r="Z247">
            <v>35.738595092773437</v>
          </cell>
          <cell r="AA247">
            <v>1.22101904296875</v>
          </cell>
          <cell r="AB247">
            <v>0.73664581298828102</v>
          </cell>
          <cell r="AC247">
            <v>9.4479707031249998</v>
          </cell>
          <cell r="AD247">
            <v>2.7909248046875001</v>
          </cell>
          <cell r="AE247">
            <v>4.5114125976562498</v>
          </cell>
          <cell r="AF247">
            <v>0</v>
          </cell>
          <cell r="AG247">
            <v>1.18269738769531</v>
          </cell>
          <cell r="AH247">
            <v>0</v>
          </cell>
          <cell r="AI247">
            <v>0</v>
          </cell>
          <cell r="AJ247">
            <v>0</v>
          </cell>
          <cell r="AK247">
            <v>4.5416220703125001</v>
          </cell>
          <cell r="AL247">
            <v>2.97600244140625</v>
          </cell>
          <cell r="AM247">
            <v>1.5911806640624999</v>
          </cell>
          <cell r="AN247">
            <v>0</v>
          </cell>
          <cell r="AO247">
            <v>0.19606332397460902</v>
          </cell>
          <cell r="AP247">
            <v>0.10784848022460901</v>
          </cell>
          <cell r="AQ247">
            <v>1.37852856445313</v>
          </cell>
          <cell r="AR247">
            <v>164272.51227929691</v>
          </cell>
          <cell r="AS247">
            <v>7733.8770000000004</v>
          </cell>
          <cell r="AT247">
            <v>5814.8625000000002</v>
          </cell>
          <cell r="AU247">
            <v>53634.692000000003</v>
          </cell>
          <cell r="AV247">
            <v>659.27693750000003</v>
          </cell>
          <cell r="AW247">
            <v>4113.6097499999996</v>
          </cell>
          <cell r="AX247">
            <v>0</v>
          </cell>
          <cell r="AY247">
            <v>516.01018750000003</v>
          </cell>
          <cell r="AZ247">
            <v>0</v>
          </cell>
          <cell r="BA247">
            <v>0</v>
          </cell>
          <cell r="BB247">
            <v>0</v>
          </cell>
          <cell r="BC247">
            <v>1545.977625</v>
          </cell>
          <cell r="BD247">
            <v>25950.135999999999</v>
          </cell>
          <cell r="BE247">
            <v>13938.743</v>
          </cell>
          <cell r="BF247">
            <v>0</v>
          </cell>
          <cell r="BG247">
            <v>1717.51475</v>
          </cell>
          <cell r="BH247">
            <v>944.75268749999998</v>
          </cell>
          <cell r="BI247">
            <v>-3244.7202499999999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8.1690917968749996</v>
          </cell>
          <cell r="BO247">
            <v>0</v>
          </cell>
          <cell r="BP247">
            <v>0</v>
          </cell>
          <cell r="BQ247">
            <v>0</v>
          </cell>
          <cell r="BR247">
            <v>6643.1030000000001</v>
          </cell>
          <cell r="BS247">
            <v>76810248</v>
          </cell>
          <cell r="BT247">
            <v>65426416</v>
          </cell>
          <cell r="BU247">
            <v>394188384</v>
          </cell>
          <cell r="BV247">
            <v>5785512</v>
          </cell>
          <cell r="BW247">
            <v>43091112</v>
          </cell>
          <cell r="BX247">
            <v>0</v>
          </cell>
          <cell r="BY247">
            <v>7232418</v>
          </cell>
          <cell r="BZ247">
            <v>0</v>
          </cell>
          <cell r="CA247">
            <v>0</v>
          </cell>
          <cell r="CB247">
            <v>0</v>
          </cell>
          <cell r="CC247">
            <v>17939604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127970.1171875</v>
          </cell>
          <cell r="CI247">
            <v>0</v>
          </cell>
          <cell r="CJ247">
            <v>0</v>
          </cell>
          <cell r="CK247">
            <v>0</v>
          </cell>
          <cell r="CL247">
            <v>77076608</v>
          </cell>
          <cell r="CM247">
            <v>0</v>
          </cell>
          <cell r="CN247">
            <v>340000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150000</v>
          </cell>
          <cell r="CT247">
            <v>2942</v>
          </cell>
          <cell r="CU247">
            <v>0</v>
          </cell>
          <cell r="CV247">
            <v>0</v>
          </cell>
          <cell r="CW247">
            <v>63631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Q247">
            <v>3.9344839441216228</v>
          </cell>
          <cell r="DR247">
            <v>7.2164727969254416</v>
          </cell>
          <cell r="DS247">
            <v>22.566726017025189</v>
          </cell>
          <cell r="DT247">
            <v>37102.340332031301</v>
          </cell>
          <cell r="DU247">
            <v>8.3016849609489789</v>
          </cell>
          <cell r="DV247">
            <v>5.4098110351562498</v>
          </cell>
          <cell r="DW247">
            <v>5.0566791992187499</v>
          </cell>
          <cell r="DX247">
            <v>44296.508000000002</v>
          </cell>
        </row>
        <row r="248">
          <cell r="A248" t="str">
            <v>NYISO2028</v>
          </cell>
          <cell r="B248" t="str">
            <v>EAST</v>
          </cell>
          <cell r="C248" t="str">
            <v>NYISO</v>
          </cell>
          <cell r="D248">
            <v>2028</v>
          </cell>
          <cell r="F248">
            <v>192154.46400000001</v>
          </cell>
          <cell r="G248">
            <v>19478.119506835901</v>
          </cell>
          <cell r="H248">
            <v>48.288575836181657</v>
          </cell>
          <cell r="I248">
            <v>1.8631303710937499</v>
          </cell>
          <cell r="J248">
            <v>0.89330999755859397</v>
          </cell>
          <cell r="K248">
            <v>11.55078125</v>
          </cell>
          <cell r="L248">
            <v>3.3109890136718798</v>
          </cell>
          <cell r="M248">
            <v>5.7459121093750003</v>
          </cell>
          <cell r="N248">
            <v>0</v>
          </cell>
          <cell r="O248">
            <v>2.0492431640625002</v>
          </cell>
          <cell r="P248">
            <v>0</v>
          </cell>
          <cell r="Q248">
            <v>0</v>
          </cell>
          <cell r="R248">
            <v>0</v>
          </cell>
          <cell r="S248">
            <v>5.3882167968749997</v>
          </cell>
          <cell r="T248">
            <v>4.2498212890625</v>
          </cell>
          <cell r="U248">
            <v>5.3585317382812496</v>
          </cell>
          <cell r="V248">
            <v>0</v>
          </cell>
          <cell r="W248">
            <v>0.39214578247070303</v>
          </cell>
          <cell r="X248">
            <v>0.69816290283203097</v>
          </cell>
          <cell r="Y248">
            <v>1.3784964599609399</v>
          </cell>
          <cell r="Z248">
            <v>36.211198135375994</v>
          </cell>
          <cell r="AA248">
            <v>1.22094897460938</v>
          </cell>
          <cell r="AB248">
            <v>0.81664459228515607</v>
          </cell>
          <cell r="AC248">
            <v>9.8359863281249993</v>
          </cell>
          <cell r="AD248">
            <v>2.7906057128906299</v>
          </cell>
          <cell r="AE248">
            <v>4.5104501953125</v>
          </cell>
          <cell r="AF248">
            <v>0</v>
          </cell>
          <cell r="AG248">
            <v>1.1775217285156301</v>
          </cell>
          <cell r="AH248">
            <v>0</v>
          </cell>
          <cell r="AI248">
            <v>0</v>
          </cell>
          <cell r="AJ248">
            <v>0</v>
          </cell>
          <cell r="AK248">
            <v>4.5414267578125003</v>
          </cell>
          <cell r="AL248">
            <v>2.9757304687500001</v>
          </cell>
          <cell r="AM248">
            <v>1.64565759277344</v>
          </cell>
          <cell r="AN248">
            <v>0</v>
          </cell>
          <cell r="AO248">
            <v>0.19607289123535199</v>
          </cell>
          <cell r="AP248">
            <v>0.11893377685546901</v>
          </cell>
          <cell r="AQ248">
            <v>1.3784964599609399</v>
          </cell>
          <cell r="AR248">
            <v>167402.10726513673</v>
          </cell>
          <cell r="AS248">
            <v>7713.1854999999996</v>
          </cell>
          <cell r="AT248">
            <v>6565.7505000000001</v>
          </cell>
          <cell r="AU248">
            <v>56357.96</v>
          </cell>
          <cell r="AV248">
            <v>640.28812500000004</v>
          </cell>
          <cell r="AW248">
            <v>3718.877</v>
          </cell>
          <cell r="AX248">
            <v>0</v>
          </cell>
          <cell r="AY248">
            <v>518.58231249999994</v>
          </cell>
          <cell r="AZ248">
            <v>0</v>
          </cell>
          <cell r="BA248">
            <v>0</v>
          </cell>
          <cell r="BB248">
            <v>0</v>
          </cell>
          <cell r="BC248">
            <v>1565.3331250000001</v>
          </cell>
          <cell r="BD248">
            <v>26017.72</v>
          </cell>
          <cell r="BE248">
            <v>14455.456</v>
          </cell>
          <cell r="BF248">
            <v>0</v>
          </cell>
          <cell r="BG248">
            <v>1722.3043749999999</v>
          </cell>
          <cell r="BH248">
            <v>1044.7143125</v>
          </cell>
          <cell r="BI248">
            <v>-3287.0174999999999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7.7790151367187503</v>
          </cell>
          <cell r="BO248">
            <v>0</v>
          </cell>
          <cell r="BP248">
            <v>0</v>
          </cell>
          <cell r="BQ248">
            <v>0</v>
          </cell>
          <cell r="BR248">
            <v>6417.2584999999999</v>
          </cell>
          <cell r="BS248">
            <v>76653928</v>
          </cell>
          <cell r="BT248">
            <v>73746232</v>
          </cell>
          <cell r="BU248">
            <v>411310592</v>
          </cell>
          <cell r="BV248">
            <v>5651778</v>
          </cell>
          <cell r="BW248">
            <v>39062952</v>
          </cell>
          <cell r="BX248">
            <v>0</v>
          </cell>
          <cell r="BY248">
            <v>7268573</v>
          </cell>
          <cell r="BZ248">
            <v>0</v>
          </cell>
          <cell r="CA248">
            <v>0</v>
          </cell>
          <cell r="CB248">
            <v>0</v>
          </cell>
          <cell r="CC248">
            <v>18142724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121951.390625</v>
          </cell>
          <cell r="CI248">
            <v>0</v>
          </cell>
          <cell r="CJ248">
            <v>0</v>
          </cell>
          <cell r="CK248">
            <v>0</v>
          </cell>
          <cell r="CL248">
            <v>74706232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150000</v>
          </cell>
          <cell r="CT248">
            <v>2996</v>
          </cell>
          <cell r="CU248">
            <v>0</v>
          </cell>
          <cell r="CV248">
            <v>0</v>
          </cell>
          <cell r="CW248">
            <v>66789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400000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Q248">
            <v>4.0264676651664866</v>
          </cell>
          <cell r="DR248">
            <v>7.4171618950187401</v>
          </cell>
          <cell r="DS248">
            <v>23.170022771727687</v>
          </cell>
          <cell r="DT248">
            <v>37382.6640625</v>
          </cell>
          <cell r="DU248">
            <v>8.5769579433092193</v>
          </cell>
          <cell r="DV248">
            <v>5.4098349609375003</v>
          </cell>
          <cell r="DW248">
            <v>5.0027226562499996</v>
          </cell>
          <cell r="DX248">
            <v>43943.915999999997</v>
          </cell>
        </row>
        <row r="249">
          <cell r="A249" t="str">
            <v>NYISO2029</v>
          </cell>
          <cell r="B249" t="str">
            <v>EAST</v>
          </cell>
          <cell r="C249" t="str">
            <v>NYISO</v>
          </cell>
          <cell r="D249">
            <v>2029</v>
          </cell>
          <cell r="F249">
            <v>193157.28</v>
          </cell>
          <cell r="G249">
            <v>19749.022644043001</v>
          </cell>
          <cell r="H249">
            <v>48.406694335937509</v>
          </cell>
          <cell r="I249">
            <v>1.78211633300781</v>
          </cell>
          <cell r="J249">
            <v>0.89330999755859397</v>
          </cell>
          <cell r="K249">
            <v>11.549058593750001</v>
          </cell>
          <cell r="L249">
            <v>3.3100036621093798</v>
          </cell>
          <cell r="M249">
            <v>5.74594091796875</v>
          </cell>
          <cell r="N249">
            <v>0</v>
          </cell>
          <cell r="O249">
            <v>2.0484943847656298</v>
          </cell>
          <cell r="P249">
            <v>0</v>
          </cell>
          <cell r="Q249">
            <v>0</v>
          </cell>
          <cell r="R249">
            <v>0</v>
          </cell>
          <cell r="S249">
            <v>5.3881821289062497</v>
          </cell>
          <cell r="T249">
            <v>4.2498212890625</v>
          </cell>
          <cell r="U249">
            <v>5.4920258789062499</v>
          </cell>
          <cell r="V249">
            <v>0</v>
          </cell>
          <cell r="W249">
            <v>0.39212664794921898</v>
          </cell>
          <cell r="X249">
            <v>0.76727490234374995</v>
          </cell>
          <cell r="Y249">
            <v>1.37852856445313</v>
          </cell>
          <cell r="Z249">
            <v>36.25927703857424</v>
          </cell>
          <cell r="AA249">
            <v>1.17002197265625</v>
          </cell>
          <cell r="AB249">
            <v>0.81619226074218798</v>
          </cell>
          <cell r="AC249">
            <v>9.8359707031249997</v>
          </cell>
          <cell r="AD249">
            <v>2.7892478027343799</v>
          </cell>
          <cell r="AE249">
            <v>4.5112065429687496</v>
          </cell>
          <cell r="AF249">
            <v>0</v>
          </cell>
          <cell r="AG249">
            <v>1.165029296875</v>
          </cell>
          <cell r="AH249">
            <v>0</v>
          </cell>
          <cell r="AI249">
            <v>0</v>
          </cell>
          <cell r="AJ249">
            <v>0</v>
          </cell>
          <cell r="AK249">
            <v>4.5412270507812504</v>
          </cell>
          <cell r="AL249">
            <v>2.97600244140625</v>
          </cell>
          <cell r="AM249">
            <v>1.69228942871094</v>
          </cell>
          <cell r="AN249">
            <v>0</v>
          </cell>
          <cell r="AO249">
            <v>0.19606332397460902</v>
          </cell>
          <cell r="AP249">
            <v>0.13076864624023402</v>
          </cell>
          <cell r="AQ249">
            <v>1.37852856445313</v>
          </cell>
          <cell r="AR249">
            <v>169209.51234765621</v>
          </cell>
          <cell r="AS249">
            <v>7461.1994999999997</v>
          </cell>
          <cell r="AT249">
            <v>6599.2275</v>
          </cell>
          <cell r="AU249">
            <v>57257.144</v>
          </cell>
          <cell r="AV249">
            <v>672.51137500000004</v>
          </cell>
          <cell r="AW249">
            <v>4053.0167499999998</v>
          </cell>
          <cell r="AX249">
            <v>0</v>
          </cell>
          <cell r="AY249">
            <v>516.01018750000003</v>
          </cell>
          <cell r="AZ249">
            <v>0</v>
          </cell>
          <cell r="BA249">
            <v>0</v>
          </cell>
          <cell r="BB249">
            <v>0</v>
          </cell>
          <cell r="BC249">
            <v>1556.47075</v>
          </cell>
          <cell r="BD249">
            <v>25944.35</v>
          </cell>
          <cell r="BE249">
            <v>14824.405000000001</v>
          </cell>
          <cell r="BF249">
            <v>0</v>
          </cell>
          <cell r="BG249">
            <v>1717.51475</v>
          </cell>
          <cell r="BH249">
            <v>1145.533375</v>
          </cell>
          <cell r="BI249">
            <v>-3373.3105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8.3406601562499993</v>
          </cell>
          <cell r="BO249">
            <v>0</v>
          </cell>
          <cell r="BP249">
            <v>0</v>
          </cell>
          <cell r="BQ249">
            <v>0</v>
          </cell>
          <cell r="BR249">
            <v>6530.1549999999997</v>
          </cell>
          <cell r="BS249">
            <v>73924224</v>
          </cell>
          <cell r="BT249">
            <v>74123752</v>
          </cell>
          <cell r="BU249">
            <v>418833152</v>
          </cell>
          <cell r="BV249">
            <v>5864128.5</v>
          </cell>
          <cell r="BW249">
            <v>42601548</v>
          </cell>
          <cell r="BX249">
            <v>0</v>
          </cell>
          <cell r="BY249">
            <v>7232418</v>
          </cell>
          <cell r="BZ249">
            <v>0</v>
          </cell>
          <cell r="CA249">
            <v>0</v>
          </cell>
          <cell r="CB249">
            <v>0</v>
          </cell>
          <cell r="CC249">
            <v>18046478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130622.3515625</v>
          </cell>
          <cell r="CI249">
            <v>0</v>
          </cell>
          <cell r="CJ249">
            <v>0</v>
          </cell>
          <cell r="CK249">
            <v>0</v>
          </cell>
          <cell r="CL249">
            <v>75883104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125000</v>
          </cell>
          <cell r="CT249">
            <v>3052</v>
          </cell>
          <cell r="CU249">
            <v>0</v>
          </cell>
          <cell r="CV249">
            <v>0</v>
          </cell>
          <cell r="CW249">
            <v>70067</v>
          </cell>
          <cell r="CX249">
            <v>0</v>
          </cell>
          <cell r="CY249">
            <v>320200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Q249">
            <v>4.1341954093424098</v>
          </cell>
          <cell r="DR249">
            <v>7.6549515832022772</v>
          </cell>
          <cell r="DS249">
            <v>23.756237742410896</v>
          </cell>
          <cell r="DT249">
            <v>37409.5576171875</v>
          </cell>
          <cell r="DU249">
            <v>8.8167143644541213</v>
          </cell>
          <cell r="DV249">
            <v>5.4098110351562498</v>
          </cell>
          <cell r="DW249">
            <v>5.0567290039062502</v>
          </cell>
          <cell r="DX249">
            <v>44296.944000000003</v>
          </cell>
        </row>
        <row r="250">
          <cell r="A250" t="str">
            <v>NYISO2030</v>
          </cell>
          <cell r="B250" t="str">
            <v>EAST</v>
          </cell>
          <cell r="C250" t="str">
            <v>NYISO</v>
          </cell>
          <cell r="D250">
            <v>2030</v>
          </cell>
          <cell r="F250">
            <v>194418.81599999999</v>
          </cell>
          <cell r="G250">
            <v>19979.782775878899</v>
          </cell>
          <cell r="H250">
            <v>48.413130004882824</v>
          </cell>
          <cell r="I250">
            <v>1.45530505371094</v>
          </cell>
          <cell r="J250">
            <v>0.89330999755859397</v>
          </cell>
          <cell r="K250">
            <v>12.34905859375</v>
          </cell>
          <cell r="L250">
            <v>3.3100036621093798</v>
          </cell>
          <cell r="M250">
            <v>5.74594091796875</v>
          </cell>
          <cell r="N250">
            <v>0</v>
          </cell>
          <cell r="O250">
            <v>2.0484943847656298</v>
          </cell>
          <cell r="P250">
            <v>0</v>
          </cell>
          <cell r="Q250">
            <v>0</v>
          </cell>
          <cell r="R250">
            <v>0</v>
          </cell>
          <cell r="S250">
            <v>4.7073002929687497</v>
          </cell>
          <cell r="T250">
            <v>4.2498212890625</v>
          </cell>
          <cell r="U250">
            <v>5.6338071289062501</v>
          </cell>
          <cell r="V250">
            <v>0</v>
          </cell>
          <cell r="W250">
            <v>0.39212664794921898</v>
          </cell>
          <cell r="X250">
            <v>0.83962243652343793</v>
          </cell>
          <cell r="Y250">
            <v>1.37852856445313</v>
          </cell>
          <cell r="Z250">
            <v>36.175501068115246</v>
          </cell>
          <cell r="AA250">
            <v>0.96618664550781297</v>
          </cell>
          <cell r="AB250">
            <v>0.8169913330078129</v>
          </cell>
          <cell r="AC250">
            <v>10.611970703124999</v>
          </cell>
          <cell r="AD250">
            <v>2.7868991699218801</v>
          </cell>
          <cell r="AE250">
            <v>4.5103686523437503</v>
          </cell>
          <cell r="AF250">
            <v>0</v>
          </cell>
          <cell r="AG250">
            <v>1.14453186035156</v>
          </cell>
          <cell r="AH250">
            <v>0</v>
          </cell>
          <cell r="AI250">
            <v>0</v>
          </cell>
          <cell r="AJ250">
            <v>0</v>
          </cell>
          <cell r="AK250">
            <v>3.9604282226562502</v>
          </cell>
          <cell r="AL250">
            <v>2.97600244140625</v>
          </cell>
          <cell r="AM250">
            <v>1.7436099853515601</v>
          </cell>
          <cell r="AN250">
            <v>0</v>
          </cell>
          <cell r="AO250">
            <v>0.19606332397460902</v>
          </cell>
          <cell r="AP250">
            <v>0.14307495117187499</v>
          </cell>
          <cell r="AQ250">
            <v>1.37852856445313</v>
          </cell>
          <cell r="AR250">
            <v>171092.28944140626</v>
          </cell>
          <cell r="AS250">
            <v>6183.5214999999998</v>
          </cell>
          <cell r="AT250">
            <v>6531.6940000000004</v>
          </cell>
          <cell r="AU250">
            <v>62045.224000000002</v>
          </cell>
          <cell r="AV250">
            <v>632.32349999999997</v>
          </cell>
          <cell r="AW250">
            <v>3769.9192499999999</v>
          </cell>
          <cell r="AX250">
            <v>0</v>
          </cell>
          <cell r="AY250">
            <v>516.01018750000003</v>
          </cell>
          <cell r="AZ250">
            <v>0</v>
          </cell>
          <cell r="BA250">
            <v>0</v>
          </cell>
          <cell r="BB250">
            <v>0</v>
          </cell>
          <cell r="BC250">
            <v>1560.5239999999999</v>
          </cell>
          <cell r="BD250">
            <v>25927.952000000001</v>
          </cell>
          <cell r="BE250">
            <v>15273.991</v>
          </cell>
          <cell r="BF250">
            <v>0</v>
          </cell>
          <cell r="BG250">
            <v>1717.51475</v>
          </cell>
          <cell r="BH250">
            <v>1253.3364999999999</v>
          </cell>
          <cell r="BI250">
            <v>-3498.1570000000002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8.0512539062500004</v>
          </cell>
          <cell r="BO250">
            <v>0</v>
          </cell>
          <cell r="BP250">
            <v>0</v>
          </cell>
          <cell r="BQ250">
            <v>0</v>
          </cell>
          <cell r="BR250">
            <v>5888.5805</v>
          </cell>
          <cell r="BS250">
            <v>60587840</v>
          </cell>
          <cell r="BT250">
            <v>73363496</v>
          </cell>
          <cell r="BU250">
            <v>446558496</v>
          </cell>
          <cell r="BV250">
            <v>5500474</v>
          </cell>
          <cell r="BW250">
            <v>39711896</v>
          </cell>
          <cell r="BX250">
            <v>0</v>
          </cell>
          <cell r="BY250">
            <v>7232418</v>
          </cell>
          <cell r="BZ250">
            <v>0</v>
          </cell>
          <cell r="CA250">
            <v>0</v>
          </cell>
          <cell r="CB250">
            <v>0</v>
          </cell>
          <cell r="CC250">
            <v>18087524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126146.0703125</v>
          </cell>
          <cell r="CI250">
            <v>0</v>
          </cell>
          <cell r="CJ250">
            <v>0</v>
          </cell>
          <cell r="CK250">
            <v>0</v>
          </cell>
          <cell r="CL250">
            <v>69154600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150000</v>
          </cell>
          <cell r="CT250">
            <v>3059</v>
          </cell>
          <cell r="CU250">
            <v>0</v>
          </cell>
          <cell r="CV250">
            <v>0</v>
          </cell>
          <cell r="CW250">
            <v>73464</v>
          </cell>
          <cell r="CX250">
            <v>0</v>
          </cell>
          <cell r="CY250">
            <v>342200</v>
          </cell>
          <cell r="CZ250">
            <v>740100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800000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Q250">
            <v>4.2698117621456717</v>
          </cell>
          <cell r="DR250">
            <v>7.8870081558139251</v>
          </cell>
          <cell r="DS250">
            <v>24.372809015454646</v>
          </cell>
          <cell r="DT250">
            <v>37595.000488281301</v>
          </cell>
          <cell r="DU250">
            <v>9.1755205409478329</v>
          </cell>
          <cell r="DV250">
            <v>5.4098110351562498</v>
          </cell>
          <cell r="DW250">
            <v>4.9408452148437503</v>
          </cell>
          <cell r="DX250">
            <v>43281.803999999996</v>
          </cell>
        </row>
        <row r="251">
          <cell r="A251" t="str">
            <v>NYISO2031</v>
          </cell>
          <cell r="B251" t="str">
            <v>EAST</v>
          </cell>
          <cell r="C251" t="str">
            <v>NYISO</v>
          </cell>
          <cell r="D251">
            <v>2031</v>
          </cell>
          <cell r="F251">
            <v>195631.82399999999</v>
          </cell>
          <cell r="G251">
            <v>20424.325988769499</v>
          </cell>
          <cell r="H251">
            <v>48.756107299804711</v>
          </cell>
          <cell r="I251">
            <v>1.1614520263671899</v>
          </cell>
          <cell r="J251">
            <v>1.179611328125</v>
          </cell>
          <cell r="K251">
            <v>12.34905859375</v>
          </cell>
          <cell r="L251">
            <v>3.3100036621093798</v>
          </cell>
          <cell r="M251">
            <v>5.74594091796875</v>
          </cell>
          <cell r="N251">
            <v>0</v>
          </cell>
          <cell r="O251">
            <v>2.0484943847656298</v>
          </cell>
          <cell r="P251">
            <v>0</v>
          </cell>
          <cell r="Q251">
            <v>0</v>
          </cell>
          <cell r="R251">
            <v>0</v>
          </cell>
          <cell r="S251">
            <v>4.64350244140625</v>
          </cell>
          <cell r="T251">
            <v>4.2498212890625</v>
          </cell>
          <cell r="U251">
            <v>5.7670258789062503</v>
          </cell>
          <cell r="V251">
            <v>0</v>
          </cell>
          <cell r="W251">
            <v>0.39212664794921898</v>
          </cell>
          <cell r="X251">
            <v>0.91703179931640599</v>
          </cell>
          <cell r="Y251">
            <v>1.37852856445313</v>
          </cell>
          <cell r="Z251">
            <v>36.645373504638684</v>
          </cell>
          <cell r="AA251">
            <v>0.80374176025390598</v>
          </cell>
          <cell r="AB251">
            <v>1.0745729980468801</v>
          </cell>
          <cell r="AC251">
            <v>10.611970703124999</v>
          </cell>
          <cell r="AD251">
            <v>2.7872734375000001</v>
          </cell>
          <cell r="AE251">
            <v>4.5105571289062496</v>
          </cell>
          <cell r="AF251">
            <v>0</v>
          </cell>
          <cell r="AG251">
            <v>1.1435588378906301</v>
          </cell>
          <cell r="AH251">
            <v>0</v>
          </cell>
          <cell r="AI251">
            <v>0</v>
          </cell>
          <cell r="AJ251">
            <v>0</v>
          </cell>
          <cell r="AK251">
            <v>3.9066874999999999</v>
          </cell>
          <cell r="AL251">
            <v>2.9730771484375</v>
          </cell>
          <cell r="AM251">
            <v>1.79638671875</v>
          </cell>
          <cell r="AN251">
            <v>0</v>
          </cell>
          <cell r="AO251">
            <v>0.19606332397460902</v>
          </cell>
          <cell r="AP251">
            <v>0.15625909423828099</v>
          </cell>
          <cell r="AQ251">
            <v>1.37852856445313</v>
          </cell>
          <cell r="AR251">
            <v>174824.50865087888</v>
          </cell>
          <cell r="AS251">
            <v>4732.1809999999996</v>
          </cell>
          <cell r="AT251">
            <v>8630.4529999999995</v>
          </cell>
          <cell r="AU251">
            <v>61929.356</v>
          </cell>
          <cell r="AV251">
            <v>649.24693749999994</v>
          </cell>
          <cell r="AW251">
            <v>3774.0147499999998</v>
          </cell>
          <cell r="AX251">
            <v>0</v>
          </cell>
          <cell r="AY251">
            <v>516.01018750000003</v>
          </cell>
          <cell r="AZ251">
            <v>0</v>
          </cell>
          <cell r="BA251">
            <v>0</v>
          </cell>
          <cell r="BB251">
            <v>0</v>
          </cell>
          <cell r="BC251">
            <v>1562.1263750000001</v>
          </cell>
          <cell r="BD251">
            <v>25910.954000000002</v>
          </cell>
          <cell r="BE251">
            <v>15736.343000000001</v>
          </cell>
          <cell r="BF251">
            <v>0</v>
          </cell>
          <cell r="BG251">
            <v>1717.51475</v>
          </cell>
          <cell r="BH251">
            <v>1368.8296250000001</v>
          </cell>
          <cell r="BI251">
            <v>-3646.2195000000002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7.4515258789062502</v>
          </cell>
          <cell r="BO251">
            <v>0</v>
          </cell>
          <cell r="BP251">
            <v>0</v>
          </cell>
          <cell r="BQ251">
            <v>0</v>
          </cell>
          <cell r="BR251">
            <v>5881.0309999999999</v>
          </cell>
          <cell r="BS251">
            <v>45927584</v>
          </cell>
          <cell r="BT251">
            <v>95423176</v>
          </cell>
          <cell r="BU251">
            <v>445706784</v>
          </cell>
          <cell r="BV251">
            <v>5602841.5</v>
          </cell>
          <cell r="BW251">
            <v>39724972</v>
          </cell>
          <cell r="BX251">
            <v>0</v>
          </cell>
          <cell r="BY251">
            <v>7232418</v>
          </cell>
          <cell r="BZ251">
            <v>0</v>
          </cell>
          <cell r="CA251">
            <v>0</v>
          </cell>
          <cell r="CB251">
            <v>0</v>
          </cell>
          <cell r="CC251">
            <v>18104270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116882.28125</v>
          </cell>
          <cell r="CI251">
            <v>0</v>
          </cell>
          <cell r="CJ251">
            <v>0</v>
          </cell>
          <cell r="CK251">
            <v>0</v>
          </cell>
          <cell r="CL251">
            <v>69064704</v>
          </cell>
          <cell r="CM251">
            <v>0</v>
          </cell>
          <cell r="CN251">
            <v>380000</v>
          </cell>
          <cell r="CO251">
            <v>0</v>
          </cell>
          <cell r="CP251">
            <v>0</v>
          </cell>
          <cell r="CQ251">
            <v>830500</v>
          </cell>
          <cell r="CR251">
            <v>0</v>
          </cell>
          <cell r="CS251">
            <v>125000</v>
          </cell>
          <cell r="CT251">
            <v>3163</v>
          </cell>
          <cell r="CU251">
            <v>0</v>
          </cell>
          <cell r="CV251">
            <v>0</v>
          </cell>
          <cell r="CW251">
            <v>79342</v>
          </cell>
          <cell r="CX251">
            <v>0</v>
          </cell>
          <cell r="CY251">
            <v>151600</v>
          </cell>
          <cell r="CZ251">
            <v>0</v>
          </cell>
          <cell r="DA251">
            <v>630500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Q251">
            <v>4.3320483747849661</v>
          </cell>
          <cell r="DR251">
            <v>8.109450270337371</v>
          </cell>
          <cell r="DS251">
            <v>24.986529755450874</v>
          </cell>
          <cell r="DT251">
            <v>37839.748046875</v>
          </cell>
          <cell r="DU251">
            <v>9.4256844649118712</v>
          </cell>
          <cell r="DV251">
            <v>5.6135097656250004</v>
          </cell>
          <cell r="DW251">
            <v>5.3066962890624998</v>
          </cell>
          <cell r="DX251">
            <v>46055.216</v>
          </cell>
        </row>
        <row r="252">
          <cell r="A252" t="str">
            <v>NYISO2032</v>
          </cell>
          <cell r="B252" t="str">
            <v>EAST</v>
          </cell>
          <cell r="C252" t="str">
            <v>NYISO</v>
          </cell>
          <cell r="D252">
            <v>2032</v>
          </cell>
          <cell r="F252">
            <v>197125.128</v>
          </cell>
          <cell r="G252">
            <v>20403.072692871101</v>
          </cell>
          <cell r="H252">
            <v>48.942463409423851</v>
          </cell>
          <cell r="I252">
            <v>1.04806335449219</v>
          </cell>
          <cell r="J252">
            <v>1.27331005859375</v>
          </cell>
          <cell r="K252">
            <v>12.350781250000001</v>
          </cell>
          <cell r="L252">
            <v>3.3109890136718798</v>
          </cell>
          <cell r="M252">
            <v>5.7459121093750003</v>
          </cell>
          <cell r="N252">
            <v>0</v>
          </cell>
          <cell r="O252">
            <v>2.0492431640625002</v>
          </cell>
          <cell r="P252">
            <v>0</v>
          </cell>
          <cell r="Q252">
            <v>0</v>
          </cell>
          <cell r="R252">
            <v>0</v>
          </cell>
          <cell r="S252">
            <v>4.6435190429687498</v>
          </cell>
          <cell r="T252">
            <v>4.2498212890625</v>
          </cell>
          <cell r="U252">
            <v>5.841591796875</v>
          </cell>
          <cell r="V252">
            <v>0</v>
          </cell>
          <cell r="W252">
            <v>0.39214578247070303</v>
          </cell>
          <cell r="X252">
            <v>1.00047680664063</v>
          </cell>
          <cell r="Y252">
            <v>1.3784964599609399</v>
          </cell>
          <cell r="Z252">
            <v>36.578828475952172</v>
          </cell>
          <cell r="AA252">
            <v>0.74012322998046898</v>
          </cell>
          <cell r="AB252">
            <v>1.1645378417968799</v>
          </cell>
          <cell r="AC252">
            <v>10.611986328125001</v>
          </cell>
          <cell r="AD252">
            <v>2.7883386230468798</v>
          </cell>
          <cell r="AE252">
            <v>4.509595703125</v>
          </cell>
          <cell r="AF252">
            <v>0</v>
          </cell>
          <cell r="AG252">
            <v>1.141095703125</v>
          </cell>
          <cell r="AH252">
            <v>0</v>
          </cell>
          <cell r="AI252">
            <v>0</v>
          </cell>
          <cell r="AJ252">
            <v>0</v>
          </cell>
          <cell r="AK252">
            <v>3.9066987304687499</v>
          </cell>
          <cell r="AL252">
            <v>2.9728127441406298</v>
          </cell>
          <cell r="AM252">
            <v>1.82519567871094</v>
          </cell>
          <cell r="AN252">
            <v>0</v>
          </cell>
          <cell r="AO252">
            <v>0.19607289123535199</v>
          </cell>
          <cell r="AP252">
            <v>0.17035794067382801</v>
          </cell>
          <cell r="AQ252">
            <v>1.3784964599609399</v>
          </cell>
          <cell r="AR252">
            <v>174989.26116113283</v>
          </cell>
          <cell r="AS252">
            <v>4232.2889999999998</v>
          </cell>
          <cell r="AT252">
            <v>9497.9549999999999</v>
          </cell>
          <cell r="AU252">
            <v>62225.163999999997</v>
          </cell>
          <cell r="AV252">
            <v>698.81012499999997</v>
          </cell>
          <cell r="AW252">
            <v>3845.6082500000002</v>
          </cell>
          <cell r="AX252">
            <v>0</v>
          </cell>
          <cell r="AY252">
            <v>518.58231249999994</v>
          </cell>
          <cell r="AZ252">
            <v>0</v>
          </cell>
          <cell r="BA252">
            <v>0</v>
          </cell>
          <cell r="BB252">
            <v>0</v>
          </cell>
          <cell r="BC252">
            <v>1564.0652500000001</v>
          </cell>
          <cell r="BD252">
            <v>25986.55</v>
          </cell>
          <cell r="BE252">
            <v>16032.519</v>
          </cell>
          <cell r="BF252">
            <v>0</v>
          </cell>
          <cell r="BG252">
            <v>1722.3043749999999</v>
          </cell>
          <cell r="BH252">
            <v>1496.424125</v>
          </cell>
          <cell r="BI252">
            <v>-3769.36375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7.6164736328125002</v>
          </cell>
          <cell r="BO252">
            <v>0</v>
          </cell>
          <cell r="BP252">
            <v>0</v>
          </cell>
          <cell r="BQ252">
            <v>0</v>
          </cell>
          <cell r="BR252">
            <v>5888.7569999999996</v>
          </cell>
          <cell r="BS252">
            <v>40625584</v>
          </cell>
          <cell r="BT252">
            <v>104597352</v>
          </cell>
          <cell r="BU252">
            <v>447781504</v>
          </cell>
          <cell r="BV252">
            <v>5929051.5</v>
          </cell>
          <cell r="BW252">
            <v>40436544</v>
          </cell>
          <cell r="BX252">
            <v>0</v>
          </cell>
          <cell r="BY252">
            <v>7268573</v>
          </cell>
          <cell r="BZ252">
            <v>0</v>
          </cell>
          <cell r="CA252">
            <v>0</v>
          </cell>
          <cell r="CB252">
            <v>0</v>
          </cell>
          <cell r="CC252">
            <v>18130146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119440.984375</v>
          </cell>
          <cell r="CI252">
            <v>0</v>
          </cell>
          <cell r="CJ252">
            <v>0</v>
          </cell>
          <cell r="CK252">
            <v>0</v>
          </cell>
          <cell r="CL252">
            <v>69161384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570000</v>
          </cell>
          <cell r="CR252">
            <v>0</v>
          </cell>
          <cell r="CS252">
            <v>50000</v>
          </cell>
          <cell r="CT252">
            <v>3221</v>
          </cell>
          <cell r="CU252">
            <v>0</v>
          </cell>
          <cell r="CV252">
            <v>0</v>
          </cell>
          <cell r="CW252">
            <v>85689</v>
          </cell>
          <cell r="CX252">
            <v>0</v>
          </cell>
          <cell r="CY252">
            <v>0</v>
          </cell>
          <cell r="CZ252">
            <v>0</v>
          </cell>
          <cell r="DA252">
            <v>570000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Q252">
            <v>4.3767570824335715</v>
          </cell>
          <cell r="DR252">
            <v>8.2815825729148465</v>
          </cell>
          <cell r="DS252">
            <v>25.589148095144377</v>
          </cell>
          <cell r="DT252">
            <v>38030.487060546897</v>
          </cell>
          <cell r="DU252">
            <v>9.6386213492680444</v>
          </cell>
          <cell r="DV252">
            <v>5.6581132812500003</v>
          </cell>
          <cell r="DW252">
            <v>5.1735166015624996</v>
          </cell>
          <cell r="DX252">
            <v>45041.98</v>
          </cell>
        </row>
        <row r="253">
          <cell r="A253" t="str">
            <v>NYISO2033</v>
          </cell>
          <cell r="B253" t="str">
            <v>EAST</v>
          </cell>
          <cell r="C253" t="str">
            <v>NYISO</v>
          </cell>
          <cell r="D253">
            <v>2033</v>
          </cell>
          <cell r="F253">
            <v>198098.4</v>
          </cell>
          <cell r="G253">
            <v>20784.3781738281</v>
          </cell>
          <cell r="H253">
            <v>49.325104431152361</v>
          </cell>
          <cell r="I253">
            <v>1.0480634765625001</v>
          </cell>
          <cell r="J253">
            <v>1.45413195800781</v>
          </cell>
          <cell r="K253">
            <v>12.34905859375</v>
          </cell>
          <cell r="L253">
            <v>3.3100036621093798</v>
          </cell>
          <cell r="M253">
            <v>5.74594091796875</v>
          </cell>
          <cell r="N253">
            <v>0</v>
          </cell>
          <cell r="O253">
            <v>2.0484943847656298</v>
          </cell>
          <cell r="P253">
            <v>0</v>
          </cell>
          <cell r="Q253">
            <v>0</v>
          </cell>
          <cell r="R253">
            <v>0</v>
          </cell>
          <cell r="S253">
            <v>4.64350244140625</v>
          </cell>
          <cell r="T253">
            <v>4.2498212890625</v>
          </cell>
          <cell r="U253">
            <v>5.8916835937499998</v>
          </cell>
          <cell r="V253">
            <v>0</v>
          </cell>
          <cell r="W253">
            <v>0.39212664794921898</v>
          </cell>
          <cell r="X253">
            <v>1.09092419433594</v>
          </cell>
          <cell r="Y253">
            <v>1.37852856445313</v>
          </cell>
          <cell r="Z253">
            <v>36.937611999511731</v>
          </cell>
          <cell r="AA253">
            <v>0.74016235351562498</v>
          </cell>
          <cell r="AB253">
            <v>1.3272510986328101</v>
          </cell>
          <cell r="AC253">
            <v>10.611959960937501</v>
          </cell>
          <cell r="AD253">
            <v>2.78691821289063</v>
          </cell>
          <cell r="AE253">
            <v>4.51018408203125</v>
          </cell>
          <cell r="AF253">
            <v>0</v>
          </cell>
          <cell r="AG253">
            <v>1.13155432128906</v>
          </cell>
          <cell r="AH253">
            <v>0</v>
          </cell>
          <cell r="AI253">
            <v>0</v>
          </cell>
          <cell r="AJ253">
            <v>0</v>
          </cell>
          <cell r="AK253">
            <v>3.9064392089843798</v>
          </cell>
          <cell r="AL253">
            <v>2.9730771484375</v>
          </cell>
          <cell r="AM253">
            <v>1.8448970947265599</v>
          </cell>
          <cell r="AN253">
            <v>0</v>
          </cell>
          <cell r="AO253">
            <v>0.19606332397460902</v>
          </cell>
          <cell r="AP253">
            <v>0.185875946044922</v>
          </cell>
          <cell r="AQ253">
            <v>1.37852856445313</v>
          </cell>
          <cell r="AR253">
            <v>177819.71242138668</v>
          </cell>
          <cell r="AS253">
            <v>4204.9380000000001</v>
          </cell>
          <cell r="AT253">
            <v>10544.526</v>
          </cell>
          <cell r="AU253">
            <v>61906.707999999999</v>
          </cell>
          <cell r="AV253">
            <v>728.12962500000003</v>
          </cell>
          <cell r="AW253">
            <v>3985.0545000000002</v>
          </cell>
          <cell r="AX253">
            <v>0</v>
          </cell>
          <cell r="AY253">
            <v>516.01018750000003</v>
          </cell>
          <cell r="AZ253">
            <v>0</v>
          </cell>
          <cell r="BA253">
            <v>0</v>
          </cell>
          <cell r="BB253">
            <v>0</v>
          </cell>
          <cell r="BC253">
            <v>1564.021125</v>
          </cell>
          <cell r="BD253">
            <v>25925.599999999999</v>
          </cell>
          <cell r="BE253">
            <v>16161.298000000001</v>
          </cell>
          <cell r="BF253">
            <v>0</v>
          </cell>
          <cell r="BG253">
            <v>1717.51475</v>
          </cell>
          <cell r="BH253">
            <v>1628.27325</v>
          </cell>
          <cell r="BI253">
            <v>-3776.1022499999999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7.1037338867187501</v>
          </cell>
          <cell r="BO253">
            <v>0</v>
          </cell>
          <cell r="BP253">
            <v>0</v>
          </cell>
          <cell r="BQ253">
            <v>0</v>
          </cell>
          <cell r="BR253">
            <v>5887.0574999999999</v>
          </cell>
          <cell r="BS253">
            <v>40380096</v>
          </cell>
          <cell r="BT253">
            <v>115590928</v>
          </cell>
          <cell r="BU253">
            <v>445620224</v>
          </cell>
          <cell r="BV253">
            <v>6161114</v>
          </cell>
          <cell r="BW253">
            <v>41902472</v>
          </cell>
          <cell r="BX253">
            <v>0</v>
          </cell>
          <cell r="BY253">
            <v>7232418</v>
          </cell>
          <cell r="BZ253">
            <v>0</v>
          </cell>
          <cell r="CA253">
            <v>0</v>
          </cell>
          <cell r="CB253">
            <v>0</v>
          </cell>
          <cell r="CC253">
            <v>18123714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111512.2265625</v>
          </cell>
          <cell r="CI253">
            <v>0</v>
          </cell>
          <cell r="CJ253">
            <v>0</v>
          </cell>
          <cell r="CK253">
            <v>0</v>
          </cell>
          <cell r="CL253">
            <v>69120728</v>
          </cell>
          <cell r="CM253">
            <v>0</v>
          </cell>
          <cell r="CN253">
            <v>240000</v>
          </cell>
          <cell r="CO253">
            <v>0</v>
          </cell>
          <cell r="CP253">
            <v>0</v>
          </cell>
          <cell r="CQ253">
            <v>150000</v>
          </cell>
          <cell r="CR253">
            <v>0</v>
          </cell>
          <cell r="CS253">
            <v>50000</v>
          </cell>
          <cell r="CT253">
            <v>3280</v>
          </cell>
          <cell r="CU253">
            <v>0</v>
          </cell>
          <cell r="CV253">
            <v>0</v>
          </cell>
          <cell r="CW253">
            <v>92544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Q253">
            <v>4.4890119720121513</v>
          </cell>
          <cell r="DR253">
            <v>8.4071790242625966</v>
          </cell>
          <cell r="DS253">
            <v>26.254901496548747</v>
          </cell>
          <cell r="DT253">
            <v>38209.310302734397</v>
          </cell>
          <cell r="DU253">
            <v>9.8168605357544845</v>
          </cell>
          <cell r="DV253">
            <v>5.7228247070312497</v>
          </cell>
          <cell r="DW253">
            <v>5.3447006835937501</v>
          </cell>
          <cell r="DX253">
            <v>46819.58</v>
          </cell>
        </row>
        <row r="254">
          <cell r="A254" t="str">
            <v>NYISO2034</v>
          </cell>
          <cell r="B254" t="str">
            <v>EAST</v>
          </cell>
          <cell r="C254" t="str">
            <v>NYISO</v>
          </cell>
          <cell r="D254">
            <v>2034</v>
          </cell>
          <cell r="F254">
            <v>199247.304</v>
          </cell>
          <cell r="G254">
            <v>20921.013000488299</v>
          </cell>
          <cell r="H254">
            <v>49.530025451660165</v>
          </cell>
          <cell r="I254">
            <v>0.97574499511718793</v>
          </cell>
          <cell r="J254">
            <v>1.51331005859375</v>
          </cell>
          <cell r="K254">
            <v>12.34905859375</v>
          </cell>
          <cell r="L254">
            <v>3.3100036621093798</v>
          </cell>
          <cell r="M254">
            <v>5.74594091796875</v>
          </cell>
          <cell r="N254">
            <v>0</v>
          </cell>
          <cell r="O254">
            <v>2.0484943847656298</v>
          </cell>
          <cell r="P254">
            <v>0</v>
          </cell>
          <cell r="Q254">
            <v>0</v>
          </cell>
          <cell r="R254">
            <v>0</v>
          </cell>
          <cell r="S254">
            <v>4.64350244140625</v>
          </cell>
          <cell r="T254">
            <v>4.2498212890625</v>
          </cell>
          <cell r="U254">
            <v>5.9752451171874998</v>
          </cell>
          <cell r="V254">
            <v>0</v>
          </cell>
          <cell r="W254">
            <v>0.39212664794921898</v>
          </cell>
          <cell r="X254">
            <v>1.18843774414063</v>
          </cell>
          <cell r="Y254">
            <v>1.37852856445313</v>
          </cell>
          <cell r="Z254">
            <v>36.980947814941416</v>
          </cell>
          <cell r="AA254">
            <v>0.70317218017578098</v>
          </cell>
          <cell r="AB254">
            <v>1.38374792480469</v>
          </cell>
          <cell r="AC254">
            <v>10.611970703124999</v>
          </cell>
          <cell r="AD254">
            <v>2.7860456542968799</v>
          </cell>
          <cell r="AE254">
            <v>4.509970703125</v>
          </cell>
          <cell r="AF254">
            <v>0</v>
          </cell>
          <cell r="AG254">
            <v>1.1256290283203101</v>
          </cell>
          <cell r="AH254">
            <v>0</v>
          </cell>
          <cell r="AI254">
            <v>0</v>
          </cell>
          <cell r="AJ254">
            <v>0</v>
          </cell>
          <cell r="AK254">
            <v>3.9060053710937499</v>
          </cell>
          <cell r="AL254">
            <v>2.9730771484375</v>
          </cell>
          <cell r="AM254">
            <v>1.8792803955078099</v>
          </cell>
          <cell r="AN254">
            <v>0</v>
          </cell>
          <cell r="AO254">
            <v>0.19606332397460902</v>
          </cell>
          <cell r="AP254">
            <v>0.20248416137695302</v>
          </cell>
          <cell r="AQ254">
            <v>1.37852856445313</v>
          </cell>
          <cell r="AR254">
            <v>178941.29982226563</v>
          </cell>
          <cell r="AS254">
            <v>3900.7997500000001</v>
          </cell>
          <cell r="AT254">
            <v>10995.963</v>
          </cell>
          <cell r="AU254">
            <v>62508.22</v>
          </cell>
          <cell r="AV254">
            <v>739.98756249999997</v>
          </cell>
          <cell r="AW254">
            <v>4087.4825000000001</v>
          </cell>
          <cell r="AX254">
            <v>0</v>
          </cell>
          <cell r="AY254">
            <v>516.01018750000003</v>
          </cell>
          <cell r="AZ254">
            <v>0</v>
          </cell>
          <cell r="BA254">
            <v>0</v>
          </cell>
          <cell r="BB254">
            <v>0</v>
          </cell>
          <cell r="BC254">
            <v>1582.8989999999999</v>
          </cell>
          <cell r="BD254">
            <v>25928.394</v>
          </cell>
          <cell r="BE254">
            <v>16462.491000000002</v>
          </cell>
          <cell r="BF254">
            <v>0</v>
          </cell>
          <cell r="BG254">
            <v>1717.51475</v>
          </cell>
          <cell r="BH254">
            <v>1773.76125</v>
          </cell>
          <cell r="BI254">
            <v>-3833.8187499999999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7.4370722656249999</v>
          </cell>
          <cell r="BO254">
            <v>0</v>
          </cell>
          <cell r="BP254">
            <v>0</v>
          </cell>
          <cell r="BQ254">
            <v>0</v>
          </cell>
          <cell r="BR254">
            <v>5907.3985000000002</v>
          </cell>
          <cell r="BS254">
            <v>37268880</v>
          </cell>
          <cell r="BT254">
            <v>120370384</v>
          </cell>
          <cell r="BU254">
            <v>450409344</v>
          </cell>
          <cell r="BV254">
            <v>6286807.5</v>
          </cell>
          <cell r="BW254">
            <v>43010628</v>
          </cell>
          <cell r="BX254">
            <v>0</v>
          </cell>
          <cell r="BY254">
            <v>7232418</v>
          </cell>
          <cell r="BZ254">
            <v>0</v>
          </cell>
          <cell r="CA254">
            <v>0</v>
          </cell>
          <cell r="CB254">
            <v>0</v>
          </cell>
          <cell r="CC254">
            <v>18315866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116659.7265625</v>
          </cell>
          <cell r="CI254">
            <v>0</v>
          </cell>
          <cell r="CJ254">
            <v>0</v>
          </cell>
          <cell r="CK254">
            <v>0</v>
          </cell>
          <cell r="CL254">
            <v>69343096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100000</v>
          </cell>
          <cell r="CT254">
            <v>3339</v>
          </cell>
          <cell r="CU254">
            <v>0</v>
          </cell>
          <cell r="CV254">
            <v>0</v>
          </cell>
          <cell r="CW254">
            <v>99948</v>
          </cell>
          <cell r="CX254">
            <v>0</v>
          </cell>
          <cell r="CY254">
            <v>285500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Q254">
            <v>4.5961524232818372</v>
          </cell>
          <cell r="DR254">
            <v>8.516825974196486</v>
          </cell>
          <cell r="DS254">
            <v>26.908930361740616</v>
          </cell>
          <cell r="DT254">
            <v>38455.276123046897</v>
          </cell>
          <cell r="DU254">
            <v>9.9947234429886009</v>
          </cell>
          <cell r="DV254">
            <v>5.7598110351562504</v>
          </cell>
          <cell r="DW254">
            <v>5.3249726562499999</v>
          </cell>
          <cell r="DX254">
            <v>46646.76</v>
          </cell>
        </row>
        <row r="255">
          <cell r="A255" t="str">
            <v>NYISO2035</v>
          </cell>
          <cell r="B255" t="str">
            <v>EAST</v>
          </cell>
          <cell r="C255" t="str">
            <v>NYISO</v>
          </cell>
          <cell r="D255">
            <v>2035</v>
          </cell>
          <cell r="F255">
            <v>200315.976</v>
          </cell>
          <cell r="G255">
            <v>21081.132995605501</v>
          </cell>
          <cell r="H255">
            <v>49.541621337890639</v>
          </cell>
          <cell r="I255">
            <v>0.76168731689453106</v>
          </cell>
          <cell r="J255">
            <v>1.51331005859375</v>
          </cell>
          <cell r="K255">
            <v>12.34905859375</v>
          </cell>
          <cell r="L255">
            <v>3.3100036621093798</v>
          </cell>
          <cell r="M255">
            <v>5.74594091796875</v>
          </cell>
          <cell r="N255">
            <v>0</v>
          </cell>
          <cell r="O255">
            <v>2.0484943847656298</v>
          </cell>
          <cell r="P255">
            <v>0</v>
          </cell>
          <cell r="Q255">
            <v>0</v>
          </cell>
          <cell r="R255">
            <v>0</v>
          </cell>
          <cell r="S255">
            <v>4.64350244140625</v>
          </cell>
          <cell r="T255">
            <v>4.2498212890625</v>
          </cell>
          <cell r="U255">
            <v>6.0081220703125</v>
          </cell>
          <cell r="V255">
            <v>0</v>
          </cell>
          <cell r="W255">
            <v>0.39212664794921898</v>
          </cell>
          <cell r="X255">
            <v>1.29375244140625</v>
          </cell>
          <cell r="Y255">
            <v>1.37852856445313</v>
          </cell>
          <cell r="Z255">
            <v>37.027405319213877</v>
          </cell>
          <cell r="AA255">
            <v>0.58330889892578097</v>
          </cell>
          <cell r="AB255">
            <v>1.3837294921875001</v>
          </cell>
          <cell r="AC255">
            <v>10.611968750000001</v>
          </cell>
          <cell r="AD255">
            <v>2.7856391601562498</v>
          </cell>
          <cell r="AE255">
            <v>4.5103725585937502</v>
          </cell>
          <cell r="AF255">
            <v>0</v>
          </cell>
          <cell r="AG255">
            <v>1.1224794921875001</v>
          </cell>
          <cell r="AH255">
            <v>0</v>
          </cell>
          <cell r="AI255">
            <v>0</v>
          </cell>
          <cell r="AJ255">
            <v>0</v>
          </cell>
          <cell r="AK255">
            <v>3.90576611328125</v>
          </cell>
          <cell r="AL255">
            <v>2.9730771484375</v>
          </cell>
          <cell r="AM255">
            <v>1.8905820312499999</v>
          </cell>
          <cell r="AN255">
            <v>0</v>
          </cell>
          <cell r="AO255">
            <v>0.19606332397460902</v>
          </cell>
          <cell r="AP255">
            <v>0.22042103576660199</v>
          </cell>
          <cell r="AQ255">
            <v>1.37852856445313</v>
          </cell>
          <cell r="AR255">
            <v>180286.67917724609</v>
          </cell>
          <cell r="AS255">
            <v>3091.21425</v>
          </cell>
          <cell r="AT255">
            <v>11015.192999999999</v>
          </cell>
          <cell r="AU255">
            <v>63645.887999999999</v>
          </cell>
          <cell r="AV255">
            <v>762.03306250000003</v>
          </cell>
          <cell r="AW255">
            <v>4282.7915000000003</v>
          </cell>
          <cell r="AX255">
            <v>0</v>
          </cell>
          <cell r="AY255">
            <v>516.01018750000003</v>
          </cell>
          <cell r="AZ255">
            <v>0</v>
          </cell>
          <cell r="BA255">
            <v>0</v>
          </cell>
          <cell r="BB255">
            <v>0</v>
          </cell>
          <cell r="BC255">
            <v>1576.4760000000001</v>
          </cell>
          <cell r="BD255">
            <v>25937.297999999999</v>
          </cell>
          <cell r="BE255">
            <v>16561.496999999999</v>
          </cell>
          <cell r="BF255">
            <v>0</v>
          </cell>
          <cell r="BG255">
            <v>1717.51475</v>
          </cell>
          <cell r="BH255">
            <v>1930.88825</v>
          </cell>
          <cell r="BI255">
            <v>-3878.3342499999999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7.78242724609375</v>
          </cell>
          <cell r="BO255">
            <v>0</v>
          </cell>
          <cell r="BP255">
            <v>0</v>
          </cell>
          <cell r="BQ255">
            <v>0</v>
          </cell>
          <cell r="BR255">
            <v>5969.5429999999997</v>
          </cell>
          <cell r="BS255">
            <v>29034480</v>
          </cell>
          <cell r="BT255">
            <v>120588392</v>
          </cell>
          <cell r="BU255">
            <v>459883040</v>
          </cell>
          <cell r="BV255">
            <v>6515347</v>
          </cell>
          <cell r="BW255">
            <v>45083796</v>
          </cell>
          <cell r="BX255">
            <v>0</v>
          </cell>
          <cell r="BY255">
            <v>7232418</v>
          </cell>
          <cell r="BZ255">
            <v>0</v>
          </cell>
          <cell r="CA255">
            <v>0</v>
          </cell>
          <cell r="CB255">
            <v>0</v>
          </cell>
          <cell r="CC255">
            <v>18250480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121989.6953125</v>
          </cell>
          <cell r="CI255">
            <v>0</v>
          </cell>
          <cell r="CJ255">
            <v>0</v>
          </cell>
          <cell r="CK255">
            <v>0</v>
          </cell>
          <cell r="CL255">
            <v>69997736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1019600</v>
          </cell>
          <cell r="CR255">
            <v>0</v>
          </cell>
          <cell r="CS255">
            <v>0</v>
          </cell>
          <cell r="CT255">
            <v>3413</v>
          </cell>
          <cell r="CU255">
            <v>0</v>
          </cell>
          <cell r="CV255">
            <v>0</v>
          </cell>
          <cell r="CW255">
            <v>107943</v>
          </cell>
          <cell r="CX255">
            <v>0</v>
          </cell>
          <cell r="CY255">
            <v>0</v>
          </cell>
          <cell r="CZ255">
            <v>0</v>
          </cell>
          <cell r="DA255">
            <v>1019600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Q255">
            <v>4.6727190826217653</v>
          </cell>
          <cell r="DR255">
            <v>8.5674223820039117</v>
          </cell>
          <cell r="DS255">
            <v>27.574937880792035</v>
          </cell>
          <cell r="DT255">
            <v>38439.1259765625</v>
          </cell>
          <cell r="DU255">
            <v>10.105240399420651</v>
          </cell>
          <cell r="DV255">
            <v>5.8472729492187501</v>
          </cell>
          <cell r="DW255">
            <v>5.4654687500000003</v>
          </cell>
          <cell r="DX255">
            <v>47150.883999999998</v>
          </cell>
        </row>
        <row r="256">
          <cell r="A256" t="str">
            <v>Ontario2008</v>
          </cell>
          <cell r="B256" t="str">
            <v>EAST</v>
          </cell>
          <cell r="C256" t="str">
            <v>Ontario</v>
          </cell>
          <cell r="D256">
            <v>2008</v>
          </cell>
          <cell r="N256">
            <v>0</v>
          </cell>
          <cell r="O256">
            <v>0.11290000152587901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7.7738930664062504</v>
          </cell>
          <cell r="U256">
            <v>0.58400384521484394</v>
          </cell>
          <cell r="V256">
            <v>0</v>
          </cell>
          <cell r="W256">
            <v>9.2574340820312503E-2</v>
          </cell>
          <cell r="X256">
            <v>0</v>
          </cell>
          <cell r="Y256">
            <v>0.123</v>
          </cell>
          <cell r="Z256">
            <v>21.889921531677249</v>
          </cell>
          <cell r="AA256">
            <v>4.1568310546875002</v>
          </cell>
          <cell r="AB256">
            <v>0</v>
          </cell>
          <cell r="AC256">
            <v>1.963970703125</v>
          </cell>
          <cell r="AD256">
            <v>0.26804840087890602</v>
          </cell>
          <cell r="AE256">
            <v>1.674109375</v>
          </cell>
          <cell r="AF256">
            <v>0</v>
          </cell>
          <cell r="AG256">
            <v>6.8698097229003913E-2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4.1734140625</v>
          </cell>
          <cell r="AM256">
            <v>0.16073844909668</v>
          </cell>
          <cell r="AN256">
            <v>0</v>
          </cell>
          <cell r="AO256">
            <v>4.62871704101563E-2</v>
          </cell>
          <cell r="AP256">
            <v>0</v>
          </cell>
          <cell r="AQ256">
            <v>0.123</v>
          </cell>
          <cell r="AR256">
            <v>160157.12218164062</v>
          </cell>
          <cell r="AS256">
            <v>31310.815999999999</v>
          </cell>
          <cell r="AT256">
            <v>0</v>
          </cell>
          <cell r="AU256">
            <v>6036.6670000000004</v>
          </cell>
          <cell r="AV256">
            <v>16.535591796875</v>
          </cell>
          <cell r="AW256">
            <v>3275.8705</v>
          </cell>
          <cell r="AX256">
            <v>0</v>
          </cell>
          <cell r="AY256">
            <v>33.858214843749998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36498.464</v>
          </cell>
          <cell r="BE256">
            <v>1364.6455000000001</v>
          </cell>
          <cell r="BF256">
            <v>0</v>
          </cell>
          <cell r="BG256">
            <v>405.31450000000001</v>
          </cell>
          <cell r="BH256">
            <v>0</v>
          </cell>
          <cell r="BI256">
            <v>-79.425124999999994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331535392</v>
          </cell>
          <cell r="BT256">
            <v>0</v>
          </cell>
          <cell r="BU256">
            <v>45007768</v>
          </cell>
          <cell r="BV256">
            <v>164302.3125</v>
          </cell>
          <cell r="BW256">
            <v>36201872</v>
          </cell>
          <cell r="BX256">
            <v>0</v>
          </cell>
          <cell r="BY256">
            <v>418288.90625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1038000</v>
          </cell>
          <cell r="CP256">
            <v>366600</v>
          </cell>
          <cell r="CQ256">
            <v>0</v>
          </cell>
          <cell r="CR256">
            <v>23000</v>
          </cell>
          <cell r="CS256">
            <v>308200</v>
          </cell>
          <cell r="CT256">
            <v>5400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Q256" t="str">
            <v xml:space="preserve"> 5/12/2010 4:45:05 PM</v>
          </cell>
          <cell r="DR256" t="str">
            <v xml:space="preserve"> 5/12/2010 4:45:05 PM</v>
          </cell>
          <cell r="DS256" t="str">
            <v xml:space="preserve"> 5/12/2010 4:45:05 PM</v>
          </cell>
          <cell r="DT256">
            <v>24446.7890625</v>
          </cell>
          <cell r="DV256">
            <v>11.499000000000001</v>
          </cell>
          <cell r="DW256">
            <v>9.2548242187500005</v>
          </cell>
          <cell r="DX256">
            <v>81294.376000000004</v>
          </cell>
        </row>
        <row r="257">
          <cell r="A257" t="str">
            <v>Ontario2009</v>
          </cell>
          <cell r="B257" t="str">
            <v>EAST</v>
          </cell>
          <cell r="C257" t="str">
            <v>Ontario</v>
          </cell>
          <cell r="D257">
            <v>2009</v>
          </cell>
          <cell r="F257">
            <v>139193.79199999999</v>
          </cell>
          <cell r="G257">
            <v>17053.75390625</v>
          </cell>
          <cell r="H257">
            <v>34.313560718059541</v>
          </cell>
          <cell r="I257">
            <v>6.4160000000000004</v>
          </cell>
          <cell r="J257">
            <v>0</v>
          </cell>
          <cell r="K257">
            <v>4.7293076171874997</v>
          </cell>
          <cell r="L257">
            <v>0.245250137329102</v>
          </cell>
          <cell r="M257">
            <v>2.161041015625</v>
          </cell>
          <cell r="N257">
            <v>0</v>
          </cell>
          <cell r="O257">
            <v>0.11290000152587901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7.8070629882812499</v>
          </cell>
          <cell r="U257">
            <v>1.06909753417969</v>
          </cell>
          <cell r="V257">
            <v>0</v>
          </cell>
          <cell r="W257">
            <v>0.14680827331543</v>
          </cell>
          <cell r="X257">
            <v>4.0931506156921399E-3</v>
          </cell>
          <cell r="Y257">
            <v>0.123</v>
          </cell>
          <cell r="Z257">
            <v>21.222571080893282</v>
          </cell>
          <cell r="AA257">
            <v>1.33352783203125</v>
          </cell>
          <cell r="AB257">
            <v>0</v>
          </cell>
          <cell r="AC257">
            <v>3.9916945800781298</v>
          </cell>
          <cell r="AD257">
            <v>0.198154678344727</v>
          </cell>
          <cell r="AE257">
            <v>1.71374914550781</v>
          </cell>
          <cell r="AF257">
            <v>0</v>
          </cell>
          <cell r="AG257">
            <v>6.9819572448730494E-2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4.1827934570312504</v>
          </cell>
          <cell r="AM257">
            <v>0.28297064208984396</v>
          </cell>
          <cell r="AN257">
            <v>0</v>
          </cell>
          <cell r="AO257">
            <v>7.3404136657714808E-2</v>
          </cell>
          <cell r="AP257">
            <v>3.7988826632499699E-4</v>
          </cell>
          <cell r="AQ257">
            <v>0.123</v>
          </cell>
          <cell r="AR257">
            <v>149183.88966992189</v>
          </cell>
          <cell r="AS257">
            <v>11681.704</v>
          </cell>
          <cell r="AT257">
            <v>0</v>
          </cell>
          <cell r="AU257">
            <v>14506.126</v>
          </cell>
          <cell r="AV257">
            <v>3.7728798828125001</v>
          </cell>
          <cell r="AW257">
            <v>2644.9672500000001</v>
          </cell>
          <cell r="AX257">
            <v>0</v>
          </cell>
          <cell r="AY257">
            <v>33.726601562500001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36411.031999999999</v>
          </cell>
          <cell r="BE257">
            <v>2413.627</v>
          </cell>
          <cell r="BF257">
            <v>0</v>
          </cell>
          <cell r="BG257">
            <v>636.32962499999996</v>
          </cell>
          <cell r="BH257">
            <v>2.6507822265624998</v>
          </cell>
          <cell r="BI257">
            <v>-206.99846875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129087232</v>
          </cell>
          <cell r="BT257">
            <v>0</v>
          </cell>
          <cell r="BU257">
            <v>104722704</v>
          </cell>
          <cell r="BV257">
            <v>34568.22265625</v>
          </cell>
          <cell r="BW257">
            <v>29837696</v>
          </cell>
          <cell r="BX257">
            <v>0</v>
          </cell>
          <cell r="BY257">
            <v>416662.90625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1515000</v>
          </cell>
          <cell r="CP257">
            <v>154000</v>
          </cell>
          <cell r="CQ257">
            <v>0</v>
          </cell>
          <cell r="CR257">
            <v>20500</v>
          </cell>
          <cell r="CS257">
            <v>404350</v>
          </cell>
          <cell r="CT257">
            <v>19050</v>
          </cell>
          <cell r="CU257">
            <v>0</v>
          </cell>
          <cell r="CV257">
            <v>0</v>
          </cell>
          <cell r="CW257">
            <v>29500</v>
          </cell>
          <cell r="CX257">
            <v>0</v>
          </cell>
          <cell r="CY257">
            <v>0</v>
          </cell>
          <cell r="CZ257">
            <v>424000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T257">
            <v>24307.26953125</v>
          </cell>
          <cell r="DV257">
            <v>11.499000000000001</v>
          </cell>
          <cell r="DW257">
            <v>9.2530771484374998</v>
          </cell>
          <cell r="DX257">
            <v>81056.952000000005</v>
          </cell>
        </row>
        <row r="258">
          <cell r="A258" t="str">
            <v>Ontario2010</v>
          </cell>
          <cell r="B258" t="str">
            <v>EAST</v>
          </cell>
          <cell r="C258" t="str">
            <v>Ontario</v>
          </cell>
          <cell r="D258">
            <v>2010</v>
          </cell>
          <cell r="F258">
            <v>141841.20000000001</v>
          </cell>
          <cell r="G258">
            <v>17068.404296875</v>
          </cell>
          <cell r="H258">
            <v>35.397417602539065</v>
          </cell>
          <cell r="I258">
            <v>6.4160000000000004</v>
          </cell>
          <cell r="J258">
            <v>0</v>
          </cell>
          <cell r="K258">
            <v>5.4548422851562499</v>
          </cell>
          <cell r="L258">
            <v>0.20671862792968801</v>
          </cell>
          <cell r="M258">
            <v>2.19</v>
          </cell>
          <cell r="N258">
            <v>0</v>
          </cell>
          <cell r="O258">
            <v>0.11290000152587901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7.8421166992187503</v>
          </cell>
          <cell r="U258">
            <v>1.31256750488281</v>
          </cell>
          <cell r="V258">
            <v>0</v>
          </cell>
          <cell r="W258">
            <v>0.16243800354003901</v>
          </cell>
          <cell r="X258">
            <v>5.5198738098144504E-2</v>
          </cell>
          <cell r="Y258">
            <v>0.123</v>
          </cell>
          <cell r="Z258">
            <v>21.202854834556586</v>
          </cell>
          <cell r="AA258">
            <v>1.33352783203125</v>
          </cell>
          <cell r="AB258">
            <v>0</v>
          </cell>
          <cell r="AC258">
            <v>4.5662241210937502</v>
          </cell>
          <cell r="AD258">
            <v>0.16704072570800801</v>
          </cell>
          <cell r="AE258">
            <v>1.73776123046875</v>
          </cell>
          <cell r="AF258">
            <v>0</v>
          </cell>
          <cell r="AG258">
            <v>7.0595237731933588E-2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3.48517358398438</v>
          </cell>
          <cell r="AM258">
            <v>0.35785876464843802</v>
          </cell>
          <cell r="AN258">
            <v>0</v>
          </cell>
          <cell r="AO258">
            <v>8.1219001770019505E-2</v>
          </cell>
          <cell r="AP258">
            <v>9.2228918075561508E-3</v>
          </cell>
          <cell r="AQ258">
            <v>0.123</v>
          </cell>
          <cell r="AR258">
            <v>149141.46041406249</v>
          </cell>
          <cell r="AS258">
            <v>11681.704</v>
          </cell>
          <cell r="AT258">
            <v>0</v>
          </cell>
          <cell r="AU258">
            <v>19127.848000000002</v>
          </cell>
          <cell r="AV258">
            <v>35.252203125000001</v>
          </cell>
          <cell r="AW258">
            <v>3363.60275</v>
          </cell>
          <cell r="AX258">
            <v>0</v>
          </cell>
          <cell r="AY258">
            <v>33.686101562499999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30244.2</v>
          </cell>
          <cell r="BE258">
            <v>3050.6377499999999</v>
          </cell>
          <cell r="BF258">
            <v>0</v>
          </cell>
          <cell r="BG258">
            <v>709.5909375</v>
          </cell>
          <cell r="BH258">
            <v>80.295953124999997</v>
          </cell>
          <cell r="BI258">
            <v>-382.25328124999999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129087232</v>
          </cell>
          <cell r="BT258">
            <v>0</v>
          </cell>
          <cell r="BU258">
            <v>137466720</v>
          </cell>
          <cell r="BV258">
            <v>328716.90625</v>
          </cell>
          <cell r="BW258">
            <v>37077292</v>
          </cell>
          <cell r="BX258">
            <v>0</v>
          </cell>
          <cell r="BY258">
            <v>416181.09375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919400</v>
          </cell>
          <cell r="CP258">
            <v>0</v>
          </cell>
          <cell r="CQ258">
            <v>27000</v>
          </cell>
          <cell r="CR258">
            <v>41200</v>
          </cell>
          <cell r="CS258">
            <v>380000</v>
          </cell>
          <cell r="CT258">
            <v>1000</v>
          </cell>
          <cell r="CU258">
            <v>0</v>
          </cell>
          <cell r="CV258">
            <v>0</v>
          </cell>
          <cell r="CW258">
            <v>32520</v>
          </cell>
          <cell r="CX258">
            <v>0</v>
          </cell>
          <cell r="CY258">
            <v>1950000</v>
          </cell>
          <cell r="CZ258">
            <v>5200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T258">
            <v>24922.341796875</v>
          </cell>
          <cell r="DV258">
            <v>11.521635742187501</v>
          </cell>
          <cell r="DW258">
            <v>9.2712314453125</v>
          </cell>
          <cell r="DX258">
            <v>81196.895999999993</v>
          </cell>
        </row>
        <row r="259">
          <cell r="A259" t="str">
            <v>Ontario2011</v>
          </cell>
          <cell r="B259" t="str">
            <v>EAST</v>
          </cell>
          <cell r="C259" t="str">
            <v>Ontario</v>
          </cell>
          <cell r="D259">
            <v>2011</v>
          </cell>
          <cell r="F259">
            <v>140984.448</v>
          </cell>
          <cell r="G259">
            <v>17556.76171875</v>
          </cell>
          <cell r="H259">
            <v>34.99223283386231</v>
          </cell>
          <cell r="I259">
            <v>4.4660000000000002</v>
          </cell>
          <cell r="J259">
            <v>0</v>
          </cell>
          <cell r="K259">
            <v>6.0239790039062502</v>
          </cell>
          <cell r="L259">
            <v>0.20671862792968801</v>
          </cell>
          <cell r="M259">
            <v>2.19</v>
          </cell>
          <cell r="N259">
            <v>0</v>
          </cell>
          <cell r="O259">
            <v>0.107699996948242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8.0276108398437493</v>
          </cell>
          <cell r="U259">
            <v>1.67449877929688</v>
          </cell>
          <cell r="V259">
            <v>0</v>
          </cell>
          <cell r="W259">
            <v>0.16243800354003901</v>
          </cell>
          <cell r="X259">
            <v>0.16152000427246099</v>
          </cell>
          <cell r="Y259">
            <v>0.123</v>
          </cell>
          <cell r="Z259">
            <v>22.134316150665292</v>
          </cell>
          <cell r="AA259">
            <v>0.92823181152343792</v>
          </cell>
          <cell r="AB259">
            <v>0</v>
          </cell>
          <cell r="AC259">
            <v>5.0446962890625002</v>
          </cell>
          <cell r="AD259">
            <v>0.167084030151367</v>
          </cell>
          <cell r="AE259">
            <v>1.7378099365234401</v>
          </cell>
          <cell r="AF259">
            <v>0</v>
          </cell>
          <cell r="AG259">
            <v>6.6602394104003912E-2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3.9780793457031298</v>
          </cell>
          <cell r="AM259">
            <v>0.45386614990234397</v>
          </cell>
          <cell r="AN259">
            <v>0</v>
          </cell>
          <cell r="AO259">
            <v>8.1219001770019505E-2</v>
          </cell>
          <cell r="AP259">
            <v>2.74176216125488E-2</v>
          </cell>
          <cell r="AQ259">
            <v>0.123</v>
          </cell>
          <cell r="AR259">
            <v>153545.81976733397</v>
          </cell>
          <cell r="AS259">
            <v>8131.3104999999996</v>
          </cell>
          <cell r="AT259">
            <v>0</v>
          </cell>
          <cell r="AU259">
            <v>20823.941999999999</v>
          </cell>
          <cell r="AV259">
            <v>4.09591967773438</v>
          </cell>
          <cell r="AW259">
            <v>2545.4765000000002</v>
          </cell>
          <cell r="AX259">
            <v>0</v>
          </cell>
          <cell r="AY259">
            <v>31.807800781249998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34555.383999999998</v>
          </cell>
          <cell r="BE259">
            <v>3939.9949999999999</v>
          </cell>
          <cell r="BF259">
            <v>0</v>
          </cell>
          <cell r="BG259">
            <v>711.47843750000004</v>
          </cell>
          <cell r="BH259">
            <v>240.033078125</v>
          </cell>
          <cell r="BI259">
            <v>-435.45546875000002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88536352</v>
          </cell>
          <cell r="BT259">
            <v>0</v>
          </cell>
          <cell r="BU259">
            <v>148527088</v>
          </cell>
          <cell r="BV259">
            <v>37749.42578125</v>
          </cell>
          <cell r="BW259">
            <v>28836062</v>
          </cell>
          <cell r="BX259">
            <v>0</v>
          </cell>
          <cell r="BY259">
            <v>385351.9375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145150</v>
          </cell>
          <cell r="CS259">
            <v>176900</v>
          </cell>
          <cell r="CT259">
            <v>0</v>
          </cell>
          <cell r="CU259">
            <v>0</v>
          </cell>
          <cell r="CV259">
            <v>0</v>
          </cell>
          <cell r="CW259">
            <v>99500</v>
          </cell>
          <cell r="CX259">
            <v>0</v>
          </cell>
          <cell r="CY259">
            <v>517000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T259">
            <v>23777.1875</v>
          </cell>
          <cell r="DV259">
            <v>11.848767578125001</v>
          </cell>
          <cell r="DW259">
            <v>9.5263095703125007</v>
          </cell>
          <cell r="DX259">
            <v>82997.751999999993</v>
          </cell>
        </row>
        <row r="260">
          <cell r="A260" t="str">
            <v>Ontario2012</v>
          </cell>
          <cell r="B260" t="str">
            <v>EAST</v>
          </cell>
          <cell r="C260" t="str">
            <v>Ontario</v>
          </cell>
          <cell r="D260">
            <v>2012</v>
          </cell>
          <cell r="F260">
            <v>142391.90400000001</v>
          </cell>
          <cell r="G260">
            <v>18522.265625</v>
          </cell>
          <cell r="H260">
            <v>36.554910888671884</v>
          </cell>
          <cell r="I260">
            <v>3.9489999999999998</v>
          </cell>
          <cell r="J260">
            <v>0</v>
          </cell>
          <cell r="K260">
            <v>6.1173491210937501</v>
          </cell>
          <cell r="L260">
            <v>0.43650900268554699</v>
          </cell>
          <cell r="M260">
            <v>2.19</v>
          </cell>
          <cell r="N260">
            <v>0</v>
          </cell>
          <cell r="O260">
            <v>0.107699996948242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8.1184448242187504</v>
          </cell>
          <cell r="U260">
            <v>2.00294995117188</v>
          </cell>
          <cell r="V260">
            <v>0</v>
          </cell>
          <cell r="W260">
            <v>0.16243800354003901</v>
          </cell>
          <cell r="X260">
            <v>0.28151998901367198</v>
          </cell>
          <cell r="Y260">
            <v>0.123</v>
          </cell>
          <cell r="Z260">
            <v>23.454976886749272</v>
          </cell>
          <cell r="AA260">
            <v>0.82170599365234398</v>
          </cell>
          <cell r="AB260">
            <v>0</v>
          </cell>
          <cell r="AC260">
            <v>5.1230117187499999</v>
          </cell>
          <cell r="AD260">
            <v>0.36855230712890602</v>
          </cell>
          <cell r="AE260">
            <v>1.7375598144531299</v>
          </cell>
          <cell r="AF260">
            <v>0</v>
          </cell>
          <cell r="AG260">
            <v>6.6613243103027298E-2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4.024998046875</v>
          </cell>
          <cell r="AM260">
            <v>0.54380590820312502</v>
          </cell>
          <cell r="AN260">
            <v>0</v>
          </cell>
          <cell r="AO260">
            <v>8.1219001770019505E-2</v>
          </cell>
          <cell r="AP260">
            <v>4.7754016876220703E-2</v>
          </cell>
          <cell r="AQ260">
            <v>0.123</v>
          </cell>
          <cell r="AR260">
            <v>162508.85761914065</v>
          </cell>
          <cell r="AS260">
            <v>7217.8654999999999</v>
          </cell>
          <cell r="AT260">
            <v>0</v>
          </cell>
          <cell r="AU260">
            <v>20034.867999999999</v>
          </cell>
          <cell r="AV260">
            <v>32.252347656250002</v>
          </cell>
          <cell r="AW260">
            <v>2475.8157500000002</v>
          </cell>
          <cell r="AX260">
            <v>0</v>
          </cell>
          <cell r="AY260">
            <v>31.931927734375002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34919.42</v>
          </cell>
          <cell r="BE260">
            <v>4771.9799999999996</v>
          </cell>
          <cell r="BF260">
            <v>0</v>
          </cell>
          <cell r="BG260">
            <v>713.33331250000003</v>
          </cell>
          <cell r="BH260">
            <v>419.08840624999999</v>
          </cell>
          <cell r="BI260">
            <v>-479.873625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77198704</v>
          </cell>
          <cell r="BT260">
            <v>0</v>
          </cell>
          <cell r="BU260">
            <v>143030192</v>
          </cell>
          <cell r="BV260">
            <v>342195.03125</v>
          </cell>
          <cell r="BW260">
            <v>28145386</v>
          </cell>
          <cell r="BX260">
            <v>0</v>
          </cell>
          <cell r="BY260">
            <v>386855.75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280000</v>
          </cell>
          <cell r="CP260">
            <v>393000</v>
          </cell>
          <cell r="CQ260">
            <v>0</v>
          </cell>
          <cell r="CR260">
            <v>50000</v>
          </cell>
          <cell r="CS260">
            <v>250000</v>
          </cell>
          <cell r="CT260">
            <v>0</v>
          </cell>
          <cell r="CU260">
            <v>0</v>
          </cell>
          <cell r="CV260">
            <v>0</v>
          </cell>
          <cell r="CW260">
            <v>120000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T260">
            <v>23939.6953125</v>
          </cell>
          <cell r="DV260">
            <v>13.066000000000001</v>
          </cell>
          <cell r="DW260">
            <v>10.5167568359375</v>
          </cell>
          <cell r="DX260">
            <v>92372.176000000007</v>
          </cell>
        </row>
        <row r="261">
          <cell r="A261" t="str">
            <v>Ontario2013</v>
          </cell>
          <cell r="B261" t="str">
            <v>EAST</v>
          </cell>
          <cell r="C261" t="str">
            <v>Ontario</v>
          </cell>
          <cell r="D261">
            <v>2013</v>
          </cell>
          <cell r="F261">
            <v>143037.92000000001</v>
          </cell>
          <cell r="G261">
            <v>19122.13671875</v>
          </cell>
          <cell r="H261">
            <v>39.368997451782235</v>
          </cell>
          <cell r="I261">
            <v>3.9489999999999998</v>
          </cell>
          <cell r="J261">
            <v>0</v>
          </cell>
          <cell r="K261">
            <v>6.3039790039062504</v>
          </cell>
          <cell r="L261">
            <v>0.599718627929688</v>
          </cell>
          <cell r="M261">
            <v>2.19</v>
          </cell>
          <cell r="N261">
            <v>0</v>
          </cell>
          <cell r="O261">
            <v>0.107699996948242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9.9684453125000001</v>
          </cell>
          <cell r="U261">
            <v>2.3529499511718801</v>
          </cell>
          <cell r="V261">
            <v>0</v>
          </cell>
          <cell r="W261">
            <v>0.29668457031250001</v>
          </cell>
          <cell r="X261">
            <v>0.41151998901367198</v>
          </cell>
          <cell r="Y261">
            <v>0.123</v>
          </cell>
          <cell r="Z261">
            <v>24.852109527587892</v>
          </cell>
          <cell r="AA261">
            <v>0.82077636718750002</v>
          </cell>
          <cell r="AB261">
            <v>0</v>
          </cell>
          <cell r="AC261">
            <v>5.2827226562499998</v>
          </cell>
          <cell r="AD261">
            <v>0.50763433837890604</v>
          </cell>
          <cell r="AE261">
            <v>1.73782470703125</v>
          </cell>
          <cell r="AF261">
            <v>0</v>
          </cell>
          <cell r="AG261">
            <v>6.6623794555664112E-2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4.9419873046875002</v>
          </cell>
          <cell r="AM261">
            <v>0.63826446533203107</v>
          </cell>
          <cell r="AN261">
            <v>0</v>
          </cell>
          <cell r="AO261">
            <v>0.14834228515625</v>
          </cell>
          <cell r="AP261">
            <v>6.9854507446289099E-2</v>
          </cell>
          <cell r="AQ261">
            <v>0.123</v>
          </cell>
          <cell r="AR261">
            <v>170888.70840624999</v>
          </cell>
          <cell r="AS261">
            <v>7190.0010000000002</v>
          </cell>
          <cell r="AT261">
            <v>0</v>
          </cell>
          <cell r="AU261">
            <v>19736.495999999999</v>
          </cell>
          <cell r="AV261">
            <v>38.600824218749999</v>
          </cell>
          <cell r="AW261">
            <v>2482.89075</v>
          </cell>
          <cell r="AX261">
            <v>0</v>
          </cell>
          <cell r="AY261">
            <v>31.807800781249998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42320.74</v>
          </cell>
          <cell r="BE261">
            <v>5584.3895000000002</v>
          </cell>
          <cell r="BF261">
            <v>0</v>
          </cell>
          <cell r="BG261">
            <v>1298.104</v>
          </cell>
          <cell r="BH261">
            <v>611.54331249999996</v>
          </cell>
          <cell r="BI261">
            <v>-509.27278124999998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76900688</v>
          </cell>
          <cell r="BT261">
            <v>0</v>
          </cell>
          <cell r="BU261">
            <v>140740544</v>
          </cell>
          <cell r="BV261">
            <v>411463.25</v>
          </cell>
          <cell r="BW261">
            <v>28207752</v>
          </cell>
          <cell r="BX261">
            <v>0</v>
          </cell>
          <cell r="BY261">
            <v>385351.9375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950000</v>
          </cell>
          <cell r="CS261">
            <v>350000</v>
          </cell>
          <cell r="CT261">
            <v>200000</v>
          </cell>
          <cell r="CU261">
            <v>0</v>
          </cell>
          <cell r="CV261">
            <v>0</v>
          </cell>
          <cell r="CW261">
            <v>130000</v>
          </cell>
          <cell r="CX261">
            <v>0</v>
          </cell>
          <cell r="CY261">
            <v>1960000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T261">
            <v>24104.646484375</v>
          </cell>
          <cell r="DV261">
            <v>13.066000000000001</v>
          </cell>
          <cell r="DW261">
            <v>10.515079101562501</v>
          </cell>
          <cell r="DX261">
            <v>92103.407999999996</v>
          </cell>
        </row>
        <row r="262">
          <cell r="A262" t="str">
            <v>Ontario2014</v>
          </cell>
          <cell r="B262" t="str">
            <v>EAST</v>
          </cell>
          <cell r="C262" t="str">
            <v>Ontario</v>
          </cell>
          <cell r="D262">
            <v>2014</v>
          </cell>
          <cell r="F262">
            <v>144101.20000000001</v>
          </cell>
          <cell r="G262">
            <v>18131.330078125</v>
          </cell>
          <cell r="H262">
            <v>36.63755912780762</v>
          </cell>
          <cell r="I262">
            <v>1.9890000000000001</v>
          </cell>
          <cell r="J262">
            <v>0</v>
          </cell>
          <cell r="K262">
            <v>6.3039790039062504</v>
          </cell>
          <cell r="L262">
            <v>0.599718627929688</v>
          </cell>
          <cell r="M262">
            <v>2.19</v>
          </cell>
          <cell r="N262">
            <v>0</v>
          </cell>
          <cell r="O262">
            <v>0.107699996948242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9.9684453125000001</v>
          </cell>
          <cell r="U262">
            <v>2.8529499511718801</v>
          </cell>
          <cell r="V262">
            <v>0</v>
          </cell>
          <cell r="W262">
            <v>0.53024621582031295</v>
          </cell>
          <cell r="X262">
            <v>0.55152001953124996</v>
          </cell>
          <cell r="Y262">
            <v>0.123</v>
          </cell>
          <cell r="Z262">
            <v>23.396149467468266</v>
          </cell>
          <cell r="AA262">
            <v>0.41340194702148397</v>
          </cell>
          <cell r="AB262">
            <v>0</v>
          </cell>
          <cell r="AC262">
            <v>5.2827329101562501</v>
          </cell>
          <cell r="AD262">
            <v>0.50765997314453104</v>
          </cell>
          <cell r="AE262">
            <v>1.7378338623046901</v>
          </cell>
          <cell r="AF262">
            <v>0</v>
          </cell>
          <cell r="AG262">
            <v>6.6637268066406311E-2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4.9419873046875002</v>
          </cell>
          <cell r="AM262">
            <v>0.77389514160156292</v>
          </cell>
          <cell r="AN262">
            <v>0</v>
          </cell>
          <cell r="AO262">
            <v>0.26512310791015603</v>
          </cell>
          <cell r="AP262">
            <v>9.3619163513183598E-2</v>
          </cell>
          <cell r="AQ262">
            <v>0.123</v>
          </cell>
          <cell r="AR262">
            <v>162319.67410546876</v>
          </cell>
          <cell r="AS262">
            <v>3621.4009999999998</v>
          </cell>
          <cell r="AT262">
            <v>0</v>
          </cell>
          <cell r="AU262">
            <v>22900.241999999998</v>
          </cell>
          <cell r="AV262">
            <v>111.32586718749999</v>
          </cell>
          <cell r="AW262">
            <v>2954.9972499999999</v>
          </cell>
          <cell r="AX262">
            <v>0</v>
          </cell>
          <cell r="AY262">
            <v>31.807800781249998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42803.383999999998</v>
          </cell>
          <cell r="BE262">
            <v>6777.47</v>
          </cell>
          <cell r="BF262">
            <v>0</v>
          </cell>
          <cell r="BG262">
            <v>2322.4785000000002</v>
          </cell>
          <cell r="BH262">
            <v>819.95524999999998</v>
          </cell>
          <cell r="BI262">
            <v>-530.05156250000005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36199908</v>
          </cell>
          <cell r="BT262">
            <v>0</v>
          </cell>
          <cell r="BU262">
            <v>163236080</v>
          </cell>
          <cell r="BV262">
            <v>1179472</v>
          </cell>
          <cell r="BW262">
            <v>32960028</v>
          </cell>
          <cell r="BX262">
            <v>0</v>
          </cell>
          <cell r="BY262">
            <v>385351.9375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500000</v>
          </cell>
          <cell r="CT262">
            <v>250000</v>
          </cell>
          <cell r="CU262">
            <v>0</v>
          </cell>
          <cell r="CV262">
            <v>0</v>
          </cell>
          <cell r="CW262">
            <v>140000</v>
          </cell>
          <cell r="CX262">
            <v>0</v>
          </cell>
          <cell r="CY262">
            <v>1989000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T262">
            <v>24280.689453125</v>
          </cell>
          <cell r="DV262">
            <v>11.420999999999999</v>
          </cell>
          <cell r="DW262">
            <v>9.1902587890625007</v>
          </cell>
          <cell r="DX262">
            <v>80506.664000000004</v>
          </cell>
        </row>
        <row r="263">
          <cell r="A263" t="str">
            <v>Ontario2015</v>
          </cell>
          <cell r="B263" t="str">
            <v>EAST</v>
          </cell>
          <cell r="C263" t="str">
            <v>Ontario</v>
          </cell>
          <cell r="D263">
            <v>2015</v>
          </cell>
          <cell r="F263">
            <v>145057.10399999999</v>
          </cell>
          <cell r="G263">
            <v>17301.40625</v>
          </cell>
          <cell r="H263">
            <v>33.977490768432624</v>
          </cell>
          <cell r="I263">
            <v>0</v>
          </cell>
          <cell r="J263">
            <v>0</v>
          </cell>
          <cell r="K263">
            <v>6.5389106445312501</v>
          </cell>
          <cell r="L263">
            <v>0.599718627929688</v>
          </cell>
          <cell r="M263">
            <v>2.19</v>
          </cell>
          <cell r="N263">
            <v>0</v>
          </cell>
          <cell r="O263">
            <v>0.107699996948242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9.9684453125000001</v>
          </cell>
          <cell r="U263">
            <v>3.25294995117188</v>
          </cell>
          <cell r="V263">
            <v>0</v>
          </cell>
          <cell r="W263">
            <v>0.78024621582031295</v>
          </cell>
          <cell r="X263">
            <v>0.69152001953124997</v>
          </cell>
          <cell r="Y263">
            <v>0.123</v>
          </cell>
          <cell r="Z263">
            <v>22.062299072265628</v>
          </cell>
          <cell r="AA263">
            <v>0</v>
          </cell>
          <cell r="AB263">
            <v>0</v>
          </cell>
          <cell r="AC263">
            <v>5.4709394531250002</v>
          </cell>
          <cell r="AD263">
            <v>0.50763977050781306</v>
          </cell>
          <cell r="AE263">
            <v>1.73783544921875</v>
          </cell>
          <cell r="AF263">
            <v>0</v>
          </cell>
          <cell r="AG263">
            <v>6.6626258850097694E-2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4.9419873046875002</v>
          </cell>
          <cell r="AM263">
            <v>0.88239965820312505</v>
          </cell>
          <cell r="AN263">
            <v>0</v>
          </cell>
          <cell r="AO263">
            <v>0.39012310791015603</v>
          </cell>
          <cell r="AP263">
            <v>0.11738381195068401</v>
          </cell>
          <cell r="AQ263">
            <v>0.123</v>
          </cell>
          <cell r="AR263">
            <v>155226.45412890625</v>
          </cell>
          <cell r="AS263">
            <v>0</v>
          </cell>
          <cell r="AT263">
            <v>0</v>
          </cell>
          <cell r="AU263">
            <v>28068.714</v>
          </cell>
          <cell r="AV263">
            <v>226.15410937499999</v>
          </cell>
          <cell r="AW263">
            <v>3501.5129999999999</v>
          </cell>
          <cell r="AX263">
            <v>0</v>
          </cell>
          <cell r="AY263">
            <v>31.807800781249998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43169</v>
          </cell>
          <cell r="BE263">
            <v>7729.8209999999999</v>
          </cell>
          <cell r="BF263">
            <v>0</v>
          </cell>
          <cell r="BG263">
            <v>3417.4785000000002</v>
          </cell>
          <cell r="BH263">
            <v>1028.2571250000001</v>
          </cell>
          <cell r="BI263">
            <v>-487.72340624999998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200322528</v>
          </cell>
          <cell r="BV263">
            <v>2378774</v>
          </cell>
          <cell r="BW263">
            <v>38464468</v>
          </cell>
          <cell r="BX263">
            <v>0</v>
          </cell>
          <cell r="BY263">
            <v>385351.9375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350000</v>
          </cell>
          <cell r="CP263">
            <v>0</v>
          </cell>
          <cell r="CQ263">
            <v>0</v>
          </cell>
          <cell r="CR263">
            <v>0</v>
          </cell>
          <cell r="CS263">
            <v>400000</v>
          </cell>
          <cell r="CT263">
            <v>250000</v>
          </cell>
          <cell r="CU263">
            <v>0</v>
          </cell>
          <cell r="CV263">
            <v>0</v>
          </cell>
          <cell r="CW263">
            <v>140000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T263">
            <v>24434.419921875</v>
          </cell>
          <cell r="DV263">
            <v>9.7249999999999996</v>
          </cell>
          <cell r="DW263">
            <v>7.8243642578125003</v>
          </cell>
          <cell r="DX263">
            <v>68541.432000000001</v>
          </cell>
        </row>
        <row r="264">
          <cell r="A264" t="str">
            <v>Ontario2016</v>
          </cell>
          <cell r="B264" t="str">
            <v>EAST</v>
          </cell>
          <cell r="C264" t="str">
            <v>Ontario</v>
          </cell>
          <cell r="D264">
            <v>2016</v>
          </cell>
          <cell r="F264">
            <v>146342.04800000001</v>
          </cell>
          <cell r="G264">
            <v>17951.1796875</v>
          </cell>
          <cell r="H264">
            <v>34.786924041748051</v>
          </cell>
          <cell r="I264">
            <v>0</v>
          </cell>
          <cell r="J264">
            <v>0</v>
          </cell>
          <cell r="K264">
            <v>6.6826157226562497</v>
          </cell>
          <cell r="L264">
            <v>0.59972210693359396</v>
          </cell>
          <cell r="M264">
            <v>2.19</v>
          </cell>
          <cell r="N264">
            <v>0</v>
          </cell>
          <cell r="O264">
            <v>0.107699996948242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9.9834453125000007</v>
          </cell>
          <cell r="U264">
            <v>2.6031499023437501</v>
          </cell>
          <cell r="V264">
            <v>0</v>
          </cell>
          <cell r="W264">
            <v>1.1424379882812501</v>
          </cell>
          <cell r="X264">
            <v>0.21652000427246099</v>
          </cell>
          <cell r="Y264">
            <v>0.123</v>
          </cell>
          <cell r="Z264">
            <v>23.355126808166503</v>
          </cell>
          <cell r="AA264">
            <v>0</v>
          </cell>
          <cell r="AB264">
            <v>0</v>
          </cell>
          <cell r="AC264">
            <v>5.5752504882812497</v>
          </cell>
          <cell r="AD264">
            <v>0.50759844970703105</v>
          </cell>
          <cell r="AE264">
            <v>1.7375382080078099</v>
          </cell>
          <cell r="AF264">
            <v>0</v>
          </cell>
          <cell r="AG264">
            <v>6.6608528137206996E-2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5.0563793945312501</v>
          </cell>
          <cell r="AM264">
            <v>0.706761657714844</v>
          </cell>
          <cell r="AN264">
            <v>0</v>
          </cell>
          <cell r="AO264">
            <v>0.57121899414062505</v>
          </cell>
          <cell r="AP264">
            <v>3.6728118896484405E-2</v>
          </cell>
          <cell r="AQ264">
            <v>0.123</v>
          </cell>
          <cell r="AR264">
            <v>161398.9142675781</v>
          </cell>
          <cell r="AS264">
            <v>0</v>
          </cell>
          <cell r="AT264">
            <v>0</v>
          </cell>
          <cell r="AU264">
            <v>25697.752</v>
          </cell>
          <cell r="AV264">
            <v>44.439527343750001</v>
          </cell>
          <cell r="AW264">
            <v>2493.8827500000002</v>
          </cell>
          <cell r="AX264">
            <v>0</v>
          </cell>
          <cell r="AY264">
            <v>31.931927734375002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44162.12</v>
          </cell>
          <cell r="BE264">
            <v>6207.1660000000002</v>
          </cell>
          <cell r="BF264">
            <v>0</v>
          </cell>
          <cell r="BG264">
            <v>5017.5874999999996</v>
          </cell>
          <cell r="BH264">
            <v>322.57549999999998</v>
          </cell>
          <cell r="BI264">
            <v>-502.17293749999999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183097072</v>
          </cell>
          <cell r="BV264">
            <v>470588.125</v>
          </cell>
          <cell r="BW264">
            <v>28326754</v>
          </cell>
          <cell r="BX264">
            <v>0</v>
          </cell>
          <cell r="BY264">
            <v>386855.75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15000</v>
          </cell>
          <cell r="CS264">
            <v>150000</v>
          </cell>
          <cell r="CT264">
            <v>0</v>
          </cell>
          <cell r="CU264">
            <v>0</v>
          </cell>
          <cell r="CV264">
            <v>0</v>
          </cell>
          <cell r="CW264">
            <v>25000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Q264">
            <v>0</v>
          </cell>
          <cell r="DR264">
            <v>5.9056078187858736</v>
          </cell>
          <cell r="DS264">
            <v>20.318336063813838</v>
          </cell>
          <cell r="DT264">
            <v>24347.27734375</v>
          </cell>
          <cell r="DV264">
            <v>11.1383330078125</v>
          </cell>
          <cell r="DW264">
            <v>8.9740429687500001</v>
          </cell>
          <cell r="DX264">
            <v>77923.631999999998</v>
          </cell>
        </row>
        <row r="265">
          <cell r="A265" t="str">
            <v>Ontario2017</v>
          </cell>
          <cell r="B265" t="str">
            <v>EAST</v>
          </cell>
          <cell r="C265" t="str">
            <v>Ontario</v>
          </cell>
          <cell r="D265">
            <v>2017</v>
          </cell>
          <cell r="F265">
            <v>147219.424</v>
          </cell>
          <cell r="G265">
            <v>17961.509765625</v>
          </cell>
          <cell r="H265">
            <v>35.26844644165039</v>
          </cell>
          <cell r="I265">
            <v>0</v>
          </cell>
          <cell r="J265">
            <v>0</v>
          </cell>
          <cell r="K265">
            <v>7.4825791015625001</v>
          </cell>
          <cell r="L265">
            <v>0.94971862792968798</v>
          </cell>
          <cell r="M265">
            <v>2.19</v>
          </cell>
          <cell r="N265">
            <v>0</v>
          </cell>
          <cell r="O265">
            <v>0.107699996948242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9.9984453124999995</v>
          </cell>
          <cell r="U265">
            <v>2.7031499023437502</v>
          </cell>
          <cell r="V265">
            <v>0</v>
          </cell>
          <cell r="W265">
            <v>1.1424379882812501</v>
          </cell>
          <cell r="X265">
            <v>0.24152000427246098</v>
          </cell>
          <cell r="Y265">
            <v>0.123</v>
          </cell>
          <cell r="Z265">
            <v>23.848300472259524</v>
          </cell>
          <cell r="AA265">
            <v>0</v>
          </cell>
          <cell r="AB265">
            <v>0</v>
          </cell>
          <cell r="AC265">
            <v>6.3520585937499998</v>
          </cell>
          <cell r="AD265">
            <v>0.84716131591796895</v>
          </cell>
          <cell r="AE265">
            <v>1.7378269042968799</v>
          </cell>
          <cell r="AF265">
            <v>0</v>
          </cell>
          <cell r="AG265">
            <v>6.6622261047363296E-2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5.06374267578125</v>
          </cell>
          <cell r="AM265">
            <v>0.73326019287109401</v>
          </cell>
          <cell r="AN265">
            <v>0</v>
          </cell>
          <cell r="AO265">
            <v>0.57121899414062505</v>
          </cell>
          <cell r="AP265">
            <v>4.0997425079345701E-2</v>
          </cell>
          <cell r="AQ265">
            <v>0.123</v>
          </cell>
          <cell r="AR265">
            <v>161093.77337109376</v>
          </cell>
          <cell r="AS265">
            <v>0</v>
          </cell>
          <cell r="AT265">
            <v>0</v>
          </cell>
          <cell r="AU265">
            <v>30549.085999999999</v>
          </cell>
          <cell r="AV265">
            <v>72.841507812499998</v>
          </cell>
          <cell r="AW265">
            <v>2379.78125</v>
          </cell>
          <cell r="AX265">
            <v>0</v>
          </cell>
          <cell r="AY265">
            <v>31.807800781249998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44184.832000000002</v>
          </cell>
          <cell r="BE265">
            <v>6423.3590000000004</v>
          </cell>
          <cell r="BF265">
            <v>0</v>
          </cell>
          <cell r="BG265">
            <v>5003.8784999999998</v>
          </cell>
          <cell r="BH265">
            <v>359.09787499999999</v>
          </cell>
          <cell r="BI265">
            <v>-474.48656249999999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216572016</v>
          </cell>
          <cell r="BV265">
            <v>753873.375</v>
          </cell>
          <cell r="BW265">
            <v>27170526</v>
          </cell>
          <cell r="BX265">
            <v>0</v>
          </cell>
          <cell r="BY265">
            <v>385351.9375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15000</v>
          </cell>
          <cell r="CS265">
            <v>100000</v>
          </cell>
          <cell r="CT265">
            <v>0</v>
          </cell>
          <cell r="CU265">
            <v>0</v>
          </cell>
          <cell r="CV265">
            <v>0</v>
          </cell>
          <cell r="CW265">
            <v>25000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800000</v>
          </cell>
          <cell r="DF265">
            <v>350000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Q265">
            <v>0</v>
          </cell>
          <cell r="DR265">
            <v>5.9992272962911333</v>
          </cell>
          <cell r="DS265">
            <v>20.802691362814283</v>
          </cell>
          <cell r="DT265">
            <v>24546.3046875</v>
          </cell>
          <cell r="DV265">
            <v>10.3298955078125</v>
          </cell>
          <cell r="DW265">
            <v>8.3124121093749999</v>
          </cell>
          <cell r="DX265">
            <v>72563.576000000001</v>
          </cell>
        </row>
        <row r="266">
          <cell r="A266" t="str">
            <v>Ontario2018</v>
          </cell>
          <cell r="B266" t="str">
            <v>EAST</v>
          </cell>
          <cell r="C266" t="str">
            <v>Ontario</v>
          </cell>
          <cell r="D266">
            <v>2018</v>
          </cell>
          <cell r="F266">
            <v>148122.864</v>
          </cell>
          <cell r="G266">
            <v>16954.095703125</v>
          </cell>
          <cell r="H266">
            <v>33.721550918579112</v>
          </cell>
          <cell r="I266">
            <v>0</v>
          </cell>
          <cell r="J266">
            <v>0</v>
          </cell>
          <cell r="K266">
            <v>8.2825791015625008</v>
          </cell>
          <cell r="L266">
            <v>1.29971862792969</v>
          </cell>
          <cell r="M266">
            <v>2.19</v>
          </cell>
          <cell r="N266">
            <v>0</v>
          </cell>
          <cell r="O266">
            <v>0.107699996948242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10.0134453125</v>
          </cell>
          <cell r="U266">
            <v>2.8031499023437498</v>
          </cell>
          <cell r="V266">
            <v>0</v>
          </cell>
          <cell r="W266">
            <v>1.1424379882812501</v>
          </cell>
          <cell r="X266">
            <v>0.26651998901367197</v>
          </cell>
          <cell r="Y266">
            <v>0.123</v>
          </cell>
          <cell r="Z266">
            <v>22.754943740844727</v>
          </cell>
          <cell r="AA266">
            <v>0</v>
          </cell>
          <cell r="AB266">
            <v>0</v>
          </cell>
          <cell r="AC266">
            <v>7.1279799804687496</v>
          </cell>
          <cell r="AD266">
            <v>1.18654370117188</v>
          </cell>
          <cell r="AE266">
            <v>1.7377984619140601</v>
          </cell>
          <cell r="AF266">
            <v>0</v>
          </cell>
          <cell r="AG266">
            <v>6.6542778015136708E-2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5.0713393554687496</v>
          </cell>
          <cell r="AM266">
            <v>0.76038629150390602</v>
          </cell>
          <cell r="AN266">
            <v>0</v>
          </cell>
          <cell r="AO266">
            <v>0.57121899414062505</v>
          </cell>
          <cell r="AP266">
            <v>4.52411117553711E-2</v>
          </cell>
          <cell r="AQ266">
            <v>0.123</v>
          </cell>
          <cell r="AR266">
            <v>152320.00717578124</v>
          </cell>
          <cell r="AS266">
            <v>0</v>
          </cell>
          <cell r="AT266">
            <v>0</v>
          </cell>
          <cell r="AU266">
            <v>39842.928</v>
          </cell>
          <cell r="AV266">
            <v>480.66590624999998</v>
          </cell>
          <cell r="AW266">
            <v>2949.0145000000002</v>
          </cell>
          <cell r="AX266">
            <v>0</v>
          </cell>
          <cell r="AY266">
            <v>31.807800781249998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44279.743999999999</v>
          </cell>
          <cell r="BE266">
            <v>6660.6469999999999</v>
          </cell>
          <cell r="BF266">
            <v>0</v>
          </cell>
          <cell r="BG266">
            <v>5003.8784999999998</v>
          </cell>
          <cell r="BH266">
            <v>396.30021875</v>
          </cell>
          <cell r="BI266">
            <v>-453.44274999999999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281495936</v>
          </cell>
          <cell r="BV266">
            <v>4948520</v>
          </cell>
          <cell r="BW266">
            <v>32906834</v>
          </cell>
          <cell r="BX266">
            <v>0</v>
          </cell>
          <cell r="BY266">
            <v>385351.9375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15000</v>
          </cell>
          <cell r="CS266">
            <v>100000</v>
          </cell>
          <cell r="CT266">
            <v>0</v>
          </cell>
          <cell r="CU266">
            <v>0</v>
          </cell>
          <cell r="CV266">
            <v>0</v>
          </cell>
          <cell r="CW266">
            <v>25000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800000</v>
          </cell>
          <cell r="DF266">
            <v>350000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Q266">
            <v>0</v>
          </cell>
          <cell r="DR266">
            <v>5.9140436400474359</v>
          </cell>
          <cell r="DS266">
            <v>21.275334085838093</v>
          </cell>
          <cell r="DT266">
            <v>24667.884765625</v>
          </cell>
          <cell r="DV266">
            <v>7.4930000000000003</v>
          </cell>
          <cell r="DW266">
            <v>6.0648930664062499</v>
          </cell>
          <cell r="DX266">
            <v>53128.464</v>
          </cell>
        </row>
        <row r="267">
          <cell r="A267" t="str">
            <v>Ontario2019</v>
          </cell>
          <cell r="B267" t="str">
            <v>EAST</v>
          </cell>
          <cell r="C267" t="str">
            <v>Ontario</v>
          </cell>
          <cell r="D267">
            <v>2019</v>
          </cell>
          <cell r="F267">
            <v>149067.872</v>
          </cell>
          <cell r="G267">
            <v>17591.091796875</v>
          </cell>
          <cell r="H267">
            <v>34.641745254516607</v>
          </cell>
          <cell r="I267">
            <v>0</v>
          </cell>
          <cell r="J267">
            <v>0</v>
          </cell>
          <cell r="K267">
            <v>8.2825791015625008</v>
          </cell>
          <cell r="L267">
            <v>1.29971862792969</v>
          </cell>
          <cell r="M267">
            <v>2.19</v>
          </cell>
          <cell r="N267">
            <v>0</v>
          </cell>
          <cell r="O267">
            <v>0.107699996948242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10.028445312500001</v>
          </cell>
          <cell r="U267">
            <v>2.9031499023437499</v>
          </cell>
          <cell r="V267">
            <v>0</v>
          </cell>
          <cell r="W267">
            <v>1.1424379882812501</v>
          </cell>
          <cell r="X267">
            <v>0.29151998901367199</v>
          </cell>
          <cell r="Y267">
            <v>0.123</v>
          </cell>
          <cell r="Z267">
            <v>23.405479095458983</v>
          </cell>
          <cell r="AA267">
            <v>0</v>
          </cell>
          <cell r="AB267">
            <v>0</v>
          </cell>
          <cell r="AC267">
            <v>7.1280102539062504</v>
          </cell>
          <cell r="AD267">
            <v>1.18657531738281</v>
          </cell>
          <cell r="AE267">
            <v>1.7377999267578099</v>
          </cell>
          <cell r="AF267">
            <v>0</v>
          </cell>
          <cell r="AG267">
            <v>6.6555084228515596E-2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5.07893603515625</v>
          </cell>
          <cell r="AM267">
            <v>0.78751245117187496</v>
          </cell>
          <cell r="AN267">
            <v>0</v>
          </cell>
          <cell r="AO267">
            <v>0.57121899414062505</v>
          </cell>
          <cell r="AP267">
            <v>4.9484802246093799E-2</v>
          </cell>
          <cell r="AQ267">
            <v>0.123</v>
          </cell>
          <cell r="AR267">
            <v>157894.16573828124</v>
          </cell>
          <cell r="AS267">
            <v>0</v>
          </cell>
          <cell r="AT267">
            <v>0</v>
          </cell>
          <cell r="AU267">
            <v>40069.955999999998</v>
          </cell>
          <cell r="AV267">
            <v>432.77971874999997</v>
          </cell>
          <cell r="AW267">
            <v>2911.4140000000002</v>
          </cell>
          <cell r="AX267">
            <v>0</v>
          </cell>
          <cell r="AY267">
            <v>31.807800781249998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44345.368000000002</v>
          </cell>
          <cell r="BE267">
            <v>6897.5784999999996</v>
          </cell>
          <cell r="BF267">
            <v>0</v>
          </cell>
          <cell r="BG267">
            <v>5003.8784999999998</v>
          </cell>
          <cell r="BH267">
            <v>433.48012499999999</v>
          </cell>
          <cell r="BI267">
            <v>-464.08490625000002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283189952</v>
          </cell>
          <cell r="BV267">
            <v>4453939.5</v>
          </cell>
          <cell r="BW267">
            <v>32527218</v>
          </cell>
          <cell r="BX267">
            <v>0</v>
          </cell>
          <cell r="BY267">
            <v>385351.9375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15000</v>
          </cell>
          <cell r="CS267">
            <v>100000</v>
          </cell>
          <cell r="CT267">
            <v>0</v>
          </cell>
          <cell r="CU267">
            <v>0</v>
          </cell>
          <cell r="CV267">
            <v>0</v>
          </cell>
          <cell r="CW267">
            <v>25000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Q267">
            <v>0</v>
          </cell>
          <cell r="DR267">
            <v>6.0143668162350616</v>
          </cell>
          <cell r="DS267">
            <v>21.237641522416766</v>
          </cell>
          <cell r="DT267">
            <v>24801.892578125</v>
          </cell>
          <cell r="DV267">
            <v>8.2731943359375002</v>
          </cell>
          <cell r="DW267">
            <v>6.6763862304687498</v>
          </cell>
          <cell r="DX267">
            <v>58231.987999999998</v>
          </cell>
        </row>
        <row r="268">
          <cell r="A268" t="str">
            <v>Ontario2020</v>
          </cell>
          <cell r="B268" t="str">
            <v>EAST</v>
          </cell>
          <cell r="C268" t="str">
            <v>Ontario</v>
          </cell>
          <cell r="D268">
            <v>2020</v>
          </cell>
          <cell r="F268">
            <v>150059.424</v>
          </cell>
          <cell r="G268">
            <v>17990.08984375</v>
          </cell>
          <cell r="H268">
            <v>35.938450942993164</v>
          </cell>
          <cell r="I268">
            <v>0</v>
          </cell>
          <cell r="J268">
            <v>0</v>
          </cell>
          <cell r="K268">
            <v>9.2826152343749992</v>
          </cell>
          <cell r="L268">
            <v>1.2997221679687501</v>
          </cell>
          <cell r="M268">
            <v>2.19</v>
          </cell>
          <cell r="N268">
            <v>0</v>
          </cell>
          <cell r="O268">
            <v>0.107699996948242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10.043445312499999</v>
          </cell>
          <cell r="U268">
            <v>3.00314990234375</v>
          </cell>
          <cell r="V268">
            <v>0</v>
          </cell>
          <cell r="W268">
            <v>1.1424379882812501</v>
          </cell>
          <cell r="X268">
            <v>0.31651998901367201</v>
          </cell>
          <cell r="Y268">
            <v>0.123</v>
          </cell>
          <cell r="Z268">
            <v>24.39199265289307</v>
          </cell>
          <cell r="AA268">
            <v>0</v>
          </cell>
          <cell r="AB268">
            <v>0</v>
          </cell>
          <cell r="AC268">
            <v>7.9688232421874998</v>
          </cell>
          <cell r="AD268">
            <v>1.1866062011718801</v>
          </cell>
          <cell r="AE268">
            <v>1.73753967285156</v>
          </cell>
          <cell r="AF268">
            <v>0</v>
          </cell>
          <cell r="AG268">
            <v>6.6620460510253901E-2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5.0867680664062496</v>
          </cell>
          <cell r="AM268">
            <v>0.81536267089843795</v>
          </cell>
          <cell r="AN268">
            <v>0</v>
          </cell>
          <cell r="AO268">
            <v>0.57121899414062505</v>
          </cell>
          <cell r="AP268">
            <v>5.3691040039062499E-2</v>
          </cell>
          <cell r="AQ268">
            <v>0.123</v>
          </cell>
          <cell r="AR268">
            <v>161858.52680273436</v>
          </cell>
          <cell r="AS268">
            <v>0</v>
          </cell>
          <cell r="AT268">
            <v>0</v>
          </cell>
          <cell r="AU268">
            <v>42466.732000000004</v>
          </cell>
          <cell r="AV268">
            <v>314.8646875</v>
          </cell>
          <cell r="AW268">
            <v>2653.277</v>
          </cell>
          <cell r="AX268">
            <v>0</v>
          </cell>
          <cell r="AY268">
            <v>31.931927734375002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44612.004000000001</v>
          </cell>
          <cell r="BE268">
            <v>7162.1459999999997</v>
          </cell>
          <cell r="BF268">
            <v>0</v>
          </cell>
          <cell r="BG268">
            <v>5017.5874999999996</v>
          </cell>
          <cell r="BH268">
            <v>471.62040624999997</v>
          </cell>
          <cell r="BI268">
            <v>-447.90471874999997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298521440</v>
          </cell>
          <cell r="BV268">
            <v>3239788.5</v>
          </cell>
          <cell r="BW268">
            <v>29938086</v>
          </cell>
          <cell r="BX268">
            <v>0</v>
          </cell>
          <cell r="BY268">
            <v>386855.75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1000000</v>
          </cell>
          <cell r="CP268">
            <v>0</v>
          </cell>
          <cell r="CQ268">
            <v>0</v>
          </cell>
          <cell r="CR268">
            <v>15000</v>
          </cell>
          <cell r="CS268">
            <v>100000</v>
          </cell>
          <cell r="CT268">
            <v>0</v>
          </cell>
          <cell r="CU268">
            <v>0</v>
          </cell>
          <cell r="CV268">
            <v>0</v>
          </cell>
          <cell r="CW268">
            <v>25000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Q268">
            <v>0</v>
          </cell>
          <cell r="DR268">
            <v>6.1396402549847009</v>
          </cell>
          <cell r="DS268">
            <v>21.022122092262425</v>
          </cell>
          <cell r="DT268">
            <v>24874.359375</v>
          </cell>
          <cell r="DV268">
            <v>8.4298603515624997</v>
          </cell>
          <cell r="DW268">
            <v>6.7823623046875001</v>
          </cell>
          <cell r="DX268">
            <v>59576.267999999996</v>
          </cell>
        </row>
        <row r="269">
          <cell r="A269" t="str">
            <v>Ontario2021</v>
          </cell>
          <cell r="B269" t="str">
            <v>EAST</v>
          </cell>
          <cell r="C269" t="str">
            <v>Ontario</v>
          </cell>
          <cell r="D269">
            <v>2021</v>
          </cell>
          <cell r="F269">
            <v>151020.03200000001</v>
          </cell>
          <cell r="G269">
            <v>18460.087890625</v>
          </cell>
          <cell r="H269">
            <v>36.695550918579102</v>
          </cell>
          <cell r="I269">
            <v>0</v>
          </cell>
          <cell r="J269">
            <v>0</v>
          </cell>
          <cell r="K269">
            <v>9.2825791015625008</v>
          </cell>
          <cell r="L269">
            <v>1.29971862792969</v>
          </cell>
          <cell r="M269">
            <v>2.19</v>
          </cell>
          <cell r="N269">
            <v>0</v>
          </cell>
          <cell r="O269">
            <v>0.107699996948242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10.053445312499999</v>
          </cell>
          <cell r="U269">
            <v>3.0781499023437502</v>
          </cell>
          <cell r="V269">
            <v>0</v>
          </cell>
          <cell r="W269">
            <v>1.1424379882812501</v>
          </cell>
          <cell r="X269">
            <v>0.33151998901367197</v>
          </cell>
          <cell r="Y269">
            <v>0.123</v>
          </cell>
          <cell r="Z269">
            <v>24.986415435791017</v>
          </cell>
          <cell r="AA269">
            <v>0</v>
          </cell>
          <cell r="AB269">
            <v>0</v>
          </cell>
          <cell r="AC269">
            <v>7.9696821289062498</v>
          </cell>
          <cell r="AD269">
            <v>1.18661145019531</v>
          </cell>
          <cell r="AE269">
            <v>1.7378049316406301</v>
          </cell>
          <cell r="AF269">
            <v>0</v>
          </cell>
          <cell r="AG269">
            <v>6.6601730346679697E-2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5.0915976562500003</v>
          </cell>
          <cell r="AM269">
            <v>0.83498321533203101</v>
          </cell>
          <cell r="AN269">
            <v>0</v>
          </cell>
          <cell r="AO269">
            <v>0.57121899414062505</v>
          </cell>
          <cell r="AP269">
            <v>5.6274703979492205E-2</v>
          </cell>
          <cell r="AQ269">
            <v>0.123</v>
          </cell>
          <cell r="AR269">
            <v>165532.40839453126</v>
          </cell>
          <cell r="AS269">
            <v>0</v>
          </cell>
          <cell r="AT269">
            <v>0</v>
          </cell>
          <cell r="AU269">
            <v>41310.267999999996</v>
          </cell>
          <cell r="AV269">
            <v>305.96350000000001</v>
          </cell>
          <cell r="AW269">
            <v>2609.8870000000002</v>
          </cell>
          <cell r="AX269">
            <v>0</v>
          </cell>
          <cell r="AY269">
            <v>31.807800781249998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44534.476000000002</v>
          </cell>
          <cell r="BE269">
            <v>7314.4525000000003</v>
          </cell>
          <cell r="BF269">
            <v>0</v>
          </cell>
          <cell r="BG269">
            <v>5003.8784999999998</v>
          </cell>
          <cell r="BH269">
            <v>492.96449999999999</v>
          </cell>
          <cell r="BI269">
            <v>-445.38140625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290436832</v>
          </cell>
          <cell r="BV269">
            <v>3148453</v>
          </cell>
          <cell r="BW269">
            <v>29491438</v>
          </cell>
          <cell r="BX269">
            <v>0</v>
          </cell>
          <cell r="BY269">
            <v>385351.9375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10000</v>
          </cell>
          <cell r="CS269">
            <v>75000</v>
          </cell>
          <cell r="CT269">
            <v>0</v>
          </cell>
          <cell r="CU269">
            <v>0</v>
          </cell>
          <cell r="CV269">
            <v>0</v>
          </cell>
          <cell r="CW269">
            <v>15000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Q269">
            <v>0</v>
          </cell>
          <cell r="DR269">
            <v>6.3132286369243964</v>
          </cell>
          <cell r="DS269">
            <v>20.920978120487586</v>
          </cell>
          <cell r="DT269">
            <v>25082.29296875</v>
          </cell>
          <cell r="DV269">
            <v>9.0869999999999997</v>
          </cell>
          <cell r="DW269">
            <v>7.3486406249999998</v>
          </cell>
          <cell r="DX269">
            <v>64374.091999999997</v>
          </cell>
        </row>
        <row r="270">
          <cell r="A270" t="str">
            <v>Ontario2022</v>
          </cell>
          <cell r="B270" t="str">
            <v>EAST</v>
          </cell>
          <cell r="C270" t="str">
            <v>Ontario</v>
          </cell>
          <cell r="D270">
            <v>2022</v>
          </cell>
          <cell r="F270">
            <v>152038.03200000001</v>
          </cell>
          <cell r="G270">
            <v>19215.068359375</v>
          </cell>
          <cell r="H270">
            <v>37.903438613891602</v>
          </cell>
          <cell r="I270">
            <v>0</v>
          </cell>
          <cell r="J270">
            <v>0</v>
          </cell>
          <cell r="K270">
            <v>9.2825791015625008</v>
          </cell>
          <cell r="L270">
            <v>1.29971862792969</v>
          </cell>
          <cell r="M270">
            <v>2.19</v>
          </cell>
          <cell r="N270">
            <v>0</v>
          </cell>
          <cell r="O270">
            <v>0.107699996948242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10.063445312500001</v>
          </cell>
          <cell r="U270">
            <v>3.1531499023437499</v>
          </cell>
          <cell r="V270">
            <v>0</v>
          </cell>
          <cell r="W270">
            <v>1.1424379882812501</v>
          </cell>
          <cell r="X270">
            <v>0.34651998901367198</v>
          </cell>
          <cell r="Y270">
            <v>0.123</v>
          </cell>
          <cell r="Z270">
            <v>25.968073707580569</v>
          </cell>
          <cell r="AA270">
            <v>0</v>
          </cell>
          <cell r="AB270">
            <v>0</v>
          </cell>
          <cell r="AC270">
            <v>7.9697182617187501</v>
          </cell>
          <cell r="AD270">
            <v>1.1866193847656299</v>
          </cell>
          <cell r="AE270">
            <v>1.7378131103515599</v>
          </cell>
          <cell r="AF270">
            <v>0</v>
          </cell>
          <cell r="AG270">
            <v>6.6613876342773395E-2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5.096662109375</v>
          </cell>
          <cell r="AM270">
            <v>0.85532775878906298</v>
          </cell>
          <cell r="AN270">
            <v>0</v>
          </cell>
          <cell r="AO270">
            <v>0.57121899414062505</v>
          </cell>
          <cell r="AP270">
            <v>5.8820915222167994E-2</v>
          </cell>
          <cell r="AQ270">
            <v>0.123</v>
          </cell>
          <cell r="AR270">
            <v>172143.26609765628</v>
          </cell>
          <cell r="AS270">
            <v>0</v>
          </cell>
          <cell r="AT270">
            <v>0</v>
          </cell>
          <cell r="AU270">
            <v>39670.832000000002</v>
          </cell>
          <cell r="AV270">
            <v>190.87517187500001</v>
          </cell>
          <cell r="AW270">
            <v>2415.6492499999999</v>
          </cell>
          <cell r="AX270">
            <v>0</v>
          </cell>
          <cell r="AY270">
            <v>31.807800781249998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44536.216</v>
          </cell>
          <cell r="BE270">
            <v>7491.8450000000003</v>
          </cell>
          <cell r="BF270">
            <v>0</v>
          </cell>
          <cell r="BG270">
            <v>5003.8784999999998</v>
          </cell>
          <cell r="BH270">
            <v>515.26806250000004</v>
          </cell>
          <cell r="BI270">
            <v>-441.07368750000001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278870368</v>
          </cell>
          <cell r="BV270">
            <v>1965017.25</v>
          </cell>
          <cell r="BW270">
            <v>27535308</v>
          </cell>
          <cell r="BX270">
            <v>0</v>
          </cell>
          <cell r="BY270">
            <v>385351.9375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10000</v>
          </cell>
          <cell r="CS270">
            <v>75000</v>
          </cell>
          <cell r="CT270">
            <v>0</v>
          </cell>
          <cell r="CU270">
            <v>0</v>
          </cell>
          <cell r="CV270">
            <v>0</v>
          </cell>
          <cell r="CW270">
            <v>15000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Q270">
            <v>0</v>
          </cell>
          <cell r="DR270">
            <v>6.5297660094169636</v>
          </cell>
          <cell r="DS270">
            <v>21.076392312887361</v>
          </cell>
          <cell r="DT270">
            <v>25222.904296875</v>
          </cell>
          <cell r="DV270">
            <v>10.1948876953125</v>
          </cell>
          <cell r="DW270">
            <v>8.3022792968749997</v>
          </cell>
          <cell r="DX270">
            <v>72727.967999999993</v>
          </cell>
        </row>
        <row r="271">
          <cell r="A271" t="str">
            <v>Ontario2023</v>
          </cell>
          <cell r="B271" t="str">
            <v>EAST</v>
          </cell>
          <cell r="C271" t="str">
            <v>Ontario</v>
          </cell>
          <cell r="D271">
            <v>2023</v>
          </cell>
          <cell r="F271">
            <v>153047.35999999999</v>
          </cell>
          <cell r="G271">
            <v>19934.859375</v>
          </cell>
          <cell r="H271">
            <v>39.657550918579105</v>
          </cell>
          <cell r="I271">
            <v>0</v>
          </cell>
          <cell r="J271">
            <v>0</v>
          </cell>
          <cell r="K271">
            <v>10.282579101562501</v>
          </cell>
          <cell r="L271">
            <v>1.29971862792969</v>
          </cell>
          <cell r="M271">
            <v>2.19</v>
          </cell>
          <cell r="N271">
            <v>0</v>
          </cell>
          <cell r="O271">
            <v>0.107699996948242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10.073445312500001</v>
          </cell>
          <cell r="U271">
            <v>3.2281499023437501</v>
          </cell>
          <cell r="V271">
            <v>0</v>
          </cell>
          <cell r="W271">
            <v>1.1424379882812501</v>
          </cell>
          <cell r="X271">
            <v>0.36151998901367199</v>
          </cell>
          <cell r="Y271">
            <v>0.123</v>
          </cell>
          <cell r="Z271">
            <v>27.334723400115976</v>
          </cell>
          <cell r="AA271">
            <v>0</v>
          </cell>
          <cell r="AB271">
            <v>0</v>
          </cell>
          <cell r="AC271">
            <v>8.7444892578125</v>
          </cell>
          <cell r="AD271">
            <v>1.18665051269531</v>
          </cell>
          <cell r="AE271">
            <v>1.7378269042968799</v>
          </cell>
          <cell r="AF271">
            <v>0</v>
          </cell>
          <cell r="AG271">
            <v>6.6622261047363296E-2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5.1017265624999997</v>
          </cell>
          <cell r="AM271">
            <v>0.87567236328124998</v>
          </cell>
          <cell r="AN271">
            <v>0</v>
          </cell>
          <cell r="AO271">
            <v>0.57121899414062505</v>
          </cell>
          <cell r="AP271">
            <v>6.1367130279541E-2</v>
          </cell>
          <cell r="AQ271">
            <v>0.123</v>
          </cell>
          <cell r="AR271">
            <v>178435.89093749999</v>
          </cell>
          <cell r="AS271">
            <v>0</v>
          </cell>
          <cell r="AT271">
            <v>0</v>
          </cell>
          <cell r="AU271">
            <v>41146.544000000002</v>
          </cell>
          <cell r="AV271">
            <v>62.518949218750002</v>
          </cell>
          <cell r="AW271">
            <v>2170.9259999999999</v>
          </cell>
          <cell r="AX271">
            <v>0</v>
          </cell>
          <cell r="AY271">
            <v>31.807800781249998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44587.756000000001</v>
          </cell>
          <cell r="BE271">
            <v>7670.89</v>
          </cell>
          <cell r="BF271">
            <v>0</v>
          </cell>
          <cell r="BG271">
            <v>5003.8784999999998</v>
          </cell>
          <cell r="BH271">
            <v>537.56893749999995</v>
          </cell>
          <cell r="BI271">
            <v>-443.47125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288187296</v>
          </cell>
          <cell r="BV271">
            <v>642131.1875</v>
          </cell>
          <cell r="BW271">
            <v>25070196</v>
          </cell>
          <cell r="BX271">
            <v>0</v>
          </cell>
          <cell r="BY271">
            <v>385351.9375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1000000</v>
          </cell>
          <cell r="CP271">
            <v>0</v>
          </cell>
          <cell r="CQ271">
            <v>0</v>
          </cell>
          <cell r="CR271">
            <v>10000</v>
          </cell>
          <cell r="CS271">
            <v>75000</v>
          </cell>
          <cell r="CT271">
            <v>0</v>
          </cell>
          <cell r="CU271">
            <v>0</v>
          </cell>
          <cell r="CV271">
            <v>0</v>
          </cell>
          <cell r="CW271">
            <v>15000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Q271">
            <v>0</v>
          </cell>
          <cell r="DR271">
            <v>6.7248245391080665</v>
          </cell>
          <cell r="DS271">
            <v>21.193063512072001</v>
          </cell>
          <cell r="DT271">
            <v>25359.1484375</v>
          </cell>
          <cell r="DV271">
            <v>10.849</v>
          </cell>
          <cell r="DW271">
            <v>8.8661494140624999</v>
          </cell>
          <cell r="DX271">
            <v>77667.471999999994</v>
          </cell>
        </row>
        <row r="272">
          <cell r="A272" t="str">
            <v>Ontario2024</v>
          </cell>
          <cell r="B272" t="str">
            <v>EAST</v>
          </cell>
          <cell r="C272" t="str">
            <v>Ontario</v>
          </cell>
          <cell r="D272">
            <v>2024</v>
          </cell>
          <cell r="F272">
            <v>154112.09599999999</v>
          </cell>
          <cell r="G272">
            <v>20624.029296875</v>
          </cell>
          <cell r="H272">
            <v>40.75759059143067</v>
          </cell>
          <cell r="I272">
            <v>1</v>
          </cell>
          <cell r="J272">
            <v>0</v>
          </cell>
          <cell r="K272">
            <v>10.282615234374999</v>
          </cell>
          <cell r="L272">
            <v>1.2997221679687501</v>
          </cell>
          <cell r="M272">
            <v>2.19</v>
          </cell>
          <cell r="N272">
            <v>0</v>
          </cell>
          <cell r="O272">
            <v>0.107699996948242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10.0834453125</v>
          </cell>
          <cell r="U272">
            <v>3.3031499023437498</v>
          </cell>
          <cell r="V272">
            <v>0</v>
          </cell>
          <cell r="W272">
            <v>1.1424379882812501</v>
          </cell>
          <cell r="X272">
            <v>0.37651998901367201</v>
          </cell>
          <cell r="Y272">
            <v>0.123</v>
          </cell>
          <cell r="Z272">
            <v>28.186834144592297</v>
          </cell>
          <cell r="AA272">
            <v>0.8239493408203129</v>
          </cell>
          <cell r="AB272">
            <v>0</v>
          </cell>
          <cell r="AC272">
            <v>8.7434208984375008</v>
          </cell>
          <cell r="AD272">
            <v>1.1865673828125001</v>
          </cell>
          <cell r="AE272">
            <v>1.7375344238281301</v>
          </cell>
          <cell r="AF272">
            <v>0</v>
          </cell>
          <cell r="AG272">
            <v>6.6557090759277307E-2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5.1070268554687503</v>
          </cell>
          <cell r="AM272">
            <v>0.89681341552734395</v>
          </cell>
          <cell r="AN272">
            <v>0</v>
          </cell>
          <cell r="AO272">
            <v>0.57121899414062505</v>
          </cell>
          <cell r="AP272">
            <v>6.3868789672851603E-2</v>
          </cell>
          <cell r="AQ272">
            <v>0.123</v>
          </cell>
          <cell r="AR272">
            <v>184949.43534765625</v>
          </cell>
          <cell r="AS272">
            <v>7062.7195000000002</v>
          </cell>
          <cell r="AT272">
            <v>0</v>
          </cell>
          <cell r="AU272">
            <v>40246.175999999999</v>
          </cell>
          <cell r="AV272">
            <v>29.700357421875001</v>
          </cell>
          <cell r="AW272">
            <v>2068.07125</v>
          </cell>
          <cell r="AX272">
            <v>0</v>
          </cell>
          <cell r="AY272">
            <v>31.931927734375002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44633.663999999997</v>
          </cell>
          <cell r="BE272">
            <v>7875.3244999999997</v>
          </cell>
          <cell r="BF272">
            <v>0</v>
          </cell>
          <cell r="BG272">
            <v>5017.5874999999996</v>
          </cell>
          <cell r="BH272">
            <v>561.01387499999998</v>
          </cell>
          <cell r="BI272">
            <v>-463.40156250000001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61445660</v>
          </cell>
          <cell r="BT272">
            <v>0</v>
          </cell>
          <cell r="BU272">
            <v>281918144</v>
          </cell>
          <cell r="BV272">
            <v>304416.03125</v>
          </cell>
          <cell r="BW272">
            <v>24044384</v>
          </cell>
          <cell r="BX272">
            <v>0</v>
          </cell>
          <cell r="BY272">
            <v>386855.75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1000000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10000</v>
          </cell>
          <cell r="CS272">
            <v>75000</v>
          </cell>
          <cell r="CT272">
            <v>0</v>
          </cell>
          <cell r="CU272">
            <v>0</v>
          </cell>
          <cell r="CV272">
            <v>0</v>
          </cell>
          <cell r="CW272">
            <v>15000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Q272">
            <v>3.3351096826854816</v>
          </cell>
          <cell r="DR272">
            <v>6.8414029605700017</v>
          </cell>
          <cell r="DS272">
            <v>21.820421355376002</v>
          </cell>
          <cell r="DT272">
            <v>25421.115234375</v>
          </cell>
          <cell r="DV272">
            <v>10.849</v>
          </cell>
          <cell r="DW272">
            <v>8.8668769531250007</v>
          </cell>
          <cell r="DX272">
            <v>77886.648000000001</v>
          </cell>
        </row>
        <row r="273">
          <cell r="A273" t="str">
            <v>Ontario2025</v>
          </cell>
          <cell r="B273" t="str">
            <v>EAST</v>
          </cell>
          <cell r="C273" t="str">
            <v>Ontario</v>
          </cell>
          <cell r="D273">
            <v>2025</v>
          </cell>
          <cell r="F273">
            <v>155164.38399999999</v>
          </cell>
          <cell r="G273">
            <v>21594.736328125</v>
          </cell>
          <cell r="H273">
            <v>41.932550918579111</v>
          </cell>
          <cell r="I273">
            <v>1</v>
          </cell>
          <cell r="J273">
            <v>0</v>
          </cell>
          <cell r="K273">
            <v>10.282579101562501</v>
          </cell>
          <cell r="L273">
            <v>1.29971862792969</v>
          </cell>
          <cell r="M273">
            <v>2.19</v>
          </cell>
          <cell r="N273">
            <v>0</v>
          </cell>
          <cell r="O273">
            <v>0.107699996948242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10.0934453125</v>
          </cell>
          <cell r="U273">
            <v>3.3531499023437501</v>
          </cell>
          <cell r="V273">
            <v>0</v>
          </cell>
          <cell r="W273">
            <v>1.1424379882812501</v>
          </cell>
          <cell r="X273">
            <v>0.39151998901367197</v>
          </cell>
          <cell r="Y273">
            <v>0.123</v>
          </cell>
          <cell r="Z273">
            <v>29.154948554992686</v>
          </cell>
          <cell r="AA273">
            <v>0.823817138671875</v>
          </cell>
          <cell r="AB273">
            <v>0</v>
          </cell>
          <cell r="AC273">
            <v>8.7444609374999995</v>
          </cell>
          <cell r="AD273">
            <v>1.1866243896484401</v>
          </cell>
          <cell r="AE273">
            <v>1.7378112792968801</v>
          </cell>
          <cell r="AF273">
            <v>0</v>
          </cell>
          <cell r="AG273">
            <v>6.660411071777339E-2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5.11185546875</v>
          </cell>
          <cell r="AM273">
            <v>0.90958007812499997</v>
          </cell>
          <cell r="AN273">
            <v>0</v>
          </cell>
          <cell r="AO273">
            <v>0.57121899414062505</v>
          </cell>
          <cell r="AP273">
            <v>6.6459556579589796E-2</v>
          </cell>
          <cell r="AQ273">
            <v>0.123</v>
          </cell>
          <cell r="AR273">
            <v>192912.1183203125</v>
          </cell>
          <cell r="AS273">
            <v>7012.6025</v>
          </cell>
          <cell r="AT273">
            <v>0</v>
          </cell>
          <cell r="AU273">
            <v>40259.243999999999</v>
          </cell>
          <cell r="AV273">
            <v>15.57480078125</v>
          </cell>
          <cell r="AW273">
            <v>1994.482</v>
          </cell>
          <cell r="AX273">
            <v>0</v>
          </cell>
          <cell r="AY273">
            <v>31.807800781249998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44574.64</v>
          </cell>
          <cell r="BE273">
            <v>7966.2605000000003</v>
          </cell>
          <cell r="BF273">
            <v>0</v>
          </cell>
          <cell r="BG273">
            <v>5003.8784999999998</v>
          </cell>
          <cell r="BH273">
            <v>582.178</v>
          </cell>
          <cell r="BI273">
            <v>-494.95778124999998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61009640</v>
          </cell>
          <cell r="BT273">
            <v>0</v>
          </cell>
          <cell r="BU273">
            <v>281679008</v>
          </cell>
          <cell r="BV273">
            <v>159433.765625</v>
          </cell>
          <cell r="BW273">
            <v>23295736</v>
          </cell>
          <cell r="BX273">
            <v>0</v>
          </cell>
          <cell r="BY273">
            <v>385351.9375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1100000</v>
          </cell>
          <cell r="CR273">
            <v>10000</v>
          </cell>
          <cell r="CS273">
            <v>50000</v>
          </cell>
          <cell r="CT273">
            <v>0</v>
          </cell>
          <cell r="CU273">
            <v>0</v>
          </cell>
          <cell r="CV273">
            <v>0</v>
          </cell>
          <cell r="CW273">
            <v>15000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Q273">
            <v>3.4082928329031281</v>
          </cell>
          <cell r="DR273">
            <v>6.9391428522781506</v>
          </cell>
          <cell r="DS273">
            <v>22.476442901788964</v>
          </cell>
          <cell r="DT273">
            <v>25641.2421875</v>
          </cell>
          <cell r="DV273">
            <v>11.949</v>
          </cell>
          <cell r="DW273">
            <v>9.8135166015624993</v>
          </cell>
          <cell r="DX273">
            <v>85966.407999999996</v>
          </cell>
        </row>
        <row r="274">
          <cell r="A274" t="str">
            <v>Ontario2026</v>
          </cell>
          <cell r="B274" t="str">
            <v>EAST</v>
          </cell>
          <cell r="C274" t="str">
            <v>Ontario</v>
          </cell>
          <cell r="D274">
            <v>2026</v>
          </cell>
          <cell r="F274">
            <v>156233.60000000001</v>
          </cell>
          <cell r="G274">
            <v>21837.53125</v>
          </cell>
          <cell r="H274">
            <v>42.007550918579099</v>
          </cell>
          <cell r="I274">
            <v>1</v>
          </cell>
          <cell r="J274">
            <v>0</v>
          </cell>
          <cell r="K274">
            <v>10.282579101562501</v>
          </cell>
          <cell r="L274">
            <v>1.29971862792969</v>
          </cell>
          <cell r="M274">
            <v>2.19</v>
          </cell>
          <cell r="N274">
            <v>0</v>
          </cell>
          <cell r="O274">
            <v>0.107699996948242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10.1034453125</v>
          </cell>
          <cell r="U274">
            <v>3.4031499023437499</v>
          </cell>
          <cell r="V274">
            <v>0</v>
          </cell>
          <cell r="W274">
            <v>1.1424379882812501</v>
          </cell>
          <cell r="X274">
            <v>0.40651998901367198</v>
          </cell>
          <cell r="Y274">
            <v>0.123</v>
          </cell>
          <cell r="Z274">
            <v>29.176097587585453</v>
          </cell>
          <cell r="AA274">
            <v>0.823817138671875</v>
          </cell>
          <cell r="AB274">
            <v>0</v>
          </cell>
          <cell r="AC274">
            <v>8.7444511718749993</v>
          </cell>
          <cell r="AD274">
            <v>1.18661071777344</v>
          </cell>
          <cell r="AE274">
            <v>1.7378038330078101</v>
          </cell>
          <cell r="AF274">
            <v>0</v>
          </cell>
          <cell r="AG274">
            <v>6.6610313415527297E-2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5.1169199218749997</v>
          </cell>
          <cell r="AM274">
            <v>0.92314312744140603</v>
          </cell>
          <cell r="AN274">
            <v>0</v>
          </cell>
          <cell r="AO274">
            <v>0.57121899414062505</v>
          </cell>
          <cell r="AP274">
            <v>6.9005767822265598E-2</v>
          </cell>
          <cell r="AQ274">
            <v>0.123</v>
          </cell>
          <cell r="AR274">
            <v>195046.1651230469</v>
          </cell>
          <cell r="AS274">
            <v>7050.0360000000001</v>
          </cell>
          <cell r="AT274">
            <v>0</v>
          </cell>
          <cell r="AU274">
            <v>42099.1</v>
          </cell>
          <cell r="AV274">
            <v>17.176572265625001</v>
          </cell>
          <cell r="AW274">
            <v>1999.8910000000001</v>
          </cell>
          <cell r="AX274">
            <v>0</v>
          </cell>
          <cell r="AY274">
            <v>31.807800781249998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44694.972000000002</v>
          </cell>
          <cell r="BE274">
            <v>8085.9120000000003</v>
          </cell>
          <cell r="BF274">
            <v>0</v>
          </cell>
          <cell r="BG274">
            <v>5003.8784999999998</v>
          </cell>
          <cell r="BH274">
            <v>604.48500000000001</v>
          </cell>
          <cell r="BI274">
            <v>-507.50175000000002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61335312</v>
          </cell>
          <cell r="BT274">
            <v>0</v>
          </cell>
          <cell r="BU274">
            <v>294477312</v>
          </cell>
          <cell r="BV274">
            <v>175719.28125</v>
          </cell>
          <cell r="BW274">
            <v>23349866</v>
          </cell>
          <cell r="BX274">
            <v>0</v>
          </cell>
          <cell r="BY274">
            <v>385351.9375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10000</v>
          </cell>
          <cell r="CS274">
            <v>50000</v>
          </cell>
          <cell r="CT274">
            <v>0</v>
          </cell>
          <cell r="CU274">
            <v>0</v>
          </cell>
          <cell r="CV274">
            <v>0</v>
          </cell>
          <cell r="CW274">
            <v>15000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Q274">
            <v>3.467256095069672</v>
          </cell>
          <cell r="DR274">
            <v>6.9123928807119785</v>
          </cell>
          <cell r="DS274">
            <v>22.922243278911761</v>
          </cell>
          <cell r="DT274">
            <v>25788.126953125</v>
          </cell>
          <cell r="DV274">
            <v>11.949</v>
          </cell>
          <cell r="DW274">
            <v>9.8135166015624993</v>
          </cell>
          <cell r="DX274">
            <v>85966.407999999996</v>
          </cell>
        </row>
        <row r="275">
          <cell r="A275" t="str">
            <v>Ontario2027</v>
          </cell>
          <cell r="B275" t="str">
            <v>EAST</v>
          </cell>
          <cell r="C275" t="str">
            <v>Ontario</v>
          </cell>
          <cell r="D275">
            <v>2027</v>
          </cell>
          <cell r="F275">
            <v>157288.11199999999</v>
          </cell>
          <cell r="G275">
            <v>22619.123046875</v>
          </cell>
          <cell r="H275">
            <v>43.182550918579103</v>
          </cell>
          <cell r="I275">
            <v>1</v>
          </cell>
          <cell r="J275">
            <v>0</v>
          </cell>
          <cell r="K275">
            <v>10.282579101562501</v>
          </cell>
          <cell r="L275">
            <v>1.29971862792969</v>
          </cell>
          <cell r="M275">
            <v>2.19</v>
          </cell>
          <cell r="N275">
            <v>0</v>
          </cell>
          <cell r="O275">
            <v>0.107699996948242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10.1134453125</v>
          </cell>
          <cell r="U275">
            <v>3.4531499023437502</v>
          </cell>
          <cell r="V275">
            <v>0</v>
          </cell>
          <cell r="W275">
            <v>1.1424379882812501</v>
          </cell>
          <cell r="X275">
            <v>0.42151998901367199</v>
          </cell>
          <cell r="Y275">
            <v>0.123</v>
          </cell>
          <cell r="Z275">
            <v>30.1447059249878</v>
          </cell>
          <cell r="AA275">
            <v>0.823817138671875</v>
          </cell>
          <cell r="AB275">
            <v>0</v>
          </cell>
          <cell r="AC275">
            <v>8.7444931640625008</v>
          </cell>
          <cell r="AD275">
            <v>1.18661413574219</v>
          </cell>
          <cell r="AE275">
            <v>1.7378133544921901</v>
          </cell>
          <cell r="AF275">
            <v>0</v>
          </cell>
          <cell r="AG275">
            <v>6.6623794555664112E-2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5.1219843750000003</v>
          </cell>
          <cell r="AM275">
            <v>0.93670617675781298</v>
          </cell>
          <cell r="AN275">
            <v>0</v>
          </cell>
          <cell r="AO275">
            <v>0.57121899414062505</v>
          </cell>
          <cell r="AP275">
            <v>7.1551979064941401E-2</v>
          </cell>
          <cell r="AQ275">
            <v>0.123</v>
          </cell>
          <cell r="AR275">
            <v>201866.34558227542</v>
          </cell>
          <cell r="AS275">
            <v>6984.0439999999999</v>
          </cell>
          <cell r="AT275">
            <v>0</v>
          </cell>
          <cell r="AU275">
            <v>40648.959999999999</v>
          </cell>
          <cell r="AV275">
            <v>1.73118774414063</v>
          </cell>
          <cell r="AW275">
            <v>1903.8222499999999</v>
          </cell>
          <cell r="AX275">
            <v>0</v>
          </cell>
          <cell r="AY275">
            <v>31.807800781249998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44712.563999999998</v>
          </cell>
          <cell r="BE275">
            <v>8205.1314999999995</v>
          </cell>
          <cell r="BF275">
            <v>0</v>
          </cell>
          <cell r="BG275">
            <v>5003.8784999999998</v>
          </cell>
          <cell r="BH275">
            <v>626.78412500000002</v>
          </cell>
          <cell r="BI275">
            <v>-517.71378125000001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60761184</v>
          </cell>
          <cell r="BT275">
            <v>0</v>
          </cell>
          <cell r="BU275">
            <v>284284448</v>
          </cell>
          <cell r="BV275">
            <v>17658.115234375</v>
          </cell>
          <cell r="BW275">
            <v>22383540</v>
          </cell>
          <cell r="BX275">
            <v>0</v>
          </cell>
          <cell r="BY275">
            <v>385351.9375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1100000</v>
          </cell>
          <cell r="CR275">
            <v>10000</v>
          </cell>
          <cell r="CS275">
            <v>50000</v>
          </cell>
          <cell r="CT275">
            <v>0</v>
          </cell>
          <cell r="CU275">
            <v>0</v>
          </cell>
          <cell r="CV275">
            <v>0</v>
          </cell>
          <cell r="CW275">
            <v>15000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Q275">
            <v>3.5422272527638698</v>
          </cell>
          <cell r="DR275">
            <v>7.0183060101831529</v>
          </cell>
          <cell r="DS275">
            <v>23.357739560638642</v>
          </cell>
          <cell r="DT275">
            <v>25928.3125</v>
          </cell>
          <cell r="DV275">
            <v>13.048999999999999</v>
          </cell>
          <cell r="DW275">
            <v>10.7608828125</v>
          </cell>
          <cell r="DX275">
            <v>94265.335999999996</v>
          </cell>
        </row>
        <row r="276">
          <cell r="A276" t="str">
            <v>Ontario2028</v>
          </cell>
          <cell r="B276" t="str">
            <v>EAST</v>
          </cell>
          <cell r="C276" t="str">
            <v>Ontario</v>
          </cell>
          <cell r="D276">
            <v>2028</v>
          </cell>
          <cell r="F276">
            <v>158376.288</v>
          </cell>
          <cell r="G276">
            <v>22668.3984375</v>
          </cell>
          <cell r="H276">
            <v>43.257590591430663</v>
          </cell>
          <cell r="I276">
            <v>1</v>
          </cell>
          <cell r="J276">
            <v>0</v>
          </cell>
          <cell r="K276">
            <v>10.282615234374999</v>
          </cell>
          <cell r="L276">
            <v>1.2997221679687501</v>
          </cell>
          <cell r="M276">
            <v>2.19</v>
          </cell>
          <cell r="N276">
            <v>0</v>
          </cell>
          <cell r="O276">
            <v>0.107699996948242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10.123445312499999</v>
          </cell>
          <cell r="U276">
            <v>3.50314990234375</v>
          </cell>
          <cell r="V276">
            <v>0</v>
          </cell>
          <cell r="W276">
            <v>1.1424379882812501</v>
          </cell>
          <cell r="X276">
            <v>0.43651998901367201</v>
          </cell>
          <cell r="Y276">
            <v>0.123</v>
          </cell>
          <cell r="Z276">
            <v>30.166704635620111</v>
          </cell>
          <cell r="AA276">
            <v>0.8239493408203129</v>
          </cell>
          <cell r="AB276">
            <v>0</v>
          </cell>
          <cell r="AC276">
            <v>8.7434248046874998</v>
          </cell>
          <cell r="AD276">
            <v>1.18657678222656</v>
          </cell>
          <cell r="AE276">
            <v>1.7375382080078099</v>
          </cell>
          <cell r="AF276">
            <v>0</v>
          </cell>
          <cell r="AG276">
            <v>6.6608528137206996E-2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5.1272861328125003</v>
          </cell>
          <cell r="AM276">
            <v>0.9511138916015629</v>
          </cell>
          <cell r="AN276">
            <v>0</v>
          </cell>
          <cell r="AO276">
            <v>0.57121899414062505</v>
          </cell>
          <cell r="AP276">
            <v>7.4046546936035199E-2</v>
          </cell>
          <cell r="AQ276">
            <v>0.123</v>
          </cell>
          <cell r="AR276">
            <v>202852.76732080078</v>
          </cell>
          <cell r="AS276">
            <v>7037.5290000000005</v>
          </cell>
          <cell r="AT276">
            <v>0</v>
          </cell>
          <cell r="AU276">
            <v>40971.847999999998</v>
          </cell>
          <cell r="AV276">
            <v>4.8864868164062498</v>
          </cell>
          <cell r="AW276">
            <v>1909.6657499999999</v>
          </cell>
          <cell r="AX276">
            <v>0</v>
          </cell>
          <cell r="AY276">
            <v>31.931927734375002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44854.243999999999</v>
          </cell>
          <cell r="BE276">
            <v>8353.7579999999998</v>
          </cell>
          <cell r="BF276">
            <v>0</v>
          </cell>
          <cell r="BG276">
            <v>5017.5874999999996</v>
          </cell>
          <cell r="BH276">
            <v>650.41487500000005</v>
          </cell>
          <cell r="BI276">
            <v>-511.99421875000002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61226504</v>
          </cell>
          <cell r="BT276">
            <v>0</v>
          </cell>
          <cell r="BU276">
            <v>286648352</v>
          </cell>
          <cell r="BV276">
            <v>49961.08984375</v>
          </cell>
          <cell r="BW276">
            <v>22451908</v>
          </cell>
          <cell r="BX276">
            <v>0</v>
          </cell>
          <cell r="BY276">
            <v>386855.75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10000</v>
          </cell>
          <cell r="CS276">
            <v>50000</v>
          </cell>
          <cell r="CT276">
            <v>0</v>
          </cell>
          <cell r="CU276">
            <v>0</v>
          </cell>
          <cell r="CV276">
            <v>0</v>
          </cell>
          <cell r="CW276">
            <v>15000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Q276">
            <v>3.6191071966153743</v>
          </cell>
          <cell r="DR276">
            <v>7.2253712102276451</v>
          </cell>
          <cell r="DS276">
            <v>23.960355175992603</v>
          </cell>
          <cell r="DT276">
            <v>25993.5703125</v>
          </cell>
          <cell r="DV276">
            <v>13.048999999999999</v>
          </cell>
          <cell r="DW276">
            <v>10.761941406249999</v>
          </cell>
          <cell r="DX276">
            <v>94532.895999999993</v>
          </cell>
        </row>
        <row r="277">
          <cell r="A277" t="str">
            <v>Ontario2029</v>
          </cell>
          <cell r="B277" t="str">
            <v>EAST</v>
          </cell>
          <cell r="C277" t="str">
            <v>Ontario</v>
          </cell>
          <cell r="D277">
            <v>2029</v>
          </cell>
          <cell r="F277">
            <v>159381.12</v>
          </cell>
          <cell r="G277">
            <v>22885.080078125</v>
          </cell>
          <cell r="H277">
            <v>43.332550918579102</v>
          </cell>
          <cell r="I277">
            <v>1</v>
          </cell>
          <cell r="J277">
            <v>0</v>
          </cell>
          <cell r="K277">
            <v>10.282579101562501</v>
          </cell>
          <cell r="L277">
            <v>1.29971862792969</v>
          </cell>
          <cell r="M277">
            <v>2.19</v>
          </cell>
          <cell r="N277">
            <v>0</v>
          </cell>
          <cell r="O277">
            <v>0.107699996948242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10.133445312499999</v>
          </cell>
          <cell r="U277">
            <v>3.5531499023437498</v>
          </cell>
          <cell r="V277">
            <v>0</v>
          </cell>
          <cell r="W277">
            <v>1.1424379882812501</v>
          </cell>
          <cell r="X277">
            <v>0.45151998901367196</v>
          </cell>
          <cell r="Y277">
            <v>0.123</v>
          </cell>
          <cell r="Z277">
            <v>30.186864768981938</v>
          </cell>
          <cell r="AA277">
            <v>0.823817138671875</v>
          </cell>
          <cell r="AB277">
            <v>0</v>
          </cell>
          <cell r="AC277">
            <v>8.7444482421875005</v>
          </cell>
          <cell r="AD277">
            <v>1.1865703125</v>
          </cell>
          <cell r="AE277">
            <v>1.73780041503906</v>
          </cell>
          <cell r="AF277">
            <v>0</v>
          </cell>
          <cell r="AG277">
            <v>6.6536338806152298E-2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5.1321137695312498</v>
          </cell>
          <cell r="AM277">
            <v>0.96383233642578103</v>
          </cell>
          <cell r="AN277">
            <v>0</v>
          </cell>
          <cell r="AO277">
            <v>0.57121899414062505</v>
          </cell>
          <cell r="AP277">
            <v>7.6644409179687498E-2</v>
          </cell>
          <cell r="AQ277">
            <v>0.123</v>
          </cell>
          <cell r="AR277">
            <v>204179.45853466797</v>
          </cell>
          <cell r="AS277">
            <v>7027.1450000000004</v>
          </cell>
          <cell r="AT277">
            <v>0</v>
          </cell>
          <cell r="AU277">
            <v>42654.084000000003</v>
          </cell>
          <cell r="AV277">
            <v>5.1457963867187502</v>
          </cell>
          <cell r="AW277">
            <v>1903.4377500000001</v>
          </cell>
          <cell r="AX277">
            <v>0</v>
          </cell>
          <cell r="AY277">
            <v>31.807800781249998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44714.675999999999</v>
          </cell>
          <cell r="BE277">
            <v>8440.1309999999994</v>
          </cell>
          <cell r="BF277">
            <v>0</v>
          </cell>
          <cell r="BG277">
            <v>5003.8784999999998</v>
          </cell>
          <cell r="BH277">
            <v>671.39918750000004</v>
          </cell>
          <cell r="BI277">
            <v>-537.58249999999998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61136160</v>
          </cell>
          <cell r="BT277">
            <v>0</v>
          </cell>
          <cell r="BU277">
            <v>298458304</v>
          </cell>
          <cell r="BV277">
            <v>52487.12109375</v>
          </cell>
          <cell r="BW277">
            <v>22379840</v>
          </cell>
          <cell r="BX277">
            <v>0</v>
          </cell>
          <cell r="BY277">
            <v>385351.9375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10000</v>
          </cell>
          <cell r="CS277">
            <v>50000</v>
          </cell>
          <cell r="CT277">
            <v>0</v>
          </cell>
          <cell r="CU277">
            <v>0</v>
          </cell>
          <cell r="CV277">
            <v>0</v>
          </cell>
          <cell r="CW277">
            <v>15000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Q277">
            <v>3.682079783061285</v>
          </cell>
          <cell r="DR277">
            <v>7.4619878896048411</v>
          </cell>
          <cell r="DS277">
            <v>24.579715056739531</v>
          </cell>
          <cell r="DT277">
            <v>26191.931640625</v>
          </cell>
          <cell r="DV277">
            <v>13.048999999999999</v>
          </cell>
          <cell r="DW277">
            <v>10.7608828125</v>
          </cell>
          <cell r="DX277">
            <v>94265.335999999996</v>
          </cell>
        </row>
        <row r="278">
          <cell r="A278" t="str">
            <v>Ontario2030</v>
          </cell>
          <cell r="B278" t="str">
            <v>EAST</v>
          </cell>
          <cell r="C278" t="str">
            <v>Ontario</v>
          </cell>
          <cell r="D278">
            <v>2030</v>
          </cell>
          <cell r="F278">
            <v>160466.32</v>
          </cell>
          <cell r="G278">
            <v>22794.52734375</v>
          </cell>
          <cell r="H278">
            <v>43.407550918579105</v>
          </cell>
          <cell r="I278">
            <v>1</v>
          </cell>
          <cell r="J278">
            <v>0</v>
          </cell>
          <cell r="K278">
            <v>10.282579101562501</v>
          </cell>
          <cell r="L278">
            <v>1.29971862792969</v>
          </cell>
          <cell r="M278">
            <v>2.19</v>
          </cell>
          <cell r="N278">
            <v>0</v>
          </cell>
          <cell r="O278">
            <v>0.107699996948242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10.143445312500001</v>
          </cell>
          <cell r="U278">
            <v>3.6031499023437501</v>
          </cell>
          <cell r="V278">
            <v>0</v>
          </cell>
          <cell r="W278">
            <v>1.1424379882812501</v>
          </cell>
          <cell r="X278">
            <v>0.46651998901367198</v>
          </cell>
          <cell r="Y278">
            <v>0.123</v>
          </cell>
          <cell r="Z278">
            <v>30.208010360717779</v>
          </cell>
          <cell r="AA278">
            <v>0.823817138671875</v>
          </cell>
          <cell r="AB278">
            <v>0</v>
          </cell>
          <cell r="AC278">
            <v>8.7444296875000003</v>
          </cell>
          <cell r="AD278">
            <v>1.1865562744140601</v>
          </cell>
          <cell r="AE278">
            <v>1.73779565429688</v>
          </cell>
          <cell r="AF278">
            <v>0</v>
          </cell>
          <cell r="AG278">
            <v>6.6545570373535201E-2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5.1371782226562503</v>
          </cell>
          <cell r="AM278">
            <v>0.97739538574218798</v>
          </cell>
          <cell r="AN278">
            <v>0</v>
          </cell>
          <cell r="AO278">
            <v>0.57121899414062505</v>
          </cell>
          <cell r="AP278">
            <v>7.91906204223633E-2</v>
          </cell>
          <cell r="AQ278">
            <v>0.123</v>
          </cell>
          <cell r="AR278">
            <v>203364.62205639647</v>
          </cell>
          <cell r="AS278">
            <v>7003.5574999999999</v>
          </cell>
          <cell r="AT278">
            <v>0</v>
          </cell>
          <cell r="AU278">
            <v>41652.18</v>
          </cell>
          <cell r="AV278">
            <v>3.5656931152343798</v>
          </cell>
          <cell r="AW278">
            <v>1907.0196249999999</v>
          </cell>
          <cell r="AX278">
            <v>0</v>
          </cell>
          <cell r="AY278">
            <v>31.807800781249998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44793.847999999998</v>
          </cell>
          <cell r="BE278">
            <v>8560.48</v>
          </cell>
          <cell r="BF278">
            <v>0</v>
          </cell>
          <cell r="BG278">
            <v>5003.8784999999998</v>
          </cell>
          <cell r="BH278">
            <v>693.69581249999999</v>
          </cell>
          <cell r="BI278">
            <v>-550.74687500000005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60930952</v>
          </cell>
          <cell r="BT278">
            <v>0</v>
          </cell>
          <cell r="BU278">
            <v>291436448</v>
          </cell>
          <cell r="BV278">
            <v>36370.0703125</v>
          </cell>
          <cell r="BW278">
            <v>22415868</v>
          </cell>
          <cell r="BX278">
            <v>0</v>
          </cell>
          <cell r="BY278">
            <v>385351.9375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10000</v>
          </cell>
          <cell r="CS278">
            <v>50000</v>
          </cell>
          <cell r="CT278">
            <v>0</v>
          </cell>
          <cell r="CU278">
            <v>0</v>
          </cell>
          <cell r="CV278">
            <v>0</v>
          </cell>
          <cell r="CW278">
            <v>15000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Q278">
            <v>3.7622950442330199</v>
          </cell>
          <cell r="DR278">
            <v>7.7152643927364908</v>
          </cell>
          <cell r="DS278">
            <v>25.18665567238779</v>
          </cell>
          <cell r="DT278">
            <v>26336.013671875</v>
          </cell>
          <cell r="DV278">
            <v>13.048999999999999</v>
          </cell>
          <cell r="DW278">
            <v>10.7608828125</v>
          </cell>
          <cell r="DX278">
            <v>94265.335999999996</v>
          </cell>
        </row>
        <row r="279">
          <cell r="A279" t="str">
            <v>Ontario2031</v>
          </cell>
          <cell r="B279" t="str">
            <v>EAST</v>
          </cell>
          <cell r="C279" t="str">
            <v>Ontario</v>
          </cell>
          <cell r="D279">
            <v>2031</v>
          </cell>
          <cell r="F279">
            <v>161519.37599999999</v>
          </cell>
          <cell r="G279">
            <v>22991.16796875</v>
          </cell>
          <cell r="H279">
            <v>43.482550918579108</v>
          </cell>
          <cell r="I279">
            <v>1</v>
          </cell>
          <cell r="J279">
            <v>0</v>
          </cell>
          <cell r="K279">
            <v>10.282579101562501</v>
          </cell>
          <cell r="L279">
            <v>1.29971862792969</v>
          </cell>
          <cell r="M279">
            <v>2.19</v>
          </cell>
          <cell r="N279">
            <v>0</v>
          </cell>
          <cell r="O279">
            <v>0.107699996948242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10.153445312500001</v>
          </cell>
          <cell r="U279">
            <v>3.6531499023437499</v>
          </cell>
          <cell r="V279">
            <v>0</v>
          </cell>
          <cell r="W279">
            <v>1.1424379882812501</v>
          </cell>
          <cell r="X279">
            <v>0.48151998901367199</v>
          </cell>
          <cell r="Y279">
            <v>0.123</v>
          </cell>
          <cell r="Z279">
            <v>30.255077804565428</v>
          </cell>
          <cell r="AA279">
            <v>0.823817138671875</v>
          </cell>
          <cell r="AB279">
            <v>0</v>
          </cell>
          <cell r="AC279">
            <v>8.7444423828124993</v>
          </cell>
          <cell r="AD279">
            <v>1.18660363769531</v>
          </cell>
          <cell r="AE279">
            <v>1.7378062744140601</v>
          </cell>
          <cell r="AF279">
            <v>0</v>
          </cell>
          <cell r="AG279">
            <v>6.66024475097656E-2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5.1680087890625002</v>
          </cell>
          <cell r="AM279">
            <v>0.99095849609374997</v>
          </cell>
          <cell r="AN279">
            <v>0</v>
          </cell>
          <cell r="AO279">
            <v>0.57121899414062505</v>
          </cell>
          <cell r="AP279">
            <v>8.1736831665039103E-2</v>
          </cell>
          <cell r="AQ279">
            <v>0.123</v>
          </cell>
          <cell r="AR279">
            <v>205106.2971697998</v>
          </cell>
          <cell r="AS279">
            <v>7036.6270000000004</v>
          </cell>
          <cell r="AT279">
            <v>0</v>
          </cell>
          <cell r="AU279">
            <v>42908.872000000003</v>
          </cell>
          <cell r="AV279">
            <v>1.4092440185546899</v>
          </cell>
          <cell r="AW279">
            <v>1910.2631249999999</v>
          </cell>
          <cell r="AX279">
            <v>0</v>
          </cell>
          <cell r="AY279">
            <v>31.807800781249998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45118.127999999997</v>
          </cell>
          <cell r="BE279">
            <v>8679.9699999999993</v>
          </cell>
          <cell r="BF279">
            <v>0</v>
          </cell>
          <cell r="BG279">
            <v>5003.8784999999998</v>
          </cell>
          <cell r="BH279">
            <v>716.00637500000005</v>
          </cell>
          <cell r="BI279">
            <v>-566.00087499999995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61218656</v>
          </cell>
          <cell r="BT279">
            <v>0</v>
          </cell>
          <cell r="BU279">
            <v>300238464</v>
          </cell>
          <cell r="BV279">
            <v>14374.2890625</v>
          </cell>
          <cell r="BW279">
            <v>22448356</v>
          </cell>
          <cell r="BX279">
            <v>0</v>
          </cell>
          <cell r="BY279">
            <v>385351.9375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10000</v>
          </cell>
          <cell r="CS279">
            <v>50000</v>
          </cell>
          <cell r="CT279">
            <v>0</v>
          </cell>
          <cell r="CU279">
            <v>0</v>
          </cell>
          <cell r="CV279">
            <v>0</v>
          </cell>
          <cell r="CW279">
            <v>15000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Q279">
            <v>3.8441873728002132</v>
          </cell>
          <cell r="DR279">
            <v>7.9015267344293365</v>
          </cell>
          <cell r="DS279">
            <v>25.796280015784273</v>
          </cell>
          <cell r="DT279">
            <v>26477.41015625</v>
          </cell>
          <cell r="DV279">
            <v>13.048999999999999</v>
          </cell>
          <cell r="DW279">
            <v>10.7608828125</v>
          </cell>
          <cell r="DX279">
            <v>94265.335999999996</v>
          </cell>
        </row>
        <row r="280">
          <cell r="A280" t="str">
            <v>Ontario2032</v>
          </cell>
          <cell r="B280" t="str">
            <v>EAST</v>
          </cell>
          <cell r="C280" t="str">
            <v>Ontario</v>
          </cell>
          <cell r="D280">
            <v>2032</v>
          </cell>
          <cell r="F280">
            <v>162581.92000000001</v>
          </cell>
          <cell r="G280">
            <v>23009.037109375</v>
          </cell>
          <cell r="H280">
            <v>43.557590591430667</v>
          </cell>
          <cell r="I280">
            <v>1</v>
          </cell>
          <cell r="J280">
            <v>0</v>
          </cell>
          <cell r="K280">
            <v>10.282615234374999</v>
          </cell>
          <cell r="L280">
            <v>1.2997221679687501</v>
          </cell>
          <cell r="M280">
            <v>2.19</v>
          </cell>
          <cell r="N280">
            <v>0</v>
          </cell>
          <cell r="O280">
            <v>0.107699996948242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10.1634453125</v>
          </cell>
          <cell r="U280">
            <v>3.7031499023437502</v>
          </cell>
          <cell r="V280">
            <v>0</v>
          </cell>
          <cell r="W280">
            <v>1.1424379882812501</v>
          </cell>
          <cell r="X280">
            <v>0.496519989013672</v>
          </cell>
          <cell r="Y280">
            <v>0.123</v>
          </cell>
          <cell r="Z280">
            <v>30.277212852478041</v>
          </cell>
          <cell r="AA280">
            <v>0.8239493408203129</v>
          </cell>
          <cell r="AB280">
            <v>0</v>
          </cell>
          <cell r="AC280">
            <v>8.7434023437500006</v>
          </cell>
          <cell r="AD280">
            <v>1.1865690917968801</v>
          </cell>
          <cell r="AE280">
            <v>1.73752661132813</v>
          </cell>
          <cell r="AF280">
            <v>0</v>
          </cell>
          <cell r="AG280">
            <v>6.6605987548828099E-2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5.1733603515624997</v>
          </cell>
          <cell r="AM280">
            <v>1.0054144287109401</v>
          </cell>
          <cell r="AN280">
            <v>0</v>
          </cell>
          <cell r="AO280">
            <v>0.57121899414062505</v>
          </cell>
          <cell r="AP280">
            <v>8.4224296569824206E-2</v>
          </cell>
          <cell r="AQ280">
            <v>0.123</v>
          </cell>
          <cell r="AR280">
            <v>205836.81747363281</v>
          </cell>
          <cell r="AS280">
            <v>7091.9075000000003</v>
          </cell>
          <cell r="AT280">
            <v>0</v>
          </cell>
          <cell r="AU280">
            <v>42889.707999999999</v>
          </cell>
          <cell r="AV280">
            <v>3.0017333984375001</v>
          </cell>
          <cell r="AW280">
            <v>1916.778875</v>
          </cell>
          <cell r="AX280">
            <v>0</v>
          </cell>
          <cell r="AY280">
            <v>31.931927734375002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45346.084000000003</v>
          </cell>
          <cell r="BE280">
            <v>8831.56</v>
          </cell>
          <cell r="BF280">
            <v>0</v>
          </cell>
          <cell r="BG280">
            <v>5017.5874999999996</v>
          </cell>
          <cell r="BH280">
            <v>739.82349999999997</v>
          </cell>
          <cell r="BI280">
            <v>-564.46156250000001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61699596</v>
          </cell>
          <cell r="BT280">
            <v>0</v>
          </cell>
          <cell r="BU280">
            <v>300029696</v>
          </cell>
          <cell r="BV280">
            <v>30617.6796875</v>
          </cell>
          <cell r="BW280">
            <v>22522784</v>
          </cell>
          <cell r="BX280">
            <v>0</v>
          </cell>
          <cell r="BY280">
            <v>386855.75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10000</v>
          </cell>
          <cell r="CS280">
            <v>50000</v>
          </cell>
          <cell r="CT280">
            <v>0</v>
          </cell>
          <cell r="CU280">
            <v>0</v>
          </cell>
          <cell r="CV280">
            <v>0</v>
          </cell>
          <cell r="CW280">
            <v>15000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Q280">
            <v>3.9289484367126164</v>
          </cell>
          <cell r="DR280">
            <v>8.0835606686079498</v>
          </cell>
          <cell r="DS280">
            <v>26.415207735699934</v>
          </cell>
          <cell r="DT280">
            <v>26545.83984375</v>
          </cell>
          <cell r="DV280">
            <v>13.048999999999999</v>
          </cell>
          <cell r="DW280">
            <v>10.761941406249999</v>
          </cell>
          <cell r="DX280">
            <v>94532.895999999993</v>
          </cell>
        </row>
        <row r="281">
          <cell r="A281" t="str">
            <v>Ontario2033</v>
          </cell>
          <cell r="B281" t="str">
            <v>EAST</v>
          </cell>
          <cell r="C281" t="str">
            <v>Ontario</v>
          </cell>
          <cell r="D281">
            <v>2033</v>
          </cell>
          <cell r="F281">
            <v>163583.23199999999</v>
          </cell>
          <cell r="G281">
            <v>23113.53125</v>
          </cell>
          <cell r="H281">
            <v>43.632550918579099</v>
          </cell>
          <cell r="I281">
            <v>1</v>
          </cell>
          <cell r="J281">
            <v>0</v>
          </cell>
          <cell r="K281">
            <v>10.282579101562501</v>
          </cell>
          <cell r="L281">
            <v>1.29971862792969</v>
          </cell>
          <cell r="M281">
            <v>2.19</v>
          </cell>
          <cell r="N281">
            <v>0</v>
          </cell>
          <cell r="O281">
            <v>0.107699996948242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10.1734453125</v>
          </cell>
          <cell r="U281">
            <v>3.75314990234375</v>
          </cell>
          <cell r="V281">
            <v>0</v>
          </cell>
          <cell r="W281">
            <v>1.1424379882812501</v>
          </cell>
          <cell r="X281">
            <v>0.51151998901367202</v>
          </cell>
          <cell r="Y281">
            <v>0.123</v>
          </cell>
          <cell r="Z281">
            <v>30.29745568847656</v>
          </cell>
          <cell r="AA281">
            <v>0.823817138671875</v>
          </cell>
          <cell r="AB281">
            <v>0</v>
          </cell>
          <cell r="AC281">
            <v>8.7444404296875007</v>
          </cell>
          <cell r="AD281">
            <v>1.1865904541015599</v>
          </cell>
          <cell r="AE281">
            <v>1.73780212402344</v>
          </cell>
          <cell r="AF281">
            <v>0</v>
          </cell>
          <cell r="AG281">
            <v>6.6600914001464798E-2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5.1781889648437502</v>
          </cell>
          <cell r="AM281">
            <v>1.01808459472656</v>
          </cell>
          <cell r="AN281">
            <v>0</v>
          </cell>
          <cell r="AO281">
            <v>0.57121899414062505</v>
          </cell>
          <cell r="AP281">
            <v>8.68292617797852E-2</v>
          </cell>
          <cell r="AQ281">
            <v>0.123</v>
          </cell>
          <cell r="AR281">
            <v>206165.98631933593</v>
          </cell>
          <cell r="AS281">
            <v>7033.7669999999998</v>
          </cell>
          <cell r="AT281">
            <v>0</v>
          </cell>
          <cell r="AU281">
            <v>43561.34</v>
          </cell>
          <cell r="AV281">
            <v>4.8398935546875004</v>
          </cell>
          <cell r="AW281">
            <v>1917.355875</v>
          </cell>
          <cell r="AX281">
            <v>0</v>
          </cell>
          <cell r="AY281">
            <v>31.807800781249998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45242.271999999997</v>
          </cell>
          <cell r="BE281">
            <v>8918.2139999999999</v>
          </cell>
          <cell r="BF281">
            <v>0</v>
          </cell>
          <cell r="BG281">
            <v>5003.8784999999998</v>
          </cell>
          <cell r="BH281">
            <v>760.61881249999999</v>
          </cell>
          <cell r="BI281">
            <v>-573.44356249999998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61193772</v>
          </cell>
          <cell r="BT281">
            <v>0</v>
          </cell>
          <cell r="BU281">
            <v>304827392</v>
          </cell>
          <cell r="BV281">
            <v>49366.9140625</v>
          </cell>
          <cell r="BW281">
            <v>22520186</v>
          </cell>
          <cell r="BX281">
            <v>0</v>
          </cell>
          <cell r="BY281">
            <v>385351.9375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10000</v>
          </cell>
          <cell r="CS281">
            <v>50000</v>
          </cell>
          <cell r="CT281">
            <v>0</v>
          </cell>
          <cell r="CU281">
            <v>0</v>
          </cell>
          <cell r="CV281">
            <v>0</v>
          </cell>
          <cell r="CW281">
            <v>15000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Q281">
            <v>4.0155056547257786</v>
          </cell>
          <cell r="DR281">
            <v>8.2253278931048293</v>
          </cell>
          <cell r="DS281">
            <v>27.079408518771235</v>
          </cell>
          <cell r="DT281">
            <v>26756.318359375</v>
          </cell>
          <cell r="DV281">
            <v>13.048999999999999</v>
          </cell>
          <cell r="DW281">
            <v>10.7608828125</v>
          </cell>
          <cell r="DX281">
            <v>94265.335999999996</v>
          </cell>
        </row>
        <row r="282">
          <cell r="A282" t="str">
            <v>Ontario2034</v>
          </cell>
          <cell r="B282" t="str">
            <v>EAST</v>
          </cell>
          <cell r="C282" t="str">
            <v>Ontario</v>
          </cell>
          <cell r="D282">
            <v>2034</v>
          </cell>
          <cell r="F282">
            <v>164648</v>
          </cell>
          <cell r="G282">
            <v>23259.76171875</v>
          </cell>
          <cell r="H282">
            <v>43.707550949096685</v>
          </cell>
          <cell r="I282">
            <v>1</v>
          </cell>
          <cell r="J282">
            <v>0</v>
          </cell>
          <cell r="K282">
            <v>10.282579101562501</v>
          </cell>
          <cell r="L282">
            <v>1.29971862792969</v>
          </cell>
          <cell r="M282">
            <v>2.19</v>
          </cell>
          <cell r="N282">
            <v>0</v>
          </cell>
          <cell r="O282">
            <v>0.107699996948242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10.1834453125</v>
          </cell>
          <cell r="U282">
            <v>3.8031499023437498</v>
          </cell>
          <cell r="V282">
            <v>0</v>
          </cell>
          <cell r="W282">
            <v>1.1424379882812501</v>
          </cell>
          <cell r="X282">
            <v>0.52652001953125005</v>
          </cell>
          <cell r="Y282">
            <v>0.123</v>
          </cell>
          <cell r="Z282">
            <v>30.318777168273936</v>
          </cell>
          <cell r="AA282">
            <v>0.823817138671875</v>
          </cell>
          <cell r="AB282">
            <v>0</v>
          </cell>
          <cell r="AC282">
            <v>8.7444951171874994</v>
          </cell>
          <cell r="AD282">
            <v>1.1866228027343799</v>
          </cell>
          <cell r="AE282">
            <v>1.73782189941406</v>
          </cell>
          <cell r="AF282">
            <v>0</v>
          </cell>
          <cell r="AG282">
            <v>6.6616416931152306E-2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5.1832788085937498</v>
          </cell>
          <cell r="AM282">
            <v>1.0316477050781301</v>
          </cell>
          <cell r="AN282">
            <v>0</v>
          </cell>
          <cell r="AO282">
            <v>0.57121899414062505</v>
          </cell>
          <cell r="AP282">
            <v>8.9375473022460891E-2</v>
          </cell>
          <cell r="AQ282">
            <v>0.123</v>
          </cell>
          <cell r="AR282">
            <v>207433.63732128908</v>
          </cell>
          <cell r="AS282">
            <v>7026.4565000000002</v>
          </cell>
          <cell r="AT282">
            <v>0</v>
          </cell>
          <cell r="AU282">
            <v>44639.24</v>
          </cell>
          <cell r="AV282">
            <v>12.122770507812501</v>
          </cell>
          <cell r="AW282">
            <v>1942.2706250000001</v>
          </cell>
          <cell r="AX282">
            <v>0</v>
          </cell>
          <cell r="AY282">
            <v>31.807800781249998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45279.792000000001</v>
          </cell>
          <cell r="BE282">
            <v>9037.0349999999999</v>
          </cell>
          <cell r="BF282">
            <v>0</v>
          </cell>
          <cell r="BG282">
            <v>5003.8784999999998</v>
          </cell>
          <cell r="BH282">
            <v>782.92118749999997</v>
          </cell>
          <cell r="BI282">
            <v>-587.22306249999997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61130168</v>
          </cell>
          <cell r="BT282">
            <v>0</v>
          </cell>
          <cell r="BU282">
            <v>312490592</v>
          </cell>
          <cell r="BV282">
            <v>124015.828125</v>
          </cell>
          <cell r="BW282">
            <v>22771060</v>
          </cell>
          <cell r="BX282">
            <v>0</v>
          </cell>
          <cell r="BY282">
            <v>385351.9375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10000</v>
          </cell>
          <cell r="CS282">
            <v>50000</v>
          </cell>
          <cell r="CT282">
            <v>0</v>
          </cell>
          <cell r="CU282">
            <v>0</v>
          </cell>
          <cell r="CV282">
            <v>0</v>
          </cell>
          <cell r="CW282">
            <v>15000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Q282">
            <v>4.104702801978231</v>
          </cell>
          <cell r="DR282">
            <v>8.3572548001701126</v>
          </cell>
          <cell r="DS282">
            <v>27.756886318691468</v>
          </cell>
          <cell r="DT282">
            <v>26895.576171875</v>
          </cell>
          <cell r="DV282">
            <v>13.048999999999999</v>
          </cell>
          <cell r="DW282">
            <v>10.7608828125</v>
          </cell>
          <cell r="DX282">
            <v>94265.335999999996</v>
          </cell>
        </row>
        <row r="283">
          <cell r="A283" t="str">
            <v>Ontario2035</v>
          </cell>
          <cell r="B283" t="str">
            <v>EAST</v>
          </cell>
          <cell r="C283" t="str">
            <v>Ontario</v>
          </cell>
          <cell r="D283">
            <v>2035</v>
          </cell>
          <cell r="F283">
            <v>165725.90400000001</v>
          </cell>
          <cell r="G283">
            <v>23498.0859375</v>
          </cell>
          <cell r="H283">
            <v>43.782550949096688</v>
          </cell>
          <cell r="I283">
            <v>1</v>
          </cell>
          <cell r="J283">
            <v>0</v>
          </cell>
          <cell r="K283">
            <v>10.282579101562501</v>
          </cell>
          <cell r="L283">
            <v>1.29971862792969</v>
          </cell>
          <cell r="M283">
            <v>2.19</v>
          </cell>
          <cell r="N283">
            <v>0</v>
          </cell>
          <cell r="O283">
            <v>0.107699996948242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10.1934453125</v>
          </cell>
          <cell r="U283">
            <v>3.8531499023437501</v>
          </cell>
          <cell r="V283">
            <v>0</v>
          </cell>
          <cell r="W283">
            <v>1.1424379882812501</v>
          </cell>
          <cell r="X283">
            <v>0.54152001953124995</v>
          </cell>
          <cell r="Y283">
            <v>0.123</v>
          </cell>
          <cell r="Z283">
            <v>30.339738243103046</v>
          </cell>
          <cell r="AA283">
            <v>0.823817138671875</v>
          </cell>
          <cell r="AB283">
            <v>0</v>
          </cell>
          <cell r="AC283">
            <v>8.7444365234374999</v>
          </cell>
          <cell r="AD283">
            <v>1.1865334472656299</v>
          </cell>
          <cell r="AE283">
            <v>1.73780786132813</v>
          </cell>
          <cell r="AF283">
            <v>0</v>
          </cell>
          <cell r="AG283">
            <v>6.6540435791015595E-2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5.1883686523437502</v>
          </cell>
          <cell r="AM283">
            <v>1.0452106933593801</v>
          </cell>
          <cell r="AN283">
            <v>0</v>
          </cell>
          <cell r="AO283">
            <v>0.57121899414062505</v>
          </cell>
          <cell r="AP283">
            <v>9.1921684265136708E-2</v>
          </cell>
          <cell r="AQ283">
            <v>0.123</v>
          </cell>
          <cell r="AR283">
            <v>209509.30575781252</v>
          </cell>
          <cell r="AS283">
            <v>7042.9160000000002</v>
          </cell>
          <cell r="AT283">
            <v>0</v>
          </cell>
          <cell r="AU283">
            <v>46548.207999999999</v>
          </cell>
          <cell r="AV283">
            <v>12.027332031249999</v>
          </cell>
          <cell r="AW283">
            <v>1960.0843749999999</v>
          </cell>
          <cell r="AX283">
            <v>0</v>
          </cell>
          <cell r="AY283">
            <v>31.807800781249998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45295.256000000001</v>
          </cell>
          <cell r="BE283">
            <v>9155.2199999999993</v>
          </cell>
          <cell r="BF283">
            <v>0</v>
          </cell>
          <cell r="BG283">
            <v>5003.8784999999998</v>
          </cell>
          <cell r="BH283">
            <v>805.23099999999999</v>
          </cell>
          <cell r="BI283">
            <v>-610.65925000000004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61273368</v>
          </cell>
          <cell r="BT283">
            <v>0</v>
          </cell>
          <cell r="BU283">
            <v>326002560</v>
          </cell>
          <cell r="BV283">
            <v>123200.234375</v>
          </cell>
          <cell r="BW283">
            <v>22949320</v>
          </cell>
          <cell r="BX283">
            <v>0</v>
          </cell>
          <cell r="BY283">
            <v>385351.9375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10000</v>
          </cell>
          <cell r="CS283">
            <v>50000</v>
          </cell>
          <cell r="CT283">
            <v>0</v>
          </cell>
          <cell r="CU283">
            <v>0</v>
          </cell>
          <cell r="CV283">
            <v>0</v>
          </cell>
          <cell r="CW283">
            <v>15000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Q283">
            <v>4.196630541020693</v>
          </cell>
          <cell r="DR283">
            <v>8.3986372683699173</v>
          </cell>
          <cell r="DS283">
            <v>28.454285538657764</v>
          </cell>
          <cell r="DT283">
            <v>27030.0390625</v>
          </cell>
          <cell r="DV283">
            <v>13.048999999999999</v>
          </cell>
          <cell r="DW283">
            <v>10.7608828125</v>
          </cell>
          <cell r="DX283">
            <v>94265.335999999996</v>
          </cell>
        </row>
        <row r="284">
          <cell r="A284" t="str">
            <v>Quebec2008</v>
          </cell>
          <cell r="B284" t="str">
            <v>EAST</v>
          </cell>
          <cell r="C284" t="str">
            <v>Quebec</v>
          </cell>
          <cell r="D284">
            <v>2008</v>
          </cell>
          <cell r="N284">
            <v>0</v>
          </cell>
          <cell r="O284">
            <v>4.9268142700195298E-2</v>
          </cell>
          <cell r="P284">
            <v>0</v>
          </cell>
          <cell r="Q284">
            <v>0</v>
          </cell>
          <cell r="R284">
            <v>0</v>
          </cell>
          <cell r="S284">
            <v>1.0900000000000001</v>
          </cell>
          <cell r="T284">
            <v>37.778468750000002</v>
          </cell>
          <cell r="U284">
            <v>0.454783325195313</v>
          </cell>
          <cell r="V284">
            <v>0</v>
          </cell>
          <cell r="W284">
            <v>0.91824377441406291</v>
          </cell>
          <cell r="X284">
            <v>0</v>
          </cell>
          <cell r="Y284">
            <v>0</v>
          </cell>
          <cell r="Z284">
            <v>25.97424517059326</v>
          </cell>
          <cell r="AA284">
            <v>0</v>
          </cell>
          <cell r="AB284">
            <v>0</v>
          </cell>
          <cell r="AC284">
            <v>0.44854791259765603</v>
          </cell>
          <cell r="AD284">
            <v>9.1543304443359397E-2</v>
          </cell>
          <cell r="AE284">
            <v>0</v>
          </cell>
          <cell r="AF284">
            <v>0</v>
          </cell>
          <cell r="AG284">
            <v>3.8194923400878898E-2</v>
          </cell>
          <cell r="AH284">
            <v>0</v>
          </cell>
          <cell r="AI284">
            <v>0</v>
          </cell>
          <cell r="AJ284">
            <v>0</v>
          </cell>
          <cell r="AK284">
            <v>0.888984130859375</v>
          </cell>
          <cell r="AL284">
            <v>23.336490234374999</v>
          </cell>
          <cell r="AM284">
            <v>0.125479843139648</v>
          </cell>
          <cell r="AN284">
            <v>0</v>
          </cell>
          <cell r="AO284">
            <v>0.45912188720703101</v>
          </cell>
          <cell r="AP284">
            <v>0</v>
          </cell>
          <cell r="AQ284">
            <v>0</v>
          </cell>
          <cell r="AR284">
            <v>212102.06444261171</v>
          </cell>
          <cell r="AS284">
            <v>0</v>
          </cell>
          <cell r="AT284">
            <v>0</v>
          </cell>
          <cell r="AU284">
            <v>896.35912499999995</v>
          </cell>
          <cell r="AV284">
            <v>0.205593002319336</v>
          </cell>
          <cell r="AW284">
            <v>0</v>
          </cell>
          <cell r="AX284">
            <v>0</v>
          </cell>
          <cell r="AY284">
            <v>19.169099609374999</v>
          </cell>
          <cell r="AZ284">
            <v>0</v>
          </cell>
          <cell r="BA284">
            <v>0</v>
          </cell>
          <cell r="BB284">
            <v>0</v>
          </cell>
          <cell r="BC284">
            <v>1981.9121250000001</v>
          </cell>
          <cell r="BD284">
            <v>198953.96799999999</v>
          </cell>
          <cell r="BE284">
            <v>1071.1285</v>
          </cell>
          <cell r="BF284">
            <v>0</v>
          </cell>
          <cell r="BG284">
            <v>4032.9265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6364149.5</v>
          </cell>
          <cell r="BV284">
            <v>2976.16430664063</v>
          </cell>
          <cell r="BW284">
            <v>0</v>
          </cell>
          <cell r="BX284">
            <v>0</v>
          </cell>
          <cell r="BY284">
            <v>191691</v>
          </cell>
          <cell r="BZ284">
            <v>0</v>
          </cell>
          <cell r="CA284">
            <v>0</v>
          </cell>
          <cell r="CB284">
            <v>0</v>
          </cell>
          <cell r="CC284">
            <v>21314418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137998</v>
          </cell>
          <cell r="CS284">
            <v>219500</v>
          </cell>
          <cell r="CT284">
            <v>9975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R284" t="str">
            <v xml:space="preserve"> 5/12/2010 4:45:05 PM</v>
          </cell>
          <cell r="DS284" t="str">
            <v xml:space="preserve"> 5/12/2010 4:45:05 PM</v>
          </cell>
          <cell r="DT284">
            <v>35482.34375</v>
          </cell>
          <cell r="DU284" t="str">
            <v xml:space="preserve"> 5/12/2010 4:45:05 PM</v>
          </cell>
          <cell r="DV284">
            <v>0.63500000000000001</v>
          </cell>
          <cell r="DW284">
            <v>0.58588293457031293</v>
          </cell>
          <cell r="DX284">
            <v>5146.3954999999996</v>
          </cell>
        </row>
        <row r="285">
          <cell r="A285" t="str">
            <v>Quebec2009</v>
          </cell>
          <cell r="B285" t="str">
            <v>EAST</v>
          </cell>
          <cell r="C285" t="str">
            <v>Quebec</v>
          </cell>
          <cell r="D285">
            <v>2009</v>
          </cell>
          <cell r="F285">
            <v>182200.89600000001</v>
          </cell>
          <cell r="G285">
            <v>24398.443359375</v>
          </cell>
          <cell r="H285">
            <v>41.767094543457027</v>
          </cell>
          <cell r="I285">
            <v>0</v>
          </cell>
          <cell r="J285">
            <v>0</v>
          </cell>
          <cell r="K285">
            <v>0.53300000000000003</v>
          </cell>
          <cell r="L285">
            <v>0.108</v>
          </cell>
          <cell r="M285">
            <v>0</v>
          </cell>
          <cell r="N285">
            <v>0</v>
          </cell>
          <cell r="O285">
            <v>4.9225097656250001E-2</v>
          </cell>
          <cell r="P285">
            <v>0</v>
          </cell>
          <cell r="Q285">
            <v>0</v>
          </cell>
          <cell r="R285">
            <v>0</v>
          </cell>
          <cell r="S285">
            <v>1.0900000000000001</v>
          </cell>
          <cell r="T285">
            <v>37.866195312499997</v>
          </cell>
          <cell r="U285">
            <v>0.56601782226562503</v>
          </cell>
          <cell r="V285">
            <v>0</v>
          </cell>
          <cell r="W285">
            <v>0.91965631103515599</v>
          </cell>
          <cell r="X285">
            <v>0</v>
          </cell>
          <cell r="Y285">
            <v>0</v>
          </cell>
          <cell r="Z285">
            <v>26.047064220428467</v>
          </cell>
          <cell r="AA285">
            <v>0</v>
          </cell>
          <cell r="AB285">
            <v>0</v>
          </cell>
          <cell r="AC285">
            <v>0.44862243652343803</v>
          </cell>
          <cell r="AD285">
            <v>9.1540000915527303E-2</v>
          </cell>
          <cell r="AE285">
            <v>0</v>
          </cell>
          <cell r="AF285">
            <v>0</v>
          </cell>
          <cell r="AG285">
            <v>3.8162769317627E-2</v>
          </cell>
          <cell r="AH285">
            <v>0</v>
          </cell>
          <cell r="AI285">
            <v>0</v>
          </cell>
          <cell r="AJ285">
            <v>0</v>
          </cell>
          <cell r="AK285">
            <v>0.88899005126953101</v>
          </cell>
          <cell r="AL285">
            <v>23.381058593750002</v>
          </cell>
          <cell r="AM285">
            <v>0.153009490966797</v>
          </cell>
          <cell r="AN285">
            <v>0</v>
          </cell>
          <cell r="AO285">
            <v>0.459828155517578</v>
          </cell>
          <cell r="AP285">
            <v>0</v>
          </cell>
          <cell r="AQ285">
            <v>0</v>
          </cell>
          <cell r="AR285">
            <v>213730.36602929691</v>
          </cell>
          <cell r="AS285">
            <v>0</v>
          </cell>
          <cell r="AT285">
            <v>0</v>
          </cell>
          <cell r="AU285">
            <v>644.30462499999999</v>
          </cell>
          <cell r="AV285">
            <v>0</v>
          </cell>
          <cell r="AW285">
            <v>0</v>
          </cell>
          <cell r="AX285">
            <v>0</v>
          </cell>
          <cell r="AY285">
            <v>19.075529296875001</v>
          </cell>
          <cell r="AZ285">
            <v>0</v>
          </cell>
          <cell r="BA285">
            <v>0</v>
          </cell>
          <cell r="BB285">
            <v>0</v>
          </cell>
          <cell r="BC285">
            <v>1914.1105</v>
          </cell>
          <cell r="BD285">
            <v>200653.04</v>
          </cell>
          <cell r="BE285">
            <v>1339.670875</v>
          </cell>
          <cell r="BF285">
            <v>0</v>
          </cell>
          <cell r="BG285">
            <v>4028.0945000000002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4574563</v>
          </cell>
          <cell r="BV285">
            <v>0</v>
          </cell>
          <cell r="BW285">
            <v>0</v>
          </cell>
          <cell r="BX285">
            <v>0</v>
          </cell>
          <cell r="BY285">
            <v>190755.28125</v>
          </cell>
          <cell r="BZ285">
            <v>0</v>
          </cell>
          <cell r="CA285">
            <v>0</v>
          </cell>
          <cell r="CB285">
            <v>0</v>
          </cell>
          <cell r="CC285">
            <v>20592920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54000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T285">
            <v>34070.71484375</v>
          </cell>
          <cell r="DV285">
            <v>0.63500000000000001</v>
          </cell>
          <cell r="DW285">
            <v>0.58585272216796902</v>
          </cell>
          <cell r="DX285">
            <v>5132.07</v>
          </cell>
        </row>
        <row r="286">
          <cell r="A286" t="str">
            <v>Quebec2010</v>
          </cell>
          <cell r="B286" t="str">
            <v>EAST</v>
          </cell>
          <cell r="C286" t="str">
            <v>Quebec</v>
          </cell>
          <cell r="D286">
            <v>2010</v>
          </cell>
          <cell r="F286">
            <v>184646.25599999999</v>
          </cell>
          <cell r="G286">
            <v>24463.091796875</v>
          </cell>
          <cell r="H286">
            <v>41.887028503417959</v>
          </cell>
          <cell r="I286">
            <v>0</v>
          </cell>
          <cell r="J286">
            <v>0</v>
          </cell>
          <cell r="K286">
            <v>0.53300000000000003</v>
          </cell>
          <cell r="L286">
            <v>0.108</v>
          </cell>
          <cell r="M286">
            <v>0</v>
          </cell>
          <cell r="N286">
            <v>0</v>
          </cell>
          <cell r="O286">
            <v>4.9225097656250001E-2</v>
          </cell>
          <cell r="P286">
            <v>0</v>
          </cell>
          <cell r="Q286">
            <v>0</v>
          </cell>
          <cell r="R286">
            <v>0</v>
          </cell>
          <cell r="S286">
            <v>1.0900000000000001</v>
          </cell>
          <cell r="T286">
            <v>37.866195312499997</v>
          </cell>
          <cell r="U286">
            <v>0.68595178222656294</v>
          </cell>
          <cell r="V286">
            <v>0</v>
          </cell>
          <cell r="W286">
            <v>0.91965631103515599</v>
          </cell>
          <cell r="X286">
            <v>0</v>
          </cell>
          <cell r="Y286">
            <v>0</v>
          </cell>
          <cell r="Z286">
            <v>26.080101070404055</v>
          </cell>
          <cell r="AA286">
            <v>0</v>
          </cell>
          <cell r="AB286">
            <v>0</v>
          </cell>
          <cell r="AC286">
            <v>0.44862243652343803</v>
          </cell>
          <cell r="AD286">
            <v>9.1540000915527303E-2</v>
          </cell>
          <cell r="AE286">
            <v>0</v>
          </cell>
          <cell r="AF286">
            <v>0</v>
          </cell>
          <cell r="AG286">
            <v>3.8162769317627E-2</v>
          </cell>
          <cell r="AH286">
            <v>0</v>
          </cell>
          <cell r="AI286">
            <v>0</v>
          </cell>
          <cell r="AJ286">
            <v>0</v>
          </cell>
          <cell r="AK286">
            <v>0.88899005126953101</v>
          </cell>
          <cell r="AL286">
            <v>23.381058593750002</v>
          </cell>
          <cell r="AM286">
            <v>0.18604634094238301</v>
          </cell>
          <cell r="AN286">
            <v>0</v>
          </cell>
          <cell r="AO286">
            <v>0.459828155517578</v>
          </cell>
          <cell r="AP286">
            <v>0</v>
          </cell>
          <cell r="AQ286">
            <v>0</v>
          </cell>
          <cell r="AR286">
            <v>214296.67184179687</v>
          </cell>
          <cell r="AS286">
            <v>0</v>
          </cell>
          <cell r="AT286">
            <v>0</v>
          </cell>
          <cell r="AU286">
            <v>919.49493749999999</v>
          </cell>
          <cell r="AV286">
            <v>0</v>
          </cell>
          <cell r="AW286">
            <v>0</v>
          </cell>
          <cell r="AX286">
            <v>0</v>
          </cell>
          <cell r="AY286">
            <v>19.075529296875001</v>
          </cell>
          <cell r="AZ286">
            <v>0</v>
          </cell>
          <cell r="BA286">
            <v>0</v>
          </cell>
          <cell r="BB286">
            <v>0</v>
          </cell>
          <cell r="BC286">
            <v>1909.68</v>
          </cell>
          <cell r="BD286">
            <v>200658.88</v>
          </cell>
          <cell r="BE286">
            <v>1629.3768749999999</v>
          </cell>
          <cell r="BF286">
            <v>0</v>
          </cell>
          <cell r="BG286">
            <v>4028.0945000000002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6528414</v>
          </cell>
          <cell r="BV286">
            <v>0</v>
          </cell>
          <cell r="BW286">
            <v>0</v>
          </cell>
          <cell r="BX286">
            <v>0</v>
          </cell>
          <cell r="BY286">
            <v>190755.28125</v>
          </cell>
          <cell r="BZ286">
            <v>0</v>
          </cell>
          <cell r="CA286">
            <v>0</v>
          </cell>
          <cell r="CB286">
            <v>0</v>
          </cell>
          <cell r="CC286">
            <v>20546230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104600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T286">
            <v>34525.96875</v>
          </cell>
          <cell r="DV286">
            <v>0.63500000000000001</v>
          </cell>
          <cell r="DW286">
            <v>0.58585272216796902</v>
          </cell>
          <cell r="DX286">
            <v>5132.07</v>
          </cell>
        </row>
        <row r="287">
          <cell r="A287" t="str">
            <v>Quebec2011</v>
          </cell>
          <cell r="B287" t="str">
            <v>EAST</v>
          </cell>
          <cell r="C287" t="str">
            <v>Quebec</v>
          </cell>
          <cell r="D287">
            <v>2011</v>
          </cell>
          <cell r="F287">
            <v>186572.51199999999</v>
          </cell>
          <cell r="G287">
            <v>24693.572265625</v>
          </cell>
          <cell r="H287">
            <v>42.392686828613279</v>
          </cell>
          <cell r="I287">
            <v>0</v>
          </cell>
          <cell r="J287">
            <v>0</v>
          </cell>
          <cell r="K287">
            <v>0.53300000000000003</v>
          </cell>
          <cell r="L287">
            <v>0.108</v>
          </cell>
          <cell r="M287">
            <v>0</v>
          </cell>
          <cell r="N287">
            <v>0</v>
          </cell>
          <cell r="O287">
            <v>4.9225097656250001E-2</v>
          </cell>
          <cell r="P287">
            <v>0</v>
          </cell>
          <cell r="Q287">
            <v>0</v>
          </cell>
          <cell r="R287">
            <v>0</v>
          </cell>
          <cell r="S287">
            <v>0.902383544921875</v>
          </cell>
          <cell r="T287">
            <v>37.991949218750001</v>
          </cell>
          <cell r="U287">
            <v>1.25347265625</v>
          </cell>
          <cell r="V287">
            <v>0</v>
          </cell>
          <cell r="W287">
            <v>0.91965631103515599</v>
          </cell>
          <cell r="X287">
            <v>0</v>
          </cell>
          <cell r="Y287">
            <v>0</v>
          </cell>
          <cell r="Z287">
            <v>26.154387279510502</v>
          </cell>
          <cell r="AA287">
            <v>0</v>
          </cell>
          <cell r="AB287">
            <v>0</v>
          </cell>
          <cell r="AC287">
            <v>0.44862243652343803</v>
          </cell>
          <cell r="AD287">
            <v>9.1540000915527303E-2</v>
          </cell>
          <cell r="AE287">
            <v>0</v>
          </cell>
          <cell r="AF287">
            <v>0</v>
          </cell>
          <cell r="AG287">
            <v>3.8162769317627E-2</v>
          </cell>
          <cell r="AH287">
            <v>0</v>
          </cell>
          <cell r="AI287">
            <v>0</v>
          </cell>
          <cell r="AJ287">
            <v>0</v>
          </cell>
          <cell r="AK287">
            <v>0.73500518798828107</v>
          </cell>
          <cell r="AL287">
            <v>23.45389453125</v>
          </cell>
          <cell r="AM287">
            <v>0.34148147583007799</v>
          </cell>
          <cell r="AN287">
            <v>0</v>
          </cell>
          <cell r="AO287">
            <v>0.459828155517578</v>
          </cell>
          <cell r="AP287">
            <v>0</v>
          </cell>
          <cell r="AQ287">
            <v>0</v>
          </cell>
          <cell r="AR287">
            <v>216315.6878417969</v>
          </cell>
          <cell r="AS287">
            <v>0</v>
          </cell>
          <cell r="AT287">
            <v>0</v>
          </cell>
          <cell r="AU287">
            <v>863.11056250000001</v>
          </cell>
          <cell r="AV287">
            <v>0</v>
          </cell>
          <cell r="AW287">
            <v>0</v>
          </cell>
          <cell r="AX287">
            <v>0</v>
          </cell>
          <cell r="AY287">
            <v>19.075529296875001</v>
          </cell>
          <cell r="AZ287">
            <v>0</v>
          </cell>
          <cell r="BA287">
            <v>0</v>
          </cell>
          <cell r="BB287">
            <v>0</v>
          </cell>
          <cell r="BC287">
            <v>1579.44</v>
          </cell>
          <cell r="BD287">
            <v>201733.61600000001</v>
          </cell>
          <cell r="BE287">
            <v>2960.28125</v>
          </cell>
          <cell r="BF287">
            <v>0</v>
          </cell>
          <cell r="BG287">
            <v>4028.0945000000002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6128085</v>
          </cell>
          <cell r="BV287">
            <v>0</v>
          </cell>
          <cell r="BW287">
            <v>0</v>
          </cell>
          <cell r="BX287">
            <v>0</v>
          </cell>
          <cell r="BY287">
            <v>190755.28125</v>
          </cell>
          <cell r="BZ287">
            <v>0</v>
          </cell>
          <cell r="CA287">
            <v>0</v>
          </cell>
          <cell r="CB287">
            <v>0</v>
          </cell>
          <cell r="CC287">
            <v>16991866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150000</v>
          </cell>
          <cell r="CS287">
            <v>699600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320000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T287">
            <v>34884.546875</v>
          </cell>
          <cell r="DV287">
            <v>0.63500000000000001</v>
          </cell>
          <cell r="DW287">
            <v>0.58585272216796902</v>
          </cell>
          <cell r="DX287">
            <v>5132.07</v>
          </cell>
        </row>
        <row r="288">
          <cell r="A288" t="str">
            <v>Quebec2012</v>
          </cell>
          <cell r="B288" t="str">
            <v>EAST</v>
          </cell>
          <cell r="C288" t="str">
            <v>Quebec</v>
          </cell>
          <cell r="D288">
            <v>2012</v>
          </cell>
          <cell r="F288">
            <v>189780.91200000001</v>
          </cell>
          <cell r="G288">
            <v>24933.287109375</v>
          </cell>
          <cell r="H288">
            <v>43.331958358764645</v>
          </cell>
          <cell r="I288">
            <v>0</v>
          </cell>
          <cell r="J288">
            <v>0</v>
          </cell>
          <cell r="K288">
            <v>0.53300000000000003</v>
          </cell>
          <cell r="L288">
            <v>0.108</v>
          </cell>
          <cell r="M288">
            <v>0</v>
          </cell>
          <cell r="N288">
            <v>0</v>
          </cell>
          <cell r="O288">
            <v>4.9268142700195298E-2</v>
          </cell>
          <cell r="P288">
            <v>0</v>
          </cell>
          <cell r="Q288">
            <v>0</v>
          </cell>
          <cell r="R288">
            <v>0</v>
          </cell>
          <cell r="S288">
            <v>0.77</v>
          </cell>
          <cell r="T288">
            <v>38.934195312500002</v>
          </cell>
          <cell r="U288">
            <v>1.7539000244140599</v>
          </cell>
          <cell r="V288">
            <v>0</v>
          </cell>
          <cell r="W288">
            <v>0.91987902832031299</v>
          </cell>
          <cell r="X288">
            <v>0</v>
          </cell>
          <cell r="Y288">
            <v>0</v>
          </cell>
          <cell r="Z288">
            <v>26.417193687438964</v>
          </cell>
          <cell r="AA288">
            <v>0</v>
          </cell>
          <cell r="AB288">
            <v>0</v>
          </cell>
          <cell r="AC288">
            <v>0.44854791259765603</v>
          </cell>
          <cell r="AD288">
            <v>9.1543304443359397E-2</v>
          </cell>
          <cell r="AE288">
            <v>0</v>
          </cell>
          <cell r="AF288">
            <v>0</v>
          </cell>
          <cell r="AG288">
            <v>3.8194923400878898E-2</v>
          </cell>
          <cell r="AH288">
            <v>0</v>
          </cell>
          <cell r="AI288">
            <v>0</v>
          </cell>
          <cell r="AJ288">
            <v>0</v>
          </cell>
          <cell r="AK288">
            <v>0.62799792480468797</v>
          </cell>
          <cell r="AL288">
            <v>24.032701171875001</v>
          </cell>
          <cell r="AM288">
            <v>0.476188201904297</v>
          </cell>
          <cell r="AN288">
            <v>0</v>
          </cell>
          <cell r="AO288">
            <v>0.45993951416015605</v>
          </cell>
          <cell r="AP288">
            <v>0</v>
          </cell>
          <cell r="AQ288">
            <v>0</v>
          </cell>
          <cell r="AR288">
            <v>219014.00816210939</v>
          </cell>
          <cell r="AS288">
            <v>0</v>
          </cell>
          <cell r="AT288">
            <v>0</v>
          </cell>
          <cell r="AU288">
            <v>849.73206249999998</v>
          </cell>
          <cell r="AV288">
            <v>0</v>
          </cell>
          <cell r="AW288">
            <v>0</v>
          </cell>
          <cell r="AX288">
            <v>0</v>
          </cell>
          <cell r="AY288">
            <v>19.169099609374999</v>
          </cell>
          <cell r="AZ288">
            <v>0</v>
          </cell>
          <cell r="BA288">
            <v>0</v>
          </cell>
          <cell r="BB288">
            <v>0</v>
          </cell>
          <cell r="BC288">
            <v>1352.7360000000001</v>
          </cell>
          <cell r="BD288">
            <v>206840.75200000001</v>
          </cell>
          <cell r="BE288">
            <v>4182.8372499999996</v>
          </cell>
          <cell r="BF288">
            <v>0</v>
          </cell>
          <cell r="BG288">
            <v>4040.1084999999998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6033097.5</v>
          </cell>
          <cell r="BV288">
            <v>0</v>
          </cell>
          <cell r="BW288">
            <v>0</v>
          </cell>
          <cell r="BX288">
            <v>0</v>
          </cell>
          <cell r="BY288">
            <v>191691</v>
          </cell>
          <cell r="BZ288">
            <v>0</v>
          </cell>
          <cell r="CA288">
            <v>0</v>
          </cell>
          <cell r="CB288">
            <v>0</v>
          </cell>
          <cell r="CC288">
            <v>14551838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918000</v>
          </cell>
          <cell r="CS288">
            <v>368000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T288">
            <v>35362.35546875</v>
          </cell>
          <cell r="DV288">
            <v>0.26371585083007804</v>
          </cell>
          <cell r="DW288">
            <v>0.24208073425293</v>
          </cell>
          <cell r="DX288">
            <v>1728.6732500000001</v>
          </cell>
        </row>
        <row r="289">
          <cell r="A289" t="str">
            <v>Quebec2013</v>
          </cell>
          <cell r="B289" t="str">
            <v>EAST</v>
          </cell>
          <cell r="C289" t="str">
            <v>Quebec</v>
          </cell>
          <cell r="D289">
            <v>2013</v>
          </cell>
          <cell r="F289">
            <v>191967.08799999999</v>
          </cell>
          <cell r="G289">
            <v>25092.63671875</v>
          </cell>
          <cell r="H289">
            <v>43.937384941101072</v>
          </cell>
          <cell r="I289">
            <v>0</v>
          </cell>
          <cell r="J289">
            <v>0</v>
          </cell>
          <cell r="K289">
            <v>0.53300000000000003</v>
          </cell>
          <cell r="L289">
            <v>0.108</v>
          </cell>
          <cell r="M289">
            <v>0</v>
          </cell>
          <cell r="N289">
            <v>0</v>
          </cell>
          <cell r="O289">
            <v>4.9225097656250001E-2</v>
          </cell>
          <cell r="P289">
            <v>0</v>
          </cell>
          <cell r="Q289">
            <v>0</v>
          </cell>
          <cell r="R289">
            <v>0</v>
          </cell>
          <cell r="S289">
            <v>0.77</v>
          </cell>
          <cell r="T289">
            <v>38.934195312500002</v>
          </cell>
          <cell r="U289">
            <v>2.5105</v>
          </cell>
          <cell r="V289">
            <v>0</v>
          </cell>
          <cell r="W289">
            <v>0.91965631103515599</v>
          </cell>
          <cell r="X289">
            <v>0</v>
          </cell>
          <cell r="Y289">
            <v>0</v>
          </cell>
          <cell r="Z289">
            <v>26.474028247833253</v>
          </cell>
          <cell r="AA289">
            <v>0</v>
          </cell>
          <cell r="AB289">
            <v>0</v>
          </cell>
          <cell r="AC289">
            <v>0.44862243652343803</v>
          </cell>
          <cell r="AD289">
            <v>9.1540000915527303E-2</v>
          </cell>
          <cell r="AE289">
            <v>0</v>
          </cell>
          <cell r="AF289">
            <v>0</v>
          </cell>
          <cell r="AG289">
            <v>3.8162769317627E-2</v>
          </cell>
          <cell r="AH289">
            <v>0</v>
          </cell>
          <cell r="AI289">
            <v>0</v>
          </cell>
          <cell r="AJ289">
            <v>0</v>
          </cell>
          <cell r="AK289">
            <v>0.62800213623046897</v>
          </cell>
          <cell r="AL289">
            <v>24.023568359374998</v>
          </cell>
          <cell r="AM289">
            <v>0.68100164794921902</v>
          </cell>
          <cell r="AN289">
            <v>0</v>
          </cell>
          <cell r="AO289">
            <v>0.459828155517578</v>
          </cell>
          <cell r="AP289">
            <v>0</v>
          </cell>
          <cell r="AQ289">
            <v>0</v>
          </cell>
          <cell r="AR289">
            <v>219811.48609179686</v>
          </cell>
          <cell r="AS289">
            <v>0</v>
          </cell>
          <cell r="AT289">
            <v>0</v>
          </cell>
          <cell r="AU289">
            <v>966.40156249999995</v>
          </cell>
          <cell r="AV289">
            <v>0</v>
          </cell>
          <cell r="AW289">
            <v>0</v>
          </cell>
          <cell r="AX289">
            <v>0</v>
          </cell>
          <cell r="AY289">
            <v>19.075529296875001</v>
          </cell>
          <cell r="AZ289">
            <v>0</v>
          </cell>
          <cell r="BA289">
            <v>0</v>
          </cell>
          <cell r="BB289">
            <v>0</v>
          </cell>
          <cell r="BC289">
            <v>1349.04</v>
          </cell>
          <cell r="BD289">
            <v>206578.36799999999</v>
          </cell>
          <cell r="BE289">
            <v>5965.5744999999997</v>
          </cell>
          <cell r="BF289">
            <v>0</v>
          </cell>
          <cell r="BG289">
            <v>4028.0945000000002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6861451</v>
          </cell>
          <cell r="BV289">
            <v>0</v>
          </cell>
          <cell r="BW289">
            <v>0</v>
          </cell>
          <cell r="BX289">
            <v>0</v>
          </cell>
          <cell r="BY289">
            <v>190755.28125</v>
          </cell>
          <cell r="BZ289">
            <v>0</v>
          </cell>
          <cell r="CA289">
            <v>0</v>
          </cell>
          <cell r="CB289">
            <v>0</v>
          </cell>
          <cell r="CC289">
            <v>14512079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40000</v>
          </cell>
          <cell r="CR289">
            <v>0</v>
          </cell>
          <cell r="CS289">
            <v>756600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T289">
            <v>35882.13671875</v>
          </cell>
          <cell r="DV289">
            <v>0.11280821990966799</v>
          </cell>
          <cell r="DW289">
            <v>0.103302742004395</v>
          </cell>
          <cell r="DX289">
            <v>904.93200000000002</v>
          </cell>
        </row>
        <row r="290">
          <cell r="A290" t="str">
            <v>Quebec2014</v>
          </cell>
          <cell r="B290" t="str">
            <v>EAST</v>
          </cell>
          <cell r="C290" t="str">
            <v>Quebec</v>
          </cell>
          <cell r="D290">
            <v>2014</v>
          </cell>
          <cell r="F290">
            <v>194623.264</v>
          </cell>
          <cell r="G290">
            <v>26194.9921875</v>
          </cell>
          <cell r="H290">
            <v>45.429963439941403</v>
          </cell>
          <cell r="I290">
            <v>0</v>
          </cell>
          <cell r="J290">
            <v>0</v>
          </cell>
          <cell r="K290">
            <v>0.53300000000000003</v>
          </cell>
          <cell r="L290">
            <v>0.108</v>
          </cell>
          <cell r="M290">
            <v>0</v>
          </cell>
          <cell r="N290">
            <v>0</v>
          </cell>
          <cell r="O290">
            <v>4.9225097656250001E-2</v>
          </cell>
          <cell r="P290">
            <v>0</v>
          </cell>
          <cell r="Q290">
            <v>0</v>
          </cell>
          <cell r="R290">
            <v>0</v>
          </cell>
          <cell r="S290">
            <v>0.77</v>
          </cell>
          <cell r="T290">
            <v>39.682910156250003</v>
          </cell>
          <cell r="U290">
            <v>2.6921718750000001</v>
          </cell>
          <cell r="V290">
            <v>0</v>
          </cell>
          <cell r="W290">
            <v>0.91965631103515599</v>
          </cell>
          <cell r="X290">
            <v>0</v>
          </cell>
          <cell r="Y290">
            <v>0</v>
          </cell>
          <cell r="Z290">
            <v>27.500026836395268</v>
          </cell>
          <cell r="AA290">
            <v>0</v>
          </cell>
          <cell r="AB290">
            <v>0</v>
          </cell>
          <cell r="AC290">
            <v>0.44862243652343803</v>
          </cell>
          <cell r="AD290">
            <v>9.1540000915527303E-2</v>
          </cell>
          <cell r="AE290">
            <v>0</v>
          </cell>
          <cell r="AF290">
            <v>0</v>
          </cell>
          <cell r="AG290">
            <v>3.8162769317627E-2</v>
          </cell>
          <cell r="AH290">
            <v>0</v>
          </cell>
          <cell r="AI290">
            <v>0</v>
          </cell>
          <cell r="AJ290">
            <v>0</v>
          </cell>
          <cell r="AK290">
            <v>0.62800213623046897</v>
          </cell>
          <cell r="AL290">
            <v>24.484138671875002</v>
          </cell>
          <cell r="AM290">
            <v>0.72697583007812505</v>
          </cell>
          <cell r="AN290">
            <v>0</v>
          </cell>
          <cell r="AO290">
            <v>0.459828155517578</v>
          </cell>
          <cell r="AP290">
            <v>0</v>
          </cell>
          <cell r="AQ290">
            <v>0</v>
          </cell>
          <cell r="AR290">
            <v>229476.1859042969</v>
          </cell>
          <cell r="AS290">
            <v>0</v>
          </cell>
          <cell r="AT290">
            <v>0</v>
          </cell>
          <cell r="AU290">
            <v>1088.0418749999999</v>
          </cell>
          <cell r="AV290">
            <v>0</v>
          </cell>
          <cell r="AW290">
            <v>0</v>
          </cell>
          <cell r="AX290">
            <v>0</v>
          </cell>
          <cell r="AY290">
            <v>19.075529296875001</v>
          </cell>
          <cell r="AZ290">
            <v>0</v>
          </cell>
          <cell r="BA290">
            <v>0</v>
          </cell>
          <cell r="BB290">
            <v>0</v>
          </cell>
          <cell r="BC290">
            <v>1349.04</v>
          </cell>
          <cell r="BD290">
            <v>211182.25599999999</v>
          </cell>
          <cell r="BE290">
            <v>6354.3280000000004</v>
          </cell>
          <cell r="BF290">
            <v>0</v>
          </cell>
          <cell r="BG290">
            <v>4028.0945000000002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7725097</v>
          </cell>
          <cell r="BV290">
            <v>0</v>
          </cell>
          <cell r="BW290">
            <v>0</v>
          </cell>
          <cell r="BX290">
            <v>0</v>
          </cell>
          <cell r="BY290">
            <v>190755.28125</v>
          </cell>
          <cell r="BZ290">
            <v>0</v>
          </cell>
          <cell r="CA290">
            <v>0</v>
          </cell>
          <cell r="CB290">
            <v>0</v>
          </cell>
          <cell r="CC290">
            <v>14512079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1280000</v>
          </cell>
          <cell r="CS290">
            <v>239300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T290">
            <v>36373.87890625</v>
          </cell>
          <cell r="DV290">
            <v>0.67500000000000004</v>
          </cell>
          <cell r="DW290">
            <v>0.62275683593749998</v>
          </cell>
          <cell r="DX290">
            <v>5455.35</v>
          </cell>
        </row>
        <row r="291">
          <cell r="A291" t="str">
            <v>Quebec2015</v>
          </cell>
          <cell r="B291" t="str">
            <v>EAST</v>
          </cell>
          <cell r="C291" t="str">
            <v>Quebec</v>
          </cell>
          <cell r="D291">
            <v>2015</v>
          </cell>
          <cell r="F291">
            <v>196925.76</v>
          </cell>
          <cell r="G291">
            <v>26801.7734375</v>
          </cell>
          <cell r="H291">
            <v>47.310493957519526</v>
          </cell>
          <cell r="I291">
            <v>0</v>
          </cell>
          <cell r="J291">
            <v>0</v>
          </cell>
          <cell r="K291">
            <v>0.53300000000000003</v>
          </cell>
          <cell r="L291">
            <v>0.108</v>
          </cell>
          <cell r="M291">
            <v>0</v>
          </cell>
          <cell r="N291">
            <v>0</v>
          </cell>
          <cell r="O291">
            <v>4.9225097656250001E-2</v>
          </cell>
          <cell r="P291">
            <v>0</v>
          </cell>
          <cell r="Q291">
            <v>0</v>
          </cell>
          <cell r="R291">
            <v>0</v>
          </cell>
          <cell r="S291">
            <v>0.77</v>
          </cell>
          <cell r="T291">
            <v>41.081812499999998</v>
          </cell>
          <cell r="U291">
            <v>3.1738000488281299</v>
          </cell>
          <cell r="V291">
            <v>0</v>
          </cell>
          <cell r="W291">
            <v>0.91965631103515599</v>
          </cell>
          <cell r="X291">
            <v>0</v>
          </cell>
          <cell r="Y291">
            <v>0</v>
          </cell>
          <cell r="Z291">
            <v>28.460726421356206</v>
          </cell>
          <cell r="AA291">
            <v>0</v>
          </cell>
          <cell r="AB291">
            <v>0</v>
          </cell>
          <cell r="AC291">
            <v>0.44862243652343803</v>
          </cell>
          <cell r="AD291">
            <v>9.1540000915527303E-2</v>
          </cell>
          <cell r="AE291">
            <v>0</v>
          </cell>
          <cell r="AF291">
            <v>0</v>
          </cell>
          <cell r="AG291">
            <v>3.8162769317627E-2</v>
          </cell>
          <cell r="AH291">
            <v>0</v>
          </cell>
          <cell r="AI291">
            <v>0</v>
          </cell>
          <cell r="AJ291">
            <v>0</v>
          </cell>
          <cell r="AK291">
            <v>0.62800213623046897</v>
          </cell>
          <cell r="AL291">
            <v>25.310884765625001</v>
          </cell>
          <cell r="AM291">
            <v>0.86092932128906297</v>
          </cell>
          <cell r="AN291">
            <v>0</v>
          </cell>
          <cell r="AO291">
            <v>0.459828155517578</v>
          </cell>
          <cell r="AP291">
            <v>0</v>
          </cell>
          <cell r="AQ291">
            <v>0</v>
          </cell>
          <cell r="AR291">
            <v>237747.12527929692</v>
          </cell>
          <cell r="AS291">
            <v>0</v>
          </cell>
          <cell r="AT291">
            <v>0</v>
          </cell>
          <cell r="AU291">
            <v>1089.61625</v>
          </cell>
          <cell r="AV291">
            <v>0</v>
          </cell>
          <cell r="AW291">
            <v>0</v>
          </cell>
          <cell r="AX291">
            <v>0</v>
          </cell>
          <cell r="AY291">
            <v>19.075529296875001</v>
          </cell>
          <cell r="AZ291">
            <v>0</v>
          </cell>
          <cell r="BA291">
            <v>0</v>
          </cell>
          <cell r="BB291">
            <v>0</v>
          </cell>
          <cell r="BC291">
            <v>1349.04</v>
          </cell>
          <cell r="BD291">
            <v>218264.20800000001</v>
          </cell>
          <cell r="BE291">
            <v>7541.741</v>
          </cell>
          <cell r="BF291">
            <v>0</v>
          </cell>
          <cell r="BG291">
            <v>4028.0945000000002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7736275</v>
          </cell>
          <cell r="BV291">
            <v>0</v>
          </cell>
          <cell r="BW291">
            <v>0</v>
          </cell>
          <cell r="BX291">
            <v>0</v>
          </cell>
          <cell r="BY291">
            <v>190755.28125</v>
          </cell>
          <cell r="BZ291">
            <v>0</v>
          </cell>
          <cell r="CA291">
            <v>0</v>
          </cell>
          <cell r="CB291">
            <v>0</v>
          </cell>
          <cell r="CC291">
            <v>14512079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560000</v>
          </cell>
          <cell r="CS291">
            <v>424000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T291">
            <v>36790.48046875</v>
          </cell>
          <cell r="DV291">
            <v>0.67500000000000004</v>
          </cell>
          <cell r="DW291">
            <v>0.62275683593749998</v>
          </cell>
          <cell r="DX291">
            <v>5455.35</v>
          </cell>
        </row>
        <row r="292">
          <cell r="A292" t="str">
            <v>Quebec2016</v>
          </cell>
          <cell r="B292" t="str">
            <v>EAST</v>
          </cell>
          <cell r="C292" t="str">
            <v>Quebec</v>
          </cell>
          <cell r="D292">
            <v>2016</v>
          </cell>
          <cell r="F292">
            <v>200270.09599999999</v>
          </cell>
          <cell r="G292">
            <v>27252.939453125</v>
          </cell>
          <cell r="H292">
            <v>48.303142532348637</v>
          </cell>
          <cell r="I292">
            <v>0</v>
          </cell>
          <cell r="J292">
            <v>0</v>
          </cell>
          <cell r="K292">
            <v>0.53300000000000003</v>
          </cell>
          <cell r="L292">
            <v>0.28299999999999997</v>
          </cell>
          <cell r="M292">
            <v>0</v>
          </cell>
          <cell r="N292">
            <v>0</v>
          </cell>
          <cell r="O292">
            <v>4.9268142700195298E-2</v>
          </cell>
          <cell r="P292">
            <v>0</v>
          </cell>
          <cell r="Q292">
            <v>0</v>
          </cell>
          <cell r="R292">
            <v>0</v>
          </cell>
          <cell r="S292">
            <v>0.77</v>
          </cell>
          <cell r="T292">
            <v>41.684195312500002</v>
          </cell>
          <cell r="U292">
            <v>3.3888000488281298</v>
          </cell>
          <cell r="V292">
            <v>0</v>
          </cell>
          <cell r="W292">
            <v>0.91987902832031299</v>
          </cell>
          <cell r="X292">
            <v>0</v>
          </cell>
          <cell r="Y292">
            <v>0</v>
          </cell>
          <cell r="Z292">
            <v>29.066525459289551</v>
          </cell>
          <cell r="AA292">
            <v>0</v>
          </cell>
          <cell r="AB292">
            <v>0</v>
          </cell>
          <cell r="AC292">
            <v>0.44854791259765603</v>
          </cell>
          <cell r="AD292">
            <v>0.26129330444335896</v>
          </cell>
          <cell r="AE292">
            <v>0</v>
          </cell>
          <cell r="AF292">
            <v>0</v>
          </cell>
          <cell r="AG292">
            <v>3.8194923400878898E-2</v>
          </cell>
          <cell r="AH292">
            <v>0</v>
          </cell>
          <cell r="AI292">
            <v>0</v>
          </cell>
          <cell r="AJ292">
            <v>0</v>
          </cell>
          <cell r="AK292">
            <v>0.62799792480468797</v>
          </cell>
          <cell r="AL292">
            <v>25.687695312500001</v>
          </cell>
          <cell r="AM292">
            <v>0.92006762695312505</v>
          </cell>
          <cell r="AN292">
            <v>0</v>
          </cell>
          <cell r="AO292">
            <v>0.45993951416015605</v>
          </cell>
          <cell r="AP292">
            <v>0</v>
          </cell>
          <cell r="AQ292">
            <v>0</v>
          </cell>
          <cell r="AR292">
            <v>242287.60831323243</v>
          </cell>
          <cell r="AS292">
            <v>0</v>
          </cell>
          <cell r="AT292">
            <v>0</v>
          </cell>
          <cell r="AU292">
            <v>1317.4691250000001</v>
          </cell>
          <cell r="AV292">
            <v>2.5375886230468798</v>
          </cell>
          <cell r="AW292">
            <v>0</v>
          </cell>
          <cell r="AX292">
            <v>0</v>
          </cell>
          <cell r="AY292">
            <v>19.169099609374999</v>
          </cell>
          <cell r="AZ292">
            <v>0</v>
          </cell>
          <cell r="BA292">
            <v>0</v>
          </cell>
          <cell r="BB292">
            <v>0</v>
          </cell>
          <cell r="BC292">
            <v>1352.7360000000001</v>
          </cell>
          <cell r="BD292">
            <v>222003.136</v>
          </cell>
          <cell r="BE292">
            <v>8081.8739999999998</v>
          </cell>
          <cell r="BF292">
            <v>0</v>
          </cell>
          <cell r="BG292">
            <v>4040.1084999999998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9354031</v>
          </cell>
          <cell r="BV292">
            <v>26264.041015625</v>
          </cell>
          <cell r="BW292">
            <v>0</v>
          </cell>
          <cell r="BX292">
            <v>0</v>
          </cell>
          <cell r="BY292">
            <v>191691</v>
          </cell>
          <cell r="BZ292">
            <v>0</v>
          </cell>
          <cell r="CA292">
            <v>0</v>
          </cell>
          <cell r="CB292">
            <v>0</v>
          </cell>
          <cell r="CC292">
            <v>14551838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270000</v>
          </cell>
          <cell r="CS292">
            <v>65000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R292">
            <v>5.9610000123208913</v>
          </cell>
          <cell r="DS292">
            <v>18.631515806607407</v>
          </cell>
          <cell r="DT292">
            <v>37266.5390625</v>
          </cell>
          <cell r="DU292">
            <v>14.719391675814423</v>
          </cell>
          <cell r="DV292">
            <v>0.67500000000000004</v>
          </cell>
          <cell r="DW292">
            <v>0.62278894042968791</v>
          </cell>
          <cell r="DX292">
            <v>5470.5780000000004</v>
          </cell>
        </row>
        <row r="293">
          <cell r="A293" t="str">
            <v>Quebec2017</v>
          </cell>
          <cell r="B293" t="str">
            <v>EAST</v>
          </cell>
          <cell r="C293" t="str">
            <v>Quebec</v>
          </cell>
          <cell r="D293">
            <v>2017</v>
          </cell>
          <cell r="F293">
            <v>202233.79199999999</v>
          </cell>
          <cell r="G293">
            <v>27522.875</v>
          </cell>
          <cell r="H293">
            <v>48.762876770019531</v>
          </cell>
          <cell r="I293">
            <v>0</v>
          </cell>
          <cell r="J293">
            <v>0</v>
          </cell>
          <cell r="K293">
            <v>0.53300000000000003</v>
          </cell>
          <cell r="L293">
            <v>0.28299999999999997</v>
          </cell>
          <cell r="M293">
            <v>0</v>
          </cell>
          <cell r="N293">
            <v>0</v>
          </cell>
          <cell r="O293">
            <v>4.9225097656250001E-2</v>
          </cell>
          <cell r="P293">
            <v>0</v>
          </cell>
          <cell r="Q293">
            <v>0</v>
          </cell>
          <cell r="R293">
            <v>0</v>
          </cell>
          <cell r="S293">
            <v>0.77</v>
          </cell>
          <cell r="T293">
            <v>42.079195312499998</v>
          </cell>
          <cell r="U293">
            <v>3.4538000488281302</v>
          </cell>
          <cell r="V293">
            <v>0</v>
          </cell>
          <cell r="W293">
            <v>0.91965631103515599</v>
          </cell>
          <cell r="X293">
            <v>0</v>
          </cell>
          <cell r="Y293">
            <v>0</v>
          </cell>
          <cell r="Z293">
            <v>29.311150318145756</v>
          </cell>
          <cell r="AA293">
            <v>0</v>
          </cell>
          <cell r="AB293">
            <v>0</v>
          </cell>
          <cell r="AC293">
            <v>0.44862243652343803</v>
          </cell>
          <cell r="AD293">
            <v>0.26129000854492201</v>
          </cell>
          <cell r="AE293">
            <v>0</v>
          </cell>
          <cell r="AF293">
            <v>0</v>
          </cell>
          <cell r="AG293">
            <v>3.8162769317627E-2</v>
          </cell>
          <cell r="AH293">
            <v>0</v>
          </cell>
          <cell r="AI293">
            <v>0</v>
          </cell>
          <cell r="AJ293">
            <v>0</v>
          </cell>
          <cell r="AK293">
            <v>0.62800213623046897</v>
          </cell>
          <cell r="AL293">
            <v>25.915605468750002</v>
          </cell>
          <cell r="AM293">
            <v>0.93688250732421896</v>
          </cell>
          <cell r="AN293">
            <v>0</v>
          </cell>
          <cell r="AO293">
            <v>0.459828155517578</v>
          </cell>
          <cell r="AP293">
            <v>0</v>
          </cell>
          <cell r="AQ293">
            <v>0</v>
          </cell>
          <cell r="AR293">
            <v>244042.7654663086</v>
          </cell>
          <cell r="AS293">
            <v>0</v>
          </cell>
          <cell r="AT293">
            <v>0</v>
          </cell>
          <cell r="AU293">
            <v>1369.948625</v>
          </cell>
          <cell r="AV293">
            <v>2.34181201171875</v>
          </cell>
          <cell r="AW293">
            <v>0</v>
          </cell>
          <cell r="AX293">
            <v>0</v>
          </cell>
          <cell r="AY293">
            <v>19.075529296875001</v>
          </cell>
          <cell r="AZ293">
            <v>0</v>
          </cell>
          <cell r="BA293">
            <v>0</v>
          </cell>
          <cell r="BB293">
            <v>0</v>
          </cell>
          <cell r="BC293">
            <v>1349.04</v>
          </cell>
          <cell r="BD293">
            <v>223611.82399999999</v>
          </cell>
          <cell r="BE293">
            <v>8207.0910000000003</v>
          </cell>
          <cell r="BF293">
            <v>0</v>
          </cell>
          <cell r="BG293">
            <v>4028.0945000000002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9726635</v>
          </cell>
          <cell r="BV293">
            <v>24237.75390625</v>
          </cell>
          <cell r="BW293">
            <v>0</v>
          </cell>
          <cell r="BX293">
            <v>0</v>
          </cell>
          <cell r="BY293">
            <v>190755.28125</v>
          </cell>
          <cell r="BZ293">
            <v>0</v>
          </cell>
          <cell r="CA293">
            <v>0</v>
          </cell>
          <cell r="CB293">
            <v>0</v>
          </cell>
          <cell r="CC293">
            <v>14512079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395000</v>
          </cell>
          <cell r="CS293">
            <v>65000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R293">
            <v>6.0718547415164652</v>
          </cell>
          <cell r="DS293">
            <v>19.084589974491205</v>
          </cell>
          <cell r="DT293">
            <v>37745.125</v>
          </cell>
          <cell r="DU293">
            <v>14.879563861938735</v>
          </cell>
          <cell r="DV293">
            <v>0.67500000000000004</v>
          </cell>
          <cell r="DW293">
            <v>0.62275683593749998</v>
          </cell>
          <cell r="DX293">
            <v>5455.35</v>
          </cell>
        </row>
        <row r="294">
          <cell r="A294" t="str">
            <v>Quebec2018</v>
          </cell>
          <cell r="B294" t="str">
            <v>EAST</v>
          </cell>
          <cell r="C294" t="str">
            <v>Quebec</v>
          </cell>
          <cell r="D294">
            <v>2018</v>
          </cell>
          <cell r="F294">
            <v>204276.864</v>
          </cell>
          <cell r="G294">
            <v>27797.763671875</v>
          </cell>
          <cell r="H294">
            <v>48.827876770019536</v>
          </cell>
          <cell r="I294">
            <v>0</v>
          </cell>
          <cell r="J294">
            <v>0</v>
          </cell>
          <cell r="K294">
            <v>0.53300000000000003</v>
          </cell>
          <cell r="L294">
            <v>0.28299999999999997</v>
          </cell>
          <cell r="M294">
            <v>0</v>
          </cell>
          <cell r="N294">
            <v>0</v>
          </cell>
          <cell r="O294">
            <v>4.9225097656250001E-2</v>
          </cell>
          <cell r="P294">
            <v>0</v>
          </cell>
          <cell r="Q294">
            <v>0</v>
          </cell>
          <cell r="R294">
            <v>0</v>
          </cell>
          <cell r="S294">
            <v>0.77</v>
          </cell>
          <cell r="T294">
            <v>42.079195312499998</v>
          </cell>
          <cell r="U294">
            <v>3.5188000488281301</v>
          </cell>
          <cell r="V294">
            <v>0</v>
          </cell>
          <cell r="W294">
            <v>0.91965631103515599</v>
          </cell>
          <cell r="X294">
            <v>0</v>
          </cell>
          <cell r="Y294">
            <v>0</v>
          </cell>
          <cell r="Z294">
            <v>29.328782337188724</v>
          </cell>
          <cell r="AA294">
            <v>0</v>
          </cell>
          <cell r="AB294">
            <v>0</v>
          </cell>
          <cell r="AC294">
            <v>0.44862243652343803</v>
          </cell>
          <cell r="AD294">
            <v>0.26129000854492201</v>
          </cell>
          <cell r="AE294">
            <v>0</v>
          </cell>
          <cell r="AF294">
            <v>0</v>
          </cell>
          <cell r="AG294">
            <v>3.8162769317627E-2</v>
          </cell>
          <cell r="AH294">
            <v>0</v>
          </cell>
          <cell r="AI294">
            <v>0</v>
          </cell>
          <cell r="AJ294">
            <v>0</v>
          </cell>
          <cell r="AK294">
            <v>0.62800213623046897</v>
          </cell>
          <cell r="AL294">
            <v>25.915605468750002</v>
          </cell>
          <cell r="AM294">
            <v>0.95451452636718792</v>
          </cell>
          <cell r="AN294">
            <v>0</v>
          </cell>
          <cell r="AO294">
            <v>0.459828155517578</v>
          </cell>
          <cell r="AP294">
            <v>0</v>
          </cell>
          <cell r="AQ294">
            <v>0</v>
          </cell>
          <cell r="AR294">
            <v>246775.06094921875</v>
          </cell>
          <cell r="AS294">
            <v>0</v>
          </cell>
          <cell r="AT294">
            <v>0</v>
          </cell>
          <cell r="AU294">
            <v>1789.2325000000001</v>
          </cell>
          <cell r="AV294">
            <v>7.8734199218749996</v>
          </cell>
          <cell r="AW294">
            <v>0</v>
          </cell>
          <cell r="AX294">
            <v>0</v>
          </cell>
          <cell r="AY294">
            <v>19.075529296875001</v>
          </cell>
          <cell r="AZ294">
            <v>0</v>
          </cell>
          <cell r="BA294">
            <v>0</v>
          </cell>
          <cell r="BB294">
            <v>0</v>
          </cell>
          <cell r="BC294">
            <v>1349.04</v>
          </cell>
          <cell r="BD294">
            <v>225764.848</v>
          </cell>
          <cell r="BE294">
            <v>8361.5470000000005</v>
          </cell>
          <cell r="BF294">
            <v>0</v>
          </cell>
          <cell r="BG294">
            <v>4028.0945000000002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12703550</v>
          </cell>
          <cell r="BV294">
            <v>81489.890625</v>
          </cell>
          <cell r="BW294">
            <v>0</v>
          </cell>
          <cell r="BX294">
            <v>0</v>
          </cell>
          <cell r="BY294">
            <v>190755.28125</v>
          </cell>
          <cell r="BZ294">
            <v>0</v>
          </cell>
          <cell r="CA294">
            <v>0</v>
          </cell>
          <cell r="CB294">
            <v>0</v>
          </cell>
          <cell r="CC294">
            <v>14512079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65000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R294">
            <v>5.9629425682191197</v>
          </cell>
          <cell r="DS294">
            <v>19.524169157996774</v>
          </cell>
          <cell r="DT294">
            <v>38090.90625</v>
          </cell>
          <cell r="DU294">
            <v>15.025924696936945</v>
          </cell>
          <cell r="DV294">
            <v>0.67500000000000004</v>
          </cell>
          <cell r="DW294">
            <v>0.62275683593749998</v>
          </cell>
          <cell r="DX294">
            <v>5455.35</v>
          </cell>
        </row>
        <row r="295">
          <cell r="A295" t="str">
            <v>Quebec2019</v>
          </cell>
          <cell r="B295" t="str">
            <v>EAST</v>
          </cell>
          <cell r="C295" t="str">
            <v>Quebec</v>
          </cell>
          <cell r="D295">
            <v>2019</v>
          </cell>
          <cell r="F295">
            <v>206423.52</v>
          </cell>
          <cell r="G295">
            <v>27840.91015625</v>
          </cell>
          <cell r="H295">
            <v>48.827876770019536</v>
          </cell>
          <cell r="I295">
            <v>0</v>
          </cell>
          <cell r="J295">
            <v>0</v>
          </cell>
          <cell r="K295">
            <v>0.53300000000000003</v>
          </cell>
          <cell r="L295">
            <v>0.28299999999999997</v>
          </cell>
          <cell r="M295">
            <v>0</v>
          </cell>
          <cell r="N295">
            <v>0</v>
          </cell>
          <cell r="O295">
            <v>4.9225097656250001E-2</v>
          </cell>
          <cell r="P295">
            <v>0</v>
          </cell>
          <cell r="Q295">
            <v>0</v>
          </cell>
          <cell r="R295">
            <v>0</v>
          </cell>
          <cell r="S295">
            <v>0.77</v>
          </cell>
          <cell r="T295">
            <v>42.079195312499998</v>
          </cell>
          <cell r="U295">
            <v>3.5188000488281301</v>
          </cell>
          <cell r="V295">
            <v>0</v>
          </cell>
          <cell r="W295">
            <v>0.91965631103515599</v>
          </cell>
          <cell r="X295">
            <v>0</v>
          </cell>
          <cell r="Y295">
            <v>0</v>
          </cell>
          <cell r="Z295">
            <v>29.328782337188724</v>
          </cell>
          <cell r="AA295">
            <v>0</v>
          </cell>
          <cell r="AB295">
            <v>0</v>
          </cell>
          <cell r="AC295">
            <v>0.44862243652343803</v>
          </cell>
          <cell r="AD295">
            <v>0.26129000854492201</v>
          </cell>
          <cell r="AE295">
            <v>0</v>
          </cell>
          <cell r="AF295">
            <v>0</v>
          </cell>
          <cell r="AG295">
            <v>3.8162769317627E-2</v>
          </cell>
          <cell r="AH295">
            <v>0</v>
          </cell>
          <cell r="AI295">
            <v>0</v>
          </cell>
          <cell r="AJ295">
            <v>0</v>
          </cell>
          <cell r="AK295">
            <v>0.62800213623046897</v>
          </cell>
          <cell r="AL295">
            <v>25.915605468750002</v>
          </cell>
          <cell r="AM295">
            <v>0.95451452636718792</v>
          </cell>
          <cell r="AN295">
            <v>0</v>
          </cell>
          <cell r="AO295">
            <v>0.459828155517578</v>
          </cell>
          <cell r="AP295">
            <v>0</v>
          </cell>
          <cell r="AQ295">
            <v>0</v>
          </cell>
          <cell r="AR295">
            <v>247186.51648339845</v>
          </cell>
          <cell r="AS295">
            <v>0</v>
          </cell>
          <cell r="AT295">
            <v>0</v>
          </cell>
          <cell r="AU295">
            <v>1880.4825000000001</v>
          </cell>
          <cell r="AV295">
            <v>9.4869541015624996</v>
          </cell>
          <cell r="AW295">
            <v>0</v>
          </cell>
          <cell r="AX295">
            <v>0</v>
          </cell>
          <cell r="AY295">
            <v>19.075529296875001</v>
          </cell>
          <cell r="AZ295">
            <v>0</v>
          </cell>
          <cell r="BA295">
            <v>0</v>
          </cell>
          <cell r="BB295">
            <v>0</v>
          </cell>
          <cell r="BC295">
            <v>1349.04</v>
          </cell>
          <cell r="BD295">
            <v>226083.44</v>
          </cell>
          <cell r="BE295">
            <v>8361.5470000000005</v>
          </cell>
          <cell r="BF295">
            <v>0</v>
          </cell>
          <cell r="BG295">
            <v>4028.0945000000002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13351425</v>
          </cell>
          <cell r="BV295">
            <v>98189.9765625</v>
          </cell>
          <cell r="BW295">
            <v>0</v>
          </cell>
          <cell r="BX295">
            <v>0</v>
          </cell>
          <cell r="BY295">
            <v>190755.28125</v>
          </cell>
          <cell r="BZ295">
            <v>0</v>
          </cell>
          <cell r="CA295">
            <v>0</v>
          </cell>
          <cell r="CB295">
            <v>0</v>
          </cell>
          <cell r="CC295">
            <v>14512079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R295">
            <v>6.0699677188015508</v>
          </cell>
          <cell r="DS295">
            <v>19.455955020249277</v>
          </cell>
          <cell r="DT295">
            <v>38467.6328125</v>
          </cell>
          <cell r="DU295">
            <v>14.677787982686699</v>
          </cell>
          <cell r="DV295">
            <v>0.67500000000000004</v>
          </cell>
          <cell r="DW295">
            <v>0.62275683593749998</v>
          </cell>
          <cell r="DX295">
            <v>5455.35</v>
          </cell>
        </row>
        <row r="296">
          <cell r="A296" t="str">
            <v>Quebec2020</v>
          </cell>
          <cell r="B296" t="str">
            <v>EAST</v>
          </cell>
          <cell r="C296" t="str">
            <v>Quebec</v>
          </cell>
          <cell r="D296">
            <v>2020</v>
          </cell>
          <cell r="F296">
            <v>208736.51199999999</v>
          </cell>
          <cell r="G296">
            <v>28019.869140625</v>
          </cell>
          <cell r="H296">
            <v>49.138142532348638</v>
          </cell>
          <cell r="I296">
            <v>0</v>
          </cell>
          <cell r="J296">
            <v>0</v>
          </cell>
          <cell r="K296">
            <v>0.53300000000000003</v>
          </cell>
          <cell r="L296">
            <v>0.28299999999999997</v>
          </cell>
          <cell r="M296">
            <v>0</v>
          </cell>
          <cell r="N296">
            <v>0</v>
          </cell>
          <cell r="O296">
            <v>4.9268142700195298E-2</v>
          </cell>
          <cell r="P296">
            <v>0</v>
          </cell>
          <cell r="Q296">
            <v>0</v>
          </cell>
          <cell r="R296">
            <v>0</v>
          </cell>
          <cell r="S296">
            <v>0.77</v>
          </cell>
          <cell r="T296">
            <v>42.324195312500002</v>
          </cell>
          <cell r="U296">
            <v>3.5838000488281301</v>
          </cell>
          <cell r="V296">
            <v>0</v>
          </cell>
          <cell r="W296">
            <v>0.91987902832031299</v>
          </cell>
          <cell r="X296">
            <v>0</v>
          </cell>
          <cell r="Y296">
            <v>0</v>
          </cell>
          <cell r="Z296">
            <v>29.504630561828613</v>
          </cell>
          <cell r="AA296">
            <v>0</v>
          </cell>
          <cell r="AB296">
            <v>0</v>
          </cell>
          <cell r="AC296">
            <v>0.44854791259765603</v>
          </cell>
          <cell r="AD296">
            <v>0.26129330444335896</v>
          </cell>
          <cell r="AE296">
            <v>0</v>
          </cell>
          <cell r="AF296">
            <v>0</v>
          </cell>
          <cell r="AG296">
            <v>3.8194923400878898E-2</v>
          </cell>
          <cell r="AH296">
            <v>0</v>
          </cell>
          <cell r="AI296">
            <v>0</v>
          </cell>
          <cell r="AJ296">
            <v>0</v>
          </cell>
          <cell r="AK296">
            <v>0.62799792480468797</v>
          </cell>
          <cell r="AL296">
            <v>26.072857421875</v>
          </cell>
          <cell r="AM296">
            <v>0.97301062011718797</v>
          </cell>
          <cell r="AN296">
            <v>0</v>
          </cell>
          <cell r="AO296">
            <v>0.45993951416015605</v>
          </cell>
          <cell r="AP296">
            <v>0</v>
          </cell>
          <cell r="AQ296">
            <v>0</v>
          </cell>
          <cell r="AR296">
            <v>249415.302</v>
          </cell>
          <cell r="AS296">
            <v>0</v>
          </cell>
          <cell r="AT296">
            <v>0</v>
          </cell>
          <cell r="AU296">
            <v>1856.7921249999999</v>
          </cell>
          <cell r="AV296">
            <v>7.1532753906249997</v>
          </cell>
          <cell r="AW296">
            <v>0</v>
          </cell>
          <cell r="AX296">
            <v>0</v>
          </cell>
          <cell r="AY296">
            <v>19.169099609374999</v>
          </cell>
          <cell r="AZ296">
            <v>0</v>
          </cell>
          <cell r="BA296">
            <v>0</v>
          </cell>
          <cell r="BB296">
            <v>0</v>
          </cell>
          <cell r="BC296">
            <v>1352.7360000000001</v>
          </cell>
          <cell r="BD296">
            <v>228121.84</v>
          </cell>
          <cell r="BE296">
            <v>8546.9249999999993</v>
          </cell>
          <cell r="BF296">
            <v>0</v>
          </cell>
          <cell r="BG296">
            <v>4040.1084999999998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13183224</v>
          </cell>
          <cell r="BV296">
            <v>74036.3984375</v>
          </cell>
          <cell r="BW296">
            <v>0</v>
          </cell>
          <cell r="BX296">
            <v>0</v>
          </cell>
          <cell r="BY296">
            <v>191691</v>
          </cell>
          <cell r="BZ296">
            <v>0</v>
          </cell>
          <cell r="CA296">
            <v>0</v>
          </cell>
          <cell r="CB296">
            <v>0</v>
          </cell>
          <cell r="CC296">
            <v>14551838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245000</v>
          </cell>
          <cell r="CS296">
            <v>65000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R296">
            <v>6.1976073009530896</v>
          </cell>
          <cell r="DS296">
            <v>19.209581853494061</v>
          </cell>
          <cell r="DT296">
            <v>38736.71484375</v>
          </cell>
          <cell r="DU296">
            <v>14.153159509815874</v>
          </cell>
          <cell r="DV296">
            <v>0.67500000000000004</v>
          </cell>
          <cell r="DW296">
            <v>0.62278894042968791</v>
          </cell>
          <cell r="DX296">
            <v>5470.5780000000004</v>
          </cell>
        </row>
        <row r="297">
          <cell r="A297" t="str">
            <v>Quebec2021</v>
          </cell>
          <cell r="B297" t="str">
            <v>EAST</v>
          </cell>
          <cell r="C297" t="str">
            <v>Quebec</v>
          </cell>
          <cell r="D297">
            <v>2021</v>
          </cell>
          <cell r="F297">
            <v>210849.50399999999</v>
          </cell>
          <cell r="G297">
            <v>28043.07421875</v>
          </cell>
          <cell r="H297">
            <v>49.202876770019536</v>
          </cell>
          <cell r="I297">
            <v>0</v>
          </cell>
          <cell r="J297">
            <v>0</v>
          </cell>
          <cell r="K297">
            <v>0.53300000000000003</v>
          </cell>
          <cell r="L297">
            <v>0.28299999999999997</v>
          </cell>
          <cell r="M297">
            <v>0</v>
          </cell>
          <cell r="N297">
            <v>0</v>
          </cell>
          <cell r="O297">
            <v>4.9225097656250001E-2</v>
          </cell>
          <cell r="P297">
            <v>0</v>
          </cell>
          <cell r="Q297">
            <v>0</v>
          </cell>
          <cell r="R297">
            <v>0</v>
          </cell>
          <cell r="S297">
            <v>0.77</v>
          </cell>
          <cell r="T297">
            <v>42.324195312500002</v>
          </cell>
          <cell r="U297">
            <v>3.64880004882813</v>
          </cell>
          <cell r="V297">
            <v>0</v>
          </cell>
          <cell r="W297">
            <v>0.91965631103515599</v>
          </cell>
          <cell r="X297">
            <v>0</v>
          </cell>
          <cell r="Y297">
            <v>0</v>
          </cell>
          <cell r="Z297">
            <v>29.511438892364502</v>
          </cell>
          <cell r="AA297">
            <v>0</v>
          </cell>
          <cell r="AB297">
            <v>0</v>
          </cell>
          <cell r="AC297">
            <v>0.44862243652343803</v>
          </cell>
          <cell r="AD297">
            <v>0.26129000854492201</v>
          </cell>
          <cell r="AE297">
            <v>0</v>
          </cell>
          <cell r="AF297">
            <v>0</v>
          </cell>
          <cell r="AG297">
            <v>3.8162769317627E-2</v>
          </cell>
          <cell r="AH297">
            <v>0</v>
          </cell>
          <cell r="AI297">
            <v>0</v>
          </cell>
          <cell r="AJ297">
            <v>0</v>
          </cell>
          <cell r="AK297">
            <v>0.62800213623046897</v>
          </cell>
          <cell r="AL297">
            <v>26.062998046874998</v>
          </cell>
          <cell r="AM297">
            <v>0.98977850341796902</v>
          </cell>
          <cell r="AN297">
            <v>0</v>
          </cell>
          <cell r="AO297">
            <v>0.459828155517578</v>
          </cell>
          <cell r="AP297">
            <v>0</v>
          </cell>
          <cell r="AQ297">
            <v>0</v>
          </cell>
          <cell r="AR297">
            <v>248961.73981396484</v>
          </cell>
          <cell r="AS297">
            <v>0</v>
          </cell>
          <cell r="AT297">
            <v>0</v>
          </cell>
          <cell r="AU297">
            <v>1862.9166250000001</v>
          </cell>
          <cell r="AV297">
            <v>7.4751596679687502</v>
          </cell>
          <cell r="AW297">
            <v>0</v>
          </cell>
          <cell r="AX297">
            <v>0</v>
          </cell>
          <cell r="AY297">
            <v>19.075529296875001</v>
          </cell>
          <cell r="AZ297">
            <v>0</v>
          </cell>
          <cell r="BA297">
            <v>0</v>
          </cell>
          <cell r="BB297">
            <v>0</v>
          </cell>
          <cell r="BC297">
            <v>1349.04</v>
          </cell>
          <cell r="BD297">
            <v>227569.32800000001</v>
          </cell>
          <cell r="BE297">
            <v>8670.4599999999991</v>
          </cell>
          <cell r="BF297">
            <v>0</v>
          </cell>
          <cell r="BG297">
            <v>4028.0945000000002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13226708</v>
          </cell>
          <cell r="BV297">
            <v>77367.8984375</v>
          </cell>
          <cell r="BW297">
            <v>0</v>
          </cell>
          <cell r="BX297">
            <v>0</v>
          </cell>
          <cell r="BY297">
            <v>190755.28125</v>
          </cell>
          <cell r="BZ297">
            <v>0</v>
          </cell>
          <cell r="CA297">
            <v>0</v>
          </cell>
          <cell r="CB297">
            <v>0</v>
          </cell>
          <cell r="CC297">
            <v>14512079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65000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R297">
            <v>6.3782854169004111</v>
          </cell>
          <cell r="DS297">
            <v>19.082602347264658</v>
          </cell>
          <cell r="DT297">
            <v>39230.2734375</v>
          </cell>
          <cell r="DU297">
            <v>13.652504148440757</v>
          </cell>
          <cell r="DV297">
            <v>0.67500000000000004</v>
          </cell>
          <cell r="DW297">
            <v>0.62275683593749998</v>
          </cell>
          <cell r="DX297">
            <v>5455.35</v>
          </cell>
        </row>
        <row r="298">
          <cell r="A298" t="str">
            <v>Quebec2022</v>
          </cell>
          <cell r="B298" t="str">
            <v>EAST</v>
          </cell>
          <cell r="C298" t="str">
            <v>Quebec</v>
          </cell>
          <cell r="D298">
            <v>2022</v>
          </cell>
          <cell r="F298">
            <v>213174.04800000001</v>
          </cell>
          <cell r="G298">
            <v>28111.044921875</v>
          </cell>
          <cell r="H298">
            <v>49.792876770019532</v>
          </cell>
          <cell r="I298">
            <v>0</v>
          </cell>
          <cell r="J298">
            <v>0</v>
          </cell>
          <cell r="K298">
            <v>0.53300000000000003</v>
          </cell>
          <cell r="L298">
            <v>0.80800000000000005</v>
          </cell>
          <cell r="M298">
            <v>0</v>
          </cell>
          <cell r="N298">
            <v>0</v>
          </cell>
          <cell r="O298">
            <v>4.9225097656250001E-2</v>
          </cell>
          <cell r="P298">
            <v>0</v>
          </cell>
          <cell r="Q298">
            <v>0</v>
          </cell>
          <cell r="R298">
            <v>0</v>
          </cell>
          <cell r="S298">
            <v>0.77</v>
          </cell>
          <cell r="T298">
            <v>42.324195312500002</v>
          </cell>
          <cell r="U298">
            <v>3.71380004882813</v>
          </cell>
          <cell r="V298">
            <v>0</v>
          </cell>
          <cell r="W298">
            <v>0.91965631103515599</v>
          </cell>
          <cell r="X298">
            <v>0</v>
          </cell>
          <cell r="Y298">
            <v>0</v>
          </cell>
          <cell r="Z298">
            <v>30.038320819854736</v>
          </cell>
          <cell r="AA298">
            <v>0</v>
          </cell>
          <cell r="AB298">
            <v>0</v>
          </cell>
          <cell r="AC298">
            <v>0.44862243652343803</v>
          </cell>
          <cell r="AD298">
            <v>0.77053997802734397</v>
          </cell>
          <cell r="AE298">
            <v>0</v>
          </cell>
          <cell r="AF298">
            <v>0</v>
          </cell>
          <cell r="AG298">
            <v>3.8162769317627E-2</v>
          </cell>
          <cell r="AH298">
            <v>0</v>
          </cell>
          <cell r="AI298">
            <v>0</v>
          </cell>
          <cell r="AJ298">
            <v>0</v>
          </cell>
          <cell r="AK298">
            <v>0.62800213623046897</v>
          </cell>
          <cell r="AL298">
            <v>26.062998046874998</v>
          </cell>
          <cell r="AM298">
            <v>1.0074104614257799</v>
          </cell>
          <cell r="AN298">
            <v>0</v>
          </cell>
          <cell r="AO298">
            <v>0.459828155517578</v>
          </cell>
          <cell r="AP298">
            <v>0</v>
          </cell>
          <cell r="AQ298">
            <v>0</v>
          </cell>
          <cell r="AR298">
            <v>249579.17471679687</v>
          </cell>
          <cell r="AS298">
            <v>0</v>
          </cell>
          <cell r="AT298">
            <v>0</v>
          </cell>
          <cell r="AU298">
            <v>1931.7507499999999</v>
          </cell>
          <cell r="AV298">
            <v>269.13993749999997</v>
          </cell>
          <cell r="AW298">
            <v>0</v>
          </cell>
          <cell r="AX298">
            <v>0</v>
          </cell>
          <cell r="AY298">
            <v>19.075529296875001</v>
          </cell>
          <cell r="AZ298">
            <v>0</v>
          </cell>
          <cell r="BA298">
            <v>0</v>
          </cell>
          <cell r="BB298">
            <v>0</v>
          </cell>
          <cell r="BC298">
            <v>1349.04</v>
          </cell>
          <cell r="BD298">
            <v>227701.80799999999</v>
          </cell>
          <cell r="BE298">
            <v>8824.9159999999993</v>
          </cell>
          <cell r="BF298">
            <v>0</v>
          </cell>
          <cell r="BG298">
            <v>4028.0945000000002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13715430</v>
          </cell>
          <cell r="BV298">
            <v>2706531.75</v>
          </cell>
          <cell r="BW298">
            <v>0</v>
          </cell>
          <cell r="BX298">
            <v>0</v>
          </cell>
          <cell r="BY298">
            <v>190755.28125</v>
          </cell>
          <cell r="BZ298">
            <v>0</v>
          </cell>
          <cell r="CA298">
            <v>0</v>
          </cell>
          <cell r="CB298">
            <v>0</v>
          </cell>
          <cell r="CC298">
            <v>14512079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65000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525000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R298">
            <v>6.59667159542209</v>
          </cell>
          <cell r="DS298">
            <v>19.202290014824321</v>
          </cell>
          <cell r="DT298">
            <v>39628.58984375</v>
          </cell>
          <cell r="DU298">
            <v>13.507887550088448</v>
          </cell>
          <cell r="DV298">
            <v>0.67500000000000004</v>
          </cell>
          <cell r="DW298">
            <v>0.62275683593749998</v>
          </cell>
          <cell r="DX298">
            <v>5455.35</v>
          </cell>
        </row>
        <row r="299">
          <cell r="A299" t="str">
            <v>Quebec2023</v>
          </cell>
          <cell r="B299" t="str">
            <v>EAST</v>
          </cell>
          <cell r="C299" t="str">
            <v>Quebec</v>
          </cell>
          <cell r="D299">
            <v>2023</v>
          </cell>
          <cell r="F299">
            <v>215463.61600000001</v>
          </cell>
          <cell r="G299">
            <v>28943.837890625</v>
          </cell>
          <cell r="H299">
            <v>51.357876770019537</v>
          </cell>
          <cell r="I299">
            <v>0</v>
          </cell>
          <cell r="J299">
            <v>0</v>
          </cell>
          <cell r="K299">
            <v>0.53300000000000003</v>
          </cell>
          <cell r="L299">
            <v>0.80800000000000005</v>
          </cell>
          <cell r="M299">
            <v>0</v>
          </cell>
          <cell r="N299">
            <v>0</v>
          </cell>
          <cell r="O299">
            <v>4.9225097656250001E-2</v>
          </cell>
          <cell r="P299">
            <v>0</v>
          </cell>
          <cell r="Q299">
            <v>0</v>
          </cell>
          <cell r="R299">
            <v>0</v>
          </cell>
          <cell r="S299">
            <v>0.77</v>
          </cell>
          <cell r="T299">
            <v>43.824195312500002</v>
          </cell>
          <cell r="U299">
            <v>3.7788000488281299</v>
          </cell>
          <cell r="V299">
            <v>0</v>
          </cell>
          <cell r="W299">
            <v>0.91965631103515599</v>
          </cell>
          <cell r="X299">
            <v>0</v>
          </cell>
          <cell r="Y299">
            <v>0</v>
          </cell>
          <cell r="Z299">
            <v>30.958355182647704</v>
          </cell>
          <cell r="AA299">
            <v>0</v>
          </cell>
          <cell r="AB299">
            <v>0</v>
          </cell>
          <cell r="AC299">
            <v>0.44862243652343803</v>
          </cell>
          <cell r="AD299">
            <v>0.77053997802734397</v>
          </cell>
          <cell r="AE299">
            <v>0</v>
          </cell>
          <cell r="AF299">
            <v>0</v>
          </cell>
          <cell r="AG299">
            <v>3.8162769317627E-2</v>
          </cell>
          <cell r="AH299">
            <v>0</v>
          </cell>
          <cell r="AI299">
            <v>0</v>
          </cell>
          <cell r="AJ299">
            <v>0</v>
          </cell>
          <cell r="AK299">
            <v>0.62800213623046897</v>
          </cell>
          <cell r="AL299">
            <v>26.965400390625</v>
          </cell>
          <cell r="AM299">
            <v>1.0250424804687499</v>
          </cell>
          <cell r="AN299">
            <v>0</v>
          </cell>
          <cell r="AO299">
            <v>0.459828155517578</v>
          </cell>
          <cell r="AP299">
            <v>0</v>
          </cell>
          <cell r="AQ299">
            <v>0</v>
          </cell>
          <cell r="AR299">
            <v>256892.12151367188</v>
          </cell>
          <cell r="AS299">
            <v>0</v>
          </cell>
          <cell r="AT299">
            <v>0</v>
          </cell>
          <cell r="AU299">
            <v>1851.6320000000001</v>
          </cell>
          <cell r="AV299">
            <v>189.57348437499999</v>
          </cell>
          <cell r="AW299">
            <v>0</v>
          </cell>
          <cell r="AX299">
            <v>0</v>
          </cell>
          <cell r="AY299">
            <v>19.075529296875001</v>
          </cell>
          <cell r="AZ299">
            <v>0</v>
          </cell>
          <cell r="BA299">
            <v>0</v>
          </cell>
          <cell r="BB299">
            <v>0</v>
          </cell>
          <cell r="BC299">
            <v>1349.04</v>
          </cell>
          <cell r="BD299">
            <v>235019.984</v>
          </cell>
          <cell r="BE299">
            <v>8979.3719999999994</v>
          </cell>
          <cell r="BF299">
            <v>0</v>
          </cell>
          <cell r="BG299">
            <v>4028.0945000000002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13146587</v>
          </cell>
          <cell r="BV299">
            <v>1905811.625</v>
          </cell>
          <cell r="BW299">
            <v>0</v>
          </cell>
          <cell r="BX299">
            <v>0</v>
          </cell>
          <cell r="BY299">
            <v>190755.28125</v>
          </cell>
          <cell r="BZ299">
            <v>0</v>
          </cell>
          <cell r="CA299">
            <v>0</v>
          </cell>
          <cell r="CB299">
            <v>0</v>
          </cell>
          <cell r="CC299">
            <v>14512079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1500000</v>
          </cell>
          <cell r="CS299">
            <v>65000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R299">
            <v>6.7896323348029419</v>
          </cell>
          <cell r="DS299">
            <v>19.288281449530668</v>
          </cell>
          <cell r="DT299">
            <v>40023.37890625</v>
          </cell>
          <cell r="DU299">
            <v>13.255140123272483</v>
          </cell>
          <cell r="DV299">
            <v>0.67500000000000004</v>
          </cell>
          <cell r="DW299">
            <v>0.62275683593749998</v>
          </cell>
          <cell r="DX299">
            <v>5455.35</v>
          </cell>
        </row>
        <row r="300">
          <cell r="A300" t="str">
            <v>Quebec2024</v>
          </cell>
          <cell r="B300" t="str">
            <v>EAST</v>
          </cell>
          <cell r="C300" t="str">
            <v>Quebec</v>
          </cell>
          <cell r="D300">
            <v>2024</v>
          </cell>
          <cell r="F300">
            <v>217951.53599999999</v>
          </cell>
          <cell r="G300">
            <v>29224.1796875</v>
          </cell>
          <cell r="H300">
            <v>51.923142532348635</v>
          </cell>
          <cell r="I300">
            <v>0</v>
          </cell>
          <cell r="J300">
            <v>0</v>
          </cell>
          <cell r="K300">
            <v>1.0329999999999999</v>
          </cell>
          <cell r="L300">
            <v>0.80800000000000005</v>
          </cell>
          <cell r="M300">
            <v>0</v>
          </cell>
          <cell r="N300">
            <v>0</v>
          </cell>
          <cell r="O300">
            <v>4.9268142700195298E-2</v>
          </cell>
          <cell r="P300">
            <v>0</v>
          </cell>
          <cell r="Q300">
            <v>0</v>
          </cell>
          <cell r="R300">
            <v>0</v>
          </cell>
          <cell r="S300">
            <v>0.77</v>
          </cell>
          <cell r="T300">
            <v>43.824195312500002</v>
          </cell>
          <cell r="U300">
            <v>3.8438000488281299</v>
          </cell>
          <cell r="V300">
            <v>0</v>
          </cell>
          <cell r="W300">
            <v>0.91987902832031299</v>
          </cell>
          <cell r="X300">
            <v>0</v>
          </cell>
          <cell r="Y300">
            <v>0</v>
          </cell>
          <cell r="Z300">
            <v>31.374501930236814</v>
          </cell>
          <cell r="AA300">
            <v>0</v>
          </cell>
          <cell r="AB300">
            <v>0</v>
          </cell>
          <cell r="AC300">
            <v>0.83585601806640597</v>
          </cell>
          <cell r="AD300">
            <v>0.77054333496093796</v>
          </cell>
          <cell r="AE300">
            <v>0</v>
          </cell>
          <cell r="AF300">
            <v>0</v>
          </cell>
          <cell r="AG300">
            <v>3.8194923400878898E-2</v>
          </cell>
          <cell r="AH300">
            <v>0</v>
          </cell>
          <cell r="AI300">
            <v>0</v>
          </cell>
          <cell r="AJ300">
            <v>0</v>
          </cell>
          <cell r="AK300">
            <v>0.62799792480468797</v>
          </cell>
          <cell r="AL300">
            <v>26.975580078124999</v>
          </cell>
          <cell r="AM300">
            <v>1.0436011962890599</v>
          </cell>
          <cell r="AN300">
            <v>0</v>
          </cell>
          <cell r="AO300">
            <v>0.45993951416015605</v>
          </cell>
          <cell r="AP300">
            <v>0</v>
          </cell>
          <cell r="AQ300">
            <v>0</v>
          </cell>
          <cell r="AR300">
            <v>260048.01530273439</v>
          </cell>
          <cell r="AS300">
            <v>0</v>
          </cell>
          <cell r="AT300">
            <v>0</v>
          </cell>
          <cell r="AU300">
            <v>4114.0672500000001</v>
          </cell>
          <cell r="AV300">
            <v>140.011453125</v>
          </cell>
          <cell r="AW300">
            <v>0</v>
          </cell>
          <cell r="AX300">
            <v>0</v>
          </cell>
          <cell r="AY300">
            <v>19.169099609374999</v>
          </cell>
          <cell r="AZ300">
            <v>0</v>
          </cell>
          <cell r="BA300">
            <v>0</v>
          </cell>
          <cell r="BB300">
            <v>0</v>
          </cell>
          <cell r="BC300">
            <v>1352.7360000000001</v>
          </cell>
          <cell r="BD300">
            <v>235744.35200000001</v>
          </cell>
          <cell r="BE300">
            <v>9166.9930000000004</v>
          </cell>
          <cell r="BF300">
            <v>0</v>
          </cell>
          <cell r="BG300">
            <v>4040.1084999999998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28508340</v>
          </cell>
          <cell r="BV300">
            <v>1407382.625</v>
          </cell>
          <cell r="BW300">
            <v>0</v>
          </cell>
          <cell r="BX300">
            <v>0</v>
          </cell>
          <cell r="BY300">
            <v>191691</v>
          </cell>
          <cell r="BZ300">
            <v>0</v>
          </cell>
          <cell r="CA300">
            <v>0</v>
          </cell>
          <cell r="CB300">
            <v>0</v>
          </cell>
          <cell r="CC300">
            <v>14551838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500000</v>
          </cell>
          <cell r="CP300">
            <v>0</v>
          </cell>
          <cell r="CQ300">
            <v>0</v>
          </cell>
          <cell r="CR300">
            <v>0</v>
          </cell>
          <cell r="CS300">
            <v>65000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R300">
            <v>6.907220505473135</v>
          </cell>
          <cell r="DS300">
            <v>19.878587866507818</v>
          </cell>
          <cell r="DT300">
            <v>40300.484375</v>
          </cell>
          <cell r="DU300">
            <v>13.479709358707813</v>
          </cell>
          <cell r="DV300">
            <v>0.67500000000000004</v>
          </cell>
          <cell r="DW300">
            <v>0.62278894042968791</v>
          </cell>
          <cell r="DX300">
            <v>5470.5780000000004</v>
          </cell>
        </row>
        <row r="301">
          <cell r="A301" t="str">
            <v>Quebec2025</v>
          </cell>
          <cell r="B301" t="str">
            <v>EAST</v>
          </cell>
          <cell r="C301" t="str">
            <v>Quebec</v>
          </cell>
          <cell r="D301">
            <v>2025</v>
          </cell>
          <cell r="F301">
            <v>220312.54399999999</v>
          </cell>
          <cell r="G301">
            <v>29361.373046875</v>
          </cell>
          <cell r="H301">
            <v>52.113837707519536</v>
          </cell>
          <cell r="I301">
            <v>0</v>
          </cell>
          <cell r="J301">
            <v>0</v>
          </cell>
          <cell r="K301">
            <v>1.0329999999999999</v>
          </cell>
          <cell r="L301">
            <v>0.80800000000000005</v>
          </cell>
          <cell r="M301">
            <v>0</v>
          </cell>
          <cell r="N301">
            <v>0</v>
          </cell>
          <cell r="O301">
            <v>4.9225097656250001E-2</v>
          </cell>
          <cell r="P301">
            <v>0</v>
          </cell>
          <cell r="Q301">
            <v>0</v>
          </cell>
          <cell r="R301">
            <v>0</v>
          </cell>
          <cell r="S301">
            <v>0.77</v>
          </cell>
          <cell r="T301">
            <v>43.96515625</v>
          </cell>
          <cell r="U301">
            <v>3.8938000488281301</v>
          </cell>
          <cell r="V301">
            <v>0</v>
          </cell>
          <cell r="W301">
            <v>0.91965631103515599</v>
          </cell>
          <cell r="X301">
            <v>0</v>
          </cell>
          <cell r="Y301">
            <v>0</v>
          </cell>
          <cell r="Z301">
            <v>31.456833148956303</v>
          </cell>
          <cell r="AA301">
            <v>0</v>
          </cell>
          <cell r="AB301">
            <v>0</v>
          </cell>
          <cell r="AC301">
            <v>0.83600103759765598</v>
          </cell>
          <cell r="AD301">
            <v>0.77053997802734397</v>
          </cell>
          <cell r="AE301">
            <v>0</v>
          </cell>
          <cell r="AF301">
            <v>0</v>
          </cell>
          <cell r="AG301">
            <v>3.8162769317627E-2</v>
          </cell>
          <cell r="AH301">
            <v>0</v>
          </cell>
          <cell r="AI301">
            <v>0</v>
          </cell>
          <cell r="AJ301">
            <v>0</v>
          </cell>
          <cell r="AK301">
            <v>0.62800213623046897</v>
          </cell>
          <cell r="AL301">
            <v>27.0453046875</v>
          </cell>
          <cell r="AM301">
            <v>1.0562375488281299</v>
          </cell>
          <cell r="AN301">
            <v>0</v>
          </cell>
          <cell r="AO301">
            <v>0.459828155517578</v>
          </cell>
          <cell r="AP301">
            <v>0</v>
          </cell>
          <cell r="AQ301">
            <v>0</v>
          </cell>
          <cell r="AR301">
            <v>260563.61561523439</v>
          </cell>
          <cell r="AS301">
            <v>0</v>
          </cell>
          <cell r="AT301">
            <v>0</v>
          </cell>
          <cell r="AU301">
            <v>4137.3125</v>
          </cell>
          <cell r="AV301">
            <v>130.8060859375</v>
          </cell>
          <cell r="AW301">
            <v>0</v>
          </cell>
          <cell r="AX301">
            <v>0</v>
          </cell>
          <cell r="AY301">
            <v>19.075529296875001</v>
          </cell>
          <cell r="AZ301">
            <v>0</v>
          </cell>
          <cell r="BA301">
            <v>0</v>
          </cell>
          <cell r="BB301">
            <v>0</v>
          </cell>
          <cell r="BC301">
            <v>1349.04</v>
          </cell>
          <cell r="BD301">
            <v>236191.296</v>
          </cell>
          <cell r="BE301">
            <v>9252.6409999999996</v>
          </cell>
          <cell r="BF301">
            <v>0</v>
          </cell>
          <cell r="BG301">
            <v>4028.0945000000002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28668074</v>
          </cell>
          <cell r="BV301">
            <v>1314810.625</v>
          </cell>
          <cell r="BW301">
            <v>0</v>
          </cell>
          <cell r="BX301">
            <v>0</v>
          </cell>
          <cell r="BY301">
            <v>190755.28125</v>
          </cell>
          <cell r="BZ301">
            <v>0</v>
          </cell>
          <cell r="CA301">
            <v>0</v>
          </cell>
          <cell r="CB301">
            <v>0</v>
          </cell>
          <cell r="CC301">
            <v>14512079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210000</v>
          </cell>
          <cell r="CS301">
            <v>50000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R301">
            <v>7.0024629139718284</v>
          </cell>
          <cell r="DS301">
            <v>20.499999416382501</v>
          </cell>
          <cell r="DT301">
            <v>40846.453125</v>
          </cell>
          <cell r="DU301">
            <v>13.704746189364046</v>
          </cell>
          <cell r="DV301">
            <v>0.67500000000000004</v>
          </cell>
          <cell r="DW301">
            <v>0.62275683593749998</v>
          </cell>
          <cell r="DX301">
            <v>5455.35</v>
          </cell>
        </row>
        <row r="302">
          <cell r="A302" t="str">
            <v>Quebec2026</v>
          </cell>
          <cell r="B302" t="str">
            <v>EAST</v>
          </cell>
          <cell r="C302" t="str">
            <v>Quebec</v>
          </cell>
          <cell r="D302">
            <v>2026</v>
          </cell>
          <cell r="F302">
            <v>222747.31200000001</v>
          </cell>
          <cell r="G302">
            <v>29451.173828125</v>
          </cell>
          <cell r="H302">
            <v>52.232876770019537</v>
          </cell>
          <cell r="I302">
            <v>0</v>
          </cell>
          <cell r="J302">
            <v>0</v>
          </cell>
          <cell r="K302">
            <v>1.0329999999999999</v>
          </cell>
          <cell r="L302">
            <v>0.80800000000000005</v>
          </cell>
          <cell r="M302">
            <v>0</v>
          </cell>
          <cell r="N302">
            <v>0</v>
          </cell>
          <cell r="O302">
            <v>4.9225097656250001E-2</v>
          </cell>
          <cell r="P302">
            <v>0</v>
          </cell>
          <cell r="Q302">
            <v>0</v>
          </cell>
          <cell r="R302">
            <v>0</v>
          </cell>
          <cell r="S302">
            <v>0.77</v>
          </cell>
          <cell r="T302">
            <v>44.034195312500003</v>
          </cell>
          <cell r="U302">
            <v>3.94380004882813</v>
          </cell>
          <cell r="V302">
            <v>0</v>
          </cell>
          <cell r="W302">
            <v>0.91965631103515599</v>
          </cell>
          <cell r="X302">
            <v>0</v>
          </cell>
          <cell r="Y302">
            <v>0</v>
          </cell>
          <cell r="Z302">
            <v>31.516829730987553</v>
          </cell>
          <cell r="AA302">
            <v>0</v>
          </cell>
          <cell r="AB302">
            <v>0</v>
          </cell>
          <cell r="AC302">
            <v>0.83600103759765598</v>
          </cell>
          <cell r="AD302">
            <v>0.77053997802734397</v>
          </cell>
          <cell r="AE302">
            <v>0</v>
          </cell>
          <cell r="AF302">
            <v>0</v>
          </cell>
          <cell r="AG302">
            <v>3.8162769317627E-2</v>
          </cell>
          <cell r="AH302">
            <v>0</v>
          </cell>
          <cell r="AI302">
            <v>0</v>
          </cell>
          <cell r="AJ302">
            <v>0</v>
          </cell>
          <cell r="AK302">
            <v>0.62800213623046897</v>
          </cell>
          <cell r="AL302">
            <v>27.091738281249999</v>
          </cell>
          <cell r="AM302">
            <v>1.0698005371093799</v>
          </cell>
          <cell r="AN302">
            <v>0</v>
          </cell>
          <cell r="AO302">
            <v>0.459828155517578</v>
          </cell>
          <cell r="AP302">
            <v>0</v>
          </cell>
          <cell r="AQ302">
            <v>0</v>
          </cell>
          <cell r="AR302">
            <v>261355.7093105469</v>
          </cell>
          <cell r="AS302">
            <v>0</v>
          </cell>
          <cell r="AT302">
            <v>0</v>
          </cell>
          <cell r="AU302">
            <v>4250.5429999999997</v>
          </cell>
          <cell r="AV302">
            <v>161.94528124999999</v>
          </cell>
          <cell r="AW302">
            <v>0</v>
          </cell>
          <cell r="AX302">
            <v>0</v>
          </cell>
          <cell r="AY302">
            <v>19.075529296875001</v>
          </cell>
          <cell r="AZ302">
            <v>0</v>
          </cell>
          <cell r="BA302">
            <v>0</v>
          </cell>
          <cell r="BB302">
            <v>0</v>
          </cell>
          <cell r="BC302">
            <v>1349.04</v>
          </cell>
          <cell r="BD302">
            <v>236720.20800000001</v>
          </cell>
          <cell r="BE302">
            <v>9371.4529999999995</v>
          </cell>
          <cell r="BF302">
            <v>0</v>
          </cell>
          <cell r="BG302">
            <v>4028.0945000000002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29454306</v>
          </cell>
          <cell r="BV302">
            <v>1627936.875</v>
          </cell>
          <cell r="BW302">
            <v>0</v>
          </cell>
          <cell r="BX302">
            <v>0</v>
          </cell>
          <cell r="BY302">
            <v>190755.28125</v>
          </cell>
          <cell r="BZ302">
            <v>0</v>
          </cell>
          <cell r="CA302">
            <v>0</v>
          </cell>
          <cell r="CB302">
            <v>0</v>
          </cell>
          <cell r="CC302">
            <v>14512079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50000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R302">
            <v>6.9740365381550662</v>
          </cell>
          <cell r="DS302">
            <v>20.913031681708052</v>
          </cell>
          <cell r="DT302">
            <v>41257.71875</v>
          </cell>
          <cell r="DU302">
            <v>13.940517456182535</v>
          </cell>
          <cell r="DV302">
            <v>0.67500000000000004</v>
          </cell>
          <cell r="DW302">
            <v>0.62275683593749998</v>
          </cell>
          <cell r="DX302">
            <v>5455.35</v>
          </cell>
        </row>
        <row r="303">
          <cell r="A303" t="str">
            <v>Quebec2027</v>
          </cell>
          <cell r="B303" t="str">
            <v>EAST</v>
          </cell>
          <cell r="C303" t="str">
            <v>Quebec</v>
          </cell>
          <cell r="D303">
            <v>2027</v>
          </cell>
          <cell r="F303">
            <v>225120.76800000001</v>
          </cell>
          <cell r="G303">
            <v>29521.01171875</v>
          </cell>
          <cell r="H303">
            <v>52.896478332519528</v>
          </cell>
          <cell r="I303">
            <v>0</v>
          </cell>
          <cell r="J303">
            <v>0</v>
          </cell>
          <cell r="K303">
            <v>1.0329999999999999</v>
          </cell>
          <cell r="L303">
            <v>1.333</v>
          </cell>
          <cell r="M303">
            <v>0</v>
          </cell>
          <cell r="N303">
            <v>0</v>
          </cell>
          <cell r="O303">
            <v>4.9225097656250001E-2</v>
          </cell>
          <cell r="P303">
            <v>0</v>
          </cell>
          <cell r="Q303">
            <v>0</v>
          </cell>
          <cell r="R303">
            <v>0</v>
          </cell>
          <cell r="S303">
            <v>0.77</v>
          </cell>
          <cell r="T303">
            <v>44.122796874999999</v>
          </cell>
          <cell r="U303">
            <v>3.9938000488281302</v>
          </cell>
          <cell r="V303">
            <v>0</v>
          </cell>
          <cell r="W303">
            <v>0.91965631103515599</v>
          </cell>
          <cell r="X303">
            <v>0</v>
          </cell>
          <cell r="Y303">
            <v>0</v>
          </cell>
          <cell r="Z303">
            <v>32.089867511749269</v>
          </cell>
          <cell r="AA303">
            <v>0</v>
          </cell>
          <cell r="AB303">
            <v>0</v>
          </cell>
          <cell r="AC303">
            <v>0.83600103759765598</v>
          </cell>
          <cell r="AD303">
            <v>1.2797900390625001</v>
          </cell>
          <cell r="AE303">
            <v>0</v>
          </cell>
          <cell r="AF303">
            <v>0</v>
          </cell>
          <cell r="AG303">
            <v>3.8162769317627E-2</v>
          </cell>
          <cell r="AH303">
            <v>0</v>
          </cell>
          <cell r="AI303">
            <v>0</v>
          </cell>
          <cell r="AJ303">
            <v>0</v>
          </cell>
          <cell r="AK303">
            <v>0.62800213623046897</v>
          </cell>
          <cell r="AL303">
            <v>27.141962890624999</v>
          </cell>
          <cell r="AM303">
            <v>1.08336364746094</v>
          </cell>
          <cell r="AN303">
            <v>0</v>
          </cell>
          <cell r="AO303">
            <v>0.459828155517578</v>
          </cell>
          <cell r="AP303">
            <v>0</v>
          </cell>
          <cell r="AQ303">
            <v>0</v>
          </cell>
          <cell r="AR303">
            <v>261967.86149804687</v>
          </cell>
          <cell r="AS303">
            <v>0</v>
          </cell>
          <cell r="AT303">
            <v>0</v>
          </cell>
          <cell r="AU303">
            <v>4252.5389999999998</v>
          </cell>
          <cell r="AV303">
            <v>274.96846875</v>
          </cell>
          <cell r="AW303">
            <v>0</v>
          </cell>
          <cell r="AX303">
            <v>0</v>
          </cell>
          <cell r="AY303">
            <v>19.075529296875001</v>
          </cell>
          <cell r="AZ303">
            <v>0</v>
          </cell>
          <cell r="BA303">
            <v>0</v>
          </cell>
          <cell r="BB303">
            <v>0</v>
          </cell>
          <cell r="BC303">
            <v>1349.04</v>
          </cell>
          <cell r="BD303">
            <v>237098.52799999999</v>
          </cell>
          <cell r="BE303">
            <v>9490.2659999999996</v>
          </cell>
          <cell r="BF303">
            <v>0</v>
          </cell>
          <cell r="BG303">
            <v>4028.0945000000002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29470216</v>
          </cell>
          <cell r="BV303">
            <v>2711505.75</v>
          </cell>
          <cell r="BW303">
            <v>0</v>
          </cell>
          <cell r="BX303">
            <v>0</v>
          </cell>
          <cell r="BY303">
            <v>190755.28125</v>
          </cell>
          <cell r="BZ303">
            <v>0</v>
          </cell>
          <cell r="CA303">
            <v>0</v>
          </cell>
          <cell r="CB303">
            <v>0</v>
          </cell>
          <cell r="CC303">
            <v>14512079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132000</v>
          </cell>
          <cell r="CS303">
            <v>50000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620000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525000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R303">
            <v>7.0880964827336186</v>
          </cell>
          <cell r="DS303">
            <v>21.311552860430332</v>
          </cell>
          <cell r="DT303">
            <v>41654.2578125</v>
          </cell>
          <cell r="DU303">
            <v>14.177773477528616</v>
          </cell>
          <cell r="DV303">
            <v>0.67500000000000004</v>
          </cell>
          <cell r="DW303">
            <v>0.62275683593749998</v>
          </cell>
          <cell r="DX303">
            <v>5455.35</v>
          </cell>
        </row>
        <row r="304">
          <cell r="A304" t="str">
            <v>Quebec2028</v>
          </cell>
          <cell r="B304" t="str">
            <v>EAST</v>
          </cell>
          <cell r="C304" t="str">
            <v>Quebec</v>
          </cell>
          <cell r="D304">
            <v>2028</v>
          </cell>
          <cell r="F304">
            <v>227628.992</v>
          </cell>
          <cell r="G304">
            <v>29471.533203125</v>
          </cell>
          <cell r="H304">
            <v>53.070142532348633</v>
          </cell>
          <cell r="I304">
            <v>0</v>
          </cell>
          <cell r="J304">
            <v>0</v>
          </cell>
          <cell r="K304">
            <v>1.0329999999999999</v>
          </cell>
          <cell r="L304">
            <v>2.0329999999999999</v>
          </cell>
          <cell r="M304">
            <v>0</v>
          </cell>
          <cell r="N304">
            <v>0</v>
          </cell>
          <cell r="O304">
            <v>4.9268142700195298E-2</v>
          </cell>
          <cell r="P304">
            <v>0</v>
          </cell>
          <cell r="Q304">
            <v>0</v>
          </cell>
          <cell r="R304">
            <v>0</v>
          </cell>
          <cell r="S304">
            <v>0.15</v>
          </cell>
          <cell r="T304">
            <v>44.166195312500001</v>
          </cell>
          <cell r="U304">
            <v>4.04380004882813</v>
          </cell>
          <cell r="V304">
            <v>0</v>
          </cell>
          <cell r="W304">
            <v>0.91987902832031299</v>
          </cell>
          <cell r="X304">
            <v>0</v>
          </cell>
          <cell r="Y304">
            <v>0</v>
          </cell>
          <cell r="Z304">
            <v>32.317212120056155</v>
          </cell>
          <cell r="AA304">
            <v>0</v>
          </cell>
          <cell r="AB304">
            <v>0</v>
          </cell>
          <cell r="AC304">
            <v>0.83585601806640597</v>
          </cell>
          <cell r="AD304">
            <v>1.9587933349609401</v>
          </cell>
          <cell r="AE304">
            <v>0</v>
          </cell>
          <cell r="AF304">
            <v>0</v>
          </cell>
          <cell r="AG304">
            <v>3.8194923400878898E-2</v>
          </cell>
          <cell r="AH304">
            <v>0</v>
          </cell>
          <cell r="AI304">
            <v>0</v>
          </cell>
          <cell r="AJ304">
            <v>0</v>
          </cell>
          <cell r="AK304">
            <v>0.12233726501464799</v>
          </cell>
          <cell r="AL304">
            <v>27.181400390625001</v>
          </cell>
          <cell r="AM304">
            <v>1.09790173339844</v>
          </cell>
          <cell r="AN304">
            <v>0</v>
          </cell>
          <cell r="AO304">
            <v>0.45993951416015605</v>
          </cell>
          <cell r="AP304">
            <v>0</v>
          </cell>
          <cell r="AQ304">
            <v>0</v>
          </cell>
          <cell r="AR304">
            <v>262252.94941210939</v>
          </cell>
          <cell r="AS304">
            <v>0</v>
          </cell>
          <cell r="AT304">
            <v>0</v>
          </cell>
          <cell r="AU304">
            <v>4286.1220000000003</v>
          </cell>
          <cell r="AV304">
            <v>413.86681249999998</v>
          </cell>
          <cell r="AW304">
            <v>0</v>
          </cell>
          <cell r="AX304">
            <v>0</v>
          </cell>
          <cell r="AY304">
            <v>19.169099609374999</v>
          </cell>
          <cell r="AZ304">
            <v>0</v>
          </cell>
          <cell r="BA304">
            <v>0</v>
          </cell>
          <cell r="BB304">
            <v>0</v>
          </cell>
          <cell r="BC304">
            <v>263.52</v>
          </cell>
          <cell r="BD304">
            <v>238115.61600000001</v>
          </cell>
          <cell r="BE304">
            <v>9643.9689999999991</v>
          </cell>
          <cell r="BF304">
            <v>0</v>
          </cell>
          <cell r="BG304">
            <v>4040.1084999999998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29699312</v>
          </cell>
          <cell r="BV304">
            <v>4052155.75</v>
          </cell>
          <cell r="BW304">
            <v>0</v>
          </cell>
          <cell r="BX304">
            <v>0</v>
          </cell>
          <cell r="BY304">
            <v>191691</v>
          </cell>
          <cell r="BZ304">
            <v>0</v>
          </cell>
          <cell r="CA304">
            <v>0</v>
          </cell>
          <cell r="CB304">
            <v>0</v>
          </cell>
          <cell r="CC304">
            <v>2918220.5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50000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150000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700000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R304">
            <v>7.2976743114453289</v>
          </cell>
          <cell r="DS304">
            <v>21.876037232447011</v>
          </cell>
          <cell r="DT304">
            <v>41931.171875</v>
          </cell>
          <cell r="DU304">
            <v>14.560650060542033</v>
          </cell>
          <cell r="DV304">
            <v>0.67500000000000004</v>
          </cell>
          <cell r="DW304">
            <v>0.62278894042968791</v>
          </cell>
          <cell r="DX304">
            <v>5470.5780000000004</v>
          </cell>
        </row>
        <row r="305">
          <cell r="A305" t="str">
            <v>Quebec2029</v>
          </cell>
          <cell r="B305" t="str">
            <v>EAST</v>
          </cell>
          <cell r="C305" t="str">
            <v>Quebec</v>
          </cell>
          <cell r="D305">
            <v>2029</v>
          </cell>
          <cell r="F305">
            <v>229801.408</v>
          </cell>
          <cell r="G305">
            <v>29486.12890625</v>
          </cell>
          <cell r="H305">
            <v>53.669876770019535</v>
          </cell>
          <cell r="I305">
            <v>0</v>
          </cell>
          <cell r="J305">
            <v>0</v>
          </cell>
          <cell r="K305">
            <v>1.0329999999999999</v>
          </cell>
          <cell r="L305">
            <v>2.7330000000000001</v>
          </cell>
          <cell r="M305">
            <v>0</v>
          </cell>
          <cell r="N305">
            <v>0</v>
          </cell>
          <cell r="O305">
            <v>4.9225097656250001E-2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44.166195312500001</v>
          </cell>
          <cell r="U305">
            <v>4.0938000488281299</v>
          </cell>
          <cell r="V305">
            <v>0</v>
          </cell>
          <cell r="W305">
            <v>0.91965631103515599</v>
          </cell>
          <cell r="X305">
            <v>0</v>
          </cell>
          <cell r="Y305">
            <v>0</v>
          </cell>
          <cell r="Z305">
            <v>32.876177021026614</v>
          </cell>
          <cell r="AA305">
            <v>0</v>
          </cell>
          <cell r="AB305">
            <v>0</v>
          </cell>
          <cell r="AC305">
            <v>0.83600103759765598</v>
          </cell>
          <cell r="AD305">
            <v>2.6377900390625002</v>
          </cell>
          <cell r="AE305">
            <v>0</v>
          </cell>
          <cell r="AF305">
            <v>0</v>
          </cell>
          <cell r="AG305">
            <v>3.8162769317627E-2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27.171148437500001</v>
          </cell>
          <cell r="AM305">
            <v>1.11048974609375</v>
          </cell>
          <cell r="AN305">
            <v>0</v>
          </cell>
          <cell r="AO305">
            <v>0.459828155517578</v>
          </cell>
          <cell r="AP305">
            <v>0</v>
          </cell>
          <cell r="AQ305">
            <v>0</v>
          </cell>
          <cell r="AR305">
            <v>261657.0972792969</v>
          </cell>
          <cell r="AS305">
            <v>0</v>
          </cell>
          <cell r="AT305">
            <v>0</v>
          </cell>
          <cell r="AU305">
            <v>4408.8325000000004</v>
          </cell>
          <cell r="AV305">
            <v>657.14975000000004</v>
          </cell>
          <cell r="AW305">
            <v>0</v>
          </cell>
          <cell r="AX305">
            <v>0</v>
          </cell>
          <cell r="AY305">
            <v>19.075529296875001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237360.704</v>
          </cell>
          <cell r="BE305">
            <v>9727.8909999999996</v>
          </cell>
          <cell r="BF305">
            <v>0</v>
          </cell>
          <cell r="BG305">
            <v>4028.0945000000002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30555092</v>
          </cell>
          <cell r="BV305">
            <v>6421663.5</v>
          </cell>
          <cell r="BW305">
            <v>0</v>
          </cell>
          <cell r="BX305">
            <v>0</v>
          </cell>
          <cell r="BY305">
            <v>190755.28125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50000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700000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R305">
            <v>7.5366064394438741</v>
          </cell>
          <cell r="DS305">
            <v>22.459693633154654</v>
          </cell>
          <cell r="DT305">
            <v>42429.6953125</v>
          </cell>
          <cell r="DU305">
            <v>0</v>
          </cell>
          <cell r="DV305">
            <v>0.67500000000000004</v>
          </cell>
          <cell r="DW305">
            <v>0.62275683593749998</v>
          </cell>
          <cell r="DX305">
            <v>5455.35</v>
          </cell>
        </row>
        <row r="306">
          <cell r="A306" t="str">
            <v>Quebec2030</v>
          </cell>
          <cell r="B306" t="str">
            <v>EAST</v>
          </cell>
          <cell r="C306" t="str">
            <v>Quebec</v>
          </cell>
          <cell r="D306">
            <v>2030</v>
          </cell>
          <cell r="F306">
            <v>232292.304</v>
          </cell>
          <cell r="G306">
            <v>30597.93359375</v>
          </cell>
          <cell r="H306">
            <v>55.719876525878902</v>
          </cell>
          <cell r="I306">
            <v>0</v>
          </cell>
          <cell r="J306">
            <v>0</v>
          </cell>
          <cell r="K306">
            <v>1.0329999999999999</v>
          </cell>
          <cell r="L306">
            <v>2.7330000000000001</v>
          </cell>
          <cell r="M306">
            <v>0</v>
          </cell>
          <cell r="N306">
            <v>0</v>
          </cell>
          <cell r="O306">
            <v>4.9225097656250001E-2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46.166195312500001</v>
          </cell>
          <cell r="U306">
            <v>4.1437998046875002</v>
          </cell>
          <cell r="V306">
            <v>0</v>
          </cell>
          <cell r="W306">
            <v>0.91965631103515599</v>
          </cell>
          <cell r="X306">
            <v>0</v>
          </cell>
          <cell r="Y306">
            <v>0</v>
          </cell>
          <cell r="Z306">
            <v>34.09294325637817</v>
          </cell>
          <cell r="AA306">
            <v>0</v>
          </cell>
          <cell r="AB306">
            <v>0</v>
          </cell>
          <cell r="AC306">
            <v>0.83600103759765598</v>
          </cell>
          <cell r="AD306">
            <v>2.6377900390625002</v>
          </cell>
          <cell r="AE306">
            <v>0</v>
          </cell>
          <cell r="AF306">
            <v>0</v>
          </cell>
          <cell r="AG306">
            <v>3.8162769317627E-2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28.374351562499999</v>
          </cell>
          <cell r="AM306">
            <v>1.1240528564453101</v>
          </cell>
          <cell r="AN306">
            <v>0</v>
          </cell>
          <cell r="AO306">
            <v>0.459828155517578</v>
          </cell>
          <cell r="AP306">
            <v>0</v>
          </cell>
          <cell r="AQ306">
            <v>0</v>
          </cell>
          <cell r="AR306">
            <v>271401.06015429687</v>
          </cell>
          <cell r="AS306">
            <v>0</v>
          </cell>
          <cell r="AT306">
            <v>0</v>
          </cell>
          <cell r="AU306">
            <v>4121.2974999999997</v>
          </cell>
          <cell r="AV306">
            <v>359.515625</v>
          </cell>
          <cell r="AW306">
            <v>0</v>
          </cell>
          <cell r="AX306">
            <v>0</v>
          </cell>
          <cell r="AY306">
            <v>19.075529296875001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247571.024</v>
          </cell>
          <cell r="BE306">
            <v>9846.7029999999995</v>
          </cell>
          <cell r="BF306">
            <v>0</v>
          </cell>
          <cell r="BG306">
            <v>4028.0945000000002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28560394</v>
          </cell>
          <cell r="BV306">
            <v>3509011.5</v>
          </cell>
          <cell r="BW306">
            <v>0</v>
          </cell>
          <cell r="BX306">
            <v>0</v>
          </cell>
          <cell r="BY306">
            <v>190755.28125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2000000</v>
          </cell>
          <cell r="CS306">
            <v>50000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R306">
            <v>7.7915903619887033</v>
          </cell>
          <cell r="DS306">
            <v>23.028114064338652</v>
          </cell>
          <cell r="DT306">
            <v>42854.69140625</v>
          </cell>
          <cell r="DU306">
            <v>0</v>
          </cell>
          <cell r="DV306">
            <v>0.67500000000000004</v>
          </cell>
          <cell r="DW306">
            <v>0.62275683593749998</v>
          </cell>
          <cell r="DX306">
            <v>5455.35</v>
          </cell>
        </row>
        <row r="307">
          <cell r="A307" t="str">
            <v>Quebec2031</v>
          </cell>
          <cell r="B307" t="str">
            <v>EAST</v>
          </cell>
          <cell r="C307" t="str">
            <v>Quebec</v>
          </cell>
          <cell r="D307">
            <v>2031</v>
          </cell>
          <cell r="F307">
            <v>234702.24</v>
          </cell>
          <cell r="G307">
            <v>30762.80078125</v>
          </cell>
          <cell r="H307">
            <v>56.105493713378905</v>
          </cell>
          <cell r="I307">
            <v>0</v>
          </cell>
          <cell r="J307">
            <v>0</v>
          </cell>
          <cell r="K307">
            <v>1.0329999999999999</v>
          </cell>
          <cell r="L307">
            <v>2.7330000000000001</v>
          </cell>
          <cell r="M307">
            <v>0</v>
          </cell>
          <cell r="N307">
            <v>0</v>
          </cell>
          <cell r="O307">
            <v>4.9225097656250001E-2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46.5018125</v>
          </cell>
          <cell r="U307">
            <v>4.1937998046875</v>
          </cell>
          <cell r="V307">
            <v>0</v>
          </cell>
          <cell r="W307">
            <v>0.91965631103515599</v>
          </cell>
          <cell r="X307">
            <v>0</v>
          </cell>
          <cell r="Y307">
            <v>0</v>
          </cell>
          <cell r="Z307">
            <v>34.211373554229745</v>
          </cell>
          <cell r="AA307">
            <v>0</v>
          </cell>
          <cell r="AB307">
            <v>0</v>
          </cell>
          <cell r="AC307">
            <v>0.83600103759765598</v>
          </cell>
          <cell r="AD307">
            <v>2.6377900390625002</v>
          </cell>
          <cell r="AE307">
            <v>0</v>
          </cell>
          <cell r="AF307">
            <v>0</v>
          </cell>
          <cell r="AG307">
            <v>3.8162769317627E-2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28.479218750000001</v>
          </cell>
          <cell r="AM307">
            <v>1.1376159667968799</v>
          </cell>
          <cell r="AN307">
            <v>0</v>
          </cell>
          <cell r="AO307">
            <v>0.459828155517578</v>
          </cell>
          <cell r="AP307">
            <v>0</v>
          </cell>
          <cell r="AQ307">
            <v>0</v>
          </cell>
          <cell r="AR307">
            <v>272838.59009179682</v>
          </cell>
          <cell r="AS307">
            <v>0</v>
          </cell>
          <cell r="AT307">
            <v>0</v>
          </cell>
          <cell r="AU307">
            <v>4190.7439999999997</v>
          </cell>
          <cell r="AV307">
            <v>540.00206249999997</v>
          </cell>
          <cell r="AW307">
            <v>0</v>
          </cell>
          <cell r="AX307">
            <v>0</v>
          </cell>
          <cell r="AY307">
            <v>19.075529296875001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248639.80799999999</v>
          </cell>
          <cell r="BE307">
            <v>9965.5159999999996</v>
          </cell>
          <cell r="BF307">
            <v>0</v>
          </cell>
          <cell r="BG307">
            <v>4028.0945000000002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29042604</v>
          </cell>
          <cell r="BV307">
            <v>5276150</v>
          </cell>
          <cell r="BW307">
            <v>0</v>
          </cell>
          <cell r="BX307">
            <v>0</v>
          </cell>
          <cell r="BY307">
            <v>190755.28125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500000</v>
          </cell>
          <cell r="CS307">
            <v>50000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R307">
            <v>7.9792302715004482</v>
          </cell>
          <cell r="DS307">
            <v>23.598899682331862</v>
          </cell>
          <cell r="DT307">
            <v>43263.22265625</v>
          </cell>
          <cell r="DU307">
            <v>0</v>
          </cell>
          <cell r="DV307">
            <v>0.67500000000000004</v>
          </cell>
          <cell r="DW307">
            <v>0.62275683593749998</v>
          </cell>
          <cell r="DX307">
            <v>5455.35</v>
          </cell>
        </row>
        <row r="308">
          <cell r="A308" t="str">
            <v>Quebec2032</v>
          </cell>
          <cell r="B308" t="str">
            <v>EAST</v>
          </cell>
          <cell r="C308" t="str">
            <v>Quebec</v>
          </cell>
          <cell r="D308">
            <v>2032</v>
          </cell>
          <cell r="F308">
            <v>237189.408</v>
          </cell>
          <cell r="G308">
            <v>30884.271484375</v>
          </cell>
          <cell r="H308">
            <v>56.320142288208004</v>
          </cell>
          <cell r="I308">
            <v>0</v>
          </cell>
          <cell r="J308">
            <v>0</v>
          </cell>
          <cell r="K308">
            <v>1.0329999999999999</v>
          </cell>
          <cell r="L308">
            <v>2.7330000000000001</v>
          </cell>
          <cell r="M308">
            <v>0</v>
          </cell>
          <cell r="N308">
            <v>0</v>
          </cell>
          <cell r="O308">
            <v>4.9268142700195298E-2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46.666195312500001</v>
          </cell>
          <cell r="U308">
            <v>4.2437998046874998</v>
          </cell>
          <cell r="V308">
            <v>0</v>
          </cell>
          <cell r="W308">
            <v>0.91987902832031299</v>
          </cell>
          <cell r="X308">
            <v>0</v>
          </cell>
          <cell r="Y308">
            <v>0</v>
          </cell>
          <cell r="Z308">
            <v>34.347097145080561</v>
          </cell>
          <cell r="AA308">
            <v>0</v>
          </cell>
          <cell r="AB308">
            <v>0</v>
          </cell>
          <cell r="AC308">
            <v>0.83585601806640597</v>
          </cell>
          <cell r="AD308">
            <v>2.6377932128906298</v>
          </cell>
          <cell r="AE308">
            <v>0</v>
          </cell>
          <cell r="AF308">
            <v>0</v>
          </cell>
          <cell r="AG308">
            <v>3.8194923400878898E-2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28.600322265625</v>
          </cell>
          <cell r="AM308">
            <v>1.1522022705078101</v>
          </cell>
          <cell r="AN308">
            <v>0</v>
          </cell>
          <cell r="AO308">
            <v>0.45993951416015605</v>
          </cell>
          <cell r="AP308">
            <v>0</v>
          </cell>
          <cell r="AQ308">
            <v>0</v>
          </cell>
          <cell r="AR308">
            <v>274657.37775585934</v>
          </cell>
          <cell r="AS308">
            <v>0</v>
          </cell>
          <cell r="AT308">
            <v>0</v>
          </cell>
          <cell r="AU308">
            <v>4140.7455</v>
          </cell>
          <cell r="AV308">
            <v>465.88065625000002</v>
          </cell>
          <cell r="AW308">
            <v>0</v>
          </cell>
          <cell r="AX308">
            <v>0</v>
          </cell>
          <cell r="AY308">
            <v>19.169099609374999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250399.95199999999</v>
          </cell>
          <cell r="BE308">
            <v>10120.944</v>
          </cell>
          <cell r="BF308">
            <v>0</v>
          </cell>
          <cell r="BG308">
            <v>4040.1084999999998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28695732</v>
          </cell>
          <cell r="BV308">
            <v>4551950</v>
          </cell>
          <cell r="BW308">
            <v>0</v>
          </cell>
          <cell r="BX308">
            <v>0</v>
          </cell>
          <cell r="BY308">
            <v>191691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50000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R308">
            <v>8.1601567743593364</v>
          </cell>
          <cell r="DS308">
            <v>24.176915297601347</v>
          </cell>
          <cell r="DT308">
            <v>43533.12109375</v>
          </cell>
          <cell r="DU308">
            <v>0</v>
          </cell>
          <cell r="DV308">
            <v>0.67500000000000004</v>
          </cell>
          <cell r="DW308">
            <v>0.62278894042968791</v>
          </cell>
          <cell r="DX308">
            <v>5470.5780000000004</v>
          </cell>
        </row>
        <row r="309">
          <cell r="A309" t="str">
            <v>Quebec2033</v>
          </cell>
          <cell r="B309" t="str">
            <v>EAST</v>
          </cell>
          <cell r="C309" t="str">
            <v>Quebec</v>
          </cell>
          <cell r="D309">
            <v>2033</v>
          </cell>
          <cell r="F309">
            <v>239397.408</v>
          </cell>
          <cell r="G309">
            <v>31142.087890625</v>
          </cell>
          <cell r="H309">
            <v>56.839739807128908</v>
          </cell>
          <cell r="I309">
            <v>0</v>
          </cell>
          <cell r="J309">
            <v>0</v>
          </cell>
          <cell r="K309">
            <v>1.0329999999999999</v>
          </cell>
          <cell r="L309">
            <v>2.7330000000000001</v>
          </cell>
          <cell r="M309">
            <v>0</v>
          </cell>
          <cell r="N309">
            <v>0</v>
          </cell>
          <cell r="O309">
            <v>4.9225097656250001E-2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47.136058593750001</v>
          </cell>
          <cell r="U309">
            <v>4.2937998046874997</v>
          </cell>
          <cell r="V309">
            <v>0</v>
          </cell>
          <cell r="W309">
            <v>0.91965631103515599</v>
          </cell>
          <cell r="X309">
            <v>0</v>
          </cell>
          <cell r="Y309">
            <v>0</v>
          </cell>
          <cell r="Z309">
            <v>34.614245746612553</v>
          </cell>
          <cell r="AA309">
            <v>0</v>
          </cell>
          <cell r="AB309">
            <v>0</v>
          </cell>
          <cell r="AC309">
            <v>0.83600103759765598</v>
          </cell>
          <cell r="AD309">
            <v>2.6377900390625002</v>
          </cell>
          <cell r="AE309">
            <v>0</v>
          </cell>
          <cell r="AF309">
            <v>0</v>
          </cell>
          <cell r="AG309">
            <v>3.8162769317627E-2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28.85496484375</v>
          </cell>
          <cell r="AM309">
            <v>1.1647420654296901</v>
          </cell>
          <cell r="AN309">
            <v>0</v>
          </cell>
          <cell r="AO309">
            <v>0.459828155517578</v>
          </cell>
          <cell r="AP309">
            <v>0</v>
          </cell>
          <cell r="AQ309">
            <v>0</v>
          </cell>
          <cell r="AR309">
            <v>276163.97424804687</v>
          </cell>
          <cell r="AS309">
            <v>0</v>
          </cell>
          <cell r="AT309">
            <v>0</v>
          </cell>
          <cell r="AU309">
            <v>4103.73225</v>
          </cell>
          <cell r="AV309">
            <v>444.16496875000001</v>
          </cell>
          <cell r="AW309">
            <v>0</v>
          </cell>
          <cell r="AX309">
            <v>0</v>
          </cell>
          <cell r="AY309">
            <v>19.075529296875001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251910.416</v>
          </cell>
          <cell r="BE309">
            <v>10203.141</v>
          </cell>
          <cell r="BF309">
            <v>0</v>
          </cell>
          <cell r="BG309">
            <v>4028.0945000000002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28438054</v>
          </cell>
          <cell r="BV309">
            <v>4338621.5</v>
          </cell>
          <cell r="BW309">
            <v>0</v>
          </cell>
          <cell r="BX309">
            <v>0</v>
          </cell>
          <cell r="BY309">
            <v>190755.28125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700000</v>
          </cell>
          <cell r="CS309">
            <v>50000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R309">
            <v>8.3020234304710154</v>
          </cell>
          <cell r="DS309">
            <v>24.801364239751553</v>
          </cell>
          <cell r="DT309">
            <v>44050.5390625</v>
          </cell>
          <cell r="DU309">
            <v>0</v>
          </cell>
          <cell r="DV309">
            <v>0.67500000000000004</v>
          </cell>
          <cell r="DW309">
            <v>0.62275683593749998</v>
          </cell>
          <cell r="DX309">
            <v>5455.35</v>
          </cell>
        </row>
        <row r="310">
          <cell r="A310" t="str">
            <v>Quebec2034</v>
          </cell>
          <cell r="B310" t="str">
            <v>EAST</v>
          </cell>
          <cell r="C310" t="str">
            <v>Quebec</v>
          </cell>
          <cell r="D310">
            <v>2034</v>
          </cell>
          <cell r="F310">
            <v>241853.23199999999</v>
          </cell>
          <cell r="G310">
            <v>31326.455078125</v>
          </cell>
          <cell r="H310">
            <v>57.119876525878901</v>
          </cell>
          <cell r="I310">
            <v>0</v>
          </cell>
          <cell r="J310">
            <v>0</v>
          </cell>
          <cell r="K310">
            <v>1.0329999999999999</v>
          </cell>
          <cell r="L310">
            <v>2.7330000000000001</v>
          </cell>
          <cell r="M310">
            <v>0</v>
          </cell>
          <cell r="N310">
            <v>0</v>
          </cell>
          <cell r="O310">
            <v>4.9225097656250001E-2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47.366195312499997</v>
          </cell>
          <cell r="U310">
            <v>4.3437998046875004</v>
          </cell>
          <cell r="V310">
            <v>0</v>
          </cell>
          <cell r="W310">
            <v>0.91965631103515599</v>
          </cell>
          <cell r="X310">
            <v>0</v>
          </cell>
          <cell r="Y310">
            <v>0</v>
          </cell>
          <cell r="Z310">
            <v>34.78221901321411</v>
          </cell>
          <cell r="AA310">
            <v>0</v>
          </cell>
          <cell r="AB310">
            <v>0</v>
          </cell>
          <cell r="AC310">
            <v>0.83600103759765598</v>
          </cell>
          <cell r="AD310">
            <v>2.6377900390625002</v>
          </cell>
          <cell r="AE310">
            <v>0</v>
          </cell>
          <cell r="AF310">
            <v>0</v>
          </cell>
          <cell r="AG310">
            <v>3.8162769317627E-2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29.009374999999999</v>
          </cell>
          <cell r="AM310">
            <v>1.1783051757812499</v>
          </cell>
          <cell r="AN310">
            <v>0</v>
          </cell>
          <cell r="AO310">
            <v>0.459828155517578</v>
          </cell>
          <cell r="AP310">
            <v>0</v>
          </cell>
          <cell r="AQ310">
            <v>0</v>
          </cell>
          <cell r="AR310">
            <v>277780.40393554687</v>
          </cell>
          <cell r="AS310">
            <v>0</v>
          </cell>
          <cell r="AT310">
            <v>0</v>
          </cell>
          <cell r="AU310">
            <v>4182.0622499999999</v>
          </cell>
          <cell r="AV310">
            <v>474.58865624999999</v>
          </cell>
          <cell r="AW310">
            <v>0</v>
          </cell>
          <cell r="AX310">
            <v>0</v>
          </cell>
          <cell r="AY310">
            <v>19.075529296875001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253299.28</v>
          </cell>
          <cell r="BE310">
            <v>10321.953</v>
          </cell>
          <cell r="BF310">
            <v>0</v>
          </cell>
          <cell r="BG310">
            <v>4028.0945000000002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28980356</v>
          </cell>
          <cell r="BV310">
            <v>4637163</v>
          </cell>
          <cell r="BW310">
            <v>0</v>
          </cell>
          <cell r="BX310">
            <v>0</v>
          </cell>
          <cell r="BY310">
            <v>190755.28125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50000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R310">
            <v>8.4352887823393203</v>
          </cell>
          <cell r="DS310">
            <v>25.436268433917867</v>
          </cell>
          <cell r="DT310">
            <v>44470.6875</v>
          </cell>
          <cell r="DU310">
            <v>0</v>
          </cell>
          <cell r="DV310">
            <v>0.67500000000000004</v>
          </cell>
          <cell r="DW310">
            <v>0.62275683593749998</v>
          </cell>
          <cell r="DX310">
            <v>5455.35</v>
          </cell>
        </row>
        <row r="311">
          <cell r="A311" t="str">
            <v>Quebec2035</v>
          </cell>
          <cell r="B311" t="str">
            <v>EAST</v>
          </cell>
          <cell r="C311" t="str">
            <v>Quebec</v>
          </cell>
          <cell r="D311">
            <v>2035</v>
          </cell>
          <cell r="F311">
            <v>244362.35200000001</v>
          </cell>
          <cell r="G311">
            <v>31378.908203125</v>
          </cell>
          <cell r="H311">
            <v>57.169876525878905</v>
          </cell>
          <cell r="I311">
            <v>0</v>
          </cell>
          <cell r="J311">
            <v>0</v>
          </cell>
          <cell r="K311">
            <v>1.0329999999999999</v>
          </cell>
          <cell r="L311">
            <v>2.7330000000000001</v>
          </cell>
          <cell r="M311">
            <v>0</v>
          </cell>
          <cell r="N311">
            <v>0</v>
          </cell>
          <cell r="O311">
            <v>4.9225097656250001E-2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47.366195312499997</v>
          </cell>
          <cell r="U311">
            <v>4.3937998046875002</v>
          </cell>
          <cell r="V311">
            <v>0</v>
          </cell>
          <cell r="W311">
            <v>0.91965631103515599</v>
          </cell>
          <cell r="X311">
            <v>0</v>
          </cell>
          <cell r="Y311">
            <v>0</v>
          </cell>
          <cell r="Z311">
            <v>34.795782001495361</v>
          </cell>
          <cell r="AA311">
            <v>0</v>
          </cell>
          <cell r="AB311">
            <v>0</v>
          </cell>
          <cell r="AC311">
            <v>0.83600103759765598</v>
          </cell>
          <cell r="AD311">
            <v>2.6377900390625002</v>
          </cell>
          <cell r="AE311">
            <v>0</v>
          </cell>
          <cell r="AF311">
            <v>0</v>
          </cell>
          <cell r="AG311">
            <v>3.8162769317627E-2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29.009374999999999</v>
          </cell>
          <cell r="AM311">
            <v>1.1918681640625</v>
          </cell>
          <cell r="AN311">
            <v>0</v>
          </cell>
          <cell r="AO311">
            <v>0.459828155517578</v>
          </cell>
          <cell r="AP311">
            <v>0</v>
          </cell>
          <cell r="AQ311">
            <v>0</v>
          </cell>
          <cell r="AR311">
            <v>278237.97509179683</v>
          </cell>
          <cell r="AS311">
            <v>0</v>
          </cell>
          <cell r="AT311">
            <v>0</v>
          </cell>
          <cell r="AU311">
            <v>4336.6890000000003</v>
          </cell>
          <cell r="AV311">
            <v>642.46506250000004</v>
          </cell>
          <cell r="AW311">
            <v>0</v>
          </cell>
          <cell r="AX311">
            <v>0</v>
          </cell>
          <cell r="AY311">
            <v>19.075529296875001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253315.53599999999</v>
          </cell>
          <cell r="BE311">
            <v>10440.764999999999</v>
          </cell>
          <cell r="BF311">
            <v>0</v>
          </cell>
          <cell r="BG311">
            <v>4028.0945000000002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30059210</v>
          </cell>
          <cell r="BV311">
            <v>6280863.5</v>
          </cell>
          <cell r="BW311">
            <v>0</v>
          </cell>
          <cell r="BX311">
            <v>0</v>
          </cell>
          <cell r="BY311">
            <v>190755.28125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50000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R311">
            <v>8.4785333887683674</v>
          </cell>
          <cell r="DS311">
            <v>26.089618013524856</v>
          </cell>
          <cell r="DT311">
            <v>44883.3515625</v>
          </cell>
          <cell r="DU311">
            <v>0</v>
          </cell>
          <cell r="DV311">
            <v>0.67500000000000004</v>
          </cell>
          <cell r="DW311">
            <v>0.62275683593749998</v>
          </cell>
          <cell r="DX311">
            <v>5455.35</v>
          </cell>
        </row>
        <row r="312">
          <cell r="A312" t="str">
            <v>RFCMISO2008</v>
          </cell>
          <cell r="B312" t="str">
            <v>EAST</v>
          </cell>
          <cell r="C312" t="str">
            <v>RFCMISO</v>
          </cell>
          <cell r="D312">
            <v>2008</v>
          </cell>
          <cell r="N312">
            <v>0</v>
          </cell>
          <cell r="O312">
            <v>2.0702375488281302</v>
          </cell>
          <cell r="P312">
            <v>0</v>
          </cell>
          <cell r="Q312">
            <v>0</v>
          </cell>
          <cell r="R312">
            <v>0</v>
          </cell>
          <cell r="S312">
            <v>1.04147998046875</v>
          </cell>
          <cell r="T312">
            <v>0.372022003173828</v>
          </cell>
          <cell r="U312">
            <v>0.228886260986328</v>
          </cell>
          <cell r="V312">
            <v>0</v>
          </cell>
          <cell r="W312">
            <v>0.39948489379882801</v>
          </cell>
          <cell r="X312">
            <v>4.0666665881872197E-5</v>
          </cell>
          <cell r="Y312">
            <v>1.8720000000000001</v>
          </cell>
          <cell r="Z312">
            <v>59.100841651167713</v>
          </cell>
          <cell r="AA312">
            <v>32.307638671874997</v>
          </cell>
          <cell r="AB312">
            <v>0</v>
          </cell>
          <cell r="AC312">
            <v>7.1169707031250002</v>
          </cell>
          <cell r="AD312">
            <v>9.5507343749999993</v>
          </cell>
          <cell r="AE312">
            <v>1.29053100585938</v>
          </cell>
          <cell r="AF312">
            <v>0</v>
          </cell>
          <cell r="AG312">
            <v>0.75686163330078104</v>
          </cell>
          <cell r="AH312">
            <v>0</v>
          </cell>
          <cell r="AI312">
            <v>0</v>
          </cell>
          <cell r="AJ312">
            <v>0</v>
          </cell>
          <cell r="AK312">
            <v>0.85436419677734399</v>
          </cell>
          <cell r="AL312">
            <v>0.28247064208984396</v>
          </cell>
          <cell r="AM312">
            <v>5.9459671020507796E-2</v>
          </cell>
          <cell r="AN312">
            <v>0</v>
          </cell>
          <cell r="AO312">
            <v>0.19974244689941401</v>
          </cell>
          <cell r="AP312">
            <v>8.7349079549312592E-6</v>
          </cell>
          <cell r="AQ312">
            <v>1.8720000000000001</v>
          </cell>
          <cell r="AR312">
            <v>339156.04671439371</v>
          </cell>
          <cell r="AS312">
            <v>260600.33600000001</v>
          </cell>
          <cell r="AT312">
            <v>0</v>
          </cell>
          <cell r="AU312">
            <v>30104.37</v>
          </cell>
          <cell r="AV312">
            <v>1053.9066250000001</v>
          </cell>
          <cell r="AW312">
            <v>1236.9367500000001</v>
          </cell>
          <cell r="AX312">
            <v>0</v>
          </cell>
          <cell r="AY312">
            <v>441.28100000000001</v>
          </cell>
          <cell r="AZ312">
            <v>0</v>
          </cell>
          <cell r="BA312">
            <v>0</v>
          </cell>
          <cell r="BB312">
            <v>0</v>
          </cell>
          <cell r="BC312">
            <v>446.10943750000001</v>
          </cell>
          <cell r="BD312">
            <v>2481.0672500000001</v>
          </cell>
          <cell r="BE312">
            <v>488.91825</v>
          </cell>
          <cell r="BF312">
            <v>0</v>
          </cell>
          <cell r="BG312">
            <v>1753.8086249999999</v>
          </cell>
          <cell r="BH312">
            <v>6.05093154907227E-2</v>
          </cell>
          <cell r="BI312">
            <v>-1294.019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26.354970703125002</v>
          </cell>
          <cell r="BO312">
            <v>0</v>
          </cell>
          <cell r="BP312">
            <v>0</v>
          </cell>
          <cell r="BQ312">
            <v>0</v>
          </cell>
          <cell r="BR312">
            <v>186.88429687499999</v>
          </cell>
          <cell r="BS312">
            <v>2662781440</v>
          </cell>
          <cell r="BT312">
            <v>0</v>
          </cell>
          <cell r="BU312">
            <v>239333312</v>
          </cell>
          <cell r="BV312">
            <v>11127781</v>
          </cell>
          <cell r="BW312">
            <v>19546268</v>
          </cell>
          <cell r="BX312">
            <v>0</v>
          </cell>
          <cell r="BY312">
            <v>6204523</v>
          </cell>
          <cell r="BZ312">
            <v>0</v>
          </cell>
          <cell r="CA312">
            <v>0</v>
          </cell>
          <cell r="CB312">
            <v>0</v>
          </cell>
          <cell r="CC312">
            <v>4385702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331549.71875</v>
          </cell>
          <cell r="CI312">
            <v>0</v>
          </cell>
          <cell r="CJ312">
            <v>0</v>
          </cell>
          <cell r="CK312">
            <v>0</v>
          </cell>
          <cell r="CL312">
            <v>1965228.5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12000</v>
          </cell>
          <cell r="CR312">
            <v>0</v>
          </cell>
          <cell r="CS312">
            <v>262310</v>
          </cell>
          <cell r="CT312">
            <v>28200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Q312" t="str">
            <v xml:space="preserve"> 5/12/2010 4:45:05 PM</v>
          </cell>
          <cell r="DR312" t="str">
            <v xml:space="preserve"> 5/12/2010 4:45:05 PM</v>
          </cell>
          <cell r="DS312" t="str">
            <v xml:space="preserve"> 5/12/2010 4:45:05 PM</v>
          </cell>
          <cell r="DT312">
            <v>54396.199829101599</v>
          </cell>
          <cell r="DU312" t="str">
            <v xml:space="preserve"> 5/12/2010 4:45:05 PM</v>
          </cell>
          <cell r="DV312">
            <v>5.1539052734375002</v>
          </cell>
          <cell r="DW312">
            <v>4.8100595703125002</v>
          </cell>
          <cell r="DX312">
            <v>41630.031999999999</v>
          </cell>
        </row>
        <row r="313">
          <cell r="A313" t="str">
            <v>RFCMISO2009</v>
          </cell>
          <cell r="B313" t="str">
            <v>EAST</v>
          </cell>
          <cell r="C313" t="str">
            <v>RFCMISO</v>
          </cell>
          <cell r="D313">
            <v>2009</v>
          </cell>
          <cell r="F313">
            <v>300574.32</v>
          </cell>
          <cell r="G313">
            <v>33944.592407226599</v>
          </cell>
          <cell r="H313">
            <v>76.574797872804098</v>
          </cell>
          <cell r="I313">
            <v>43.171660156249999</v>
          </cell>
          <cell r="J313">
            <v>0</v>
          </cell>
          <cell r="K313">
            <v>8.3587167968749991</v>
          </cell>
          <cell r="L313">
            <v>11.470253906250001</v>
          </cell>
          <cell r="M313">
            <v>2.22504736328125</v>
          </cell>
          <cell r="N313">
            <v>0</v>
          </cell>
          <cell r="O313">
            <v>2.0698100585937498</v>
          </cell>
          <cell r="P313">
            <v>0</v>
          </cell>
          <cell r="Q313">
            <v>0</v>
          </cell>
          <cell r="R313">
            <v>0</v>
          </cell>
          <cell r="S313">
            <v>1.04147998046875</v>
          </cell>
          <cell r="T313">
            <v>0.372022003173828</v>
          </cell>
          <cell r="U313">
            <v>0.479316589355469</v>
          </cell>
          <cell r="V313">
            <v>0</v>
          </cell>
          <cell r="W313">
            <v>0.42881921386718802</v>
          </cell>
          <cell r="X313">
            <v>1.2200000137090699E-4</v>
          </cell>
          <cell r="Y313">
            <v>1.8720000000000001</v>
          </cell>
          <cell r="Z313">
            <v>58.000593442330135</v>
          </cell>
          <cell r="AA313">
            <v>31.989210937500001</v>
          </cell>
          <cell r="AB313">
            <v>0</v>
          </cell>
          <cell r="AC313">
            <v>6.9413012695312499</v>
          </cell>
          <cell r="AD313">
            <v>9.5121826171875004</v>
          </cell>
          <cell r="AE313">
            <v>1.4317373046874999</v>
          </cell>
          <cell r="AF313">
            <v>0</v>
          </cell>
          <cell r="AG313">
            <v>0.48032318115234396</v>
          </cell>
          <cell r="AH313">
            <v>0</v>
          </cell>
          <cell r="AI313">
            <v>0</v>
          </cell>
          <cell r="AJ313">
            <v>0</v>
          </cell>
          <cell r="AK313">
            <v>0.83518652343749999</v>
          </cell>
          <cell r="AL313">
            <v>0.37227377319335897</v>
          </cell>
          <cell r="AM313">
            <v>0.13329835510253901</v>
          </cell>
          <cell r="AN313">
            <v>0</v>
          </cell>
          <cell r="AO313">
            <v>0.21440960693359401</v>
          </cell>
          <cell r="AP313">
            <v>1.9482979550957702E-5</v>
          </cell>
          <cell r="AQ313">
            <v>1.8720000000000001</v>
          </cell>
          <cell r="AR313">
            <v>320349.91304785165</v>
          </cell>
          <cell r="AS313">
            <v>243046.78400000001</v>
          </cell>
          <cell r="AT313">
            <v>0</v>
          </cell>
          <cell r="AU313">
            <v>32819.152000000002</v>
          </cell>
          <cell r="AV313">
            <v>224.96407812499999</v>
          </cell>
          <cell r="AW313">
            <v>1226.8633749999999</v>
          </cell>
          <cell r="AX313">
            <v>0</v>
          </cell>
          <cell r="AY313">
            <v>439.77499999999998</v>
          </cell>
          <cell r="AZ313">
            <v>0</v>
          </cell>
          <cell r="BA313">
            <v>0</v>
          </cell>
          <cell r="BB313">
            <v>0</v>
          </cell>
          <cell r="BC313">
            <v>463.74396875000002</v>
          </cell>
          <cell r="BD313">
            <v>3259.1947500000001</v>
          </cell>
          <cell r="BE313">
            <v>1098.092875</v>
          </cell>
          <cell r="BF313">
            <v>0</v>
          </cell>
          <cell r="BG313">
            <v>1875.33575</v>
          </cell>
          <cell r="BH313">
            <v>0.1706708984375</v>
          </cell>
          <cell r="BI313">
            <v>-1103.7470000000001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22.833492187499999</v>
          </cell>
          <cell r="BO313">
            <v>0</v>
          </cell>
          <cell r="BP313">
            <v>0</v>
          </cell>
          <cell r="BQ313">
            <v>0</v>
          </cell>
          <cell r="BR313">
            <v>21.374087890624999</v>
          </cell>
          <cell r="BS313">
            <v>2475537920</v>
          </cell>
          <cell r="BT313">
            <v>0</v>
          </cell>
          <cell r="BU313">
            <v>250984848</v>
          </cell>
          <cell r="BV313">
            <v>2493910.5</v>
          </cell>
          <cell r="BW313">
            <v>19492746</v>
          </cell>
          <cell r="BX313">
            <v>0</v>
          </cell>
          <cell r="BY313">
            <v>6183210.5</v>
          </cell>
          <cell r="BZ313">
            <v>0</v>
          </cell>
          <cell r="CA313">
            <v>0</v>
          </cell>
          <cell r="CB313">
            <v>0</v>
          </cell>
          <cell r="CC313">
            <v>4559696.5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292919.4375</v>
          </cell>
          <cell r="CI313">
            <v>0</v>
          </cell>
          <cell r="CJ313">
            <v>0</v>
          </cell>
          <cell r="CK313">
            <v>0</v>
          </cell>
          <cell r="CL313">
            <v>224764.5625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519650</v>
          </cell>
          <cell r="CT313">
            <v>24036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265000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T313">
            <v>54695.395385742202</v>
          </cell>
          <cell r="DV313">
            <v>5.0855498046875001</v>
          </cell>
          <cell r="DW313">
            <v>4.2186503906250001</v>
          </cell>
          <cell r="DX313">
            <v>36955.375999999997</v>
          </cell>
        </row>
        <row r="314">
          <cell r="A314" t="str">
            <v>RFCMISO2010</v>
          </cell>
          <cell r="B314" t="str">
            <v>EAST</v>
          </cell>
          <cell r="C314" t="str">
            <v>RFCMISO</v>
          </cell>
          <cell r="D314">
            <v>2010</v>
          </cell>
          <cell r="F314">
            <v>317169.07199999999</v>
          </cell>
          <cell r="G314">
            <v>35936.679321289099</v>
          </cell>
          <cell r="H314">
            <v>77.602868088722232</v>
          </cell>
          <cell r="I314">
            <v>43.542390625000003</v>
          </cell>
          <cell r="J314">
            <v>0</v>
          </cell>
          <cell r="K314">
            <v>8.3587167968749991</v>
          </cell>
          <cell r="L314">
            <v>11.470253906250001</v>
          </cell>
          <cell r="M314">
            <v>2.22504736328125</v>
          </cell>
          <cell r="N314">
            <v>0</v>
          </cell>
          <cell r="O314">
            <v>2.0698100585937498</v>
          </cell>
          <cell r="P314">
            <v>0</v>
          </cell>
          <cell r="Q314">
            <v>0</v>
          </cell>
          <cell r="R314">
            <v>0</v>
          </cell>
          <cell r="S314">
            <v>1.04147998046875</v>
          </cell>
          <cell r="T314">
            <v>0.372022003173828</v>
          </cell>
          <cell r="U314">
            <v>1.0139890136718801</v>
          </cell>
          <cell r="V314">
            <v>0</v>
          </cell>
          <cell r="W314">
            <v>0.43524545288085897</v>
          </cell>
          <cell r="X314">
            <v>2.8069314956665E-3</v>
          </cell>
          <cell r="Y314">
            <v>1.8720000000000001</v>
          </cell>
          <cell r="Z314">
            <v>58.633000992327929</v>
          </cell>
          <cell r="AA314">
            <v>32.5606171875</v>
          </cell>
          <cell r="AB314">
            <v>0</v>
          </cell>
          <cell r="AC314">
            <v>6.8946625976562501</v>
          </cell>
          <cell r="AD314">
            <v>9.3664169921874993</v>
          </cell>
          <cell r="AE314">
            <v>1.33740771484375</v>
          </cell>
          <cell r="AF314">
            <v>0</v>
          </cell>
          <cell r="AG314">
            <v>0.42097479248046898</v>
          </cell>
          <cell r="AH314">
            <v>0</v>
          </cell>
          <cell r="AI314">
            <v>0</v>
          </cell>
          <cell r="AJ314">
            <v>0</v>
          </cell>
          <cell r="AK314">
            <v>0.838561340332031</v>
          </cell>
          <cell r="AL314">
            <v>0.330573486328125</v>
          </cell>
          <cell r="AM314">
            <v>0.26675851440429699</v>
          </cell>
          <cell r="AN314">
            <v>0</v>
          </cell>
          <cell r="AO314">
            <v>0.21762272644042999</v>
          </cell>
          <cell r="AP314">
            <v>4.7741749882698097E-4</v>
          </cell>
          <cell r="AQ314">
            <v>1.8720000000000001</v>
          </cell>
          <cell r="AR314">
            <v>339551.2860996094</v>
          </cell>
          <cell r="AS314">
            <v>258088.60800000001</v>
          </cell>
          <cell r="AT314">
            <v>0</v>
          </cell>
          <cell r="AU314">
            <v>33182.097999999998</v>
          </cell>
          <cell r="AV314">
            <v>739.29237499999999</v>
          </cell>
          <cell r="AW314">
            <v>1627.0886250000001</v>
          </cell>
          <cell r="AX314">
            <v>0</v>
          </cell>
          <cell r="AY314">
            <v>439.75725</v>
          </cell>
          <cell r="AZ314">
            <v>0</v>
          </cell>
          <cell r="BA314">
            <v>0</v>
          </cell>
          <cell r="BB314">
            <v>0</v>
          </cell>
          <cell r="BC314">
            <v>438</v>
          </cell>
          <cell r="BD314">
            <v>2866.9807500000002</v>
          </cell>
          <cell r="BE314">
            <v>2320.61175</v>
          </cell>
          <cell r="BF314">
            <v>0</v>
          </cell>
          <cell r="BG314">
            <v>1906.1693749999999</v>
          </cell>
          <cell r="BH314">
            <v>4.1820703124999996</v>
          </cell>
          <cell r="BI314">
            <v>-1350.992375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31.307716796874999</v>
          </cell>
          <cell r="BO314">
            <v>0</v>
          </cell>
          <cell r="BP314">
            <v>0</v>
          </cell>
          <cell r="BQ314">
            <v>0</v>
          </cell>
          <cell r="BR314">
            <v>302.1065625</v>
          </cell>
          <cell r="BS314">
            <v>2624768000</v>
          </cell>
          <cell r="BT314">
            <v>0</v>
          </cell>
          <cell r="BU314">
            <v>254709264</v>
          </cell>
          <cell r="BV314">
            <v>7808170</v>
          </cell>
          <cell r="BW314">
            <v>24436752</v>
          </cell>
          <cell r="BX314">
            <v>0</v>
          </cell>
          <cell r="BY314">
            <v>6182964</v>
          </cell>
          <cell r="BZ314">
            <v>0</v>
          </cell>
          <cell r="CA314">
            <v>0</v>
          </cell>
          <cell r="CB314">
            <v>0</v>
          </cell>
          <cell r="CC314">
            <v>4305978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393515.5</v>
          </cell>
          <cell r="CI314">
            <v>0</v>
          </cell>
          <cell r="CJ314">
            <v>0</v>
          </cell>
          <cell r="CK314">
            <v>0</v>
          </cell>
          <cell r="CL314">
            <v>3176877.25</v>
          </cell>
          <cell r="CM314">
            <v>1230000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158042</v>
          </cell>
          <cell r="CT314">
            <v>0</v>
          </cell>
          <cell r="CU314">
            <v>0</v>
          </cell>
          <cell r="CV314">
            <v>0</v>
          </cell>
          <cell r="CW314">
            <v>3931</v>
          </cell>
          <cell r="CX314">
            <v>0</v>
          </cell>
          <cell r="CY314">
            <v>241000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T314">
            <v>62544.091430664099</v>
          </cell>
          <cell r="DV314">
            <v>5.1991059570312501</v>
          </cell>
          <cell r="DW314">
            <v>4.5269282226562497</v>
          </cell>
          <cell r="DX314">
            <v>38956.076000000001</v>
          </cell>
        </row>
        <row r="315">
          <cell r="A315" t="str">
            <v>RFCMISO2011</v>
          </cell>
          <cell r="B315" t="str">
            <v>EAST</v>
          </cell>
          <cell r="C315" t="str">
            <v>RFCMISO</v>
          </cell>
          <cell r="D315">
            <v>2011</v>
          </cell>
          <cell r="F315">
            <v>319688.80800000002</v>
          </cell>
          <cell r="G315">
            <v>35912.518432617202</v>
          </cell>
          <cell r="H315">
            <v>77.749502663612375</v>
          </cell>
          <cell r="I315">
            <v>43.424867187499999</v>
          </cell>
          <cell r="J315">
            <v>0</v>
          </cell>
          <cell r="K315">
            <v>8.3587167968749991</v>
          </cell>
          <cell r="L315">
            <v>11.470253906250001</v>
          </cell>
          <cell r="M315">
            <v>2.22504736328125</v>
          </cell>
          <cell r="N315">
            <v>0</v>
          </cell>
          <cell r="O315">
            <v>2.0698100585937498</v>
          </cell>
          <cell r="P315">
            <v>0</v>
          </cell>
          <cell r="Q315">
            <v>0</v>
          </cell>
          <cell r="R315">
            <v>0</v>
          </cell>
          <cell r="S315">
            <v>1.04147998046875</v>
          </cell>
          <cell r="T315">
            <v>0.372022003173828</v>
          </cell>
          <cell r="U315">
            <v>1.2092465820312499</v>
          </cell>
          <cell r="V315">
            <v>0</v>
          </cell>
          <cell r="W315">
            <v>0.43524545288085897</v>
          </cell>
          <cell r="X315">
            <v>1.08343286514282E-2</v>
          </cell>
          <cell r="Y315">
            <v>1.8720000000000001</v>
          </cell>
          <cell r="Z315">
            <v>58.768991902470589</v>
          </cell>
          <cell r="AA315">
            <v>32.507810546875</v>
          </cell>
          <cell r="AB315">
            <v>0</v>
          </cell>
          <cell r="AC315">
            <v>6.9388520507812501</v>
          </cell>
          <cell r="AD315">
            <v>9.4399023437499991</v>
          </cell>
          <cell r="AE315">
            <v>1.36362219238281</v>
          </cell>
          <cell r="AF315">
            <v>0</v>
          </cell>
          <cell r="AG315">
            <v>0.35018551635742201</v>
          </cell>
          <cell r="AH315">
            <v>0</v>
          </cell>
          <cell r="AI315">
            <v>0</v>
          </cell>
          <cell r="AJ315">
            <v>0</v>
          </cell>
          <cell r="AK315">
            <v>0.79244470214843798</v>
          </cell>
          <cell r="AL315">
            <v>0.32804098510742197</v>
          </cell>
          <cell r="AM315">
            <v>0.31807589721679697</v>
          </cell>
          <cell r="AN315">
            <v>0</v>
          </cell>
          <cell r="AO315">
            <v>0.21762272644042999</v>
          </cell>
          <cell r="AP315">
            <v>1.8031054735183701E-3</v>
          </cell>
          <cell r="AQ315">
            <v>1.8720000000000001</v>
          </cell>
          <cell r="AR315">
            <v>337622.21218066406</v>
          </cell>
          <cell r="AS315">
            <v>256388.16</v>
          </cell>
          <cell r="AT315">
            <v>0</v>
          </cell>
          <cell r="AU315">
            <v>32269.133999999998</v>
          </cell>
          <cell r="AV315">
            <v>244.967375</v>
          </cell>
          <cell r="AW315">
            <v>1278.927375</v>
          </cell>
          <cell r="AX315">
            <v>0</v>
          </cell>
          <cell r="AY315">
            <v>439.77175</v>
          </cell>
          <cell r="AZ315">
            <v>0</v>
          </cell>
          <cell r="BA315">
            <v>0</v>
          </cell>
          <cell r="BB315">
            <v>0</v>
          </cell>
          <cell r="BC315">
            <v>438</v>
          </cell>
          <cell r="BD315">
            <v>2854.7652499999999</v>
          </cell>
          <cell r="BE315">
            <v>2782.4479999999999</v>
          </cell>
          <cell r="BF315">
            <v>0</v>
          </cell>
          <cell r="BG315">
            <v>1906.3343749999999</v>
          </cell>
          <cell r="BH315">
            <v>15.7950634765625</v>
          </cell>
          <cell r="BI315">
            <v>-1747.068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23.448765625</v>
          </cell>
          <cell r="BO315">
            <v>0</v>
          </cell>
          <cell r="BP315">
            <v>0</v>
          </cell>
          <cell r="BQ315">
            <v>0</v>
          </cell>
          <cell r="BR315">
            <v>93.220226562500002</v>
          </cell>
          <cell r="BS315">
            <v>2596376064</v>
          </cell>
          <cell r="BT315">
            <v>0</v>
          </cell>
          <cell r="BU315">
            <v>247063616</v>
          </cell>
          <cell r="BV315">
            <v>2708115.75</v>
          </cell>
          <cell r="BW315">
            <v>20086070</v>
          </cell>
          <cell r="BX315">
            <v>0</v>
          </cell>
          <cell r="BY315">
            <v>6183166</v>
          </cell>
          <cell r="BZ315">
            <v>0</v>
          </cell>
          <cell r="CA315">
            <v>0</v>
          </cell>
          <cell r="CB315">
            <v>0</v>
          </cell>
          <cell r="CC315">
            <v>4305978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300822.5625</v>
          </cell>
          <cell r="CI315">
            <v>0</v>
          </cell>
          <cell r="CJ315">
            <v>0</v>
          </cell>
          <cell r="CK315">
            <v>0</v>
          </cell>
          <cell r="CL315">
            <v>980280.625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193581</v>
          </cell>
          <cell r="CT315">
            <v>0</v>
          </cell>
          <cell r="CU315">
            <v>0</v>
          </cell>
          <cell r="CV315">
            <v>0</v>
          </cell>
          <cell r="CW315">
            <v>9829</v>
          </cell>
          <cell r="CX315">
            <v>0</v>
          </cell>
          <cell r="CY315">
            <v>238000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T315">
            <v>60182.321777343801</v>
          </cell>
          <cell r="DV315">
            <v>5.25997900390625</v>
          </cell>
          <cell r="DW315">
            <v>4.6386318359374998</v>
          </cell>
          <cell r="DX315">
            <v>40634.307999999997</v>
          </cell>
        </row>
        <row r="316">
          <cell r="A316" t="str">
            <v>RFCMISO2012</v>
          </cell>
          <cell r="B316" t="str">
            <v>EAST</v>
          </cell>
          <cell r="C316" t="str">
            <v>RFCMISO</v>
          </cell>
          <cell r="D316">
            <v>2012</v>
          </cell>
          <cell r="F316">
            <v>330774.288</v>
          </cell>
          <cell r="G316">
            <v>36533.284790039099</v>
          </cell>
          <cell r="H316">
            <v>78.048866979599026</v>
          </cell>
          <cell r="I316">
            <v>43.137707031250002</v>
          </cell>
          <cell r="J316">
            <v>0.26336065673828102</v>
          </cell>
          <cell r="K316">
            <v>8.3596874999999997</v>
          </cell>
          <cell r="L316">
            <v>11.5730654296875</v>
          </cell>
          <cell r="M316">
            <v>2.2250451660156298</v>
          </cell>
          <cell r="N316">
            <v>0</v>
          </cell>
          <cell r="O316">
            <v>2.0702375488281302</v>
          </cell>
          <cell r="P316">
            <v>0</v>
          </cell>
          <cell r="Q316">
            <v>0</v>
          </cell>
          <cell r="R316">
            <v>0</v>
          </cell>
          <cell r="S316">
            <v>1.04147998046875</v>
          </cell>
          <cell r="T316">
            <v>0.372022003173828</v>
          </cell>
          <cell r="U316">
            <v>1.4088797607421899</v>
          </cell>
          <cell r="V316">
            <v>0</v>
          </cell>
          <cell r="W316">
            <v>0.44374172973632803</v>
          </cell>
          <cell r="X316">
            <v>2.1485387802123997E-2</v>
          </cell>
          <cell r="Y316">
            <v>1.8720000000000001</v>
          </cell>
          <cell r="Z316">
            <v>58.906285831689829</v>
          </cell>
          <cell r="AA316">
            <v>32.502820312499999</v>
          </cell>
          <cell r="AB316">
            <v>0.21425817871093802</v>
          </cell>
          <cell r="AC316">
            <v>6.8608813476562496</v>
          </cell>
          <cell r="AD316">
            <v>9.4979570312499995</v>
          </cell>
          <cell r="AE316">
            <v>1.21610827636719</v>
          </cell>
          <cell r="AF316">
            <v>0</v>
          </cell>
          <cell r="AG316">
            <v>0.38338577270507801</v>
          </cell>
          <cell r="AH316">
            <v>0</v>
          </cell>
          <cell r="AI316">
            <v>0</v>
          </cell>
          <cell r="AJ316">
            <v>0</v>
          </cell>
          <cell r="AK316">
            <v>0.80379791259765598</v>
          </cell>
          <cell r="AL316">
            <v>0.32777526855468803</v>
          </cell>
          <cell r="AM316">
            <v>0.37117575073242198</v>
          </cell>
          <cell r="AN316">
            <v>0</v>
          </cell>
          <cell r="AO316">
            <v>0.22187086486816401</v>
          </cell>
          <cell r="AP316">
            <v>3.5095102787017799E-3</v>
          </cell>
          <cell r="AQ316">
            <v>1.8720000000000001</v>
          </cell>
          <cell r="AR316">
            <v>344342.97153515625</v>
          </cell>
          <cell r="AS316">
            <v>262939.728</v>
          </cell>
          <cell r="AT316">
            <v>1683.0956249999999</v>
          </cell>
          <cell r="AU316">
            <v>30111.432000000001</v>
          </cell>
          <cell r="AV316">
            <v>436.14906250000001</v>
          </cell>
          <cell r="AW316">
            <v>1256.6008750000001</v>
          </cell>
          <cell r="AX316">
            <v>0</v>
          </cell>
          <cell r="AY316">
            <v>441.2793125</v>
          </cell>
          <cell r="AZ316">
            <v>0</v>
          </cell>
          <cell r="BA316">
            <v>0</v>
          </cell>
          <cell r="BB316">
            <v>0</v>
          </cell>
          <cell r="BC316">
            <v>439.2</v>
          </cell>
          <cell r="BD316">
            <v>2856.4652500000002</v>
          </cell>
          <cell r="BE316">
            <v>3255.3895000000002</v>
          </cell>
          <cell r="BF316">
            <v>0</v>
          </cell>
          <cell r="BG316">
            <v>1912.8791249999999</v>
          </cell>
          <cell r="BH316">
            <v>30.82704296875</v>
          </cell>
          <cell r="BI316">
            <v>-1848.2683750000001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24.162695312499999</v>
          </cell>
          <cell r="BO316">
            <v>0</v>
          </cell>
          <cell r="BP316">
            <v>0</v>
          </cell>
          <cell r="BQ316">
            <v>0</v>
          </cell>
          <cell r="BR316">
            <v>130.727421875</v>
          </cell>
          <cell r="BS316">
            <v>2663627264</v>
          </cell>
          <cell r="BT316">
            <v>14642932</v>
          </cell>
          <cell r="BU316">
            <v>235015728</v>
          </cell>
          <cell r="BV316">
            <v>4640272</v>
          </cell>
          <cell r="BW316">
            <v>19797248</v>
          </cell>
          <cell r="BX316">
            <v>0</v>
          </cell>
          <cell r="BY316">
            <v>6204503.5</v>
          </cell>
          <cell r="BZ316">
            <v>0</v>
          </cell>
          <cell r="CA316">
            <v>0</v>
          </cell>
          <cell r="CB316">
            <v>0</v>
          </cell>
          <cell r="CC316">
            <v>4317775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308387.96875</v>
          </cell>
          <cell r="CI316">
            <v>0</v>
          </cell>
          <cell r="CJ316">
            <v>0</v>
          </cell>
          <cell r="CK316">
            <v>0</v>
          </cell>
          <cell r="CL316">
            <v>1374696.875</v>
          </cell>
          <cell r="CM316">
            <v>0</v>
          </cell>
          <cell r="CN316">
            <v>630000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193581</v>
          </cell>
          <cell r="CT316">
            <v>101935</v>
          </cell>
          <cell r="CU316">
            <v>0</v>
          </cell>
          <cell r="CV316">
            <v>0</v>
          </cell>
          <cell r="CW316">
            <v>10812</v>
          </cell>
          <cell r="CX316">
            <v>0</v>
          </cell>
          <cell r="CY316">
            <v>654500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100000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T316">
            <v>62017.085083007798</v>
          </cell>
          <cell r="DV316">
            <v>5.2601547851562502</v>
          </cell>
          <cell r="DW316">
            <v>4.6307456054687499</v>
          </cell>
          <cell r="DX316">
            <v>40673.303999999996</v>
          </cell>
        </row>
        <row r="317">
          <cell r="A317" t="str">
            <v>RFCMISO2013</v>
          </cell>
          <cell r="B317" t="str">
            <v>EAST</v>
          </cell>
          <cell r="C317" t="str">
            <v>RFCMISO</v>
          </cell>
          <cell r="D317">
            <v>2013</v>
          </cell>
          <cell r="F317">
            <v>339230.47200000001</v>
          </cell>
          <cell r="G317">
            <v>37065.461547851599</v>
          </cell>
          <cell r="H317">
            <v>78.067536964416519</v>
          </cell>
          <cell r="I317">
            <v>42.5323671875</v>
          </cell>
          <cell r="J317">
            <v>0.63</v>
          </cell>
          <cell r="K317">
            <v>8.3587167968749991</v>
          </cell>
          <cell r="L317">
            <v>11.57025390625</v>
          </cell>
          <cell r="M317">
            <v>2.22504736328125</v>
          </cell>
          <cell r="N317">
            <v>0</v>
          </cell>
          <cell r="O317">
            <v>2.0698100585937498</v>
          </cell>
          <cell r="P317">
            <v>0</v>
          </cell>
          <cell r="Q317">
            <v>0</v>
          </cell>
          <cell r="R317">
            <v>0</v>
          </cell>
          <cell r="S317">
            <v>1.04147998046875</v>
          </cell>
          <cell r="T317">
            <v>0.38391241455078101</v>
          </cell>
          <cell r="U317">
            <v>1.5555479736328099</v>
          </cell>
          <cell r="V317">
            <v>0</v>
          </cell>
          <cell r="W317">
            <v>0.53524548339843792</v>
          </cell>
          <cell r="X317">
            <v>3.3176795959472698E-2</v>
          </cell>
          <cell r="Y317">
            <v>1.8720000000000001</v>
          </cell>
          <cell r="Z317">
            <v>58.867379291534426</v>
          </cell>
          <cell r="AA317">
            <v>32.149837890625001</v>
          </cell>
          <cell r="AB317">
            <v>0.51900476074218793</v>
          </cell>
          <cell r="AC317">
            <v>6.838736328125</v>
          </cell>
          <cell r="AD317">
            <v>9.4440712890624994</v>
          </cell>
          <cell r="AE317">
            <v>1.1656550292968799</v>
          </cell>
          <cell r="AF317">
            <v>0</v>
          </cell>
          <cell r="AG317">
            <v>0.39168258666992201</v>
          </cell>
          <cell r="AH317">
            <v>0</v>
          </cell>
          <cell r="AI317">
            <v>0</v>
          </cell>
          <cell r="AJ317">
            <v>0</v>
          </cell>
          <cell r="AK317">
            <v>0.81552136230468797</v>
          </cell>
          <cell r="AL317">
            <v>0.33340747070312499</v>
          </cell>
          <cell r="AM317">
            <v>0.41085110473632802</v>
          </cell>
          <cell r="AN317">
            <v>0</v>
          </cell>
          <cell r="AO317">
            <v>0.26762274169921896</v>
          </cell>
          <cell r="AP317">
            <v>5.3857002258300797E-3</v>
          </cell>
          <cell r="AQ317">
            <v>1.8720000000000001</v>
          </cell>
          <cell r="AR317">
            <v>348055.99007226556</v>
          </cell>
          <cell r="AS317">
            <v>262813.39199999999</v>
          </cell>
          <cell r="AT317">
            <v>4139.4724999999999</v>
          </cell>
          <cell r="AU317">
            <v>30560.792000000001</v>
          </cell>
          <cell r="AV317">
            <v>578.67818750000004</v>
          </cell>
          <cell r="AW317">
            <v>1299.316</v>
          </cell>
          <cell r="AX317">
            <v>0</v>
          </cell>
          <cell r="AY317">
            <v>439.76853125000002</v>
          </cell>
          <cell r="AZ317">
            <v>0</v>
          </cell>
          <cell r="BA317">
            <v>0</v>
          </cell>
          <cell r="BB317">
            <v>0</v>
          </cell>
          <cell r="BC317">
            <v>438</v>
          </cell>
          <cell r="BD317">
            <v>2856.654</v>
          </cell>
          <cell r="BE317">
            <v>3594.9140000000002</v>
          </cell>
          <cell r="BF317">
            <v>0</v>
          </cell>
          <cell r="BG317">
            <v>2344.2882500000001</v>
          </cell>
          <cell r="BH317">
            <v>47.178003906249998</v>
          </cell>
          <cell r="BI317">
            <v>-2013.956375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25.909990234375002</v>
          </cell>
          <cell r="BO317">
            <v>0</v>
          </cell>
          <cell r="BP317">
            <v>0</v>
          </cell>
          <cell r="BQ317">
            <v>0</v>
          </cell>
          <cell r="BR317">
            <v>166.250984375</v>
          </cell>
          <cell r="BS317">
            <v>2659437824</v>
          </cell>
          <cell r="BT317">
            <v>36013412</v>
          </cell>
          <cell r="BU317">
            <v>238900640</v>
          </cell>
          <cell r="BV317">
            <v>6094250</v>
          </cell>
          <cell r="BW317">
            <v>20316286</v>
          </cell>
          <cell r="BX317">
            <v>0</v>
          </cell>
          <cell r="BY317">
            <v>6183122</v>
          </cell>
          <cell r="BZ317">
            <v>0</v>
          </cell>
          <cell r="CA317">
            <v>0</v>
          </cell>
          <cell r="CB317">
            <v>0</v>
          </cell>
          <cell r="CC317">
            <v>4305978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328672.65625</v>
          </cell>
          <cell r="CI317">
            <v>0</v>
          </cell>
          <cell r="CJ317">
            <v>0</v>
          </cell>
          <cell r="CK317">
            <v>0</v>
          </cell>
          <cell r="CL317">
            <v>1748253.75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84000</v>
          </cell>
          <cell r="CS317">
            <v>116149</v>
          </cell>
          <cell r="CT317">
            <v>19353</v>
          </cell>
          <cell r="CU317">
            <v>0</v>
          </cell>
          <cell r="CV317">
            <v>0</v>
          </cell>
          <cell r="CW317">
            <v>11794</v>
          </cell>
          <cell r="CX317">
            <v>0</v>
          </cell>
          <cell r="CY317">
            <v>319000</v>
          </cell>
          <cell r="CZ317">
            <v>10000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T317">
            <v>63797.086181640603</v>
          </cell>
          <cell r="DV317">
            <v>5.25997900390625</v>
          </cell>
          <cell r="DW317">
            <v>4.6536030273437499</v>
          </cell>
          <cell r="DX317">
            <v>40765.332000000002</v>
          </cell>
        </row>
        <row r="318">
          <cell r="A318" t="str">
            <v>RFCMISO2014</v>
          </cell>
          <cell r="B318" t="str">
            <v>EAST</v>
          </cell>
          <cell r="C318" t="str">
            <v>RFCMISO</v>
          </cell>
          <cell r="D318">
            <v>2014</v>
          </cell>
          <cell r="F318">
            <v>349472.49599999998</v>
          </cell>
          <cell r="G318">
            <v>37840.823364257798</v>
          </cell>
          <cell r="H318">
            <v>78.28392596817018</v>
          </cell>
          <cell r="I318">
            <v>42.213367187499998</v>
          </cell>
          <cell r="J318">
            <v>0.63</v>
          </cell>
          <cell r="K318">
            <v>8.3587167968749991</v>
          </cell>
          <cell r="L318">
            <v>11.870253906249999</v>
          </cell>
          <cell r="M318">
            <v>2.2117377929687501</v>
          </cell>
          <cell r="N318">
            <v>0</v>
          </cell>
          <cell r="O318">
            <v>2.0698100585937498</v>
          </cell>
          <cell r="P318">
            <v>0</v>
          </cell>
          <cell r="Q318">
            <v>0</v>
          </cell>
          <cell r="R318">
            <v>0</v>
          </cell>
          <cell r="S318">
            <v>1.04147998046875</v>
          </cell>
          <cell r="T318">
            <v>0.51202197265625005</v>
          </cell>
          <cell r="U318">
            <v>1.6621232910156301</v>
          </cell>
          <cell r="V318">
            <v>0</v>
          </cell>
          <cell r="W318">
            <v>0.53524548339843792</v>
          </cell>
          <cell r="X318">
            <v>4.7190494537353501E-2</v>
          </cell>
          <cell r="Y318">
            <v>1.8720000000000001</v>
          </cell>
          <cell r="Z318">
            <v>59.102703920364384</v>
          </cell>
          <cell r="AA318">
            <v>31.969818359375001</v>
          </cell>
          <cell r="AB318">
            <v>0.51900476074218793</v>
          </cell>
          <cell r="AC318">
            <v>6.8891220703125002</v>
          </cell>
          <cell r="AD318">
            <v>9.6819101562499998</v>
          </cell>
          <cell r="AE318">
            <v>1.20831506347656</v>
          </cell>
          <cell r="AF318">
            <v>0</v>
          </cell>
          <cell r="AG318">
            <v>0.34347760009765604</v>
          </cell>
          <cell r="AH318">
            <v>0</v>
          </cell>
          <cell r="AI318">
            <v>0</v>
          </cell>
          <cell r="AJ318">
            <v>0</v>
          </cell>
          <cell r="AK318">
            <v>0.784038391113281</v>
          </cell>
          <cell r="AL318">
            <v>0.38393087768554701</v>
          </cell>
          <cell r="AM318">
            <v>0.439346221923828</v>
          </cell>
          <cell r="AN318">
            <v>0</v>
          </cell>
          <cell r="AO318">
            <v>0.26762274169921896</v>
          </cell>
          <cell r="AP318">
            <v>7.6455097198486303E-3</v>
          </cell>
          <cell r="AQ318">
            <v>1.8720000000000001</v>
          </cell>
          <cell r="AR318">
            <v>355186.96133398433</v>
          </cell>
          <cell r="AS318">
            <v>263479.96799999999</v>
          </cell>
          <cell r="AT318">
            <v>4199.8395</v>
          </cell>
          <cell r="AU318">
            <v>34903.048000000003</v>
          </cell>
          <cell r="AV318">
            <v>1139.1565000000001</v>
          </cell>
          <cell r="AW318">
            <v>1478.0473750000001</v>
          </cell>
          <cell r="AX318">
            <v>0</v>
          </cell>
          <cell r="AY318">
            <v>439.77331249999997</v>
          </cell>
          <cell r="AZ318">
            <v>0</v>
          </cell>
          <cell r="BA318">
            <v>0</v>
          </cell>
          <cell r="BB318">
            <v>0</v>
          </cell>
          <cell r="BC318">
            <v>438</v>
          </cell>
          <cell r="BD318">
            <v>3348.3834999999999</v>
          </cell>
          <cell r="BE318">
            <v>3845.84</v>
          </cell>
          <cell r="BF318">
            <v>0</v>
          </cell>
          <cell r="BG318">
            <v>2344.36</v>
          </cell>
          <cell r="BH318">
            <v>66.974562500000005</v>
          </cell>
          <cell r="BI318">
            <v>-2290.6525000000001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29.524333984375001</v>
          </cell>
          <cell r="BO318">
            <v>0</v>
          </cell>
          <cell r="BP318">
            <v>0</v>
          </cell>
          <cell r="BQ318">
            <v>0</v>
          </cell>
          <cell r="BR318">
            <v>273.20274999999998</v>
          </cell>
          <cell r="BS318">
            <v>2664638208</v>
          </cell>
          <cell r="BT318">
            <v>36538604</v>
          </cell>
          <cell r="BU318">
            <v>266858928</v>
          </cell>
          <cell r="BV318">
            <v>11911001</v>
          </cell>
          <cell r="BW318">
            <v>22511372</v>
          </cell>
          <cell r="BX318">
            <v>0</v>
          </cell>
          <cell r="BY318">
            <v>6183190.5</v>
          </cell>
          <cell r="BZ318">
            <v>0</v>
          </cell>
          <cell r="CA318">
            <v>0</v>
          </cell>
          <cell r="CB318">
            <v>0</v>
          </cell>
          <cell r="CC318">
            <v>4305978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371235.34375</v>
          </cell>
          <cell r="CI318">
            <v>0</v>
          </cell>
          <cell r="CJ318">
            <v>0</v>
          </cell>
          <cell r="CK318">
            <v>0</v>
          </cell>
          <cell r="CL318">
            <v>2872931.75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96791</v>
          </cell>
          <cell r="CT318">
            <v>19353</v>
          </cell>
          <cell r="CU318">
            <v>0</v>
          </cell>
          <cell r="CV318">
            <v>0</v>
          </cell>
          <cell r="CW318">
            <v>14743</v>
          </cell>
          <cell r="CX318">
            <v>0</v>
          </cell>
          <cell r="CY318">
            <v>96000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300000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T318">
            <v>65661.244262695298</v>
          </cell>
          <cell r="DV318">
            <v>5.25997900390625</v>
          </cell>
          <cell r="DW318">
            <v>4.73647216796875</v>
          </cell>
          <cell r="DX318">
            <v>41491.495999999999</v>
          </cell>
        </row>
        <row r="319">
          <cell r="A319" t="str">
            <v>RFCMISO2015</v>
          </cell>
          <cell r="B319" t="str">
            <v>EAST</v>
          </cell>
          <cell r="C319" t="str">
            <v>RFCMISO</v>
          </cell>
          <cell r="D319">
            <v>2015</v>
          </cell>
          <cell r="F319">
            <v>358436.54399999999</v>
          </cell>
          <cell r="G319">
            <v>38030.209472656301</v>
          </cell>
          <cell r="H319">
            <v>79.061174041748046</v>
          </cell>
          <cell r="I319">
            <v>42.033574218749997</v>
          </cell>
          <cell r="J319">
            <v>0.63</v>
          </cell>
          <cell r="K319">
            <v>9.1587167968749998</v>
          </cell>
          <cell r="L319">
            <v>11.970253906250001</v>
          </cell>
          <cell r="M319">
            <v>2.2117377929687501</v>
          </cell>
          <cell r="N319">
            <v>0</v>
          </cell>
          <cell r="O319">
            <v>2.0698100585937498</v>
          </cell>
          <cell r="P319">
            <v>0</v>
          </cell>
          <cell r="Q319">
            <v>0</v>
          </cell>
          <cell r="R319">
            <v>0</v>
          </cell>
          <cell r="S319">
            <v>1.04147998046875</v>
          </cell>
          <cell r="T319">
            <v>0.51202197265625005</v>
          </cell>
          <cell r="U319">
            <v>1.6950000000000001</v>
          </cell>
          <cell r="V319">
            <v>0</v>
          </cell>
          <cell r="W319">
            <v>0.54373858642578099</v>
          </cell>
          <cell r="X319">
            <v>6.2861724853515599E-2</v>
          </cell>
          <cell r="Y319">
            <v>1.8720000000000001</v>
          </cell>
          <cell r="Z319">
            <v>59.627458847999584</v>
          </cell>
          <cell r="AA319">
            <v>31.710384765625001</v>
          </cell>
          <cell r="AB319">
            <v>0.51900476074218793</v>
          </cell>
          <cell r="AC319">
            <v>7.743748046875</v>
          </cell>
          <cell r="AD319">
            <v>9.7505039062499996</v>
          </cell>
          <cell r="AE319">
            <v>1.2534798583984399</v>
          </cell>
          <cell r="AF319">
            <v>0</v>
          </cell>
          <cell r="AG319">
            <v>0.333416931152344</v>
          </cell>
          <cell r="AH319">
            <v>0</v>
          </cell>
          <cell r="AI319">
            <v>0</v>
          </cell>
          <cell r="AJ319">
            <v>0</v>
          </cell>
          <cell r="AK319">
            <v>0.78385485839843794</v>
          </cell>
          <cell r="AL319">
            <v>0.38393087768554701</v>
          </cell>
          <cell r="AM319">
            <v>0.47450903320312499</v>
          </cell>
          <cell r="AN319">
            <v>0</v>
          </cell>
          <cell r="AO319">
            <v>0.27186929321289105</v>
          </cell>
          <cell r="AP319">
            <v>1.0155442237854001E-2</v>
          </cell>
          <cell r="AQ319">
            <v>1.8720000000000001</v>
          </cell>
          <cell r="AR319">
            <v>358365.22258398437</v>
          </cell>
          <cell r="AS319">
            <v>255122.8</v>
          </cell>
          <cell r="AT319">
            <v>4532.2924999999996</v>
          </cell>
          <cell r="AU319">
            <v>47011.196000000004</v>
          </cell>
          <cell r="AV319">
            <v>1814.6066249999999</v>
          </cell>
          <cell r="AW319">
            <v>1535.60825</v>
          </cell>
          <cell r="AX319">
            <v>0</v>
          </cell>
          <cell r="AY319">
            <v>439.77499999999998</v>
          </cell>
          <cell r="AZ319">
            <v>0</v>
          </cell>
          <cell r="BA319">
            <v>0</v>
          </cell>
          <cell r="BB319">
            <v>0</v>
          </cell>
          <cell r="BC319">
            <v>438</v>
          </cell>
          <cell r="BD319">
            <v>3355.9045000000001</v>
          </cell>
          <cell r="BE319">
            <v>4155.848</v>
          </cell>
          <cell r="BF319">
            <v>0</v>
          </cell>
          <cell r="BG319">
            <v>2345.5720000000001</v>
          </cell>
          <cell r="BH319">
            <v>88.961671874999993</v>
          </cell>
          <cell r="BI319">
            <v>-2461.81925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32.309068359374997</v>
          </cell>
          <cell r="BO319">
            <v>0</v>
          </cell>
          <cell r="BP319">
            <v>0</v>
          </cell>
          <cell r="BQ319">
            <v>0</v>
          </cell>
          <cell r="BR319">
            <v>353.70421875</v>
          </cell>
          <cell r="BS319">
            <v>2570747904</v>
          </cell>
          <cell r="BT319">
            <v>39430944</v>
          </cell>
          <cell r="BU319">
            <v>350502304</v>
          </cell>
          <cell r="BV319">
            <v>18871286</v>
          </cell>
          <cell r="BW319">
            <v>23175116</v>
          </cell>
          <cell r="BX319">
            <v>0</v>
          </cell>
          <cell r="BY319">
            <v>6183210.5</v>
          </cell>
          <cell r="BZ319">
            <v>0</v>
          </cell>
          <cell r="CA319">
            <v>0</v>
          </cell>
          <cell r="CB319">
            <v>0</v>
          </cell>
          <cell r="CC319">
            <v>4305978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402250.34375</v>
          </cell>
          <cell r="CI319">
            <v>0</v>
          </cell>
          <cell r="CJ319">
            <v>0</v>
          </cell>
          <cell r="CK319">
            <v>0</v>
          </cell>
          <cell r="CL319">
            <v>3719465.25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100000</v>
          </cell>
          <cell r="CU319">
            <v>0</v>
          </cell>
          <cell r="CV319">
            <v>0</v>
          </cell>
          <cell r="CW319">
            <v>15726</v>
          </cell>
          <cell r="CX319">
            <v>0</v>
          </cell>
          <cell r="CY319">
            <v>264200</v>
          </cell>
          <cell r="CZ319">
            <v>110000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800000</v>
          </cell>
          <cell r="DF319">
            <v>100000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T319">
            <v>67295.499389648394</v>
          </cell>
          <cell r="DV319">
            <v>5.25997900390625</v>
          </cell>
          <cell r="DW319">
            <v>4.5206010742187503</v>
          </cell>
          <cell r="DX319">
            <v>39600.464</v>
          </cell>
        </row>
        <row r="320">
          <cell r="A320" t="str">
            <v>RFCMISO2016</v>
          </cell>
          <cell r="B320" t="str">
            <v>EAST</v>
          </cell>
          <cell r="C320" t="str">
            <v>RFCMISO</v>
          </cell>
          <cell r="D320">
            <v>2016</v>
          </cell>
          <cell r="F320">
            <v>365622.16800000001</v>
          </cell>
          <cell r="G320">
            <v>39662.625488281301</v>
          </cell>
          <cell r="H320">
            <v>86.17396611785891</v>
          </cell>
          <cell r="I320">
            <v>41.537472656250003</v>
          </cell>
          <cell r="J320">
            <v>0.63</v>
          </cell>
          <cell r="K320">
            <v>11.559687500000001</v>
          </cell>
          <cell r="L320">
            <v>17.24806640625</v>
          </cell>
          <cell r="M320">
            <v>2.1867229003906301</v>
          </cell>
          <cell r="N320">
            <v>0</v>
          </cell>
          <cell r="O320">
            <v>1.9561674804687501</v>
          </cell>
          <cell r="P320">
            <v>0</v>
          </cell>
          <cell r="Q320">
            <v>0</v>
          </cell>
          <cell r="R320">
            <v>0</v>
          </cell>
          <cell r="S320">
            <v>0.79147998046875001</v>
          </cell>
          <cell r="T320">
            <v>0.51202197265625005</v>
          </cell>
          <cell r="U320">
            <v>1.7678797607421901</v>
          </cell>
          <cell r="V320">
            <v>0</v>
          </cell>
          <cell r="W320">
            <v>0.747271789550781</v>
          </cell>
          <cell r="X320">
            <v>0.105040885925293</v>
          </cell>
          <cell r="Y320">
            <v>1.8720000000000001</v>
          </cell>
          <cell r="Z320">
            <v>66.738876411438</v>
          </cell>
          <cell r="AA320">
            <v>31.280609375000001</v>
          </cell>
          <cell r="AB320">
            <v>0.51908807373046895</v>
          </cell>
          <cell r="AC320">
            <v>10.0664306640625</v>
          </cell>
          <cell r="AD320">
            <v>14.8288408203125</v>
          </cell>
          <cell r="AE320">
            <v>1.1816373291015601</v>
          </cell>
          <cell r="AF320">
            <v>0</v>
          </cell>
          <cell r="AG320">
            <v>0.31703387451171899</v>
          </cell>
          <cell r="AH320">
            <v>0</v>
          </cell>
          <cell r="AI320">
            <v>0</v>
          </cell>
          <cell r="AJ320">
            <v>0</v>
          </cell>
          <cell r="AK320">
            <v>0.65809075927734395</v>
          </cell>
          <cell r="AL320">
            <v>0.36969750976562499</v>
          </cell>
          <cell r="AM320">
            <v>0.494735290527344</v>
          </cell>
          <cell r="AN320">
            <v>0</v>
          </cell>
          <cell r="AO320">
            <v>0.373635894775391</v>
          </cell>
          <cell r="AP320">
            <v>1.8215980529785198E-2</v>
          </cell>
          <cell r="AQ320">
            <v>1.8720000000000001</v>
          </cell>
          <cell r="AR320">
            <v>370878.01140820317</v>
          </cell>
          <cell r="AS320">
            <v>249283.76</v>
          </cell>
          <cell r="AT320">
            <v>4539.6400000000003</v>
          </cell>
          <cell r="AU320">
            <v>59446.523999999998</v>
          </cell>
          <cell r="AV320">
            <v>5381.652</v>
          </cell>
          <cell r="AW320">
            <v>1295.2213750000001</v>
          </cell>
          <cell r="AX320">
            <v>0</v>
          </cell>
          <cell r="AY320">
            <v>415.35115624999997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3237.9430000000002</v>
          </cell>
          <cell r="BE320">
            <v>4344.2704999999996</v>
          </cell>
          <cell r="BF320">
            <v>0</v>
          </cell>
          <cell r="BG320">
            <v>3282.01775</v>
          </cell>
          <cell r="BH320">
            <v>160.00917187499999</v>
          </cell>
          <cell r="BI320">
            <v>-2502.3522499999999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22.973033203124999</v>
          </cell>
          <cell r="BO320">
            <v>0</v>
          </cell>
          <cell r="BP320">
            <v>0</v>
          </cell>
          <cell r="BQ320">
            <v>0</v>
          </cell>
          <cell r="BR320">
            <v>169.16967187500001</v>
          </cell>
          <cell r="BS320">
            <v>2507962368</v>
          </cell>
          <cell r="BT320">
            <v>39494868</v>
          </cell>
          <cell r="BU320">
            <v>434382912</v>
          </cell>
          <cell r="BV320">
            <v>55782484</v>
          </cell>
          <cell r="BW320">
            <v>20247182</v>
          </cell>
          <cell r="BX320">
            <v>0</v>
          </cell>
          <cell r="BY320">
            <v>5777884.5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294473.6875</v>
          </cell>
          <cell r="CI320">
            <v>0</v>
          </cell>
          <cell r="CJ320">
            <v>0</v>
          </cell>
          <cell r="CK320">
            <v>0</v>
          </cell>
          <cell r="CL320">
            <v>1778946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193581</v>
          </cell>
          <cell r="CT320">
            <v>26091</v>
          </cell>
          <cell r="CU320">
            <v>0</v>
          </cell>
          <cell r="CV320">
            <v>0</v>
          </cell>
          <cell r="CW320">
            <v>51738</v>
          </cell>
          <cell r="CX320">
            <v>0</v>
          </cell>
          <cell r="CY320">
            <v>727000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1600000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Q320">
            <v>2.2548011773037895</v>
          </cell>
          <cell r="DR320">
            <v>5.723579775624323</v>
          </cell>
          <cell r="DS320">
            <v>18.561787503982185</v>
          </cell>
          <cell r="DT320">
            <v>68594.657714843794</v>
          </cell>
          <cell r="DU320">
            <v>5.7846632307135799</v>
          </cell>
          <cell r="DV320">
            <v>5.2601547851562502</v>
          </cell>
          <cell r="DW320">
            <v>4.7588608398437504</v>
          </cell>
          <cell r="DX320">
            <v>41801.832000000002</v>
          </cell>
        </row>
        <row r="321">
          <cell r="A321" t="str">
            <v>RFCMISO2017</v>
          </cell>
          <cell r="B321" t="str">
            <v>EAST</v>
          </cell>
          <cell r="C321" t="str">
            <v>RFCMISO</v>
          </cell>
          <cell r="D321">
            <v>2017</v>
          </cell>
          <cell r="F321">
            <v>370993.728</v>
          </cell>
          <cell r="G321">
            <v>40816.104919433601</v>
          </cell>
          <cell r="H321">
            <v>87.654840347290076</v>
          </cell>
          <cell r="I321">
            <v>40.789371093749999</v>
          </cell>
          <cell r="J321">
            <v>0.63</v>
          </cell>
          <cell r="K321">
            <v>13.558716796875</v>
          </cell>
          <cell r="L321">
            <v>17.245253906249999</v>
          </cell>
          <cell r="M321">
            <v>2.1867377929687501</v>
          </cell>
          <cell r="N321">
            <v>0</v>
          </cell>
          <cell r="O321">
            <v>1.955755859375</v>
          </cell>
          <cell r="P321">
            <v>0</v>
          </cell>
          <cell r="Q321">
            <v>0</v>
          </cell>
          <cell r="R321">
            <v>0</v>
          </cell>
          <cell r="S321">
            <v>0.79147998046875001</v>
          </cell>
          <cell r="T321">
            <v>0.51202197265625005</v>
          </cell>
          <cell r="U321">
            <v>1.96824658203125</v>
          </cell>
          <cell r="V321">
            <v>0</v>
          </cell>
          <cell r="W321">
            <v>0.74724548339843799</v>
          </cell>
          <cell r="X321">
            <v>0.13803187561035199</v>
          </cell>
          <cell r="Y321">
            <v>1.8720000000000001</v>
          </cell>
          <cell r="Z321">
            <v>68.042186937332161</v>
          </cell>
          <cell r="AA321">
            <v>30.730167968749999</v>
          </cell>
          <cell r="AB321">
            <v>0.51900476074218793</v>
          </cell>
          <cell r="AC321">
            <v>12.004625000000001</v>
          </cell>
          <cell r="AD321">
            <v>14.7974267578125</v>
          </cell>
          <cell r="AE321">
            <v>1.1704757080078101</v>
          </cell>
          <cell r="AF321">
            <v>0</v>
          </cell>
          <cell r="AG321">
            <v>0.31091888427734399</v>
          </cell>
          <cell r="AH321">
            <v>0</v>
          </cell>
          <cell r="AI321">
            <v>0</v>
          </cell>
          <cell r="AJ321">
            <v>0</v>
          </cell>
          <cell r="AK321">
            <v>0.65799383544921897</v>
          </cell>
          <cell r="AL321">
            <v>0.36998590087890604</v>
          </cell>
          <cell r="AM321">
            <v>0.55076977539062499</v>
          </cell>
          <cell r="AN321">
            <v>0</v>
          </cell>
          <cell r="AO321">
            <v>0.373622741699219</v>
          </cell>
          <cell r="AP321">
            <v>2.3604784011840799E-2</v>
          </cell>
          <cell r="AQ321">
            <v>1.8720000000000001</v>
          </cell>
          <cell r="AR321">
            <v>379431.53025976563</v>
          </cell>
          <cell r="AS321">
            <v>242517.552</v>
          </cell>
          <cell r="AT321">
            <v>4529.2309999999998</v>
          </cell>
          <cell r="AU321">
            <v>75535.104000000007</v>
          </cell>
          <cell r="AV321">
            <v>5152.6419999999998</v>
          </cell>
          <cell r="AW321">
            <v>1307.088375</v>
          </cell>
          <cell r="AX321">
            <v>0</v>
          </cell>
          <cell r="AY321">
            <v>413.93140625000001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3233.32575</v>
          </cell>
          <cell r="BE321">
            <v>4823.6064999999999</v>
          </cell>
          <cell r="BF321">
            <v>0</v>
          </cell>
          <cell r="BG321">
            <v>3272.9349999999999</v>
          </cell>
          <cell r="BH321">
            <v>206.777921875</v>
          </cell>
          <cell r="BI321">
            <v>-2599.4884999999999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22.836259765625002</v>
          </cell>
          <cell r="BO321">
            <v>0</v>
          </cell>
          <cell r="BP321">
            <v>0</v>
          </cell>
          <cell r="BQ321">
            <v>0</v>
          </cell>
          <cell r="BR321">
            <v>180.452546875</v>
          </cell>
          <cell r="BS321">
            <v>2435783168</v>
          </cell>
          <cell r="BT321">
            <v>39404312</v>
          </cell>
          <cell r="BU321">
            <v>545603776</v>
          </cell>
          <cell r="BV321">
            <v>53400888</v>
          </cell>
          <cell r="BW321">
            <v>20391038</v>
          </cell>
          <cell r="BX321">
            <v>0</v>
          </cell>
          <cell r="BY321">
            <v>5757999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292598.0625</v>
          </cell>
          <cell r="CI321">
            <v>0</v>
          </cell>
          <cell r="CJ321">
            <v>0</v>
          </cell>
          <cell r="CK321">
            <v>0</v>
          </cell>
          <cell r="CL321">
            <v>1897593.875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193581</v>
          </cell>
          <cell r="CT321">
            <v>25927</v>
          </cell>
          <cell r="CU321">
            <v>0</v>
          </cell>
          <cell r="CV321">
            <v>0</v>
          </cell>
          <cell r="CW321">
            <v>22826</v>
          </cell>
          <cell r="CX321">
            <v>0</v>
          </cell>
          <cell r="CY321">
            <v>602000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2000000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Q321">
            <v>2.2977591246742697</v>
          </cell>
          <cell r="DR321">
            <v>5.796035308230711</v>
          </cell>
          <cell r="DS321">
            <v>18.997229219695182</v>
          </cell>
          <cell r="DT321">
            <v>69781.568237304702</v>
          </cell>
          <cell r="DU321">
            <v>5.9129979801394539</v>
          </cell>
          <cell r="DV321">
            <v>5.25997900390625</v>
          </cell>
          <cell r="DW321">
            <v>4.6615908203125</v>
          </cell>
          <cell r="DX321">
            <v>40835.536</v>
          </cell>
        </row>
        <row r="322">
          <cell r="A322" t="str">
            <v>RFCMISO2018</v>
          </cell>
          <cell r="B322" t="str">
            <v>EAST</v>
          </cell>
          <cell r="C322" t="str">
            <v>RFCMISO</v>
          </cell>
          <cell r="D322">
            <v>2018</v>
          </cell>
          <cell r="F322">
            <v>377705.016</v>
          </cell>
          <cell r="G322">
            <v>41912.477966308601</v>
          </cell>
          <cell r="H322">
            <v>88.944981658935561</v>
          </cell>
          <cell r="I322">
            <v>40.256289062500002</v>
          </cell>
          <cell r="J322">
            <v>0.63</v>
          </cell>
          <cell r="K322">
            <v>15.158716796875</v>
          </cell>
          <cell r="L322">
            <v>17.245253906249999</v>
          </cell>
          <cell r="M322">
            <v>2.1867377929687501</v>
          </cell>
          <cell r="N322">
            <v>0</v>
          </cell>
          <cell r="O322">
            <v>1.955755859375</v>
          </cell>
          <cell r="P322">
            <v>0</v>
          </cell>
          <cell r="Q322">
            <v>0</v>
          </cell>
          <cell r="R322">
            <v>0</v>
          </cell>
          <cell r="S322">
            <v>0.79147998046875001</v>
          </cell>
          <cell r="T322">
            <v>0.51202197265625005</v>
          </cell>
          <cell r="U322">
            <v>2.1682465820312502</v>
          </cell>
          <cell r="V322">
            <v>0</v>
          </cell>
          <cell r="W322">
            <v>0.74724548339843799</v>
          </cell>
          <cell r="X322">
            <v>0.161255218505859</v>
          </cell>
          <cell r="Y322">
            <v>1.8720000000000001</v>
          </cell>
          <cell r="Z322">
            <v>69.320548446655295</v>
          </cell>
          <cell r="AA322">
            <v>30.439394531249999</v>
          </cell>
          <cell r="AB322">
            <v>0.51900476074218793</v>
          </cell>
          <cell r="AC322">
            <v>13.551047851562499</v>
          </cell>
          <cell r="AD322">
            <v>14.731614257812501</v>
          </cell>
          <cell r="AE322">
            <v>1.1598859863281299</v>
          </cell>
          <cell r="AF322">
            <v>0</v>
          </cell>
          <cell r="AG322">
            <v>0.307910980224609</v>
          </cell>
          <cell r="AH322">
            <v>0</v>
          </cell>
          <cell r="AI322">
            <v>0</v>
          </cell>
          <cell r="AJ322">
            <v>0</v>
          </cell>
          <cell r="AK322">
            <v>0.65780822753906298</v>
          </cell>
          <cell r="AL322">
            <v>0.36998590087890604</v>
          </cell>
          <cell r="AM322">
            <v>0.60675903320312496</v>
          </cell>
          <cell r="AN322">
            <v>0</v>
          </cell>
          <cell r="AO322">
            <v>0.373622741699219</v>
          </cell>
          <cell r="AP322">
            <v>2.7546890258789102E-2</v>
          </cell>
          <cell r="AQ322">
            <v>1.8720000000000001</v>
          </cell>
          <cell r="AR322">
            <v>389370.72615624999</v>
          </cell>
          <cell r="AS322">
            <v>237924.35200000001</v>
          </cell>
          <cell r="AT322">
            <v>4526.5084999999999</v>
          </cell>
          <cell r="AU322">
            <v>89502.576000000001</v>
          </cell>
          <cell r="AV322">
            <v>4989.6170000000002</v>
          </cell>
          <cell r="AW322">
            <v>1330.022125</v>
          </cell>
          <cell r="AX322">
            <v>0</v>
          </cell>
          <cell r="AY322">
            <v>413.93140625000001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3227.8447500000002</v>
          </cell>
          <cell r="BE322">
            <v>5312.8950000000004</v>
          </cell>
          <cell r="BF322">
            <v>0</v>
          </cell>
          <cell r="BG322">
            <v>3272.9349999999999</v>
          </cell>
          <cell r="BH322">
            <v>241.31071875000001</v>
          </cell>
          <cell r="BI322">
            <v>-2794.1705000000002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22.851234375000001</v>
          </cell>
          <cell r="BO322">
            <v>0</v>
          </cell>
          <cell r="BP322">
            <v>0</v>
          </cell>
          <cell r="BQ322">
            <v>0</v>
          </cell>
          <cell r="BR322">
            <v>193.300921875</v>
          </cell>
          <cell r="BS322">
            <v>2386511104</v>
          </cell>
          <cell r="BT322">
            <v>39380624</v>
          </cell>
          <cell r="BU322">
            <v>641470272</v>
          </cell>
          <cell r="BV322">
            <v>51735496</v>
          </cell>
          <cell r="BW322">
            <v>20678698</v>
          </cell>
          <cell r="BX322">
            <v>0</v>
          </cell>
          <cell r="BY322">
            <v>5757999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292770.375</v>
          </cell>
          <cell r="CI322">
            <v>0</v>
          </cell>
          <cell r="CJ322">
            <v>0</v>
          </cell>
          <cell r="CK322">
            <v>0</v>
          </cell>
          <cell r="CL322">
            <v>2032704.125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193581</v>
          </cell>
          <cell r="CT322">
            <v>15717</v>
          </cell>
          <cell r="CU322">
            <v>0</v>
          </cell>
          <cell r="CV322">
            <v>0</v>
          </cell>
          <cell r="CW322">
            <v>22826</v>
          </cell>
          <cell r="CX322">
            <v>0</v>
          </cell>
          <cell r="CY322">
            <v>66200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1600000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Q322">
            <v>2.3403798501664128</v>
          </cell>
          <cell r="DR322">
            <v>5.7426710337092599</v>
          </cell>
          <cell r="DS322">
            <v>19.426311448899185</v>
          </cell>
          <cell r="DT322">
            <v>71066.060546875</v>
          </cell>
          <cell r="DU322">
            <v>5.7137346692057314</v>
          </cell>
          <cell r="DV322">
            <v>5.25997900390625</v>
          </cell>
          <cell r="DW322">
            <v>4.7039672851562502</v>
          </cell>
          <cell r="DX322">
            <v>41206.752</v>
          </cell>
        </row>
        <row r="323">
          <cell r="A323" t="str">
            <v>RFCMISO2019</v>
          </cell>
          <cell r="B323" t="str">
            <v>EAST</v>
          </cell>
          <cell r="C323" t="str">
            <v>RFCMISO</v>
          </cell>
          <cell r="D323">
            <v>2019</v>
          </cell>
          <cell r="F323">
            <v>384626.16</v>
          </cell>
          <cell r="G323">
            <v>42943.371337890603</v>
          </cell>
          <cell r="H323">
            <v>90.122629348754913</v>
          </cell>
          <cell r="I323">
            <v>40.129242187499997</v>
          </cell>
          <cell r="J323">
            <v>1.2139040527343801</v>
          </cell>
          <cell r="K323">
            <v>15.558716796875</v>
          </cell>
          <cell r="L323">
            <v>17.245253906249999</v>
          </cell>
          <cell r="M323">
            <v>2.1867377929687501</v>
          </cell>
          <cell r="N323">
            <v>0</v>
          </cell>
          <cell r="O323">
            <v>1.955755859375</v>
          </cell>
          <cell r="P323">
            <v>0</v>
          </cell>
          <cell r="Q323">
            <v>0</v>
          </cell>
          <cell r="R323">
            <v>0</v>
          </cell>
          <cell r="S323">
            <v>0.79147998046875001</v>
          </cell>
          <cell r="T323">
            <v>0.51202197265625005</v>
          </cell>
          <cell r="U323">
            <v>2.46893139648438</v>
          </cell>
          <cell r="V323">
            <v>0</v>
          </cell>
          <cell r="W323">
            <v>0.74724548339843799</v>
          </cell>
          <cell r="X323">
            <v>0.18136091613769501</v>
          </cell>
          <cell r="Y323">
            <v>1.8720000000000001</v>
          </cell>
          <cell r="Z323">
            <v>70.152011274337781</v>
          </cell>
          <cell r="AA323">
            <v>30.387830078124999</v>
          </cell>
          <cell r="AB323">
            <v>1.0414041748046901</v>
          </cell>
          <cell r="AC323">
            <v>13.940894531250001</v>
          </cell>
          <cell r="AD323">
            <v>14.683686523437499</v>
          </cell>
          <cell r="AE323">
            <v>1.14393139648438</v>
          </cell>
          <cell r="AF323">
            <v>0</v>
          </cell>
          <cell r="AG323">
            <v>0.30696414184570303</v>
          </cell>
          <cell r="AH323">
            <v>0</v>
          </cell>
          <cell r="AI323">
            <v>0</v>
          </cell>
          <cell r="AJ323">
            <v>0</v>
          </cell>
          <cell r="AK323">
            <v>0.65787017822265603</v>
          </cell>
          <cell r="AL323">
            <v>0.36998590087890604</v>
          </cell>
          <cell r="AM323">
            <v>0.69458465576171902</v>
          </cell>
          <cell r="AN323">
            <v>0</v>
          </cell>
          <cell r="AO323">
            <v>0.373622741699219</v>
          </cell>
          <cell r="AP323">
            <v>3.09249401092529E-2</v>
          </cell>
          <cell r="AQ323">
            <v>1.8720000000000001</v>
          </cell>
          <cell r="AR323">
            <v>398283.61361328128</v>
          </cell>
          <cell r="AS323">
            <v>236889.712</v>
          </cell>
          <cell r="AT323">
            <v>9020.5319999999992</v>
          </cell>
          <cell r="AU323">
            <v>94805.903999999995</v>
          </cell>
          <cell r="AV323">
            <v>4995.2404999999999</v>
          </cell>
          <cell r="AW323">
            <v>1329.9848750000001</v>
          </cell>
          <cell r="AX323">
            <v>0</v>
          </cell>
          <cell r="AY323">
            <v>413.93140625000001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3230.6477500000001</v>
          </cell>
          <cell r="BE323">
            <v>6082.8339999999998</v>
          </cell>
          <cell r="BF323">
            <v>0</v>
          </cell>
          <cell r="BG323">
            <v>3272.9349999999999</v>
          </cell>
          <cell r="BH323">
            <v>270.90246875000003</v>
          </cell>
          <cell r="BI323">
            <v>-2959.8539999999998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22.617800781250001</v>
          </cell>
          <cell r="BO323">
            <v>0</v>
          </cell>
          <cell r="BP323">
            <v>0</v>
          </cell>
          <cell r="BQ323">
            <v>0</v>
          </cell>
          <cell r="BR323">
            <v>189.0138125</v>
          </cell>
          <cell r="BS323">
            <v>2375840256</v>
          </cell>
          <cell r="BT323">
            <v>91543688</v>
          </cell>
          <cell r="BU323">
            <v>677895424</v>
          </cell>
          <cell r="BV323">
            <v>51793556</v>
          </cell>
          <cell r="BW323">
            <v>20666254</v>
          </cell>
          <cell r="BX323">
            <v>0</v>
          </cell>
          <cell r="BY323">
            <v>5757999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290088.59375</v>
          </cell>
          <cell r="CI323">
            <v>0</v>
          </cell>
          <cell r="CJ323">
            <v>0</v>
          </cell>
          <cell r="CK323">
            <v>0</v>
          </cell>
          <cell r="CL323">
            <v>1987622.125</v>
          </cell>
          <cell r="CM323">
            <v>0</v>
          </cell>
          <cell r="CN323">
            <v>775000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338767</v>
          </cell>
          <cell r="CT323">
            <v>18812</v>
          </cell>
          <cell r="CU323">
            <v>0</v>
          </cell>
          <cell r="CV323">
            <v>0</v>
          </cell>
          <cell r="CW323">
            <v>18260</v>
          </cell>
          <cell r="CX323">
            <v>0</v>
          </cell>
          <cell r="CY323">
            <v>305471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400000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Q323">
            <v>2.3912689355491752</v>
          </cell>
          <cell r="DR323">
            <v>5.8522540638952592</v>
          </cell>
          <cell r="DS323">
            <v>19.376768069098862</v>
          </cell>
          <cell r="DT323">
            <v>72355.339599609404</v>
          </cell>
          <cell r="DU323">
            <v>5.9192712065742876</v>
          </cell>
          <cell r="DV323">
            <v>5.25997900390625</v>
          </cell>
          <cell r="DW323">
            <v>4.6483120117187502</v>
          </cell>
          <cell r="DX323">
            <v>40719.212</v>
          </cell>
        </row>
        <row r="324">
          <cell r="A324" t="str">
            <v>RFCMISO2020</v>
          </cell>
          <cell r="B324" t="str">
            <v>EAST</v>
          </cell>
          <cell r="C324" t="str">
            <v>RFCMISO</v>
          </cell>
          <cell r="D324">
            <v>2020</v>
          </cell>
          <cell r="F324">
            <v>392513.76</v>
          </cell>
          <cell r="G324">
            <v>45700.066284179702</v>
          </cell>
          <cell r="H324">
            <v>94.436848220825226</v>
          </cell>
          <cell r="I324">
            <v>39.810031250000002</v>
          </cell>
          <cell r="J324">
            <v>1.405</v>
          </cell>
          <cell r="K324">
            <v>19.559687499999999</v>
          </cell>
          <cell r="L324">
            <v>17.24806640625</v>
          </cell>
          <cell r="M324">
            <v>2.1867229003906301</v>
          </cell>
          <cell r="N324">
            <v>0</v>
          </cell>
          <cell r="O324">
            <v>1.9561674804687501</v>
          </cell>
          <cell r="P324">
            <v>0</v>
          </cell>
          <cell r="Q324">
            <v>0</v>
          </cell>
          <cell r="R324">
            <v>0</v>
          </cell>
          <cell r="S324">
            <v>0.79147998046875001</v>
          </cell>
          <cell r="T324">
            <v>0.51202197265625005</v>
          </cell>
          <cell r="U324">
            <v>2.8852294921874999</v>
          </cell>
          <cell r="V324">
            <v>0</v>
          </cell>
          <cell r="W324">
            <v>0.747271789550781</v>
          </cell>
          <cell r="X324">
            <v>0.20301466369628901</v>
          </cell>
          <cell r="Y324">
            <v>1.8720000000000001</v>
          </cell>
          <cell r="Z324">
            <v>74.226766361236585</v>
          </cell>
          <cell r="AA324">
            <v>30.188832031250001</v>
          </cell>
          <cell r="AB324">
            <v>1.22349389648438</v>
          </cell>
          <cell r="AC324">
            <v>17.812099609375</v>
          </cell>
          <cell r="AD324">
            <v>14.678174804687499</v>
          </cell>
          <cell r="AE324">
            <v>1.1201770019531301</v>
          </cell>
          <cell r="AF324">
            <v>0</v>
          </cell>
          <cell r="AG324">
            <v>0.30792764282226603</v>
          </cell>
          <cell r="AH324">
            <v>0</v>
          </cell>
          <cell r="AI324">
            <v>0</v>
          </cell>
          <cell r="AJ324">
            <v>0</v>
          </cell>
          <cell r="AK324">
            <v>0.65813195800781299</v>
          </cell>
          <cell r="AL324">
            <v>0.36969750976562499</v>
          </cell>
          <cell r="AM324">
            <v>0.815893859863281</v>
          </cell>
          <cell r="AN324">
            <v>0</v>
          </cell>
          <cell r="AO324">
            <v>0.373635894775391</v>
          </cell>
          <cell r="AP324">
            <v>3.4612796783447301E-2</v>
          </cell>
          <cell r="AQ324">
            <v>1.8720000000000001</v>
          </cell>
          <cell r="AR324">
            <v>422999.60179101571</v>
          </cell>
          <cell r="AS324">
            <v>231630.94399999999</v>
          </cell>
          <cell r="AT324">
            <v>10666.798000000001</v>
          </cell>
          <cell r="AU324">
            <v>122026.648</v>
          </cell>
          <cell r="AV324">
            <v>3825.5732499999999</v>
          </cell>
          <cell r="AW324">
            <v>1285.0775000000001</v>
          </cell>
          <cell r="AX324">
            <v>0</v>
          </cell>
          <cell r="AY324">
            <v>415.35115624999997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3234.8892500000002</v>
          </cell>
          <cell r="BE324">
            <v>7165.4650000000001</v>
          </cell>
          <cell r="BF324">
            <v>0</v>
          </cell>
          <cell r="BG324">
            <v>3282.01775</v>
          </cell>
          <cell r="BH324">
            <v>304.03874999999999</v>
          </cell>
          <cell r="BI324">
            <v>-2928.1827499999999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21.239525390625001</v>
          </cell>
          <cell r="BO324">
            <v>0</v>
          </cell>
          <cell r="BP324">
            <v>0</v>
          </cell>
          <cell r="BQ324">
            <v>0</v>
          </cell>
          <cell r="BR324">
            <v>151.710359375</v>
          </cell>
          <cell r="BS324">
            <v>2323753984</v>
          </cell>
          <cell r="BT324">
            <v>110614840</v>
          </cell>
          <cell r="BU324">
            <v>860993984</v>
          </cell>
          <cell r="BV324">
            <v>39697740</v>
          </cell>
          <cell r="BW324">
            <v>20135964</v>
          </cell>
          <cell r="BX324">
            <v>0</v>
          </cell>
          <cell r="BY324">
            <v>5777884.5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274066.28125</v>
          </cell>
          <cell r="CI324">
            <v>0</v>
          </cell>
          <cell r="CJ324">
            <v>0</v>
          </cell>
          <cell r="CK324">
            <v>0</v>
          </cell>
          <cell r="CL324">
            <v>1595348.125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435558</v>
          </cell>
          <cell r="CT324">
            <v>22719</v>
          </cell>
          <cell r="CU324">
            <v>0</v>
          </cell>
          <cell r="CV324">
            <v>0</v>
          </cell>
          <cell r="CW324">
            <v>22826</v>
          </cell>
          <cell r="CX324">
            <v>0</v>
          </cell>
          <cell r="CY324">
            <v>363000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4000000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Q324">
            <v>2.4482596002727282</v>
          </cell>
          <cell r="DR324">
            <v>5.9888263981180154</v>
          </cell>
          <cell r="DS324">
            <v>19.200719321752604</v>
          </cell>
          <cell r="DT324">
            <v>73485.844604492202</v>
          </cell>
          <cell r="DU324">
            <v>6.0761259444940894</v>
          </cell>
          <cell r="DV324">
            <v>5.2601547851562502</v>
          </cell>
          <cell r="DW324">
            <v>4.7720893554687498</v>
          </cell>
          <cell r="DX324">
            <v>41918.031999999999</v>
          </cell>
        </row>
        <row r="325">
          <cell r="A325" t="str">
            <v>RFCMISO2021</v>
          </cell>
          <cell r="B325" t="str">
            <v>EAST</v>
          </cell>
          <cell r="C325" t="str">
            <v>RFCMISO</v>
          </cell>
          <cell r="D325">
            <v>2021</v>
          </cell>
          <cell r="F325">
            <v>397671.43199999997</v>
          </cell>
          <cell r="G325">
            <v>46271.467651367202</v>
          </cell>
          <cell r="H325">
            <v>95.995822784423865</v>
          </cell>
          <cell r="I325">
            <v>39.531464843750001</v>
          </cell>
          <cell r="J325">
            <v>1.405</v>
          </cell>
          <cell r="K325">
            <v>20.358716796875001</v>
          </cell>
          <cell r="L325">
            <v>17.945253906249999</v>
          </cell>
          <cell r="M325">
            <v>2.1867377929687501</v>
          </cell>
          <cell r="N325">
            <v>0</v>
          </cell>
          <cell r="O325">
            <v>1.955755859375</v>
          </cell>
          <cell r="P325">
            <v>0</v>
          </cell>
          <cell r="Q325">
            <v>0</v>
          </cell>
          <cell r="R325">
            <v>0</v>
          </cell>
          <cell r="S325">
            <v>0.79147998046875001</v>
          </cell>
          <cell r="T325">
            <v>0.51202197265625005</v>
          </cell>
          <cell r="U325">
            <v>3.2018081054687499</v>
          </cell>
          <cell r="V325">
            <v>0</v>
          </cell>
          <cell r="W325">
            <v>0.74724548339843799</v>
          </cell>
          <cell r="X325">
            <v>0.228359039306641</v>
          </cell>
          <cell r="Y325">
            <v>1.8720000000000001</v>
          </cell>
          <cell r="Z325">
            <v>75.368934337615968</v>
          </cell>
          <cell r="AA325">
            <v>29.9721328125</v>
          </cell>
          <cell r="AB325">
            <v>1.22516174316406</v>
          </cell>
          <cell r="AC325">
            <v>18.58956640625</v>
          </cell>
          <cell r="AD325">
            <v>15.3087744140625</v>
          </cell>
          <cell r="AE325">
            <v>1.1056092529296899</v>
          </cell>
          <cell r="AF325">
            <v>0</v>
          </cell>
          <cell r="AG325">
            <v>0.30618157958984399</v>
          </cell>
          <cell r="AH325">
            <v>0</v>
          </cell>
          <cell r="AI325">
            <v>0</v>
          </cell>
          <cell r="AJ325">
            <v>0</v>
          </cell>
          <cell r="AK325">
            <v>0.65832373046875003</v>
          </cell>
          <cell r="AL325">
            <v>0.36998590087890604</v>
          </cell>
          <cell r="AM325">
            <v>0.95412957763671902</v>
          </cell>
          <cell r="AN325">
            <v>0</v>
          </cell>
          <cell r="AO325">
            <v>0.373622741699219</v>
          </cell>
          <cell r="AP325">
            <v>3.8960826873779296E-2</v>
          </cell>
          <cell r="AQ325">
            <v>1.8720000000000001</v>
          </cell>
          <cell r="AR325">
            <v>427315.4178027343</v>
          </cell>
          <cell r="AS325">
            <v>228094.48</v>
          </cell>
          <cell r="AT325">
            <v>10650.096</v>
          </cell>
          <cell r="AU325">
            <v>129825.216</v>
          </cell>
          <cell r="AV325">
            <v>4344.6165000000001</v>
          </cell>
          <cell r="AW325">
            <v>1292.5931250000001</v>
          </cell>
          <cell r="AX325">
            <v>0</v>
          </cell>
          <cell r="AY325">
            <v>413.93140625000001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3233.2072499999999</v>
          </cell>
          <cell r="BE325">
            <v>8357.4395000000004</v>
          </cell>
          <cell r="BF325">
            <v>0</v>
          </cell>
          <cell r="BG325">
            <v>3272.9349999999999</v>
          </cell>
          <cell r="BH325">
            <v>341.29684374999999</v>
          </cell>
          <cell r="BI325">
            <v>-2932.6475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21.162849609375002</v>
          </cell>
          <cell r="BO325">
            <v>0</v>
          </cell>
          <cell r="BP325">
            <v>0</v>
          </cell>
          <cell r="BQ325">
            <v>0</v>
          </cell>
          <cell r="BR325">
            <v>153.39882812499999</v>
          </cell>
          <cell r="BS325">
            <v>2287565056</v>
          </cell>
          <cell r="BT325">
            <v>110454024</v>
          </cell>
          <cell r="BU325">
            <v>913487488</v>
          </cell>
          <cell r="BV325">
            <v>44900340</v>
          </cell>
          <cell r="BW325">
            <v>20214898</v>
          </cell>
          <cell r="BX325">
            <v>0</v>
          </cell>
          <cell r="BY325">
            <v>5757999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273202.53125</v>
          </cell>
          <cell r="CI325">
            <v>0</v>
          </cell>
          <cell r="CJ325">
            <v>0</v>
          </cell>
          <cell r="CK325">
            <v>0</v>
          </cell>
          <cell r="CL325">
            <v>1613103.75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241977</v>
          </cell>
          <cell r="CT325">
            <v>21418</v>
          </cell>
          <cell r="CU325">
            <v>0</v>
          </cell>
          <cell r="CV325">
            <v>0</v>
          </cell>
          <cell r="CW325">
            <v>25869</v>
          </cell>
          <cell r="CX325">
            <v>0</v>
          </cell>
          <cell r="CY325">
            <v>25000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800000</v>
          </cell>
          <cell r="DF325">
            <v>700000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Q325">
            <v>2.512916948491803</v>
          </cell>
          <cell r="DR325">
            <v>6.1536737764272473</v>
          </cell>
          <cell r="DS325">
            <v>19.081074423976716</v>
          </cell>
          <cell r="DT325">
            <v>74643.857788085894</v>
          </cell>
          <cell r="DU325">
            <v>6.2276331323233238</v>
          </cell>
          <cell r="DV325">
            <v>5.25997900390625</v>
          </cell>
          <cell r="DW325">
            <v>4.5944853515624997</v>
          </cell>
          <cell r="DX325">
            <v>40247.692000000003</v>
          </cell>
        </row>
        <row r="326">
          <cell r="A326" t="str">
            <v>RFCMISO2022</v>
          </cell>
          <cell r="B326" t="str">
            <v>EAST</v>
          </cell>
          <cell r="C326" t="str">
            <v>RFCMISO</v>
          </cell>
          <cell r="D326">
            <v>2022</v>
          </cell>
          <cell r="F326">
            <v>403545.16800000001</v>
          </cell>
          <cell r="G326">
            <v>46981.153076171897</v>
          </cell>
          <cell r="H326">
            <v>97.273852294921909</v>
          </cell>
          <cell r="I326">
            <v>39.433859374999997</v>
          </cell>
          <cell r="J326">
            <v>1.405</v>
          </cell>
          <cell r="K326">
            <v>21.558716796875</v>
          </cell>
          <cell r="L326">
            <v>17.945253906249999</v>
          </cell>
          <cell r="M326">
            <v>2.1867377929687501</v>
          </cell>
          <cell r="N326">
            <v>0</v>
          </cell>
          <cell r="O326">
            <v>1.955755859375</v>
          </cell>
          <cell r="P326">
            <v>0</v>
          </cell>
          <cell r="Q326">
            <v>0</v>
          </cell>
          <cell r="R326">
            <v>0</v>
          </cell>
          <cell r="S326">
            <v>0.79147998046875001</v>
          </cell>
          <cell r="T326">
            <v>0.51202197265625005</v>
          </cell>
          <cell r="U326">
            <v>3.3511232910156301</v>
          </cell>
          <cell r="V326">
            <v>0</v>
          </cell>
          <cell r="W326">
            <v>0.74724548339843799</v>
          </cell>
          <cell r="X326">
            <v>0.25467883300781302</v>
          </cell>
          <cell r="Y326">
            <v>1.8720000000000001</v>
          </cell>
          <cell r="Z326">
            <v>76.674304370880122</v>
          </cell>
          <cell r="AA326">
            <v>29.902171875000001</v>
          </cell>
          <cell r="AB326">
            <v>1.22223669433594</v>
          </cell>
          <cell r="AC326">
            <v>19.74490625</v>
          </cell>
          <cell r="AD326">
            <v>15.284896484375</v>
          </cell>
          <cell r="AE326">
            <v>1.0960334472656299</v>
          </cell>
          <cell r="AF326">
            <v>0</v>
          </cell>
          <cell r="AG326">
            <v>0.30834622192382799</v>
          </cell>
          <cell r="AH326">
            <v>0</v>
          </cell>
          <cell r="AI326">
            <v>0</v>
          </cell>
          <cell r="AJ326">
            <v>0</v>
          </cell>
          <cell r="AK326">
            <v>0.65852117919921893</v>
          </cell>
          <cell r="AL326">
            <v>0.36998590087890604</v>
          </cell>
          <cell r="AM326">
            <v>1.0000764160156299</v>
          </cell>
          <cell r="AN326">
            <v>0</v>
          </cell>
          <cell r="AO326">
            <v>0.373622741699219</v>
          </cell>
          <cell r="AP326">
            <v>4.3428546905517597E-2</v>
          </cell>
          <cell r="AQ326">
            <v>1.8720000000000001</v>
          </cell>
          <cell r="AR326">
            <v>432840.91020507808</v>
          </cell>
          <cell r="AS326">
            <v>225896.38399999999</v>
          </cell>
          <cell r="AT326">
            <v>10628.422</v>
          </cell>
          <cell r="AU326">
            <v>136004.65599999999</v>
          </cell>
          <cell r="AV326">
            <v>3790.5107499999999</v>
          </cell>
          <cell r="AW326">
            <v>1276.3409999999999</v>
          </cell>
          <cell r="AX326">
            <v>0</v>
          </cell>
          <cell r="AY326">
            <v>413.93140625000001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3233.8752500000001</v>
          </cell>
          <cell r="BE326">
            <v>8759.7219999999998</v>
          </cell>
          <cell r="BF326">
            <v>0</v>
          </cell>
          <cell r="BG326">
            <v>3272.9349999999999</v>
          </cell>
          <cell r="BH326">
            <v>380.43406249999998</v>
          </cell>
          <cell r="BI326">
            <v>-3012.1945000000001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20.517611328125</v>
          </cell>
          <cell r="BO326">
            <v>0</v>
          </cell>
          <cell r="BP326">
            <v>0</v>
          </cell>
          <cell r="BQ326">
            <v>0</v>
          </cell>
          <cell r="BR326">
            <v>144.20762500000001</v>
          </cell>
          <cell r="BS326">
            <v>2266058240</v>
          </cell>
          <cell r="BT326">
            <v>110203752</v>
          </cell>
          <cell r="BU326">
            <v>955127168</v>
          </cell>
          <cell r="BV326">
            <v>39201520</v>
          </cell>
          <cell r="BW326">
            <v>20025696</v>
          </cell>
          <cell r="BX326">
            <v>0</v>
          </cell>
          <cell r="BY326">
            <v>5757999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265926.90625</v>
          </cell>
          <cell r="CI326">
            <v>0</v>
          </cell>
          <cell r="CJ326">
            <v>0</v>
          </cell>
          <cell r="CK326">
            <v>0</v>
          </cell>
          <cell r="CL326">
            <v>1516451.25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96791</v>
          </cell>
          <cell r="CT326">
            <v>20257</v>
          </cell>
          <cell r="CU326">
            <v>0</v>
          </cell>
          <cell r="CV326">
            <v>0</v>
          </cell>
          <cell r="CW326">
            <v>25869</v>
          </cell>
          <cell r="CX326">
            <v>0</v>
          </cell>
          <cell r="CY326">
            <v>312000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1200000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Q326">
            <v>2.5801086648152523</v>
          </cell>
          <cell r="DR326">
            <v>6.3695513056539923</v>
          </cell>
          <cell r="DS326">
            <v>19.230807439782627</v>
          </cell>
          <cell r="DT326">
            <v>75746.367797851606</v>
          </cell>
          <cell r="DU326">
            <v>6.4039856416419587</v>
          </cell>
          <cell r="DV326">
            <v>5.25997900390625</v>
          </cell>
          <cell r="DW326">
            <v>4.7980786132812501</v>
          </cell>
          <cell r="DX326">
            <v>42031.167999999998</v>
          </cell>
        </row>
        <row r="327">
          <cell r="A327" t="str">
            <v>RFCMISO2023</v>
          </cell>
          <cell r="B327" t="str">
            <v>EAST</v>
          </cell>
          <cell r="C327" t="str">
            <v>RFCMISO</v>
          </cell>
          <cell r="D327">
            <v>2023</v>
          </cell>
          <cell r="F327">
            <v>409199.47200000001</v>
          </cell>
          <cell r="G327">
            <v>47512.550659179702</v>
          </cell>
          <cell r="H327">
            <v>98.516582000732456</v>
          </cell>
          <cell r="I327">
            <v>39.154378906250003</v>
          </cell>
          <cell r="J327">
            <v>1.60089038085938</v>
          </cell>
          <cell r="K327">
            <v>22.758716796874999</v>
          </cell>
          <cell r="L327">
            <v>17.945253906249999</v>
          </cell>
          <cell r="M327">
            <v>2.1867377929687501</v>
          </cell>
          <cell r="N327">
            <v>0</v>
          </cell>
          <cell r="O327">
            <v>1.955755859375</v>
          </cell>
          <cell r="P327">
            <v>0</v>
          </cell>
          <cell r="Q327">
            <v>0</v>
          </cell>
          <cell r="R327">
            <v>0</v>
          </cell>
          <cell r="S327">
            <v>0.79147998046875001</v>
          </cell>
          <cell r="T327">
            <v>0.51202197265625005</v>
          </cell>
          <cell r="U327">
            <v>3.4511232910156302</v>
          </cell>
          <cell r="V327">
            <v>0</v>
          </cell>
          <cell r="W327">
            <v>0.74724548339843799</v>
          </cell>
          <cell r="X327">
            <v>0.28099862670898396</v>
          </cell>
          <cell r="Y327">
            <v>1.8720000000000001</v>
          </cell>
          <cell r="Z327">
            <v>77.647088741302511</v>
          </cell>
          <cell r="AA327">
            <v>29.6806640625</v>
          </cell>
          <cell r="AB327">
            <v>1.4007971191406301</v>
          </cell>
          <cell r="AC327">
            <v>20.906556640624999</v>
          </cell>
          <cell r="AD327">
            <v>15.25366015625</v>
          </cell>
          <cell r="AE327">
            <v>1.08268615722656</v>
          </cell>
          <cell r="AF327">
            <v>0</v>
          </cell>
          <cell r="AG327">
            <v>0.30976815795898399</v>
          </cell>
          <cell r="AH327">
            <v>0</v>
          </cell>
          <cell r="AI327">
            <v>0</v>
          </cell>
          <cell r="AJ327">
            <v>0</v>
          </cell>
          <cell r="AK327">
            <v>0.65878991699218792</v>
          </cell>
          <cell r="AL327">
            <v>0.36998590087890604</v>
          </cell>
          <cell r="AM327">
            <v>1.0290708007812499</v>
          </cell>
          <cell r="AN327">
            <v>0</v>
          </cell>
          <cell r="AO327">
            <v>0.373622741699219</v>
          </cell>
          <cell r="AP327">
            <v>4.7896266937255905E-2</v>
          </cell>
          <cell r="AQ327">
            <v>1.8720000000000001</v>
          </cell>
          <cell r="AR327">
            <v>436852.41541406256</v>
          </cell>
          <cell r="AS327">
            <v>221579.92</v>
          </cell>
          <cell r="AT327">
            <v>12164.037</v>
          </cell>
          <cell r="AU327">
            <v>144185.12</v>
          </cell>
          <cell r="AV327">
            <v>3309.2577500000002</v>
          </cell>
          <cell r="AW327">
            <v>1265.1421250000001</v>
          </cell>
          <cell r="AX327">
            <v>0</v>
          </cell>
          <cell r="AY327">
            <v>413.93140625000001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3236.1235000000001</v>
          </cell>
          <cell r="BE327">
            <v>9014.1830000000009</v>
          </cell>
          <cell r="BF327">
            <v>0</v>
          </cell>
          <cell r="BG327">
            <v>3272.9349999999999</v>
          </cell>
          <cell r="BH327">
            <v>419.57131249999998</v>
          </cell>
          <cell r="BI327">
            <v>-2999.0567500000002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20.058460937500001</v>
          </cell>
          <cell r="BO327">
            <v>0</v>
          </cell>
          <cell r="BP327">
            <v>0</v>
          </cell>
          <cell r="BQ327">
            <v>0</v>
          </cell>
          <cell r="BR327">
            <v>135.65660937499999</v>
          </cell>
          <cell r="BS327">
            <v>2223482368</v>
          </cell>
          <cell r="BT327">
            <v>127623848</v>
          </cell>
          <cell r="BU327">
            <v>1010672768</v>
          </cell>
          <cell r="BV327">
            <v>34284508</v>
          </cell>
          <cell r="BW327">
            <v>19887038</v>
          </cell>
          <cell r="BX327">
            <v>0</v>
          </cell>
          <cell r="BY327">
            <v>5757999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261113.484375</v>
          </cell>
          <cell r="CI327">
            <v>0</v>
          </cell>
          <cell r="CJ327">
            <v>0</v>
          </cell>
          <cell r="CK327">
            <v>0</v>
          </cell>
          <cell r="CL327">
            <v>1426530.875</v>
          </cell>
          <cell r="CM327">
            <v>0</v>
          </cell>
          <cell r="CN327">
            <v>260000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96791</v>
          </cell>
          <cell r="CT327">
            <v>21425</v>
          </cell>
          <cell r="CU327">
            <v>0</v>
          </cell>
          <cell r="CV327">
            <v>0</v>
          </cell>
          <cell r="CW327">
            <v>25869</v>
          </cell>
          <cell r="CX327">
            <v>0</v>
          </cell>
          <cell r="CY327">
            <v>179200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1200000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Q327">
            <v>2.6465586526297114</v>
          </cell>
          <cell r="DR327">
            <v>6.5559454155590746</v>
          </cell>
          <cell r="DS327">
            <v>19.338711946736332</v>
          </cell>
          <cell r="DT327">
            <v>76797.400878906294</v>
          </cell>
          <cell r="DU327">
            <v>6.6116690253900039</v>
          </cell>
          <cell r="DV327">
            <v>5.25997900390625</v>
          </cell>
          <cell r="DW327">
            <v>4.6615908203125</v>
          </cell>
          <cell r="DX327">
            <v>40835.536</v>
          </cell>
        </row>
        <row r="328">
          <cell r="A328" t="str">
            <v>RFCMISO2024</v>
          </cell>
          <cell r="B328" t="str">
            <v>EAST</v>
          </cell>
          <cell r="C328" t="str">
            <v>RFCMISO</v>
          </cell>
          <cell r="D328">
            <v>2024</v>
          </cell>
          <cell r="F328">
            <v>416226.76799999998</v>
          </cell>
          <cell r="G328">
            <v>47601.2314453125</v>
          </cell>
          <cell r="H328">
            <v>99.241636901855486</v>
          </cell>
          <cell r="I328">
            <v>39.009796874999999</v>
          </cell>
          <cell r="J328">
            <v>1.665</v>
          </cell>
          <cell r="K328">
            <v>23.1596875</v>
          </cell>
          <cell r="L328">
            <v>18.12306640625</v>
          </cell>
          <cell r="M328">
            <v>2.1867229003906301</v>
          </cell>
          <cell r="N328">
            <v>0</v>
          </cell>
          <cell r="O328">
            <v>1.9561674804687501</v>
          </cell>
          <cell r="P328">
            <v>0</v>
          </cell>
          <cell r="Q328">
            <v>0</v>
          </cell>
          <cell r="R328">
            <v>0</v>
          </cell>
          <cell r="S328">
            <v>0.79147998046875001</v>
          </cell>
          <cell r="T328">
            <v>0.51202197265625005</v>
          </cell>
          <cell r="U328">
            <v>3.651349609375</v>
          </cell>
          <cell r="V328">
            <v>0</v>
          </cell>
          <cell r="W328">
            <v>0.747271789550781</v>
          </cell>
          <cell r="X328">
            <v>0.30691760253906303</v>
          </cell>
          <cell r="Y328">
            <v>1.8720000000000001</v>
          </cell>
          <cell r="Z328">
            <v>78.238806945800775</v>
          </cell>
          <cell r="AA328">
            <v>29.6128984375</v>
          </cell>
          <cell r="AB328">
            <v>1.45896105957031</v>
          </cell>
          <cell r="AC328">
            <v>21.277269531249999</v>
          </cell>
          <cell r="AD328">
            <v>15.364838867187499</v>
          </cell>
          <cell r="AE328">
            <v>1.07965356445313</v>
          </cell>
          <cell r="AF328">
            <v>0</v>
          </cell>
          <cell r="AG328">
            <v>0.31302352905273395</v>
          </cell>
          <cell r="AH328">
            <v>0</v>
          </cell>
          <cell r="AI328">
            <v>0</v>
          </cell>
          <cell r="AJ328">
            <v>0</v>
          </cell>
          <cell r="AK328">
            <v>0.65862542724609396</v>
          </cell>
          <cell r="AL328">
            <v>0.36969750976562499</v>
          </cell>
          <cell r="AM328">
            <v>1.1010416259765601</v>
          </cell>
          <cell r="AN328">
            <v>0</v>
          </cell>
          <cell r="AO328">
            <v>0.373635894775391</v>
          </cell>
          <cell r="AP328">
            <v>5.2257202148437501E-2</v>
          </cell>
          <cell r="AQ328">
            <v>1.8720000000000001</v>
          </cell>
          <cell r="AR328">
            <v>438794.09575390624</v>
          </cell>
          <cell r="AS328">
            <v>218999.23199999999</v>
          </cell>
          <cell r="AT328">
            <v>12708.154</v>
          </cell>
          <cell r="AU328">
            <v>146938.304</v>
          </cell>
          <cell r="AV328">
            <v>3525.7437500000001</v>
          </cell>
          <cell r="AW328">
            <v>1278.5237500000001</v>
          </cell>
          <cell r="AX328">
            <v>0</v>
          </cell>
          <cell r="AY328">
            <v>415.35115624999997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3235.8552500000001</v>
          </cell>
          <cell r="BE328">
            <v>9669.7060000000001</v>
          </cell>
          <cell r="BF328">
            <v>0</v>
          </cell>
          <cell r="BG328">
            <v>3282.01775</v>
          </cell>
          <cell r="BH328">
            <v>459.02724999999998</v>
          </cell>
          <cell r="BI328">
            <v>-3191.9029999999998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20.06180078125</v>
          </cell>
          <cell r="BO328">
            <v>0</v>
          </cell>
          <cell r="BP328">
            <v>0</v>
          </cell>
          <cell r="BQ328">
            <v>0</v>
          </cell>
          <cell r="BR328">
            <v>126.14204687500001</v>
          </cell>
          <cell r="BS328">
            <v>2198002176</v>
          </cell>
          <cell r="BT328">
            <v>133775800</v>
          </cell>
          <cell r="BU328">
            <v>1029533504</v>
          </cell>
          <cell r="BV328">
            <v>36502580</v>
          </cell>
          <cell r="BW328">
            <v>20072292</v>
          </cell>
          <cell r="BX328">
            <v>0</v>
          </cell>
          <cell r="BY328">
            <v>5777884.5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261095.8125</v>
          </cell>
          <cell r="CI328">
            <v>0</v>
          </cell>
          <cell r="CJ328">
            <v>0</v>
          </cell>
          <cell r="CK328">
            <v>0</v>
          </cell>
          <cell r="CL328">
            <v>1326478.25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241977</v>
          </cell>
          <cell r="CT328">
            <v>22098</v>
          </cell>
          <cell r="CU328">
            <v>0</v>
          </cell>
          <cell r="CV328">
            <v>0</v>
          </cell>
          <cell r="CW328">
            <v>25351</v>
          </cell>
          <cell r="CX328">
            <v>0</v>
          </cell>
          <cell r="CY328">
            <v>39300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400000</v>
          </cell>
          <cell r="DF328">
            <v>175000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Q328">
            <v>2.7140701065438799</v>
          </cell>
          <cell r="DR328">
            <v>6.6678174856172525</v>
          </cell>
          <cell r="DS328">
            <v>19.930434915711352</v>
          </cell>
          <cell r="DT328">
            <v>77970.5888671875</v>
          </cell>
          <cell r="DU328">
            <v>6.7599876307809792</v>
          </cell>
          <cell r="DV328">
            <v>5.2601547851562502</v>
          </cell>
          <cell r="DW328">
            <v>4.7049042968750001</v>
          </cell>
          <cell r="DX328">
            <v>41327.879999999997</v>
          </cell>
        </row>
        <row r="329">
          <cell r="A329" t="str">
            <v>RFCMISO2025</v>
          </cell>
          <cell r="B329" t="str">
            <v>EAST</v>
          </cell>
          <cell r="C329" t="str">
            <v>RFCMISO</v>
          </cell>
          <cell r="D329">
            <v>2025</v>
          </cell>
          <cell r="F329">
            <v>421422.04800000001</v>
          </cell>
          <cell r="G329">
            <v>48472.001953125</v>
          </cell>
          <cell r="H329">
            <v>101.27119750976566</v>
          </cell>
          <cell r="I329">
            <v>38.89815625</v>
          </cell>
          <cell r="J329">
            <v>1.9669598388671901</v>
          </cell>
          <cell r="K329">
            <v>24.758716796874999</v>
          </cell>
          <cell r="L329">
            <v>18.120253906249999</v>
          </cell>
          <cell r="M329">
            <v>2.1867377929687501</v>
          </cell>
          <cell r="N329">
            <v>0</v>
          </cell>
          <cell r="O329">
            <v>1.955755859375</v>
          </cell>
          <cell r="P329">
            <v>0</v>
          </cell>
          <cell r="Q329">
            <v>0</v>
          </cell>
          <cell r="R329">
            <v>0</v>
          </cell>
          <cell r="S329">
            <v>0.79147998046875001</v>
          </cell>
          <cell r="T329">
            <v>0.51202197265625005</v>
          </cell>
          <cell r="U329">
            <v>3.8682465820312499</v>
          </cell>
          <cell r="V329">
            <v>0</v>
          </cell>
          <cell r="W329">
            <v>0.74724548339843799</v>
          </cell>
          <cell r="X329">
            <v>0.33364404296875</v>
          </cell>
          <cell r="Y329">
            <v>1.8720000000000001</v>
          </cell>
          <cell r="Z329">
            <v>80.006994899749756</v>
          </cell>
          <cell r="AA329">
            <v>29.55412890625</v>
          </cell>
          <cell r="AB329">
            <v>1.72831762695313</v>
          </cell>
          <cell r="AC329">
            <v>22.825951171875001</v>
          </cell>
          <cell r="AD329">
            <v>15.3110185546875</v>
          </cell>
          <cell r="AE329">
            <v>1.0717363281250001</v>
          </cell>
          <cell r="AF329">
            <v>0</v>
          </cell>
          <cell r="AG329">
            <v>0.31281195068359396</v>
          </cell>
          <cell r="AH329">
            <v>0</v>
          </cell>
          <cell r="AI329">
            <v>0</v>
          </cell>
          <cell r="AJ329">
            <v>0</v>
          </cell>
          <cell r="AK329">
            <v>0.65848492431640604</v>
          </cell>
          <cell r="AL329">
            <v>0.36998590087890604</v>
          </cell>
          <cell r="AM329">
            <v>1.17584326171875</v>
          </cell>
          <cell r="AN329">
            <v>0</v>
          </cell>
          <cell r="AO329">
            <v>0.373622741699219</v>
          </cell>
          <cell r="AP329">
            <v>5.6838649749755901E-2</v>
          </cell>
          <cell r="AQ329">
            <v>1.8720000000000001</v>
          </cell>
          <cell r="AR329">
            <v>444895.48001953121</v>
          </cell>
          <cell r="AS329">
            <v>211566.68799999999</v>
          </cell>
          <cell r="AT329">
            <v>15001.482</v>
          </cell>
          <cell r="AU329">
            <v>158189.16800000001</v>
          </cell>
          <cell r="AV329">
            <v>3111.4292500000001</v>
          </cell>
          <cell r="AW329">
            <v>1275.5337500000001</v>
          </cell>
          <cell r="AX329">
            <v>0</v>
          </cell>
          <cell r="AY329">
            <v>413.93140625000001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3232.7995000000001</v>
          </cell>
          <cell r="BE329">
            <v>10299.784</v>
          </cell>
          <cell r="BF329">
            <v>0</v>
          </cell>
          <cell r="BG329">
            <v>3272.9349999999999</v>
          </cell>
          <cell r="BH329">
            <v>497.90593749999999</v>
          </cell>
          <cell r="BI329">
            <v>-3258.3580000000002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19.858175781250001</v>
          </cell>
          <cell r="BO329">
            <v>0</v>
          </cell>
          <cell r="BP329">
            <v>0</v>
          </cell>
          <cell r="BQ329">
            <v>0</v>
          </cell>
          <cell r="BR329">
            <v>133.12700000000001</v>
          </cell>
          <cell r="BS329">
            <v>2127310848</v>
          </cell>
          <cell r="BT329">
            <v>159177920</v>
          </cell>
          <cell r="BU329">
            <v>1102934656</v>
          </cell>
          <cell r="BV329">
            <v>32292700</v>
          </cell>
          <cell r="BW329">
            <v>20021730</v>
          </cell>
          <cell r="BX329">
            <v>0</v>
          </cell>
          <cell r="BY329">
            <v>5757999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258728.359375</v>
          </cell>
          <cell r="CI329">
            <v>0</v>
          </cell>
          <cell r="CJ329">
            <v>0</v>
          </cell>
          <cell r="CK329">
            <v>0</v>
          </cell>
          <cell r="CL329">
            <v>1399930.125</v>
          </cell>
          <cell r="CM329">
            <v>0</v>
          </cell>
          <cell r="CN329">
            <v>400783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193581</v>
          </cell>
          <cell r="CT329">
            <v>21938</v>
          </cell>
          <cell r="CU329">
            <v>0</v>
          </cell>
          <cell r="CV329">
            <v>0</v>
          </cell>
          <cell r="CW329">
            <v>26649</v>
          </cell>
          <cell r="CX329">
            <v>0</v>
          </cell>
          <cell r="CY329">
            <v>320300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1600000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Q329">
            <v>2.7804295764113922</v>
          </cell>
          <cell r="DR329">
            <v>6.7555312179799705</v>
          </cell>
          <cell r="DS329">
            <v>20.555260054157348</v>
          </cell>
          <cell r="DT329">
            <v>79054.395874023394</v>
          </cell>
          <cell r="DU329">
            <v>6.881295598816048</v>
          </cell>
          <cell r="DV329">
            <v>5.25997900390625</v>
          </cell>
          <cell r="DW329">
            <v>4.6962548828125001</v>
          </cell>
          <cell r="DX329">
            <v>41139.196000000004</v>
          </cell>
        </row>
        <row r="330">
          <cell r="A330" t="str">
            <v>RFCMISO2026</v>
          </cell>
          <cell r="B330" t="str">
            <v>EAST</v>
          </cell>
          <cell r="C330" t="str">
            <v>RFCMISO</v>
          </cell>
          <cell r="D330">
            <v>2026</v>
          </cell>
          <cell r="F330">
            <v>427800.6</v>
          </cell>
          <cell r="G330">
            <v>49325.234741210901</v>
          </cell>
          <cell r="H330">
            <v>102.87814376831059</v>
          </cell>
          <cell r="I330">
            <v>38.6453671875</v>
          </cell>
          <cell r="J330">
            <v>2.0657829589843799</v>
          </cell>
          <cell r="K330">
            <v>26.358716796875001</v>
          </cell>
          <cell r="L330">
            <v>18.120253906249999</v>
          </cell>
          <cell r="M330">
            <v>2.1867377929687501</v>
          </cell>
          <cell r="N330">
            <v>0</v>
          </cell>
          <cell r="O330">
            <v>1.955755859375</v>
          </cell>
          <cell r="P330">
            <v>0</v>
          </cell>
          <cell r="Q330">
            <v>0</v>
          </cell>
          <cell r="R330">
            <v>0</v>
          </cell>
          <cell r="S330">
            <v>0.79147998046875001</v>
          </cell>
          <cell r="T330">
            <v>0.51202197265625005</v>
          </cell>
          <cell r="U330">
            <v>4.00112329101563</v>
          </cell>
          <cell r="V330">
            <v>0</v>
          </cell>
          <cell r="W330">
            <v>0.74724548339843799</v>
          </cell>
          <cell r="X330">
            <v>0.36167953491210897</v>
          </cell>
          <cell r="Y330">
            <v>1.8720000000000001</v>
          </cell>
          <cell r="Z330">
            <v>81.55042324829104</v>
          </cell>
          <cell r="AA330">
            <v>29.404193359375</v>
          </cell>
          <cell r="AB330">
            <v>1.8256064453125</v>
          </cell>
          <cell r="AC330">
            <v>24.378546875000001</v>
          </cell>
          <cell r="AD330">
            <v>15.238666015625</v>
          </cell>
          <cell r="AE330">
            <v>1.0635853271484399</v>
          </cell>
          <cell r="AF330">
            <v>0</v>
          </cell>
          <cell r="AG330">
            <v>0.30902395629882801</v>
          </cell>
          <cell r="AH330">
            <v>0</v>
          </cell>
          <cell r="AI330">
            <v>0</v>
          </cell>
          <cell r="AJ330">
            <v>0</v>
          </cell>
          <cell r="AK330">
            <v>0.65817004394531298</v>
          </cell>
          <cell r="AL330">
            <v>0.36998590087890604</v>
          </cell>
          <cell r="AM330">
            <v>1.21613928222656</v>
          </cell>
          <cell r="AN330">
            <v>0</v>
          </cell>
          <cell r="AO330">
            <v>0.373622741699219</v>
          </cell>
          <cell r="AP330">
            <v>6.1607910156250001E-2</v>
          </cell>
          <cell r="AQ330">
            <v>1.8720000000000001</v>
          </cell>
          <cell r="AR330">
            <v>451975.74292187497</v>
          </cell>
          <cell r="AS330">
            <v>203285.92</v>
          </cell>
          <cell r="AT330">
            <v>15828.317999999999</v>
          </cell>
          <cell r="AU330">
            <v>171778.848</v>
          </cell>
          <cell r="AV330">
            <v>2986.3004999999998</v>
          </cell>
          <cell r="AW330">
            <v>1275.928375</v>
          </cell>
          <cell r="AX330">
            <v>0</v>
          </cell>
          <cell r="AY330">
            <v>413.93140625000001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3235.6194999999998</v>
          </cell>
          <cell r="BE330">
            <v>10653.178</v>
          </cell>
          <cell r="BF330">
            <v>0</v>
          </cell>
          <cell r="BG330">
            <v>3272.9349999999999</v>
          </cell>
          <cell r="BH330">
            <v>539.68531250000001</v>
          </cell>
          <cell r="BI330">
            <v>-3317.3197500000001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19.76878125</v>
          </cell>
          <cell r="BO330">
            <v>0</v>
          </cell>
          <cell r="BP330">
            <v>0</v>
          </cell>
          <cell r="BQ330">
            <v>0</v>
          </cell>
          <cell r="BR330">
            <v>136.17779687500001</v>
          </cell>
          <cell r="BS330">
            <v>2049072512</v>
          </cell>
          <cell r="BT330">
            <v>168321072</v>
          </cell>
          <cell r="BU330">
            <v>1193010688</v>
          </cell>
          <cell r="BV330">
            <v>31002102</v>
          </cell>
          <cell r="BW330">
            <v>20026380</v>
          </cell>
          <cell r="BX330">
            <v>0</v>
          </cell>
          <cell r="BY330">
            <v>5757999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257763.671875</v>
          </cell>
          <cell r="CI330">
            <v>0</v>
          </cell>
          <cell r="CJ330">
            <v>0</v>
          </cell>
          <cell r="CK330">
            <v>0</v>
          </cell>
          <cell r="CL330">
            <v>1432011.625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96791</v>
          </cell>
          <cell r="CT330">
            <v>22501</v>
          </cell>
          <cell r="CU330">
            <v>0</v>
          </cell>
          <cell r="CV330">
            <v>0</v>
          </cell>
          <cell r="CW330">
            <v>27999</v>
          </cell>
          <cell r="CX330">
            <v>0</v>
          </cell>
          <cell r="CY330">
            <v>51000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1600000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Q330">
            <v>2.8488452535544044</v>
          </cell>
          <cell r="DR330">
            <v>6.7217964437884401</v>
          </cell>
          <cell r="DS330">
            <v>20.956878984012501</v>
          </cell>
          <cell r="DT330">
            <v>80209.279174804702</v>
          </cell>
          <cell r="DU330">
            <v>6.8368306007554231</v>
          </cell>
          <cell r="DV330">
            <v>5.25997900390625</v>
          </cell>
          <cell r="DW330">
            <v>4.7792753906250001</v>
          </cell>
          <cell r="DX330">
            <v>41866.451999999997</v>
          </cell>
        </row>
        <row r="331">
          <cell r="A331" t="str">
            <v>RFCMISO2027</v>
          </cell>
          <cell r="B331" t="str">
            <v>EAST</v>
          </cell>
          <cell r="C331" t="str">
            <v>RFCMISO</v>
          </cell>
          <cell r="D331">
            <v>2027</v>
          </cell>
          <cell r="F331">
            <v>434126.11200000002</v>
          </cell>
          <cell r="G331">
            <v>49677.551513671897</v>
          </cell>
          <cell r="H331">
            <v>104.33263580322267</v>
          </cell>
          <cell r="I331">
            <v>38.575207031250002</v>
          </cell>
          <cell r="J331">
            <v>2.193865234375</v>
          </cell>
          <cell r="K331">
            <v>27.558716796875</v>
          </cell>
          <cell r="L331">
            <v>18.120253906249999</v>
          </cell>
          <cell r="M331">
            <v>2.1867377929687501</v>
          </cell>
          <cell r="N331">
            <v>0</v>
          </cell>
          <cell r="O331">
            <v>1.955755859375</v>
          </cell>
          <cell r="P331">
            <v>0</v>
          </cell>
          <cell r="Q331">
            <v>0</v>
          </cell>
          <cell r="R331">
            <v>0</v>
          </cell>
          <cell r="S331">
            <v>0.79147998046875001</v>
          </cell>
          <cell r="T331">
            <v>0.51202197265625005</v>
          </cell>
          <cell r="U331">
            <v>4.1682465820312498</v>
          </cell>
          <cell r="V331">
            <v>0</v>
          </cell>
          <cell r="W331">
            <v>0.74724548339843799</v>
          </cell>
          <cell r="X331">
            <v>0.39112615966796899</v>
          </cell>
          <cell r="Y331">
            <v>1.8720000000000001</v>
          </cell>
          <cell r="Z331">
            <v>82.616485748291041</v>
          </cell>
          <cell r="AA331">
            <v>29.381052734375</v>
          </cell>
          <cell r="AB331">
            <v>1.94275512695313</v>
          </cell>
          <cell r="AC331">
            <v>25.5374765625</v>
          </cell>
          <cell r="AD331">
            <v>15.1787216796875</v>
          </cell>
          <cell r="AE331">
            <v>1.0604072265625</v>
          </cell>
          <cell r="AF331">
            <v>0</v>
          </cell>
          <cell r="AG331">
            <v>0.30768161010742201</v>
          </cell>
          <cell r="AH331">
            <v>0</v>
          </cell>
          <cell r="AI331">
            <v>0</v>
          </cell>
          <cell r="AJ331">
            <v>0</v>
          </cell>
          <cell r="AK331">
            <v>0.65803137207031293</v>
          </cell>
          <cell r="AL331">
            <v>0.36998590087890604</v>
          </cell>
          <cell r="AM331">
            <v>1.27386608886719</v>
          </cell>
          <cell r="AN331">
            <v>0</v>
          </cell>
          <cell r="AO331">
            <v>0.373622741699219</v>
          </cell>
          <cell r="AP331">
            <v>6.6617126464843801E-2</v>
          </cell>
          <cell r="AQ331">
            <v>1.8720000000000001</v>
          </cell>
          <cell r="AR331">
            <v>455295.08247851563</v>
          </cell>
          <cell r="AS331">
            <v>199474.19200000001</v>
          </cell>
          <cell r="AT331">
            <v>16836.202000000001</v>
          </cell>
          <cell r="AU331">
            <v>179147.23199999999</v>
          </cell>
          <cell r="AV331">
            <v>2916.7472499999999</v>
          </cell>
          <cell r="AW331">
            <v>1272.9525000000001</v>
          </cell>
          <cell r="AX331">
            <v>0</v>
          </cell>
          <cell r="AY331">
            <v>413.93140625000001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3236.20075</v>
          </cell>
          <cell r="BE331">
            <v>11158.76</v>
          </cell>
          <cell r="BF331">
            <v>0</v>
          </cell>
          <cell r="BG331">
            <v>3272.9349999999999</v>
          </cell>
          <cell r="BH331">
            <v>583.56600000000003</v>
          </cell>
          <cell r="BI331">
            <v>-3418.4147499999999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19.656525390624999</v>
          </cell>
          <cell r="BO331">
            <v>0</v>
          </cell>
          <cell r="BP331">
            <v>0</v>
          </cell>
          <cell r="BQ331">
            <v>0</v>
          </cell>
          <cell r="BR331">
            <v>135.33779687500001</v>
          </cell>
          <cell r="BS331">
            <v>2013713792</v>
          </cell>
          <cell r="BT331">
            <v>179493104</v>
          </cell>
          <cell r="BU331">
            <v>1242498048</v>
          </cell>
          <cell r="BV331">
            <v>30291758</v>
          </cell>
          <cell r="BW331">
            <v>19990736</v>
          </cell>
          <cell r="BX331">
            <v>0</v>
          </cell>
          <cell r="BY331">
            <v>5757999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256489.5</v>
          </cell>
          <cell r="CI331">
            <v>0</v>
          </cell>
          <cell r="CJ331">
            <v>0</v>
          </cell>
          <cell r="CK331">
            <v>0</v>
          </cell>
          <cell r="CL331">
            <v>1423178.375</v>
          </cell>
          <cell r="CM331">
            <v>0</v>
          </cell>
          <cell r="CN331">
            <v>170000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193581</v>
          </cell>
          <cell r="CT331">
            <v>23090</v>
          </cell>
          <cell r="CU331">
            <v>0</v>
          </cell>
          <cell r="CV331">
            <v>0</v>
          </cell>
          <cell r="CW331">
            <v>29404</v>
          </cell>
          <cell r="CX331">
            <v>0</v>
          </cell>
          <cell r="CY331">
            <v>128000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1200000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Q331">
            <v>2.9153574471818486</v>
          </cell>
          <cell r="DR331">
            <v>6.8332509766647131</v>
          </cell>
          <cell r="DS331">
            <v>21.364851932130222</v>
          </cell>
          <cell r="DT331">
            <v>81359.164184570298</v>
          </cell>
          <cell r="DU331">
            <v>6.9254099999938514</v>
          </cell>
          <cell r="DV331">
            <v>5.25997900390625</v>
          </cell>
          <cell r="DW331">
            <v>4.5942675781249998</v>
          </cell>
          <cell r="DX331">
            <v>40245.784</v>
          </cell>
        </row>
        <row r="332">
          <cell r="A332" t="str">
            <v>RFCMISO2028</v>
          </cell>
          <cell r="B332" t="str">
            <v>EAST</v>
          </cell>
          <cell r="C332" t="str">
            <v>RFCMISO</v>
          </cell>
          <cell r="D332">
            <v>2028</v>
          </cell>
          <cell r="F332">
            <v>441342.07199999999</v>
          </cell>
          <cell r="G332">
            <v>50179.673828125</v>
          </cell>
          <cell r="H332">
            <v>105.40231439208986</v>
          </cell>
          <cell r="I332">
            <v>38.332304687499999</v>
          </cell>
          <cell r="J332">
            <v>2.3635151367187501</v>
          </cell>
          <cell r="K332">
            <v>28.3596875</v>
          </cell>
          <cell r="L332">
            <v>18.298066406250001</v>
          </cell>
          <cell r="M332">
            <v>2.1867229003906301</v>
          </cell>
          <cell r="N332">
            <v>0</v>
          </cell>
          <cell r="O332">
            <v>1.9561674804687501</v>
          </cell>
          <cell r="P332">
            <v>0</v>
          </cell>
          <cell r="Q332">
            <v>0</v>
          </cell>
          <cell r="R332">
            <v>0</v>
          </cell>
          <cell r="S332">
            <v>0.79147998046875001</v>
          </cell>
          <cell r="T332">
            <v>0.51202197265625005</v>
          </cell>
          <cell r="U332">
            <v>4.3009399414062504</v>
          </cell>
          <cell r="V332">
            <v>0</v>
          </cell>
          <cell r="W332">
            <v>0.747271789550781</v>
          </cell>
          <cell r="X332">
            <v>0.421981811523438</v>
          </cell>
          <cell r="Y332">
            <v>1.8720000000000001</v>
          </cell>
          <cell r="Z332">
            <v>83.758512367248542</v>
          </cell>
          <cell r="AA332">
            <v>29.262523437500001</v>
          </cell>
          <cell r="AB332">
            <v>2.09654516601563</v>
          </cell>
          <cell r="AC332">
            <v>26.303394531249999</v>
          </cell>
          <cell r="AD332">
            <v>15.309660156250001</v>
          </cell>
          <cell r="AE332">
            <v>1.0594447021484401</v>
          </cell>
          <cell r="AF332">
            <v>0</v>
          </cell>
          <cell r="AG332">
            <v>0.30563131713867198</v>
          </cell>
          <cell r="AH332">
            <v>0</v>
          </cell>
          <cell r="AI332">
            <v>0</v>
          </cell>
          <cell r="AJ332">
            <v>0</v>
          </cell>
          <cell r="AK332">
            <v>0.65798394775390601</v>
          </cell>
          <cell r="AL332">
            <v>0.36969750976562499</v>
          </cell>
          <cell r="AM332">
            <v>1.3140816650390601</v>
          </cell>
          <cell r="AN332">
            <v>0</v>
          </cell>
          <cell r="AO332">
            <v>0.373635894775391</v>
          </cell>
          <cell r="AP332">
            <v>7.1817848205566401E-2</v>
          </cell>
          <cell r="AQ332">
            <v>1.8720000000000001</v>
          </cell>
          <cell r="AR332">
            <v>460282.75224023429</v>
          </cell>
          <cell r="AS332">
            <v>196586.20800000001</v>
          </cell>
          <cell r="AT332">
            <v>18184.348000000002</v>
          </cell>
          <cell r="AU332">
            <v>183837.08799999999</v>
          </cell>
          <cell r="AV332">
            <v>2807.6280000000002</v>
          </cell>
          <cell r="AW332">
            <v>1264.4865</v>
          </cell>
          <cell r="AX332">
            <v>0</v>
          </cell>
          <cell r="AY332">
            <v>415.35115624999997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3239.6867499999998</v>
          </cell>
          <cell r="BE332">
            <v>11541.849</v>
          </cell>
          <cell r="BF332">
            <v>0</v>
          </cell>
          <cell r="BG332">
            <v>3282.01775</v>
          </cell>
          <cell r="BH332">
            <v>630.84799999999996</v>
          </cell>
          <cell r="BI332">
            <v>-3495.1592500000002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19.499849609375001</v>
          </cell>
          <cell r="BO332">
            <v>0</v>
          </cell>
          <cell r="BP332">
            <v>0</v>
          </cell>
          <cell r="BQ332">
            <v>0</v>
          </cell>
          <cell r="BR332">
            <v>138.64848437500001</v>
          </cell>
          <cell r="BS332">
            <v>1985726336</v>
          </cell>
          <cell r="BT332">
            <v>194386464</v>
          </cell>
          <cell r="BU332">
            <v>1273256576</v>
          </cell>
          <cell r="BV332">
            <v>29104940</v>
          </cell>
          <cell r="BW332">
            <v>19896230</v>
          </cell>
          <cell r="BX332">
            <v>0</v>
          </cell>
          <cell r="BY332">
            <v>5777884.5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254826.953125</v>
          </cell>
          <cell r="CI332">
            <v>0</v>
          </cell>
          <cell r="CJ332">
            <v>0</v>
          </cell>
          <cell r="CK332">
            <v>0</v>
          </cell>
          <cell r="CL332">
            <v>1457992.75</v>
          </cell>
          <cell r="CM332">
            <v>0</v>
          </cell>
          <cell r="CN332">
            <v>170000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96791</v>
          </cell>
          <cell r="CT332">
            <v>23527</v>
          </cell>
          <cell r="CU332">
            <v>0</v>
          </cell>
          <cell r="CV332">
            <v>0</v>
          </cell>
          <cell r="CW332">
            <v>30864</v>
          </cell>
          <cell r="CX332">
            <v>0</v>
          </cell>
          <cell r="CY332">
            <v>581800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800000</v>
          </cell>
          <cell r="DF332">
            <v>175000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Q332">
            <v>2.9779488707954567</v>
          </cell>
          <cell r="DR332">
            <v>7.0398568277255062</v>
          </cell>
          <cell r="DS332">
            <v>21.939411593775038</v>
          </cell>
          <cell r="DT332">
            <v>82464.235473632798</v>
          </cell>
          <cell r="DU332">
            <v>7.1353965548268325</v>
          </cell>
          <cell r="DV332">
            <v>5.2601547851562502</v>
          </cell>
          <cell r="DW332">
            <v>4.7620961914062496</v>
          </cell>
          <cell r="DX332">
            <v>41830.252</v>
          </cell>
        </row>
        <row r="333">
          <cell r="A333" t="str">
            <v>RFCMISO2029</v>
          </cell>
          <cell r="B333" t="str">
            <v>EAST</v>
          </cell>
          <cell r="C333" t="str">
            <v>RFCMISO</v>
          </cell>
          <cell r="D333">
            <v>2029</v>
          </cell>
          <cell r="F333">
            <v>446235.96</v>
          </cell>
          <cell r="G333">
            <v>50522.075439453103</v>
          </cell>
          <cell r="H333">
            <v>106.1360708007813</v>
          </cell>
          <cell r="I333">
            <v>37.597210937500002</v>
          </cell>
          <cell r="J333">
            <v>2.6619472656249998</v>
          </cell>
          <cell r="K333">
            <v>29.158716796875002</v>
          </cell>
          <cell r="L333">
            <v>18.470253906250001</v>
          </cell>
          <cell r="M333">
            <v>2.1867377929687501</v>
          </cell>
          <cell r="N333">
            <v>0</v>
          </cell>
          <cell r="O333">
            <v>1.955755859375</v>
          </cell>
          <cell r="P333">
            <v>0</v>
          </cell>
          <cell r="Q333">
            <v>0</v>
          </cell>
          <cell r="R333">
            <v>0</v>
          </cell>
          <cell r="S333">
            <v>0.79147998046875001</v>
          </cell>
          <cell r="T333">
            <v>0.51202197265625005</v>
          </cell>
          <cell r="U333">
            <v>4.4682465820312496</v>
          </cell>
          <cell r="V333">
            <v>0</v>
          </cell>
          <cell r="W333">
            <v>0.74724548339843799</v>
          </cell>
          <cell r="X333">
            <v>0.45447521972656302</v>
          </cell>
          <cell r="Y333">
            <v>1.8720000000000001</v>
          </cell>
          <cell r="Z333">
            <v>84.464426528930673</v>
          </cell>
          <cell r="AA333">
            <v>28.866947265625001</v>
          </cell>
          <cell r="AB333">
            <v>2.3740493164062499</v>
          </cell>
          <cell r="AC333">
            <v>27.06162890625</v>
          </cell>
          <cell r="AD333">
            <v>15.4078828125</v>
          </cell>
          <cell r="AE333">
            <v>1.05729821777344</v>
          </cell>
          <cell r="AF333">
            <v>0</v>
          </cell>
          <cell r="AG333">
            <v>0.30459542846679699</v>
          </cell>
          <cell r="AH333">
            <v>0</v>
          </cell>
          <cell r="AI333">
            <v>0</v>
          </cell>
          <cell r="AJ333">
            <v>0</v>
          </cell>
          <cell r="AK333">
            <v>0.65787261962890597</v>
          </cell>
          <cell r="AL333">
            <v>0.36998590087890604</v>
          </cell>
          <cell r="AM333">
            <v>1.37188891601563</v>
          </cell>
          <cell r="AN333">
            <v>0</v>
          </cell>
          <cell r="AO333">
            <v>0.373622741699219</v>
          </cell>
          <cell r="AP333">
            <v>7.7393173217773392E-2</v>
          </cell>
          <cell r="AQ333">
            <v>1.8720000000000001</v>
          </cell>
          <cell r="AR333">
            <v>461687.50170507806</v>
          </cell>
          <cell r="AS333">
            <v>192668.864</v>
          </cell>
          <cell r="AT333">
            <v>20601.330000000002</v>
          </cell>
          <cell r="AU333">
            <v>187257.264</v>
          </cell>
          <cell r="AV333">
            <v>2891.0337500000001</v>
          </cell>
          <cell r="AW333">
            <v>1283.8340000000001</v>
          </cell>
          <cell r="AX333">
            <v>0</v>
          </cell>
          <cell r="AY333">
            <v>413.93140625000001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3226.7287500000002</v>
          </cell>
          <cell r="BE333">
            <v>12015.153</v>
          </cell>
          <cell r="BF333">
            <v>0</v>
          </cell>
          <cell r="BG333">
            <v>3272.9349999999999</v>
          </cell>
          <cell r="BH333">
            <v>677.96400000000006</v>
          </cell>
          <cell r="BI333">
            <v>-3679.6015000000002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19.421095703125001</v>
          </cell>
          <cell r="BO333">
            <v>0</v>
          </cell>
          <cell r="BP333">
            <v>0</v>
          </cell>
          <cell r="BQ333">
            <v>0</v>
          </cell>
          <cell r="BR333">
            <v>135.91620312500001</v>
          </cell>
          <cell r="BS333">
            <v>1945085824</v>
          </cell>
          <cell r="BT333">
            <v>221191248</v>
          </cell>
          <cell r="BU333">
            <v>1296663808</v>
          </cell>
          <cell r="BV333">
            <v>29926890</v>
          </cell>
          <cell r="BW333">
            <v>20133962</v>
          </cell>
          <cell r="BX333">
            <v>0</v>
          </cell>
          <cell r="BY333">
            <v>5757999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253771.359375</v>
          </cell>
          <cell r="CI333">
            <v>0</v>
          </cell>
          <cell r="CJ333">
            <v>0</v>
          </cell>
          <cell r="CK333">
            <v>0</v>
          </cell>
          <cell r="CL333">
            <v>1429260.875</v>
          </cell>
          <cell r="CM333">
            <v>0</v>
          </cell>
          <cell r="CN333">
            <v>340000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193581</v>
          </cell>
          <cell r="CT333">
            <v>23903</v>
          </cell>
          <cell r="CU333">
            <v>0</v>
          </cell>
          <cell r="CV333">
            <v>0</v>
          </cell>
          <cell r="CW333">
            <v>32378</v>
          </cell>
          <cell r="CX333">
            <v>0</v>
          </cell>
          <cell r="CY333">
            <v>1159200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800000</v>
          </cell>
          <cell r="DF333">
            <v>175000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Q333">
            <v>3.0462588986510446</v>
          </cell>
          <cell r="DR333">
            <v>7.2768792818809054</v>
          </cell>
          <cell r="DS333">
            <v>22.520487101096091</v>
          </cell>
          <cell r="DT333">
            <v>83635.263305664106</v>
          </cell>
          <cell r="DU333">
            <v>7.3520955367927492</v>
          </cell>
          <cell r="DV333">
            <v>5.25997900390625</v>
          </cell>
          <cell r="DW333">
            <v>4.6692612304687504</v>
          </cell>
          <cell r="DX333">
            <v>40902.728000000003</v>
          </cell>
        </row>
        <row r="334">
          <cell r="A334" t="str">
            <v>RFCMISO2030</v>
          </cell>
          <cell r="B334" t="str">
            <v>EAST</v>
          </cell>
          <cell r="C334" t="str">
            <v>RFCMISO</v>
          </cell>
          <cell r="D334">
            <v>2030</v>
          </cell>
          <cell r="F334">
            <v>452730.76799999998</v>
          </cell>
          <cell r="G334">
            <v>50693.830810546897</v>
          </cell>
          <cell r="H334">
            <v>107.73868035888675</v>
          </cell>
          <cell r="I334">
            <v>36.524093749999999</v>
          </cell>
          <cell r="J334">
            <v>2.7457829589843801</v>
          </cell>
          <cell r="K334">
            <v>30.358716796875001</v>
          </cell>
          <cell r="L334">
            <v>19.695253906249999</v>
          </cell>
          <cell r="M334">
            <v>2.1867377929687501</v>
          </cell>
          <cell r="N334">
            <v>0</v>
          </cell>
          <cell r="O334">
            <v>1.955755859375</v>
          </cell>
          <cell r="P334">
            <v>0</v>
          </cell>
          <cell r="Q334">
            <v>0</v>
          </cell>
          <cell r="R334">
            <v>0</v>
          </cell>
          <cell r="S334">
            <v>0.79147998046875001</v>
          </cell>
          <cell r="T334">
            <v>0.51202197265625005</v>
          </cell>
          <cell r="U334">
            <v>4.6011230468750002</v>
          </cell>
          <cell r="V334">
            <v>0</v>
          </cell>
          <cell r="W334">
            <v>0.74724548339843799</v>
          </cell>
          <cell r="X334">
            <v>0.488489807128906</v>
          </cell>
          <cell r="Y334">
            <v>1.8720000000000001</v>
          </cell>
          <cell r="Z334">
            <v>86.246773712158216</v>
          </cell>
          <cell r="AA334">
            <v>28.179679687499998</v>
          </cell>
          <cell r="AB334">
            <v>2.4541867675781299</v>
          </cell>
          <cell r="AC334">
            <v>28.221076171875001</v>
          </cell>
          <cell r="AD334">
            <v>16.563751953124999</v>
          </cell>
          <cell r="AE334">
            <v>1.05278063964844</v>
          </cell>
          <cell r="AF334">
            <v>0</v>
          </cell>
          <cell r="AG334">
            <v>0.30253662109375001</v>
          </cell>
          <cell r="AH334">
            <v>0</v>
          </cell>
          <cell r="AI334">
            <v>0</v>
          </cell>
          <cell r="AJ334">
            <v>0</v>
          </cell>
          <cell r="AK334">
            <v>0.65784246826171899</v>
          </cell>
          <cell r="AL334">
            <v>0.36998590087890604</v>
          </cell>
          <cell r="AM334">
            <v>1.41218493652344</v>
          </cell>
          <cell r="AN334">
            <v>0</v>
          </cell>
          <cell r="AO334">
            <v>0.373622741699219</v>
          </cell>
          <cell r="AP334">
            <v>8.3179046630859399E-2</v>
          </cell>
          <cell r="AQ334">
            <v>1.8720000000000001</v>
          </cell>
          <cell r="AR334">
            <v>463487.23442968749</v>
          </cell>
          <cell r="AS334">
            <v>186200.06400000001</v>
          </cell>
          <cell r="AT334">
            <v>21310.198</v>
          </cell>
          <cell r="AU334">
            <v>193282.4</v>
          </cell>
          <cell r="AV334">
            <v>3778.74325</v>
          </cell>
          <cell r="AW334">
            <v>1251.780125</v>
          </cell>
          <cell r="AX334">
            <v>0</v>
          </cell>
          <cell r="AY334">
            <v>413.93140625000001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3232.5565000000001</v>
          </cell>
          <cell r="BE334">
            <v>12369.895</v>
          </cell>
          <cell r="BF334">
            <v>0</v>
          </cell>
          <cell r="BG334">
            <v>3272.9349999999999</v>
          </cell>
          <cell r="BH334">
            <v>728.6484375</v>
          </cell>
          <cell r="BI334">
            <v>-3700.1885000000002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19.119789062500001</v>
          </cell>
          <cell r="BO334">
            <v>0</v>
          </cell>
          <cell r="BP334">
            <v>0</v>
          </cell>
          <cell r="BQ334">
            <v>0</v>
          </cell>
          <cell r="BR334">
            <v>120.575421875</v>
          </cell>
          <cell r="BS334">
            <v>1879488128</v>
          </cell>
          <cell r="BT334">
            <v>229031968</v>
          </cell>
          <cell r="BU334">
            <v>1334895744</v>
          </cell>
          <cell r="BV334">
            <v>38245760</v>
          </cell>
          <cell r="BW334">
            <v>19723334</v>
          </cell>
          <cell r="BX334">
            <v>0</v>
          </cell>
          <cell r="BY334">
            <v>5757999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250266.71875</v>
          </cell>
          <cell r="CI334">
            <v>0</v>
          </cell>
          <cell r="CJ334">
            <v>0</v>
          </cell>
          <cell r="CK334">
            <v>0</v>
          </cell>
          <cell r="CL334">
            <v>1267941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96791</v>
          </cell>
          <cell r="CT334">
            <v>24418</v>
          </cell>
          <cell r="CU334">
            <v>0</v>
          </cell>
          <cell r="CV334">
            <v>0</v>
          </cell>
          <cell r="CW334">
            <v>33948</v>
          </cell>
          <cell r="CX334">
            <v>0</v>
          </cell>
          <cell r="CY334">
            <v>771000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1200000</v>
          </cell>
          <cell r="DF334">
            <v>1225000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Q334">
            <v>3.1192221502555828</v>
          </cell>
          <cell r="DR334">
            <v>7.5260364303026801</v>
          </cell>
          <cell r="DS334">
            <v>23.111540209771004</v>
          </cell>
          <cell r="DT334">
            <v>84845.462158203096</v>
          </cell>
          <cell r="DU334">
            <v>7.6012446064130748</v>
          </cell>
          <cell r="DV334">
            <v>5.25997900390625</v>
          </cell>
          <cell r="DW334">
            <v>4.7039467773437504</v>
          </cell>
          <cell r="DX334">
            <v>41206.576000000001</v>
          </cell>
        </row>
        <row r="335">
          <cell r="A335" t="str">
            <v>RFCMISO2031</v>
          </cell>
          <cell r="B335" t="str">
            <v>EAST</v>
          </cell>
          <cell r="C335" t="str">
            <v>RFCMISO</v>
          </cell>
          <cell r="D335">
            <v>2031</v>
          </cell>
          <cell r="F335">
            <v>459114.864</v>
          </cell>
          <cell r="G335">
            <v>51109.43359375</v>
          </cell>
          <cell r="H335">
            <v>109.90319830322269</v>
          </cell>
          <cell r="I335">
            <v>35.760093750000003</v>
          </cell>
          <cell r="J335">
            <v>2.7457829589843801</v>
          </cell>
          <cell r="K335">
            <v>31.158716796875002</v>
          </cell>
          <cell r="L335">
            <v>21.620253906249999</v>
          </cell>
          <cell r="M335">
            <v>2.1867377929687501</v>
          </cell>
          <cell r="N335">
            <v>0</v>
          </cell>
          <cell r="O335">
            <v>1.955755859375</v>
          </cell>
          <cell r="P335">
            <v>0</v>
          </cell>
          <cell r="Q335">
            <v>0</v>
          </cell>
          <cell r="R335">
            <v>0</v>
          </cell>
          <cell r="S335">
            <v>0.79147998046875001</v>
          </cell>
          <cell r="T335">
            <v>0.51202197265625005</v>
          </cell>
          <cell r="U335">
            <v>4.7682465820312503</v>
          </cell>
          <cell r="V335">
            <v>0</v>
          </cell>
          <cell r="W335">
            <v>0.74724548339843799</v>
          </cell>
          <cell r="X335">
            <v>0.52488421630859394</v>
          </cell>
          <cell r="Y335">
            <v>1.8720000000000001</v>
          </cell>
          <cell r="Z335">
            <v>88.277110488891623</v>
          </cell>
          <cell r="AA335">
            <v>27.60369140625</v>
          </cell>
          <cell r="AB335">
            <v>2.4541867675781299</v>
          </cell>
          <cell r="AC335">
            <v>28.997318359375001</v>
          </cell>
          <cell r="AD335">
            <v>18.396033203125</v>
          </cell>
          <cell r="AE335">
            <v>1.0483992919921901</v>
          </cell>
          <cell r="AF335">
            <v>0</v>
          </cell>
          <cell r="AG335">
            <v>0.30080328369140602</v>
          </cell>
          <cell r="AH335">
            <v>0</v>
          </cell>
          <cell r="AI335">
            <v>0</v>
          </cell>
          <cell r="AJ335">
            <v>0</v>
          </cell>
          <cell r="AK335">
            <v>0.65774859619140602</v>
          </cell>
          <cell r="AL335">
            <v>0.36275024414062501</v>
          </cell>
          <cell r="AM335">
            <v>1.4699118652343801</v>
          </cell>
          <cell r="AN335">
            <v>0</v>
          </cell>
          <cell r="AO335">
            <v>0.373622741699219</v>
          </cell>
          <cell r="AP335">
            <v>8.9377639770507805E-2</v>
          </cell>
          <cell r="AQ335">
            <v>1.8720000000000001</v>
          </cell>
          <cell r="AR335">
            <v>466564.03351171874</v>
          </cell>
          <cell r="AS335">
            <v>181335.05600000001</v>
          </cell>
          <cell r="AT335">
            <v>21388.016</v>
          </cell>
          <cell r="AU335">
            <v>200276.11199999999</v>
          </cell>
          <cell r="AV335">
            <v>4769.6445000000003</v>
          </cell>
          <cell r="AW335">
            <v>1231.3215</v>
          </cell>
          <cell r="AX335">
            <v>0</v>
          </cell>
          <cell r="AY335">
            <v>413.93140625000001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3172.9232499999998</v>
          </cell>
          <cell r="BE335">
            <v>12876.19</v>
          </cell>
          <cell r="BF335">
            <v>0</v>
          </cell>
          <cell r="BG335">
            <v>3272.9349999999999</v>
          </cell>
          <cell r="BH335">
            <v>782.948125</v>
          </cell>
          <cell r="BI335">
            <v>-3834.97975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18.73976171875</v>
          </cell>
          <cell r="BO335">
            <v>0</v>
          </cell>
          <cell r="BP335">
            <v>0</v>
          </cell>
          <cell r="BQ335">
            <v>0</v>
          </cell>
          <cell r="BR335">
            <v>116.09971874999999</v>
          </cell>
          <cell r="BS335">
            <v>1828946944</v>
          </cell>
          <cell r="BT335">
            <v>229911024</v>
          </cell>
          <cell r="BU335">
            <v>1379742848</v>
          </cell>
          <cell r="BV335">
            <v>47340888</v>
          </cell>
          <cell r="BW335">
            <v>19464248</v>
          </cell>
          <cell r="BX335">
            <v>0</v>
          </cell>
          <cell r="BY335">
            <v>5757999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245853.34375</v>
          </cell>
          <cell r="CI335">
            <v>0</v>
          </cell>
          <cell r="CJ335">
            <v>0</v>
          </cell>
          <cell r="CK335">
            <v>0</v>
          </cell>
          <cell r="CL335">
            <v>1220875.625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193581</v>
          </cell>
          <cell r="CT335">
            <v>24921</v>
          </cell>
          <cell r="CU335">
            <v>0</v>
          </cell>
          <cell r="CV335">
            <v>0</v>
          </cell>
          <cell r="CW335">
            <v>36664</v>
          </cell>
          <cell r="CX335">
            <v>0</v>
          </cell>
          <cell r="CY335">
            <v>714000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800000</v>
          </cell>
          <cell r="DF335">
            <v>1925000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Q335">
            <v>3.1847252426366723</v>
          </cell>
          <cell r="DR335">
            <v>7.7101555666117862</v>
          </cell>
          <cell r="DS335">
            <v>23.690861409403379</v>
          </cell>
          <cell r="DT335">
            <v>85891.430541992202</v>
          </cell>
          <cell r="DU335">
            <v>7.7681142722359615</v>
          </cell>
          <cell r="DV335">
            <v>5.25997900390625</v>
          </cell>
          <cell r="DW335">
            <v>4.65126708984375</v>
          </cell>
          <cell r="DX335">
            <v>40745.095999999998</v>
          </cell>
        </row>
        <row r="336">
          <cell r="A336" t="str">
            <v>RFCMISO2032</v>
          </cell>
          <cell r="B336" t="str">
            <v>EAST</v>
          </cell>
          <cell r="C336" t="str">
            <v>RFCMISO</v>
          </cell>
          <cell r="D336">
            <v>2032</v>
          </cell>
          <cell r="F336">
            <v>466253.76</v>
          </cell>
          <cell r="G336">
            <v>51454.234130859397</v>
          </cell>
          <cell r="H336">
            <v>111.08126434326175</v>
          </cell>
          <cell r="I336">
            <v>35.071128906250003</v>
          </cell>
          <cell r="J336">
            <v>3.0598540039062501</v>
          </cell>
          <cell r="K336">
            <v>31.559687499999999</v>
          </cell>
          <cell r="L336">
            <v>22.32306640625</v>
          </cell>
          <cell r="M336">
            <v>2.1867229003906301</v>
          </cell>
          <cell r="N336">
            <v>0</v>
          </cell>
          <cell r="O336">
            <v>1.9561674804687501</v>
          </cell>
          <cell r="P336">
            <v>0</v>
          </cell>
          <cell r="Q336">
            <v>0</v>
          </cell>
          <cell r="R336">
            <v>0</v>
          </cell>
          <cell r="S336">
            <v>0.79147998046875001</v>
          </cell>
          <cell r="T336">
            <v>0.51202197265625005</v>
          </cell>
          <cell r="U336">
            <v>4.90093994140625</v>
          </cell>
          <cell r="V336">
            <v>0</v>
          </cell>
          <cell r="W336">
            <v>0.747271789550781</v>
          </cell>
          <cell r="X336">
            <v>0.56411633300781294</v>
          </cell>
          <cell r="Y336">
            <v>1.8720000000000001</v>
          </cell>
          <cell r="Z336">
            <v>89.483730247497576</v>
          </cell>
          <cell r="AA336">
            <v>27.06419140625</v>
          </cell>
          <cell r="AB336">
            <v>2.7376704101562499</v>
          </cell>
          <cell r="AC336">
            <v>29.387097656249999</v>
          </cell>
          <cell r="AD336">
            <v>19.046501953124999</v>
          </cell>
          <cell r="AE336">
            <v>1.04179663085938</v>
          </cell>
          <cell r="AF336">
            <v>0</v>
          </cell>
          <cell r="AG336">
            <v>0.298898773193359</v>
          </cell>
          <cell r="AH336">
            <v>0</v>
          </cell>
          <cell r="AI336">
            <v>0</v>
          </cell>
          <cell r="AJ336">
            <v>0</v>
          </cell>
          <cell r="AK336">
            <v>0.65769726562499997</v>
          </cell>
          <cell r="AL336">
            <v>0.362459045410156</v>
          </cell>
          <cell r="AM336">
            <v>1.5100902099609399</v>
          </cell>
          <cell r="AN336">
            <v>0</v>
          </cell>
          <cell r="AO336">
            <v>0.373635894775391</v>
          </cell>
          <cell r="AP336">
            <v>9.5995201110839798E-2</v>
          </cell>
          <cell r="AQ336">
            <v>1.8720000000000001</v>
          </cell>
          <cell r="AR336">
            <v>470610.63838085934</v>
          </cell>
          <cell r="AS336">
            <v>176472.56</v>
          </cell>
          <cell r="AT336">
            <v>23914.268</v>
          </cell>
          <cell r="AU336">
            <v>203063.48800000001</v>
          </cell>
          <cell r="AV336">
            <v>4994.2420000000002</v>
          </cell>
          <cell r="AW336">
            <v>1217.582375</v>
          </cell>
          <cell r="AX336">
            <v>0</v>
          </cell>
          <cell r="AY336">
            <v>415.35115624999997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3179.5945000000002</v>
          </cell>
          <cell r="BE336">
            <v>13263.989</v>
          </cell>
          <cell r="BF336">
            <v>0</v>
          </cell>
          <cell r="BG336">
            <v>3282.01775</v>
          </cell>
          <cell r="BH336">
            <v>843.22181250000006</v>
          </cell>
          <cell r="BI336">
            <v>-3973.5277500000002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18.476279296874999</v>
          </cell>
          <cell r="BO336">
            <v>0</v>
          </cell>
          <cell r="BP336">
            <v>0</v>
          </cell>
          <cell r="BQ336">
            <v>0</v>
          </cell>
          <cell r="BR336">
            <v>108.3472578125</v>
          </cell>
          <cell r="BS336">
            <v>1779111680</v>
          </cell>
          <cell r="BT336">
            <v>256525744</v>
          </cell>
          <cell r="BU336">
            <v>1398114944</v>
          </cell>
          <cell r="BV336">
            <v>49351736</v>
          </cell>
          <cell r="BW336">
            <v>19306110</v>
          </cell>
          <cell r="BX336">
            <v>0</v>
          </cell>
          <cell r="BY336">
            <v>5777884.5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242960.09375</v>
          </cell>
          <cell r="CI336">
            <v>0</v>
          </cell>
          <cell r="CJ336">
            <v>0</v>
          </cell>
          <cell r="CK336">
            <v>0</v>
          </cell>
          <cell r="CL336">
            <v>1139352.625</v>
          </cell>
          <cell r="CM336">
            <v>0</v>
          </cell>
          <cell r="CN336">
            <v>418000</v>
          </cell>
          <cell r="CO336">
            <v>0</v>
          </cell>
          <cell r="CP336">
            <v>0</v>
          </cell>
          <cell r="CQ336">
            <v>300000</v>
          </cell>
          <cell r="CR336">
            <v>0</v>
          </cell>
          <cell r="CS336">
            <v>96791</v>
          </cell>
          <cell r="CT336">
            <v>25402</v>
          </cell>
          <cell r="CU336">
            <v>0</v>
          </cell>
          <cell r="CV336">
            <v>0</v>
          </cell>
          <cell r="CW336">
            <v>39597</v>
          </cell>
          <cell r="CX336">
            <v>0</v>
          </cell>
          <cell r="CY336">
            <v>618000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400000</v>
          </cell>
          <cell r="DF336">
            <v>700000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Q336">
            <v>3.2622300023346482</v>
          </cell>
          <cell r="DR336">
            <v>7.8888528066545005</v>
          </cell>
          <cell r="DS336">
            <v>24.285399308568813</v>
          </cell>
          <cell r="DT336">
            <v>86951.824462890596</v>
          </cell>
          <cell r="DU336">
            <v>7.9654968676839619</v>
          </cell>
          <cell r="DV336">
            <v>5.5368071289062497</v>
          </cell>
          <cell r="DW336">
            <v>5.0356958007812498</v>
          </cell>
          <cell r="DX336">
            <v>43811.027999999998</v>
          </cell>
        </row>
        <row r="337">
          <cell r="A337" t="str">
            <v>RFCMISO2033</v>
          </cell>
          <cell r="B337" t="str">
            <v>EAST</v>
          </cell>
          <cell r="C337" t="str">
            <v>RFCMISO</v>
          </cell>
          <cell r="D337">
            <v>2033</v>
          </cell>
          <cell r="F337">
            <v>471100.96799999999</v>
          </cell>
          <cell r="G337">
            <v>52207.480895996101</v>
          </cell>
          <cell r="H337">
            <v>112.16318090820315</v>
          </cell>
          <cell r="I337">
            <v>34.287445312499997</v>
          </cell>
          <cell r="J337">
            <v>3.1637829589843802</v>
          </cell>
          <cell r="K337">
            <v>33.158714843749998</v>
          </cell>
          <cell r="L337">
            <v>22.320253906249999</v>
          </cell>
          <cell r="M337">
            <v>2.1867377929687501</v>
          </cell>
          <cell r="N337">
            <v>0</v>
          </cell>
          <cell r="O337">
            <v>1.955755859375</v>
          </cell>
          <cell r="P337">
            <v>0</v>
          </cell>
          <cell r="Q337">
            <v>0</v>
          </cell>
          <cell r="R337">
            <v>0</v>
          </cell>
          <cell r="S337">
            <v>0.79147998046875001</v>
          </cell>
          <cell r="T337">
            <v>0.51202197265625005</v>
          </cell>
          <cell r="U337">
            <v>5.0011230468749996</v>
          </cell>
          <cell r="V337">
            <v>0</v>
          </cell>
          <cell r="W337">
            <v>0.74724548339843799</v>
          </cell>
          <cell r="X337">
            <v>0.6066407470703129</v>
          </cell>
          <cell r="Y337">
            <v>1.8720000000000001</v>
          </cell>
          <cell r="Z337">
            <v>90.42832649230958</v>
          </cell>
          <cell r="AA337">
            <v>26.535798828124999</v>
          </cell>
          <cell r="AB337">
            <v>2.8365068359375001</v>
          </cell>
          <cell r="AC337">
            <v>30.942109375000001</v>
          </cell>
          <cell r="AD337">
            <v>19.001523437500001</v>
          </cell>
          <cell r="AE337">
            <v>1.04110327148438</v>
          </cell>
          <cell r="AF337">
            <v>0</v>
          </cell>
          <cell r="AG337">
            <v>0.29213497924804699</v>
          </cell>
          <cell r="AH337">
            <v>0</v>
          </cell>
          <cell r="AI337">
            <v>0</v>
          </cell>
          <cell r="AJ337">
            <v>0</v>
          </cell>
          <cell r="AK337">
            <v>0.65763415527343794</v>
          </cell>
          <cell r="AL337">
            <v>0.36275024414062501</v>
          </cell>
          <cell r="AM337">
            <v>1.5392022705078099</v>
          </cell>
          <cell r="AN337">
            <v>0</v>
          </cell>
          <cell r="AO337">
            <v>0.373622741699219</v>
          </cell>
          <cell r="AP337">
            <v>0.103302169799805</v>
          </cell>
          <cell r="AQ337">
            <v>1.8720000000000001</v>
          </cell>
          <cell r="AR337">
            <v>476071.83544335945</v>
          </cell>
          <cell r="AS337">
            <v>170018.17600000001</v>
          </cell>
          <cell r="AT337">
            <v>24735.887999999999</v>
          </cell>
          <cell r="AU337">
            <v>215226.976</v>
          </cell>
          <cell r="AV337">
            <v>4923.4059999999999</v>
          </cell>
          <cell r="AW337">
            <v>1206.380625</v>
          </cell>
          <cell r="AX337">
            <v>0</v>
          </cell>
          <cell r="AY337">
            <v>413.93140625000001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3174.2645000000002</v>
          </cell>
          <cell r="BE337">
            <v>13483.196</v>
          </cell>
          <cell r="BF337">
            <v>0</v>
          </cell>
          <cell r="BG337">
            <v>3272.9349999999999</v>
          </cell>
          <cell r="BH337">
            <v>904.92700000000002</v>
          </cell>
          <cell r="BI337">
            <v>-4082.1320000000001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18.296888671874999</v>
          </cell>
          <cell r="BO337">
            <v>0</v>
          </cell>
          <cell r="BP337">
            <v>0</v>
          </cell>
          <cell r="BQ337">
            <v>0</v>
          </cell>
          <cell r="BR337">
            <v>108.8020234375</v>
          </cell>
          <cell r="BS337">
            <v>1712432768</v>
          </cell>
          <cell r="BT337">
            <v>265169824</v>
          </cell>
          <cell r="BU337">
            <v>1475244800</v>
          </cell>
          <cell r="BV337">
            <v>48615028</v>
          </cell>
          <cell r="BW337">
            <v>19156776</v>
          </cell>
          <cell r="BX337">
            <v>0</v>
          </cell>
          <cell r="BY337">
            <v>5757999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240756.640625</v>
          </cell>
          <cell r="CI337">
            <v>0</v>
          </cell>
          <cell r="CJ337">
            <v>0</v>
          </cell>
          <cell r="CK337">
            <v>0</v>
          </cell>
          <cell r="CL337">
            <v>1144134.875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96791</v>
          </cell>
          <cell r="CT337">
            <v>25894</v>
          </cell>
          <cell r="CU337">
            <v>0</v>
          </cell>
          <cell r="CV337">
            <v>0</v>
          </cell>
          <cell r="CW337">
            <v>42765</v>
          </cell>
          <cell r="CX337">
            <v>0</v>
          </cell>
          <cell r="CY337">
            <v>1272000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1600000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Q337">
            <v>3.3415072445051459</v>
          </cell>
          <cell r="DR337">
            <v>8.0326017756510648</v>
          </cell>
          <cell r="DS337">
            <v>24.907377671303852</v>
          </cell>
          <cell r="DT337">
            <v>88032.664794921904</v>
          </cell>
          <cell r="DU337">
            <v>8.1082406463988779</v>
          </cell>
          <cell r="DV337">
            <v>5.5599790039062498</v>
          </cell>
          <cell r="DW337">
            <v>4.8706381835937496</v>
          </cell>
          <cell r="DX337">
            <v>42666.788</v>
          </cell>
        </row>
        <row r="338">
          <cell r="A338" t="str">
            <v>RFCMISO2034</v>
          </cell>
          <cell r="B338" t="str">
            <v>EAST</v>
          </cell>
          <cell r="C338" t="str">
            <v>RFCMISO</v>
          </cell>
          <cell r="D338">
            <v>2034</v>
          </cell>
          <cell r="F338">
            <v>477367.848</v>
          </cell>
          <cell r="G338">
            <v>52205.580871582002</v>
          </cell>
          <cell r="H338">
            <v>113.41543951416018</v>
          </cell>
          <cell r="I338">
            <v>33.133925781249999</v>
          </cell>
          <cell r="J338">
            <v>3.5555637207031299</v>
          </cell>
          <cell r="K338">
            <v>33.158714843749998</v>
          </cell>
          <cell r="L338">
            <v>23.895253906250002</v>
          </cell>
          <cell r="M338">
            <v>2.1867377929687501</v>
          </cell>
          <cell r="N338">
            <v>0</v>
          </cell>
          <cell r="O338">
            <v>1.955755859375</v>
          </cell>
          <cell r="P338">
            <v>0</v>
          </cell>
          <cell r="Q338">
            <v>0</v>
          </cell>
          <cell r="R338">
            <v>0</v>
          </cell>
          <cell r="S338">
            <v>0.79147998046875001</v>
          </cell>
          <cell r="T338">
            <v>0.51202197265625005</v>
          </cell>
          <cell r="U338">
            <v>5.1682465820312498</v>
          </cell>
          <cell r="V338">
            <v>0</v>
          </cell>
          <cell r="W338">
            <v>0.74724548339843799</v>
          </cell>
          <cell r="X338">
            <v>0.65248724365234401</v>
          </cell>
          <cell r="Y338">
            <v>1.8720000000000001</v>
          </cell>
          <cell r="Z338">
            <v>91.930612106323267</v>
          </cell>
          <cell r="AA338">
            <v>25.764037109375</v>
          </cell>
          <cell r="AB338">
            <v>3.1895568847656302</v>
          </cell>
          <cell r="AC338">
            <v>30.936154296874999</v>
          </cell>
          <cell r="AD338">
            <v>20.48859375</v>
          </cell>
          <cell r="AE338">
            <v>1.04613989257813</v>
          </cell>
          <cell r="AF338">
            <v>0</v>
          </cell>
          <cell r="AG338">
            <v>0.287468414306641</v>
          </cell>
          <cell r="AH338">
            <v>0</v>
          </cell>
          <cell r="AI338">
            <v>0</v>
          </cell>
          <cell r="AJ338">
            <v>0</v>
          </cell>
          <cell r="AK338">
            <v>0.65763385009765607</v>
          </cell>
          <cell r="AL338">
            <v>0.36275024414062501</v>
          </cell>
          <cell r="AM338">
            <v>1.5969290771484399</v>
          </cell>
          <cell r="AN338">
            <v>0</v>
          </cell>
          <cell r="AO338">
            <v>0.373622741699219</v>
          </cell>
          <cell r="AP338">
            <v>0.11111061096191401</v>
          </cell>
          <cell r="AQ338">
            <v>1.8720000000000001</v>
          </cell>
          <cell r="AR338">
            <v>475623.94524023437</v>
          </cell>
          <cell r="AS338">
            <v>163181.856</v>
          </cell>
          <cell r="AT338">
            <v>27773.446</v>
          </cell>
          <cell r="AU338">
            <v>213925.024</v>
          </cell>
          <cell r="AV338">
            <v>5797.6104999999998</v>
          </cell>
          <cell r="AW338">
            <v>1203.390625</v>
          </cell>
          <cell r="AX338">
            <v>0</v>
          </cell>
          <cell r="AY338">
            <v>413.93140625000001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3171.5515</v>
          </cell>
          <cell r="BE338">
            <v>13987.588</v>
          </cell>
          <cell r="BF338">
            <v>0</v>
          </cell>
          <cell r="BG338">
            <v>3272.9349999999999</v>
          </cell>
          <cell r="BH338">
            <v>973.32893750000005</v>
          </cell>
          <cell r="BI338">
            <v>-4141.1144999999997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18.242357421874999</v>
          </cell>
          <cell r="BO338">
            <v>0</v>
          </cell>
          <cell r="BP338">
            <v>0</v>
          </cell>
          <cell r="BQ338">
            <v>0</v>
          </cell>
          <cell r="BR338">
            <v>103.32341406250001</v>
          </cell>
          <cell r="BS338">
            <v>1641428992</v>
          </cell>
          <cell r="BT338">
            <v>297160512</v>
          </cell>
          <cell r="BU338">
            <v>1467691136</v>
          </cell>
          <cell r="BV338">
            <v>56794792</v>
          </cell>
          <cell r="BW338">
            <v>19118618</v>
          </cell>
          <cell r="BX338">
            <v>0</v>
          </cell>
          <cell r="BY338">
            <v>5757999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240087.078125</v>
          </cell>
          <cell r="CI338">
            <v>0</v>
          </cell>
          <cell r="CJ338">
            <v>0</v>
          </cell>
          <cell r="CK338">
            <v>0</v>
          </cell>
          <cell r="CL338">
            <v>1086523.25</v>
          </cell>
          <cell r="CM338">
            <v>0</v>
          </cell>
          <cell r="CN338">
            <v>520000</v>
          </cell>
          <cell r="CO338">
            <v>0</v>
          </cell>
          <cell r="CP338">
            <v>0</v>
          </cell>
          <cell r="CQ338">
            <v>300000</v>
          </cell>
          <cell r="CR338">
            <v>0</v>
          </cell>
          <cell r="CS338">
            <v>193581</v>
          </cell>
          <cell r="CT338">
            <v>26417</v>
          </cell>
          <cell r="CU338">
            <v>0</v>
          </cell>
          <cell r="CV338">
            <v>0</v>
          </cell>
          <cell r="CW338">
            <v>46186</v>
          </cell>
          <cell r="CX338">
            <v>0</v>
          </cell>
          <cell r="CY338">
            <v>794000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1575000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Q338">
            <v>3.4197665737343086</v>
          </cell>
          <cell r="DR338">
            <v>8.1592180440885347</v>
          </cell>
          <cell r="DS338">
            <v>25.546472241311644</v>
          </cell>
          <cell r="DT338">
            <v>89164.661254882798</v>
          </cell>
          <cell r="DU338">
            <v>8.2644900114884798</v>
          </cell>
          <cell r="DV338">
            <v>5.78600634765625</v>
          </cell>
          <cell r="DW338">
            <v>5.2446152343749999</v>
          </cell>
          <cell r="DX338">
            <v>45942.832000000002</v>
          </cell>
        </row>
        <row r="339">
          <cell r="A339" t="str">
            <v>RFCMISO2035</v>
          </cell>
          <cell r="B339" t="str">
            <v>EAST</v>
          </cell>
          <cell r="C339" t="str">
            <v>RFCMISO</v>
          </cell>
          <cell r="D339">
            <v>2035</v>
          </cell>
          <cell r="F339">
            <v>483688.53600000002</v>
          </cell>
          <cell r="G339">
            <v>53004.189025878899</v>
          </cell>
          <cell r="H339">
            <v>114.64590490722659</v>
          </cell>
          <cell r="I339">
            <v>32.379808593749999</v>
          </cell>
          <cell r="J339">
            <v>3.6837829589843798</v>
          </cell>
          <cell r="K339">
            <v>34.758714843749999</v>
          </cell>
          <cell r="L339">
            <v>23.895253906250002</v>
          </cell>
          <cell r="M339">
            <v>2.1867377929687501</v>
          </cell>
          <cell r="N339">
            <v>0</v>
          </cell>
          <cell r="O339">
            <v>1.955755859375</v>
          </cell>
          <cell r="P339">
            <v>0</v>
          </cell>
          <cell r="Q339">
            <v>0</v>
          </cell>
          <cell r="R339">
            <v>0</v>
          </cell>
          <cell r="S339">
            <v>0.79147998046875001</v>
          </cell>
          <cell r="T339">
            <v>0.51202197265625005</v>
          </cell>
          <cell r="U339">
            <v>5.3011230468750004</v>
          </cell>
          <cell r="V339">
            <v>0</v>
          </cell>
          <cell r="W339">
            <v>0.74724548339843799</v>
          </cell>
          <cell r="X339">
            <v>0.70200146484375003</v>
          </cell>
          <cell r="Y339">
            <v>1.8720000000000001</v>
          </cell>
          <cell r="Z339">
            <v>93.122437255859381</v>
          </cell>
          <cell r="AA339">
            <v>25.303849609375</v>
          </cell>
          <cell r="AB339">
            <v>3.3098872070312502</v>
          </cell>
          <cell r="AC339">
            <v>32.486333984375001</v>
          </cell>
          <cell r="AD339">
            <v>20.438546875</v>
          </cell>
          <cell r="AE339">
            <v>1.05231787109375</v>
          </cell>
          <cell r="AF339">
            <v>0</v>
          </cell>
          <cell r="AG339">
            <v>0.28619729614257799</v>
          </cell>
          <cell r="AH339">
            <v>0</v>
          </cell>
          <cell r="AI339">
            <v>0</v>
          </cell>
          <cell r="AJ339">
            <v>0</v>
          </cell>
          <cell r="AK339">
            <v>0.65758203125000003</v>
          </cell>
          <cell r="AL339">
            <v>0.36275024414062501</v>
          </cell>
          <cell r="AM339">
            <v>1.6372250976562499</v>
          </cell>
          <cell r="AN339">
            <v>0</v>
          </cell>
          <cell r="AO339">
            <v>0.373622741699219</v>
          </cell>
          <cell r="AP339">
            <v>0.11954373168945299</v>
          </cell>
          <cell r="AQ339">
            <v>1.8720000000000001</v>
          </cell>
          <cell r="AR339">
            <v>482531.9659433593</v>
          </cell>
          <cell r="AS339">
            <v>157655.424</v>
          </cell>
          <cell r="AT339">
            <v>28798.288</v>
          </cell>
          <cell r="AU339">
            <v>224849.568</v>
          </cell>
          <cell r="AV339">
            <v>6182.5190000000002</v>
          </cell>
          <cell r="AW339">
            <v>1218.3308750000001</v>
          </cell>
          <cell r="AX339">
            <v>0</v>
          </cell>
          <cell r="AY339">
            <v>413.93140625000001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3171.7147500000001</v>
          </cell>
          <cell r="BE339">
            <v>14341.834000000001</v>
          </cell>
          <cell r="BF339">
            <v>0</v>
          </cell>
          <cell r="BG339">
            <v>3272.9349999999999</v>
          </cell>
          <cell r="BH339">
            <v>1047.203125</v>
          </cell>
          <cell r="BI339">
            <v>-4279.6890000000003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18.312919921875</v>
          </cell>
          <cell r="BO339">
            <v>0</v>
          </cell>
          <cell r="BP339">
            <v>0</v>
          </cell>
          <cell r="BQ339">
            <v>0</v>
          </cell>
          <cell r="BR339">
            <v>91.789867187499993</v>
          </cell>
          <cell r="BS339">
            <v>1586485376</v>
          </cell>
          <cell r="BT339">
            <v>307952576</v>
          </cell>
          <cell r="BU339">
            <v>1538082048</v>
          </cell>
          <cell r="BV339">
            <v>60466304</v>
          </cell>
          <cell r="BW339">
            <v>19305890</v>
          </cell>
          <cell r="BX339">
            <v>0</v>
          </cell>
          <cell r="BY339">
            <v>5757999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240890.03125</v>
          </cell>
          <cell r="CI339">
            <v>0</v>
          </cell>
          <cell r="CJ339">
            <v>0</v>
          </cell>
          <cell r="CK339">
            <v>0</v>
          </cell>
          <cell r="CL339">
            <v>965239.25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96791</v>
          </cell>
          <cell r="CT339">
            <v>26941</v>
          </cell>
          <cell r="CU339">
            <v>0</v>
          </cell>
          <cell r="CV339">
            <v>0</v>
          </cell>
          <cell r="CW339">
            <v>49881</v>
          </cell>
          <cell r="CX339">
            <v>0</v>
          </cell>
          <cell r="CY339">
            <v>629000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1600000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Q339">
            <v>3.499126171585965</v>
          </cell>
          <cell r="DR339">
            <v>8.2033842189412258</v>
          </cell>
          <cell r="DS339">
            <v>26.193118321575877</v>
          </cell>
          <cell r="DT339">
            <v>90375.384277343794</v>
          </cell>
          <cell r="DU339">
            <v>8.3065606370389524</v>
          </cell>
          <cell r="DV339">
            <v>5.8599790039062496</v>
          </cell>
          <cell r="DW339">
            <v>5.2225805664062497</v>
          </cell>
          <cell r="DX339">
            <v>45749.803999999996</v>
          </cell>
        </row>
        <row r="340">
          <cell r="A340" t="str">
            <v>RFCPJM2008</v>
          </cell>
          <cell r="B340" t="str">
            <v>EAST</v>
          </cell>
          <cell r="C340" t="str">
            <v>RFCPJM</v>
          </cell>
          <cell r="D340">
            <v>2008</v>
          </cell>
          <cell r="N340">
            <v>0</v>
          </cell>
          <cell r="O340">
            <v>6.3463730468749997</v>
          </cell>
          <cell r="P340">
            <v>0</v>
          </cell>
          <cell r="Q340">
            <v>0</v>
          </cell>
          <cell r="R340">
            <v>0</v>
          </cell>
          <cell r="S340">
            <v>5.1844306640625</v>
          </cell>
          <cell r="T340">
            <v>2.0907128906249999</v>
          </cell>
          <cell r="U340">
            <v>1.068330078125</v>
          </cell>
          <cell r="V340">
            <v>0</v>
          </cell>
          <cell r="W340">
            <v>0.85898608398437504</v>
          </cell>
          <cell r="X340">
            <v>3.4565110206603998E-3</v>
          </cell>
          <cell r="Y340">
            <v>2.1190000000000002</v>
          </cell>
          <cell r="Z340">
            <v>112.83346583759783</v>
          </cell>
          <cell r="AA340">
            <v>44.11209375</v>
          </cell>
          <cell r="AB340">
            <v>0</v>
          </cell>
          <cell r="AC340">
            <v>14.75621484375</v>
          </cell>
          <cell r="AD340">
            <v>16.3571767578125</v>
          </cell>
          <cell r="AE340">
            <v>0.48481182861328104</v>
          </cell>
          <cell r="AF340">
            <v>0</v>
          </cell>
          <cell r="AG340">
            <v>3.2834584960937501</v>
          </cell>
          <cell r="AH340">
            <v>0</v>
          </cell>
          <cell r="AI340">
            <v>0</v>
          </cell>
          <cell r="AJ340">
            <v>0</v>
          </cell>
          <cell r="AK340">
            <v>4.2893876953124996</v>
          </cell>
          <cell r="AL340">
            <v>0.62777209472656292</v>
          </cell>
          <cell r="AM340">
            <v>0.32837820434570303</v>
          </cell>
          <cell r="AN340">
            <v>0</v>
          </cell>
          <cell r="AO340">
            <v>0.42949304199218802</v>
          </cell>
          <cell r="AP340">
            <v>8.7834370136260999E-4</v>
          </cell>
          <cell r="AQ340">
            <v>2.1190000000000002</v>
          </cell>
          <cell r="AR340">
            <v>636162.31288912974</v>
          </cell>
          <cell r="AS340">
            <v>358423.2</v>
          </cell>
          <cell r="AT340">
            <v>0</v>
          </cell>
          <cell r="AU340">
            <v>37180.095999999998</v>
          </cell>
          <cell r="AV340">
            <v>3483.26575</v>
          </cell>
          <cell r="AW340">
            <v>28.025291015625001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0.50551315307617195</v>
          </cell>
          <cell r="BD340">
            <v>5510.4004999999997</v>
          </cell>
          <cell r="BE340">
            <v>2717.8739999999998</v>
          </cell>
          <cell r="BF340">
            <v>0</v>
          </cell>
          <cell r="BG340">
            <v>3769.8362499999998</v>
          </cell>
          <cell r="BH340">
            <v>7.0475283203124999</v>
          </cell>
          <cell r="BI340">
            <v>-1598.2608749999999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29.825962890625</v>
          </cell>
          <cell r="BO340">
            <v>0</v>
          </cell>
          <cell r="BP340">
            <v>0</v>
          </cell>
          <cell r="BQ340">
            <v>0</v>
          </cell>
          <cell r="BR340">
            <v>136.62496874999999</v>
          </cell>
          <cell r="BS340">
            <v>3537964544</v>
          </cell>
          <cell r="BT340">
            <v>0</v>
          </cell>
          <cell r="BU340">
            <v>287167232</v>
          </cell>
          <cell r="BV340">
            <v>34431404</v>
          </cell>
          <cell r="BW340">
            <v>314045.09375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5076.25634765625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317872.6875</v>
          </cell>
          <cell r="CI340">
            <v>0</v>
          </cell>
          <cell r="CJ340">
            <v>0</v>
          </cell>
          <cell r="CK340">
            <v>0</v>
          </cell>
          <cell r="CL340">
            <v>1429032.875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265000</v>
          </cell>
          <cell r="CR340">
            <v>0</v>
          </cell>
          <cell r="CS340">
            <v>636108</v>
          </cell>
          <cell r="CT340">
            <v>27020</v>
          </cell>
          <cell r="CU340">
            <v>104000</v>
          </cell>
          <cell r="CV340">
            <v>0</v>
          </cell>
          <cell r="CW340">
            <v>6202</v>
          </cell>
          <cell r="CX340">
            <v>0</v>
          </cell>
          <cell r="CY340">
            <v>0</v>
          </cell>
          <cell r="CZ340">
            <v>616000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Q340" t="str">
            <v xml:space="preserve"> 5/12/2010 4:45:05 PM</v>
          </cell>
          <cell r="DR340" t="str">
            <v xml:space="preserve"> 5/12/2010 4:45:05 PM</v>
          </cell>
          <cell r="DS340" t="str">
            <v xml:space="preserve"> 5/12/2010 4:45:05 PM</v>
          </cell>
          <cell r="DT340">
            <v>119638.65917968799</v>
          </cell>
          <cell r="DU340" t="str">
            <v xml:space="preserve"> 5/12/2010 4:45:05 PM</v>
          </cell>
          <cell r="DV340">
            <v>28.305433593749999</v>
          </cell>
          <cell r="DW340">
            <v>26.04480078125</v>
          </cell>
          <cell r="DX340">
            <v>226473.872</v>
          </cell>
        </row>
        <row r="341">
          <cell r="A341" t="str">
            <v>RFCPJM2009</v>
          </cell>
          <cell r="B341" t="str">
            <v>EAST</v>
          </cell>
          <cell r="C341" t="str">
            <v>RFCPJM</v>
          </cell>
          <cell r="D341">
            <v>2009</v>
          </cell>
          <cell r="F341">
            <v>587141.24</v>
          </cell>
          <cell r="G341">
            <v>68218.232666015596</v>
          </cell>
          <cell r="H341">
            <v>146.62616164016725</v>
          </cell>
          <cell r="I341">
            <v>61.204351562500001</v>
          </cell>
          <cell r="J341">
            <v>0</v>
          </cell>
          <cell r="K341">
            <v>19.869296875</v>
          </cell>
          <cell r="L341">
            <v>19.401566406250002</v>
          </cell>
          <cell r="M341">
            <v>0.76255291748046894</v>
          </cell>
          <cell r="N341">
            <v>0</v>
          </cell>
          <cell r="O341">
            <v>6.3847290039062496</v>
          </cell>
          <cell r="P341">
            <v>0</v>
          </cell>
          <cell r="Q341">
            <v>0</v>
          </cell>
          <cell r="R341">
            <v>0</v>
          </cell>
          <cell r="S341">
            <v>5.1134374999999999</v>
          </cell>
          <cell r="T341">
            <v>2.0907128906249999</v>
          </cell>
          <cell r="U341">
            <v>1.8754250488281301</v>
          </cell>
          <cell r="V341">
            <v>0</v>
          </cell>
          <cell r="W341">
            <v>0.90694384765625002</v>
          </cell>
          <cell r="X341">
            <v>9.6768379211425795E-3</v>
          </cell>
          <cell r="Y341">
            <v>2.1190000000000002</v>
          </cell>
          <cell r="Z341">
            <v>113.18857555365564</v>
          </cell>
          <cell r="AA341">
            <v>45.157499999999999</v>
          </cell>
          <cell r="AB341">
            <v>0</v>
          </cell>
          <cell r="AC341">
            <v>16.213245117187501</v>
          </cell>
          <cell r="AD341">
            <v>16.395867187499999</v>
          </cell>
          <cell r="AE341">
            <v>0.38515890502929701</v>
          </cell>
          <cell r="AF341">
            <v>0</v>
          </cell>
          <cell r="AG341">
            <v>3.0073142089843801</v>
          </cell>
          <cell r="AH341">
            <v>0</v>
          </cell>
          <cell r="AI341">
            <v>0</v>
          </cell>
          <cell r="AJ341">
            <v>0</v>
          </cell>
          <cell r="AK341">
            <v>4.2415898437499999</v>
          </cell>
          <cell r="AL341">
            <v>0.71649194335937505</v>
          </cell>
          <cell r="AM341">
            <v>0.56649237060546898</v>
          </cell>
          <cell r="AN341">
            <v>0</v>
          </cell>
          <cell r="AO341">
            <v>0.45347192382812501</v>
          </cell>
          <cell r="AP341">
            <v>1.58663153648376E-3</v>
          </cell>
          <cell r="AQ341">
            <v>2.1190000000000002</v>
          </cell>
          <cell r="AR341">
            <v>596211.50533740222</v>
          </cell>
          <cell r="AS341">
            <v>334111.68</v>
          </cell>
          <cell r="AT341">
            <v>0</v>
          </cell>
          <cell r="AU341">
            <v>40242.120000000003</v>
          </cell>
          <cell r="AV341">
            <v>476.86849999999998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3.2752568359374998</v>
          </cell>
          <cell r="BD341">
            <v>6265.7070000000003</v>
          </cell>
          <cell r="BE341">
            <v>4792.7049999999999</v>
          </cell>
          <cell r="BF341">
            <v>0</v>
          </cell>
          <cell r="BG341">
            <v>3971.6687499999998</v>
          </cell>
          <cell r="BH341">
            <v>13.541160156249999</v>
          </cell>
          <cell r="BI341">
            <v>-1380.1795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5.4631704101562502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3309650688</v>
          </cell>
          <cell r="BT341">
            <v>0</v>
          </cell>
          <cell r="BU341">
            <v>300407360</v>
          </cell>
          <cell r="BV341">
            <v>4479998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32529.453125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60906.1015625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90100</v>
          </cell>
          <cell r="CQ341">
            <v>88000</v>
          </cell>
          <cell r="CR341">
            <v>0</v>
          </cell>
          <cell r="CS341">
            <v>928562</v>
          </cell>
          <cell r="CT341">
            <v>27147</v>
          </cell>
          <cell r="CU341">
            <v>0</v>
          </cell>
          <cell r="CV341">
            <v>0</v>
          </cell>
          <cell r="CW341">
            <v>8625</v>
          </cell>
          <cell r="CX341">
            <v>0</v>
          </cell>
          <cell r="CY341">
            <v>0</v>
          </cell>
          <cell r="CZ341">
            <v>11000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T341">
            <v>111036.62963867201</v>
          </cell>
          <cell r="DV341">
            <v>26.888468750000001</v>
          </cell>
          <cell r="DW341">
            <v>23.930857421875</v>
          </cell>
          <cell r="DX341">
            <v>207708.65599999999</v>
          </cell>
        </row>
        <row r="342">
          <cell r="A342" t="str">
            <v>RFCPJM2010</v>
          </cell>
          <cell r="B342" t="str">
            <v>EAST</v>
          </cell>
          <cell r="C342" t="str">
            <v>RFCPJM</v>
          </cell>
          <cell r="D342">
            <v>2010</v>
          </cell>
          <cell r="F342">
            <v>612461.18400000001</v>
          </cell>
          <cell r="G342">
            <v>73315.236572265596</v>
          </cell>
          <cell r="H342">
            <v>149.34179756164548</v>
          </cell>
          <cell r="I342">
            <v>61.127148437499997</v>
          </cell>
          <cell r="J342">
            <v>0</v>
          </cell>
          <cell r="K342">
            <v>19.963740234374999</v>
          </cell>
          <cell r="L342">
            <v>19.440634765624999</v>
          </cell>
          <cell r="M342">
            <v>0.76255291748046894</v>
          </cell>
          <cell r="N342">
            <v>0</v>
          </cell>
          <cell r="O342">
            <v>6.3847290039062496</v>
          </cell>
          <cell r="P342">
            <v>0</v>
          </cell>
          <cell r="Q342">
            <v>0</v>
          </cell>
          <cell r="R342">
            <v>0</v>
          </cell>
          <cell r="S342">
            <v>5.1079824218749996</v>
          </cell>
          <cell r="T342">
            <v>2.0907128906249999</v>
          </cell>
          <cell r="U342">
            <v>3.1854567871093802</v>
          </cell>
          <cell r="V342">
            <v>0</v>
          </cell>
          <cell r="W342">
            <v>0.94542028808593792</v>
          </cell>
          <cell r="X342">
            <v>6.4712783813476601E-2</v>
          </cell>
          <cell r="Y342">
            <v>2.1190000000000002</v>
          </cell>
          <cell r="Z342">
            <v>115.39531587219237</v>
          </cell>
          <cell r="AA342">
            <v>45.332710937500003</v>
          </cell>
          <cell r="AB342">
            <v>0</v>
          </cell>
          <cell r="AC342">
            <v>16.397074218749999</v>
          </cell>
          <cell r="AD342">
            <v>16.436923828125</v>
          </cell>
          <cell r="AE342">
            <v>0.376261596679688</v>
          </cell>
          <cell r="AF342">
            <v>0</v>
          </cell>
          <cell r="AG342">
            <v>2.5834931640624998</v>
          </cell>
          <cell r="AH342">
            <v>0</v>
          </cell>
          <cell r="AI342">
            <v>0</v>
          </cell>
          <cell r="AJ342">
            <v>0</v>
          </cell>
          <cell r="AK342">
            <v>4.2021406250000002</v>
          </cell>
          <cell r="AL342">
            <v>0.651169921875</v>
          </cell>
          <cell r="AM342">
            <v>0.95024591064453101</v>
          </cell>
          <cell r="AN342">
            <v>0</v>
          </cell>
          <cell r="AO342">
            <v>0.47271014404296896</v>
          </cell>
          <cell r="AP342">
            <v>1.1431228637695299E-2</v>
          </cell>
          <cell r="AQ342">
            <v>2.1190000000000002</v>
          </cell>
          <cell r="AR342">
            <v>640384.77323242184</v>
          </cell>
          <cell r="AS342">
            <v>351221.92</v>
          </cell>
          <cell r="AT342">
            <v>0</v>
          </cell>
          <cell r="AU342">
            <v>44885.103999999999</v>
          </cell>
          <cell r="AV342">
            <v>2117.9690000000001</v>
          </cell>
          <cell r="AW342">
            <v>10.988876953125001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5660.1930000000002</v>
          </cell>
          <cell r="BE342">
            <v>8067.0990000000002</v>
          </cell>
          <cell r="BF342">
            <v>0</v>
          </cell>
          <cell r="BG342">
            <v>4133.7127499999997</v>
          </cell>
          <cell r="BH342">
            <v>98.807046874999997</v>
          </cell>
          <cell r="BI342">
            <v>-1699.6065000000001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25.684824218749998</v>
          </cell>
          <cell r="BO342">
            <v>0</v>
          </cell>
          <cell r="BP342">
            <v>0</v>
          </cell>
          <cell r="BQ342">
            <v>0</v>
          </cell>
          <cell r="BR342">
            <v>88.373234374999996</v>
          </cell>
          <cell r="BS342">
            <v>3477856512</v>
          </cell>
          <cell r="BT342">
            <v>0</v>
          </cell>
          <cell r="BU342">
            <v>343485696</v>
          </cell>
          <cell r="BV342">
            <v>20806812</v>
          </cell>
          <cell r="BW342">
            <v>132948.640625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273864.59375</v>
          </cell>
          <cell r="CI342">
            <v>0</v>
          </cell>
          <cell r="CJ342">
            <v>0</v>
          </cell>
          <cell r="CK342">
            <v>0</v>
          </cell>
          <cell r="CL342">
            <v>911727.9375</v>
          </cell>
          <cell r="CM342">
            <v>0</v>
          </cell>
          <cell r="CN342">
            <v>0</v>
          </cell>
          <cell r="CO342">
            <v>556000</v>
          </cell>
          <cell r="CP342">
            <v>21850</v>
          </cell>
          <cell r="CQ342">
            <v>79000</v>
          </cell>
          <cell r="CR342">
            <v>0</v>
          </cell>
          <cell r="CS342">
            <v>1250000</v>
          </cell>
          <cell r="CT342">
            <v>94400</v>
          </cell>
          <cell r="CU342">
            <v>0</v>
          </cell>
          <cell r="CV342">
            <v>0</v>
          </cell>
          <cell r="CW342">
            <v>72000</v>
          </cell>
          <cell r="CX342">
            <v>0</v>
          </cell>
          <cell r="CY342">
            <v>578000</v>
          </cell>
          <cell r="CZ342">
            <v>21850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T342">
            <v>117188.67260742201</v>
          </cell>
          <cell r="DV342">
            <v>28.149707031249999</v>
          </cell>
          <cell r="DW342">
            <v>25.862154296875001</v>
          </cell>
          <cell r="DX342">
            <v>225774.52799999999</v>
          </cell>
        </row>
        <row r="343">
          <cell r="A343" t="str">
            <v>RFCPJM2011</v>
          </cell>
          <cell r="B343" t="str">
            <v>EAST</v>
          </cell>
          <cell r="C343" t="str">
            <v>RFCPJM</v>
          </cell>
          <cell r="D343">
            <v>2011</v>
          </cell>
          <cell r="F343">
            <v>608238.43999999994</v>
          </cell>
          <cell r="G343">
            <v>72949.174560546904</v>
          </cell>
          <cell r="H343">
            <v>153.13691058349607</v>
          </cell>
          <cell r="I343">
            <v>60.814140625</v>
          </cell>
          <cell r="J343">
            <v>0</v>
          </cell>
          <cell r="K343">
            <v>21.89142578125</v>
          </cell>
          <cell r="L343">
            <v>19.535796874999999</v>
          </cell>
          <cell r="M343">
            <v>0.76255291748046894</v>
          </cell>
          <cell r="N343">
            <v>0</v>
          </cell>
          <cell r="O343">
            <v>6.3831455078125003</v>
          </cell>
          <cell r="P343">
            <v>0</v>
          </cell>
          <cell r="Q343">
            <v>0</v>
          </cell>
          <cell r="R343">
            <v>0</v>
          </cell>
          <cell r="S343">
            <v>5.1079824218749996</v>
          </cell>
          <cell r="T343">
            <v>2.0907128906249999</v>
          </cell>
          <cell r="U343">
            <v>4.3592133789062499</v>
          </cell>
          <cell r="V343">
            <v>0</v>
          </cell>
          <cell r="W343">
            <v>0.95059289550781301</v>
          </cell>
          <cell r="X343">
            <v>0.151511352539063</v>
          </cell>
          <cell r="Y343">
            <v>2.1190000000000002</v>
          </cell>
          <cell r="Z343">
            <v>117.95281744575499</v>
          </cell>
          <cell r="AA343">
            <v>45.347207031250001</v>
          </cell>
          <cell r="AB343">
            <v>0</v>
          </cell>
          <cell r="AC343">
            <v>18.070757812499998</v>
          </cell>
          <cell r="AD343">
            <v>16.526728515624999</v>
          </cell>
          <cell r="AE343">
            <v>0.51606549072265606</v>
          </cell>
          <cell r="AF343">
            <v>0</v>
          </cell>
          <cell r="AG343">
            <v>2.3482412109375002</v>
          </cell>
          <cell r="AH343">
            <v>0</v>
          </cell>
          <cell r="AI343">
            <v>0</v>
          </cell>
          <cell r="AJ343">
            <v>0</v>
          </cell>
          <cell r="AK343">
            <v>4.1995942382812501</v>
          </cell>
          <cell r="AL343">
            <v>0.65368536376953101</v>
          </cell>
          <cell r="AM343">
            <v>1.2839587402343799</v>
          </cell>
          <cell r="AN343">
            <v>0</v>
          </cell>
          <cell r="AO343">
            <v>0.475296447753906</v>
          </cell>
          <cell r="AP343">
            <v>2.6438844680786101E-2</v>
          </cell>
          <cell r="AQ343">
            <v>2.1190000000000002</v>
          </cell>
          <cell r="AR343">
            <v>637697.33219946281</v>
          </cell>
          <cell r="AS343">
            <v>342670.11200000002</v>
          </cell>
          <cell r="AT343">
            <v>0</v>
          </cell>
          <cell r="AU343">
            <v>46993.212</v>
          </cell>
          <cell r="AV343">
            <v>852.47518749999995</v>
          </cell>
          <cell r="AW343">
            <v>1.68982202148438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5699.5020000000004</v>
          </cell>
          <cell r="BE343">
            <v>11220.616</v>
          </cell>
          <cell r="BF343">
            <v>0</v>
          </cell>
          <cell r="BG343">
            <v>4163.57575</v>
          </cell>
          <cell r="BH343">
            <v>231.240515625</v>
          </cell>
          <cell r="BI343">
            <v>-2077.5065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7.5879204101562499</v>
          </cell>
          <cell r="BO343">
            <v>0</v>
          </cell>
          <cell r="BP343">
            <v>0</v>
          </cell>
          <cell r="BQ343">
            <v>0</v>
          </cell>
          <cell r="BR343">
            <v>38.107503906250003</v>
          </cell>
          <cell r="BS343">
            <v>3385775616</v>
          </cell>
          <cell r="BT343">
            <v>0</v>
          </cell>
          <cell r="BU343">
            <v>355777152</v>
          </cell>
          <cell r="BV343">
            <v>8156638.5</v>
          </cell>
          <cell r="BW343">
            <v>18303.068359375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78546.953125</v>
          </cell>
          <cell r="CI343">
            <v>0</v>
          </cell>
          <cell r="CJ343">
            <v>0</v>
          </cell>
          <cell r="CK343">
            <v>0</v>
          </cell>
          <cell r="CL343">
            <v>407885.75</v>
          </cell>
          <cell r="CM343">
            <v>859800</v>
          </cell>
          <cell r="CN343">
            <v>0</v>
          </cell>
          <cell r="CO343">
            <v>1277100</v>
          </cell>
          <cell r="CP343">
            <v>51000</v>
          </cell>
          <cell r="CQ343">
            <v>296000</v>
          </cell>
          <cell r="CR343">
            <v>0</v>
          </cell>
          <cell r="CS343">
            <v>869000</v>
          </cell>
          <cell r="CT343">
            <v>61400</v>
          </cell>
          <cell r="CU343">
            <v>0</v>
          </cell>
          <cell r="CV343">
            <v>0</v>
          </cell>
          <cell r="CW343">
            <v>96000</v>
          </cell>
          <cell r="CX343">
            <v>0</v>
          </cell>
          <cell r="CY343">
            <v>1045000</v>
          </cell>
          <cell r="CZ343">
            <v>203700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T343">
            <v>116793.33081054701</v>
          </cell>
          <cell r="DV343">
            <v>28.970835937499999</v>
          </cell>
          <cell r="DW343">
            <v>26.385843749999999</v>
          </cell>
          <cell r="DX343">
            <v>227896.72</v>
          </cell>
        </row>
        <row r="344">
          <cell r="A344" t="str">
            <v>RFCPJM2012</v>
          </cell>
          <cell r="B344" t="str">
            <v>EAST</v>
          </cell>
          <cell r="C344" t="str">
            <v>RFCPJM</v>
          </cell>
          <cell r="D344">
            <v>2012</v>
          </cell>
          <cell r="F344">
            <v>619589.12</v>
          </cell>
          <cell r="G344">
            <v>74575.721923828096</v>
          </cell>
          <cell r="H344">
            <v>153.98643533325196</v>
          </cell>
          <cell r="I344">
            <v>60.427066406249999</v>
          </cell>
          <cell r="J344">
            <v>0</v>
          </cell>
          <cell r="K344">
            <v>22.269087890624998</v>
          </cell>
          <cell r="L344">
            <v>19.683470703125</v>
          </cell>
          <cell r="M344">
            <v>0.42591711425781303</v>
          </cell>
          <cell r="N344">
            <v>0</v>
          </cell>
          <cell r="O344">
            <v>6.1586577148437502</v>
          </cell>
          <cell r="P344">
            <v>0</v>
          </cell>
          <cell r="Q344">
            <v>0</v>
          </cell>
          <cell r="R344">
            <v>0</v>
          </cell>
          <cell r="S344">
            <v>5.1079072265625003</v>
          </cell>
          <cell r="T344">
            <v>2.0907128906249999</v>
          </cell>
          <cell r="U344">
            <v>5.2526791992187496</v>
          </cell>
          <cell r="V344">
            <v>0</v>
          </cell>
          <cell r="W344">
            <v>0.95161511230468798</v>
          </cell>
          <cell r="X344">
            <v>0.258045684814453</v>
          </cell>
          <cell r="Y344">
            <v>2.1190000000000002</v>
          </cell>
          <cell r="Z344">
            <v>118.46071968460083</v>
          </cell>
          <cell r="AA344">
            <v>45.270406250000001</v>
          </cell>
          <cell r="AB344">
            <v>0</v>
          </cell>
          <cell r="AC344">
            <v>18.372183593750002</v>
          </cell>
          <cell r="AD344">
            <v>16.649154296875</v>
          </cell>
          <cell r="AE344">
            <v>0.26030688476562502</v>
          </cell>
          <cell r="AF344">
            <v>0</v>
          </cell>
          <cell r="AG344">
            <v>2.0048322753906298</v>
          </cell>
          <cell r="AH344">
            <v>0</v>
          </cell>
          <cell r="AI344">
            <v>0</v>
          </cell>
          <cell r="AJ344">
            <v>0</v>
          </cell>
          <cell r="AK344">
            <v>4.1725742187500003</v>
          </cell>
          <cell r="AL344">
            <v>0.653904357910156</v>
          </cell>
          <cell r="AM344">
            <v>1.5515310058593801</v>
          </cell>
          <cell r="AN344">
            <v>0</v>
          </cell>
          <cell r="AO344">
            <v>0.47580755615234399</v>
          </cell>
          <cell r="AP344">
            <v>4.4618854522705101E-2</v>
          </cell>
          <cell r="AQ344">
            <v>2.1190000000000002</v>
          </cell>
          <cell r="AR344">
            <v>653275.45547009271</v>
          </cell>
          <cell r="AS344">
            <v>352986.62400000001</v>
          </cell>
          <cell r="AT344">
            <v>0</v>
          </cell>
          <cell r="AU344">
            <v>45096.404000000002</v>
          </cell>
          <cell r="AV344">
            <v>1474.02025</v>
          </cell>
          <cell r="AW344">
            <v>1.8232659912109399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5713.9470000000001</v>
          </cell>
          <cell r="BE344">
            <v>13587.236000000001</v>
          </cell>
          <cell r="BF344">
            <v>0</v>
          </cell>
          <cell r="BG344">
            <v>4179.4934999999996</v>
          </cell>
          <cell r="BH344">
            <v>391.44312500000001</v>
          </cell>
          <cell r="BI344">
            <v>-2206.7712499999998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10.890770507812499</v>
          </cell>
          <cell r="BO344">
            <v>0</v>
          </cell>
          <cell r="BP344">
            <v>0</v>
          </cell>
          <cell r="BQ344">
            <v>0</v>
          </cell>
          <cell r="BR344">
            <v>44.552808593750001</v>
          </cell>
          <cell r="BS344">
            <v>3482537728</v>
          </cell>
          <cell r="BT344">
            <v>0</v>
          </cell>
          <cell r="BU344">
            <v>343802272</v>
          </cell>
          <cell r="BV344">
            <v>14273202</v>
          </cell>
          <cell r="BW344">
            <v>20038.037109375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111613.4921875</v>
          </cell>
          <cell r="CI344">
            <v>0</v>
          </cell>
          <cell r="CJ344">
            <v>0</v>
          </cell>
          <cell r="CK344">
            <v>0</v>
          </cell>
          <cell r="CL344">
            <v>460716.1875</v>
          </cell>
          <cell r="CM344">
            <v>0</v>
          </cell>
          <cell r="CN344">
            <v>0</v>
          </cell>
          <cell r="CO344">
            <v>0</v>
          </cell>
          <cell r="CP344">
            <v>498000</v>
          </cell>
          <cell r="CQ344">
            <v>202000</v>
          </cell>
          <cell r="CR344">
            <v>0</v>
          </cell>
          <cell r="CS344">
            <v>900000</v>
          </cell>
          <cell r="CT344">
            <v>57400</v>
          </cell>
          <cell r="CU344">
            <v>0</v>
          </cell>
          <cell r="CV344">
            <v>0</v>
          </cell>
          <cell r="CW344">
            <v>112000</v>
          </cell>
          <cell r="CX344">
            <v>0</v>
          </cell>
          <cell r="CY344">
            <v>1214000</v>
          </cell>
          <cell r="CZ344">
            <v>1751000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T344">
            <v>118565.152832031</v>
          </cell>
          <cell r="DV344">
            <v>29.242275390625</v>
          </cell>
          <cell r="DW344">
            <v>26.886400390624999</v>
          </cell>
          <cell r="DX344">
            <v>231995.79199999999</v>
          </cell>
        </row>
        <row r="345">
          <cell r="A345" t="str">
            <v>RFCPJM2013</v>
          </cell>
          <cell r="B345" t="str">
            <v>EAST</v>
          </cell>
          <cell r="C345" t="str">
            <v>RFCPJM</v>
          </cell>
          <cell r="D345">
            <v>2013</v>
          </cell>
          <cell r="F345">
            <v>628533.19999999995</v>
          </cell>
          <cell r="G345">
            <v>75353.474121093794</v>
          </cell>
          <cell r="H345">
            <v>152.62216979980471</v>
          </cell>
          <cell r="I345">
            <v>59.196886718750001</v>
          </cell>
          <cell r="J345">
            <v>0</v>
          </cell>
          <cell r="K345">
            <v>22.521431640625</v>
          </cell>
          <cell r="L345">
            <v>19.686515624999998</v>
          </cell>
          <cell r="M345">
            <v>0.164888458251953</v>
          </cell>
          <cell r="N345">
            <v>0</v>
          </cell>
          <cell r="O345">
            <v>5.5029506835937498</v>
          </cell>
          <cell r="P345">
            <v>0</v>
          </cell>
          <cell r="Q345">
            <v>0</v>
          </cell>
          <cell r="R345">
            <v>0</v>
          </cell>
          <cell r="S345">
            <v>5.1079824218749996</v>
          </cell>
          <cell r="T345">
            <v>2.2585212402343799</v>
          </cell>
          <cell r="U345">
            <v>5.9529599609375001</v>
          </cell>
          <cell r="V345">
            <v>0</v>
          </cell>
          <cell r="W345">
            <v>0.95159289550781301</v>
          </cell>
          <cell r="X345">
            <v>0.39105929565429698</v>
          </cell>
          <cell r="Y345">
            <v>2.1190000000000002</v>
          </cell>
          <cell r="Z345">
            <v>117.02974112701419</v>
          </cell>
          <cell r="AA345">
            <v>44.563972656250002</v>
          </cell>
          <cell r="AB345">
            <v>0</v>
          </cell>
          <cell r="AC345">
            <v>18.640310546875</v>
          </cell>
          <cell r="AD345">
            <v>16.639363281249999</v>
          </cell>
          <cell r="AE345">
            <v>5.1417823791503899E-2</v>
          </cell>
          <cell r="AF345">
            <v>0</v>
          </cell>
          <cell r="AG345">
            <v>1.5417150878906301</v>
          </cell>
          <cell r="AH345">
            <v>0</v>
          </cell>
          <cell r="AI345">
            <v>0</v>
          </cell>
          <cell r="AJ345">
            <v>0</v>
          </cell>
          <cell r="AK345">
            <v>4.0828200683593803</v>
          </cell>
          <cell r="AL345">
            <v>0.67947216796874998</v>
          </cell>
          <cell r="AM345">
            <v>1.7675810546874999</v>
          </cell>
          <cell r="AN345">
            <v>0</v>
          </cell>
          <cell r="AO345">
            <v>0.475796447753906</v>
          </cell>
          <cell r="AP345">
            <v>6.7454101562499993E-2</v>
          </cell>
          <cell r="AQ345">
            <v>2.1190000000000002</v>
          </cell>
          <cell r="AR345">
            <v>658153.74986254878</v>
          </cell>
          <cell r="AS345">
            <v>350041.08799999999</v>
          </cell>
          <cell r="AT345">
            <v>0</v>
          </cell>
          <cell r="AU345">
            <v>51434.811999999998</v>
          </cell>
          <cell r="AV345">
            <v>1909.7686249999999</v>
          </cell>
          <cell r="AW345">
            <v>0.71746997070312502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5878.7855</v>
          </cell>
          <cell r="BE345">
            <v>15435.45</v>
          </cell>
          <cell r="BF345">
            <v>0</v>
          </cell>
          <cell r="BG345">
            <v>4167.9690000000001</v>
          </cell>
          <cell r="BH345">
            <v>590.23693749999995</v>
          </cell>
          <cell r="BI345">
            <v>-2449.6745000000001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16.390431640625</v>
          </cell>
          <cell r="BO345">
            <v>0</v>
          </cell>
          <cell r="BP345">
            <v>0</v>
          </cell>
          <cell r="BQ345">
            <v>0</v>
          </cell>
          <cell r="BR345">
            <v>68.670398437499998</v>
          </cell>
          <cell r="BS345">
            <v>3449263360</v>
          </cell>
          <cell r="BT345">
            <v>0</v>
          </cell>
          <cell r="BU345">
            <v>393282880</v>
          </cell>
          <cell r="BV345">
            <v>18642496</v>
          </cell>
          <cell r="BW345">
            <v>8248.298828125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170544.53125</v>
          </cell>
          <cell r="CI345">
            <v>0</v>
          </cell>
          <cell r="CJ345">
            <v>0</v>
          </cell>
          <cell r="CK345">
            <v>0</v>
          </cell>
          <cell r="CL345">
            <v>709203.625</v>
          </cell>
          <cell r="CM345">
            <v>0</v>
          </cell>
          <cell r="CN345">
            <v>0</v>
          </cell>
          <cell r="CO345">
            <v>540000</v>
          </cell>
          <cell r="CP345">
            <v>0</v>
          </cell>
          <cell r="CQ345">
            <v>0</v>
          </cell>
          <cell r="CR345">
            <v>125000</v>
          </cell>
          <cell r="CS345">
            <v>600000</v>
          </cell>
          <cell r="CT345">
            <v>0</v>
          </cell>
          <cell r="CU345">
            <v>0</v>
          </cell>
          <cell r="CV345">
            <v>0</v>
          </cell>
          <cell r="CW345">
            <v>143000</v>
          </cell>
          <cell r="CX345">
            <v>0</v>
          </cell>
          <cell r="CY345">
            <v>315600</v>
          </cell>
          <cell r="CZ345">
            <v>7210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T345">
            <v>120463.714599609</v>
          </cell>
          <cell r="DV345">
            <v>28.768380859375</v>
          </cell>
          <cell r="DW345">
            <v>26.400837890624999</v>
          </cell>
          <cell r="DX345">
            <v>231059.53599999999</v>
          </cell>
        </row>
        <row r="346">
          <cell r="A346" t="str">
            <v>RFCPJM2014</v>
          </cell>
          <cell r="B346" t="str">
            <v>EAST</v>
          </cell>
          <cell r="C346" t="str">
            <v>RFCPJM</v>
          </cell>
          <cell r="D346">
            <v>2014</v>
          </cell>
          <cell r="F346">
            <v>640388.06400000001</v>
          </cell>
          <cell r="G346">
            <v>77390.8310546875</v>
          </cell>
          <cell r="H346">
            <v>154.01249835205078</v>
          </cell>
          <cell r="I346">
            <v>58.881187500000003</v>
          </cell>
          <cell r="J346">
            <v>0</v>
          </cell>
          <cell r="K346">
            <v>22.766044921875</v>
          </cell>
          <cell r="L346">
            <v>19.686515624999998</v>
          </cell>
          <cell r="M346">
            <v>0.16467846679687501</v>
          </cell>
          <cell r="N346">
            <v>0</v>
          </cell>
          <cell r="O346">
            <v>5.5029506835937498</v>
          </cell>
          <cell r="P346">
            <v>0</v>
          </cell>
          <cell r="Q346">
            <v>0</v>
          </cell>
          <cell r="R346">
            <v>0</v>
          </cell>
          <cell r="S346">
            <v>5.100982421875</v>
          </cell>
          <cell r="T346">
            <v>2.3407128906249999</v>
          </cell>
          <cell r="U346">
            <v>6.888576171875</v>
          </cell>
          <cell r="V346">
            <v>0</v>
          </cell>
          <cell r="W346">
            <v>0.95159289550781301</v>
          </cell>
          <cell r="X346">
            <v>0.55016888427734401</v>
          </cell>
          <cell r="Y346">
            <v>2.1190000000000002</v>
          </cell>
          <cell r="Z346">
            <v>117.70665518188477</v>
          </cell>
          <cell r="AA346">
            <v>44.364679687500001</v>
          </cell>
          <cell r="AB346">
            <v>0</v>
          </cell>
          <cell r="AC346">
            <v>18.911712890625001</v>
          </cell>
          <cell r="AD346">
            <v>16.638089843749999</v>
          </cell>
          <cell r="AE346">
            <v>8.0668281555175789E-2</v>
          </cell>
          <cell r="AF346">
            <v>0</v>
          </cell>
          <cell r="AG346">
            <v>1.41565283203125</v>
          </cell>
          <cell r="AH346">
            <v>0</v>
          </cell>
          <cell r="AI346">
            <v>0</v>
          </cell>
          <cell r="AJ346">
            <v>0</v>
          </cell>
          <cell r="AK346">
            <v>4.0242373046875004</v>
          </cell>
          <cell r="AL346">
            <v>0.71103527832031299</v>
          </cell>
          <cell r="AM346">
            <v>2.03543884277344</v>
          </cell>
          <cell r="AN346">
            <v>0</v>
          </cell>
          <cell r="AO346">
            <v>0.475796447753906</v>
          </cell>
          <cell r="AP346">
            <v>9.46426010131836E-2</v>
          </cell>
          <cell r="AQ346">
            <v>2.1190000000000002</v>
          </cell>
          <cell r="AR346">
            <v>675952.26699414058</v>
          </cell>
          <cell r="AS346">
            <v>350608.89600000001</v>
          </cell>
          <cell r="AT346">
            <v>0</v>
          </cell>
          <cell r="AU346">
            <v>63250.584000000003</v>
          </cell>
          <cell r="AV346">
            <v>2685.0842499999999</v>
          </cell>
          <cell r="AW346">
            <v>2.6536152343750001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6208.5294999999996</v>
          </cell>
          <cell r="BE346">
            <v>17765.108</v>
          </cell>
          <cell r="BF346">
            <v>0</v>
          </cell>
          <cell r="BG346">
            <v>4167.9769999999999</v>
          </cell>
          <cell r="BH346">
            <v>827.92562499999997</v>
          </cell>
          <cell r="BI346">
            <v>-2617.45525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32.332222656250003</v>
          </cell>
          <cell r="BO346">
            <v>0</v>
          </cell>
          <cell r="BP346">
            <v>0</v>
          </cell>
          <cell r="BQ346">
            <v>0</v>
          </cell>
          <cell r="BR346">
            <v>172.96803125</v>
          </cell>
          <cell r="BS346">
            <v>3451102976</v>
          </cell>
          <cell r="BT346">
            <v>0</v>
          </cell>
          <cell r="BU346">
            <v>483035296</v>
          </cell>
          <cell r="BV346">
            <v>26551916</v>
          </cell>
          <cell r="BW346">
            <v>30767.033203125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347535.34375</v>
          </cell>
          <cell r="CI346">
            <v>0</v>
          </cell>
          <cell r="CJ346">
            <v>0</v>
          </cell>
          <cell r="CK346">
            <v>0</v>
          </cell>
          <cell r="CL346">
            <v>1798930.75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43000</v>
          </cell>
          <cell r="CR346">
            <v>0</v>
          </cell>
          <cell r="CS346">
            <v>1100000</v>
          </cell>
          <cell r="CT346">
            <v>75000</v>
          </cell>
          <cell r="CU346">
            <v>0</v>
          </cell>
          <cell r="CV346">
            <v>0</v>
          </cell>
          <cell r="CW346">
            <v>167000</v>
          </cell>
          <cell r="CX346">
            <v>0</v>
          </cell>
          <cell r="CY346">
            <v>470500</v>
          </cell>
          <cell r="CZ346">
            <v>2000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T346">
            <v>122681.63159179701</v>
          </cell>
          <cell r="DV346">
            <v>29.060087890624999</v>
          </cell>
          <cell r="DW346">
            <v>26.835701171875002</v>
          </cell>
          <cell r="DX346">
            <v>232847.66399999999</v>
          </cell>
        </row>
        <row r="347">
          <cell r="A347" t="str">
            <v>RFCPJM2015</v>
          </cell>
          <cell r="B347" t="str">
            <v>EAST</v>
          </cell>
          <cell r="C347" t="str">
            <v>RFCPJM</v>
          </cell>
          <cell r="D347">
            <v>2015</v>
          </cell>
          <cell r="F347">
            <v>651789.60800000001</v>
          </cell>
          <cell r="G347">
            <v>79286.048828125</v>
          </cell>
          <cell r="H347">
            <v>154.44054435729979</v>
          </cell>
          <cell r="I347">
            <v>58.327140624999998</v>
          </cell>
          <cell r="J347">
            <v>5.1128768920898404E-2</v>
          </cell>
          <cell r="K347">
            <v>22.766044921875</v>
          </cell>
          <cell r="L347">
            <v>19.686515624999998</v>
          </cell>
          <cell r="M347">
            <v>0.16467846679687501</v>
          </cell>
          <cell r="N347">
            <v>0</v>
          </cell>
          <cell r="O347">
            <v>5.5009506835937501</v>
          </cell>
          <cell r="P347">
            <v>0</v>
          </cell>
          <cell r="Q347">
            <v>0</v>
          </cell>
          <cell r="R347">
            <v>0</v>
          </cell>
          <cell r="S347">
            <v>5.100982421875</v>
          </cell>
          <cell r="T347">
            <v>2.3407128906249999</v>
          </cell>
          <cell r="U347">
            <v>7.6529599609375003</v>
          </cell>
          <cell r="V347">
            <v>0</v>
          </cell>
          <cell r="W347">
            <v>0.95159289550781301</v>
          </cell>
          <cell r="X347">
            <v>0.73327850341796896</v>
          </cell>
          <cell r="Y347">
            <v>2.1190000000000002</v>
          </cell>
          <cell r="Z347">
            <v>117.37328171920777</v>
          </cell>
          <cell r="AA347">
            <v>43.9809921875</v>
          </cell>
          <cell r="AB347">
            <v>4.22119102478027E-2</v>
          </cell>
          <cell r="AC347">
            <v>18.964550781250001</v>
          </cell>
          <cell r="AD347">
            <v>16.632414062500001</v>
          </cell>
          <cell r="AE347">
            <v>9.5420196533203092E-2</v>
          </cell>
          <cell r="AF347">
            <v>0</v>
          </cell>
          <cell r="AG347">
            <v>1.3733676757812501</v>
          </cell>
          <cell r="AH347">
            <v>0</v>
          </cell>
          <cell r="AI347">
            <v>0</v>
          </cell>
          <cell r="AJ347">
            <v>0</v>
          </cell>
          <cell r="AK347">
            <v>3.99235302734375</v>
          </cell>
          <cell r="AL347">
            <v>0.71103527832031299</v>
          </cell>
          <cell r="AM347">
            <v>2.27655541992188</v>
          </cell>
          <cell r="AN347">
            <v>0</v>
          </cell>
          <cell r="AO347">
            <v>0.475796447753906</v>
          </cell>
          <cell r="AP347">
            <v>0.12590504455566401</v>
          </cell>
          <cell r="AQ347">
            <v>2.1190000000000002</v>
          </cell>
          <cell r="AR347">
            <v>692652.45236181631</v>
          </cell>
          <cell r="AS347">
            <v>333449.12</v>
          </cell>
          <cell r="AT347">
            <v>11.9282685546875</v>
          </cell>
          <cell r="AU347">
            <v>94105.888000000006</v>
          </cell>
          <cell r="AV347">
            <v>4242.4385000000002</v>
          </cell>
          <cell r="AW347">
            <v>7.9751245117187501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6219.6575000000003</v>
          </cell>
          <cell r="BE347">
            <v>19899.248</v>
          </cell>
          <cell r="BF347">
            <v>0</v>
          </cell>
          <cell r="BG347">
            <v>4167.9769999999999</v>
          </cell>
          <cell r="BH347">
            <v>1101.969875</v>
          </cell>
          <cell r="BI347">
            <v>-2905.5005000000001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53.062468750000001</v>
          </cell>
          <cell r="BO347">
            <v>0</v>
          </cell>
          <cell r="BP347">
            <v>0</v>
          </cell>
          <cell r="BQ347">
            <v>0</v>
          </cell>
          <cell r="BR347">
            <v>343.840125</v>
          </cell>
          <cell r="BS347">
            <v>3274370048</v>
          </cell>
          <cell r="BT347">
            <v>101390.28125</v>
          </cell>
          <cell r="BU347">
            <v>710945728</v>
          </cell>
          <cell r="BV347">
            <v>42290776</v>
          </cell>
          <cell r="BW347">
            <v>91648.953125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571335.8125</v>
          </cell>
          <cell r="CI347">
            <v>0</v>
          </cell>
          <cell r="CJ347">
            <v>0</v>
          </cell>
          <cell r="CK347">
            <v>0</v>
          </cell>
          <cell r="CL347">
            <v>3600280.25</v>
          </cell>
          <cell r="CM347">
            <v>0</v>
          </cell>
          <cell r="CN347">
            <v>602000</v>
          </cell>
          <cell r="CO347">
            <v>0</v>
          </cell>
          <cell r="CP347">
            <v>0</v>
          </cell>
          <cell r="CQ347">
            <v>134000</v>
          </cell>
          <cell r="CR347">
            <v>0</v>
          </cell>
          <cell r="CS347">
            <v>600000</v>
          </cell>
          <cell r="CT347">
            <v>20000</v>
          </cell>
          <cell r="CU347">
            <v>0</v>
          </cell>
          <cell r="CV347">
            <v>0</v>
          </cell>
          <cell r="CW347">
            <v>191000</v>
          </cell>
          <cell r="CX347">
            <v>0</v>
          </cell>
          <cell r="CY347">
            <v>2094960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T347">
            <v>124815.855957031</v>
          </cell>
          <cell r="DV347">
            <v>29.045558593749998</v>
          </cell>
          <cell r="DW347">
            <v>26.583679687499998</v>
          </cell>
          <cell r="DX347">
            <v>231954.848</v>
          </cell>
        </row>
        <row r="348">
          <cell r="A348" t="str">
            <v>RFCPJM2016</v>
          </cell>
          <cell r="B348" t="str">
            <v>EAST</v>
          </cell>
          <cell r="C348" t="str">
            <v>RFCPJM</v>
          </cell>
          <cell r="D348">
            <v>2016</v>
          </cell>
          <cell r="F348">
            <v>652682.88</v>
          </cell>
          <cell r="G348">
            <v>77105.684448242202</v>
          </cell>
          <cell r="H348">
            <v>154.4915090942383</v>
          </cell>
          <cell r="I348">
            <v>56.792207031250001</v>
          </cell>
          <cell r="J348">
            <v>0</v>
          </cell>
          <cell r="K348">
            <v>22.768162109375002</v>
          </cell>
          <cell r="L348">
            <v>19.700816406249999</v>
          </cell>
          <cell r="M348">
            <v>0.16468109130859401</v>
          </cell>
          <cell r="N348">
            <v>0</v>
          </cell>
          <cell r="O348">
            <v>5.4272856445312501</v>
          </cell>
          <cell r="P348">
            <v>0</v>
          </cell>
          <cell r="Q348">
            <v>0</v>
          </cell>
          <cell r="R348">
            <v>0</v>
          </cell>
          <cell r="S348">
            <v>5.0669072265624999</v>
          </cell>
          <cell r="T348">
            <v>2.3407128906249999</v>
          </cell>
          <cell r="U348">
            <v>7.9936791992187501</v>
          </cell>
          <cell r="V348">
            <v>0</v>
          </cell>
          <cell r="W348">
            <v>0.95161511230468798</v>
          </cell>
          <cell r="X348">
            <v>1.0180322265624999</v>
          </cell>
          <cell r="Y348">
            <v>2.1190000000000002</v>
          </cell>
          <cell r="Z348">
            <v>117.64421139526368</v>
          </cell>
          <cell r="AA348">
            <v>43.066050781249999</v>
          </cell>
          <cell r="AB348">
            <v>0</v>
          </cell>
          <cell r="AC348">
            <v>18.964126953125</v>
          </cell>
          <cell r="AD348">
            <v>16.646687499999999</v>
          </cell>
          <cell r="AE348">
            <v>9.19792175292969E-2</v>
          </cell>
          <cell r="AF348">
            <v>0</v>
          </cell>
          <cell r="AG348">
            <v>1.3325078125000001</v>
          </cell>
          <cell r="AH348">
            <v>0</v>
          </cell>
          <cell r="AI348">
            <v>0</v>
          </cell>
          <cell r="AJ348">
            <v>0</v>
          </cell>
          <cell r="AK348">
            <v>3.9593779296874998</v>
          </cell>
          <cell r="AL348">
            <v>0.68857617187499998</v>
          </cell>
          <cell r="AM348">
            <v>2.4139187011718799</v>
          </cell>
          <cell r="AN348">
            <v>0</v>
          </cell>
          <cell r="AO348">
            <v>0.47580755615234399</v>
          </cell>
          <cell r="AP348">
            <v>0.174999084472656</v>
          </cell>
          <cell r="AQ348">
            <v>2.1190000000000002</v>
          </cell>
          <cell r="AR348">
            <v>675401.44807800301</v>
          </cell>
          <cell r="AS348">
            <v>319421.63199999998</v>
          </cell>
          <cell r="AT348">
            <v>0</v>
          </cell>
          <cell r="AU348">
            <v>83277.072</v>
          </cell>
          <cell r="AV348">
            <v>1945.1187500000001</v>
          </cell>
          <cell r="AW348">
            <v>1.8999119873046899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6034.4134999999997</v>
          </cell>
          <cell r="BE348">
            <v>21147.988000000001</v>
          </cell>
          <cell r="BF348">
            <v>0</v>
          </cell>
          <cell r="BG348">
            <v>4179.4934999999996</v>
          </cell>
          <cell r="BH348">
            <v>1535.42975</v>
          </cell>
          <cell r="BI348">
            <v>-2810.39725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17.992564453124999</v>
          </cell>
          <cell r="BO348">
            <v>0</v>
          </cell>
          <cell r="BP348">
            <v>0</v>
          </cell>
          <cell r="BQ348">
            <v>0</v>
          </cell>
          <cell r="BR348">
            <v>123.39735156250001</v>
          </cell>
          <cell r="BS348">
            <v>3124543744</v>
          </cell>
          <cell r="BT348">
            <v>0</v>
          </cell>
          <cell r="BU348">
            <v>621810368</v>
          </cell>
          <cell r="BV348">
            <v>19108546</v>
          </cell>
          <cell r="BW348">
            <v>21455.0078125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190479.078125</v>
          </cell>
          <cell r="CI348">
            <v>0</v>
          </cell>
          <cell r="CJ348">
            <v>0</v>
          </cell>
          <cell r="CK348">
            <v>0</v>
          </cell>
          <cell r="CL348">
            <v>1278994.625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852000</v>
          </cell>
          <cell r="CR348">
            <v>0</v>
          </cell>
          <cell r="CS348">
            <v>900000</v>
          </cell>
          <cell r="CT348">
            <v>16770</v>
          </cell>
          <cell r="CU348">
            <v>0</v>
          </cell>
          <cell r="CV348">
            <v>0</v>
          </cell>
          <cell r="CW348">
            <v>305680</v>
          </cell>
          <cell r="CX348">
            <v>0</v>
          </cell>
          <cell r="CY348">
            <v>626257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Q348">
            <v>2.5872526238506071</v>
          </cell>
          <cell r="DR348">
            <v>5.8600526583693116</v>
          </cell>
          <cell r="DS348">
            <v>7.4538340507130689</v>
          </cell>
          <cell r="DT348">
            <v>124461.36010742201</v>
          </cell>
          <cell r="DU348">
            <v>7.5188474147711917</v>
          </cell>
          <cell r="DV348">
            <v>30.148410156250002</v>
          </cell>
          <cell r="DW348">
            <v>27.7111796875</v>
          </cell>
          <cell r="DX348">
            <v>240527.408</v>
          </cell>
        </row>
        <row r="349">
          <cell r="A349" t="str">
            <v>RFCPJM2017</v>
          </cell>
          <cell r="B349" t="str">
            <v>EAST</v>
          </cell>
          <cell r="C349" t="str">
            <v>RFCPJM</v>
          </cell>
          <cell r="D349">
            <v>2017</v>
          </cell>
          <cell r="F349">
            <v>657789.08799999999</v>
          </cell>
          <cell r="G349">
            <v>77530.224731445298</v>
          </cell>
          <cell r="H349">
            <v>155.49833264160156</v>
          </cell>
          <cell r="I349">
            <v>56.270031250000002</v>
          </cell>
          <cell r="J349">
            <v>0.60199999999999998</v>
          </cell>
          <cell r="K349">
            <v>22.766044921875</v>
          </cell>
          <cell r="L349">
            <v>19.696416015625001</v>
          </cell>
          <cell r="M349">
            <v>0.16467846679687501</v>
          </cell>
          <cell r="N349">
            <v>0</v>
          </cell>
          <cell r="O349">
            <v>5.4258930664062497</v>
          </cell>
          <cell r="P349">
            <v>0</v>
          </cell>
          <cell r="Q349">
            <v>0</v>
          </cell>
          <cell r="R349">
            <v>0</v>
          </cell>
          <cell r="S349">
            <v>5.0669824218750001</v>
          </cell>
          <cell r="T349">
            <v>2.3407128906249999</v>
          </cell>
          <cell r="U349">
            <v>8.6268369140624994</v>
          </cell>
          <cell r="V349">
            <v>0</v>
          </cell>
          <cell r="W349">
            <v>0.95159289550781301</v>
          </cell>
          <cell r="X349">
            <v>1.26996020507813</v>
          </cell>
          <cell r="Y349">
            <v>2.1190000000000002</v>
          </cell>
          <cell r="Z349">
            <v>118.02223314666749</v>
          </cell>
          <cell r="AA349">
            <v>42.708886718750001</v>
          </cell>
          <cell r="AB349">
            <v>0.49593789672851601</v>
          </cell>
          <cell r="AC349">
            <v>18.9701640625</v>
          </cell>
          <cell r="AD349">
            <v>16.640013671875</v>
          </cell>
          <cell r="AE349">
            <v>9.4406806945800795E-2</v>
          </cell>
          <cell r="AF349">
            <v>0</v>
          </cell>
          <cell r="AG349">
            <v>1.30070971679688</v>
          </cell>
          <cell r="AH349">
            <v>0</v>
          </cell>
          <cell r="AI349">
            <v>0</v>
          </cell>
          <cell r="AJ349">
            <v>0</v>
          </cell>
          <cell r="AK349">
            <v>3.9483691406250001</v>
          </cell>
          <cell r="AL349">
            <v>0.68840478515625003</v>
          </cell>
          <cell r="AM349">
            <v>2.6109609374999998</v>
          </cell>
          <cell r="AN349">
            <v>0</v>
          </cell>
          <cell r="AO349">
            <v>0.475796447753906</v>
          </cell>
          <cell r="AP349">
            <v>0.21725874328613301</v>
          </cell>
          <cell r="AQ349">
            <v>2.1190000000000002</v>
          </cell>
          <cell r="AR349">
            <v>677066.64487573237</v>
          </cell>
          <cell r="AS349">
            <v>310274.14399999997</v>
          </cell>
          <cell r="AT349">
            <v>4173.1707500000002</v>
          </cell>
          <cell r="AU349">
            <v>86320.407999999996</v>
          </cell>
          <cell r="AV349">
            <v>1986.92525</v>
          </cell>
          <cell r="AW349">
            <v>2.2638640136718799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6020.8805000000002</v>
          </cell>
          <cell r="BE349">
            <v>22800.842000000001</v>
          </cell>
          <cell r="BF349">
            <v>0</v>
          </cell>
          <cell r="BG349">
            <v>4167.9769999999999</v>
          </cell>
          <cell r="BH349">
            <v>1901.0373750000001</v>
          </cell>
          <cell r="BI349">
            <v>-2931.2465000000002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20.605003906250001</v>
          </cell>
          <cell r="BO349">
            <v>0</v>
          </cell>
          <cell r="BP349">
            <v>0</v>
          </cell>
          <cell r="BQ349">
            <v>0</v>
          </cell>
          <cell r="BR349">
            <v>129.65363281250001</v>
          </cell>
          <cell r="BS349">
            <v>3034473728</v>
          </cell>
          <cell r="BT349">
            <v>35471952</v>
          </cell>
          <cell r="BU349">
            <v>644520576</v>
          </cell>
          <cell r="BV349">
            <v>19563418</v>
          </cell>
          <cell r="BW349">
            <v>25636.662109375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220929.59375</v>
          </cell>
          <cell r="CI349">
            <v>0</v>
          </cell>
          <cell r="CJ349">
            <v>0</v>
          </cell>
          <cell r="CK349">
            <v>0</v>
          </cell>
          <cell r="CL349">
            <v>1348706.25</v>
          </cell>
          <cell r="CM349">
            <v>0</v>
          </cell>
          <cell r="CN349">
            <v>602000</v>
          </cell>
          <cell r="CO349">
            <v>0</v>
          </cell>
          <cell r="CP349">
            <v>0</v>
          </cell>
          <cell r="CQ349">
            <v>306000</v>
          </cell>
          <cell r="CR349">
            <v>0</v>
          </cell>
          <cell r="CS349">
            <v>500000</v>
          </cell>
          <cell r="CT349">
            <v>16381</v>
          </cell>
          <cell r="CU349">
            <v>0</v>
          </cell>
          <cell r="CV349">
            <v>0</v>
          </cell>
          <cell r="CW349">
            <v>224765</v>
          </cell>
          <cell r="CX349">
            <v>0</v>
          </cell>
          <cell r="CY349">
            <v>278000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Q349">
            <v>2.6512857652264374</v>
          </cell>
          <cell r="DR349">
            <v>5.9416369199049432</v>
          </cell>
          <cell r="DS349">
            <v>7.6069382548272122</v>
          </cell>
          <cell r="DT349">
            <v>125693.08276367201</v>
          </cell>
          <cell r="DU349">
            <v>7.6564208813538901</v>
          </cell>
          <cell r="DV349">
            <v>30.198183593749999</v>
          </cell>
          <cell r="DW349">
            <v>27.752324218750001</v>
          </cell>
          <cell r="DX349">
            <v>242199.984</v>
          </cell>
        </row>
        <row r="350">
          <cell r="A350" t="str">
            <v>RFCPJM2018</v>
          </cell>
          <cell r="B350" t="str">
            <v>EAST</v>
          </cell>
          <cell r="C350" t="str">
            <v>RFCPJM</v>
          </cell>
          <cell r="D350">
            <v>2018</v>
          </cell>
          <cell r="F350">
            <v>664688.92799999996</v>
          </cell>
          <cell r="G350">
            <v>77674.802490234404</v>
          </cell>
          <cell r="H350">
            <v>157.10986047363281</v>
          </cell>
          <cell r="I350">
            <v>55.798945312500003</v>
          </cell>
          <cell r="J350">
            <v>0.60199999999999998</v>
          </cell>
          <cell r="K350">
            <v>23.566044921875001</v>
          </cell>
          <cell r="L350">
            <v>20.221416015625</v>
          </cell>
          <cell r="M350">
            <v>0.16467846679687501</v>
          </cell>
          <cell r="N350">
            <v>0</v>
          </cell>
          <cell r="O350">
            <v>5.4258930664062497</v>
          </cell>
          <cell r="P350">
            <v>0</v>
          </cell>
          <cell r="Q350">
            <v>0</v>
          </cell>
          <cell r="R350">
            <v>0</v>
          </cell>
          <cell r="S350">
            <v>5.0669824218750001</v>
          </cell>
          <cell r="T350">
            <v>2.3407128906249999</v>
          </cell>
          <cell r="U350">
            <v>9.227521484375</v>
          </cell>
          <cell r="V350">
            <v>0</v>
          </cell>
          <cell r="W350">
            <v>0.95159289550781301</v>
          </cell>
          <cell r="X350">
            <v>1.5248991699218799</v>
          </cell>
          <cell r="Y350">
            <v>2.1190000000000002</v>
          </cell>
          <cell r="Z350">
            <v>119.07263117218017</v>
          </cell>
          <cell r="AA350">
            <v>42.389113281249998</v>
          </cell>
          <cell r="AB350">
            <v>0.49593789672851601</v>
          </cell>
          <cell r="AC350">
            <v>19.746732421874999</v>
          </cell>
          <cell r="AD350">
            <v>17.148712890624999</v>
          </cell>
          <cell r="AE350">
            <v>9.5003273010253908E-2</v>
          </cell>
          <cell r="AF350">
            <v>0</v>
          </cell>
          <cell r="AG350">
            <v>1.29644396972656</v>
          </cell>
          <cell r="AH350">
            <v>0</v>
          </cell>
          <cell r="AI350">
            <v>0</v>
          </cell>
          <cell r="AJ350">
            <v>0</v>
          </cell>
          <cell r="AK350">
            <v>3.9447377929687502</v>
          </cell>
          <cell r="AL350">
            <v>0.68840478515625003</v>
          </cell>
          <cell r="AM350">
            <v>2.8037580566406302</v>
          </cell>
          <cell r="AN350">
            <v>0</v>
          </cell>
          <cell r="AO350">
            <v>0.475796447753906</v>
          </cell>
          <cell r="AP350">
            <v>0.26087121582031303</v>
          </cell>
          <cell r="AQ350">
            <v>2.1190000000000002</v>
          </cell>
          <cell r="AR350">
            <v>678271.42436962901</v>
          </cell>
          <cell r="AS350">
            <v>297384.73599999998</v>
          </cell>
          <cell r="AT350">
            <v>4293.201</v>
          </cell>
          <cell r="AU350">
            <v>98572.168000000005</v>
          </cell>
          <cell r="AV350">
            <v>2289.9214999999999</v>
          </cell>
          <cell r="AW350">
            <v>1.8691196289062499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6008.277</v>
          </cell>
          <cell r="BE350">
            <v>24482.18</v>
          </cell>
          <cell r="BF350">
            <v>0</v>
          </cell>
          <cell r="BG350">
            <v>4167.9769999999999</v>
          </cell>
          <cell r="BH350">
            <v>2283.1212500000001</v>
          </cell>
          <cell r="BI350">
            <v>-3066.9392499999999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20.051906249999998</v>
          </cell>
          <cell r="BO350">
            <v>0</v>
          </cell>
          <cell r="BP350">
            <v>0</v>
          </cell>
          <cell r="BQ350">
            <v>0</v>
          </cell>
          <cell r="BR350">
            <v>108.95684375</v>
          </cell>
          <cell r="BS350">
            <v>2909861376</v>
          </cell>
          <cell r="BT350">
            <v>36492208</v>
          </cell>
          <cell r="BU350">
            <v>732632384</v>
          </cell>
          <cell r="BV350">
            <v>22632242</v>
          </cell>
          <cell r="BW350">
            <v>21568.572265625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214117.875</v>
          </cell>
          <cell r="CI350">
            <v>0</v>
          </cell>
          <cell r="CJ350">
            <v>0</v>
          </cell>
          <cell r="CK350">
            <v>0</v>
          </cell>
          <cell r="CL350">
            <v>1132828.875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650000</v>
          </cell>
          <cell r="CT350">
            <v>15290</v>
          </cell>
          <cell r="CU350">
            <v>0</v>
          </cell>
          <cell r="CV350">
            <v>0</v>
          </cell>
          <cell r="CW350">
            <v>269718</v>
          </cell>
          <cell r="CX350">
            <v>0</v>
          </cell>
          <cell r="CY350">
            <v>1171719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800000</v>
          </cell>
          <cell r="DF350">
            <v>525000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Q350">
            <v>2.7102827182926257</v>
          </cell>
          <cell r="DR350">
            <v>5.8371109350252253</v>
          </cell>
          <cell r="DS350">
            <v>7.4567509005334562</v>
          </cell>
          <cell r="DT350">
            <v>126998.820800781</v>
          </cell>
          <cell r="DU350">
            <v>7.4785436205004929</v>
          </cell>
          <cell r="DV350">
            <v>30.100173828125001</v>
          </cell>
          <cell r="DW350">
            <v>27.608119140625</v>
          </cell>
          <cell r="DX350">
            <v>241725.90400000001</v>
          </cell>
        </row>
        <row r="351">
          <cell r="A351" t="str">
            <v>RFCPJM2019</v>
          </cell>
          <cell r="B351" t="str">
            <v>EAST</v>
          </cell>
          <cell r="C351" t="str">
            <v>RFCPJM</v>
          </cell>
          <cell r="D351">
            <v>2019</v>
          </cell>
          <cell r="F351">
            <v>671820.696</v>
          </cell>
          <cell r="G351">
            <v>77914.093994140596</v>
          </cell>
          <cell r="H351">
            <v>159.56286682128908</v>
          </cell>
          <cell r="I351">
            <v>54.770164062500001</v>
          </cell>
          <cell r="J351">
            <v>0.60199999999999998</v>
          </cell>
          <cell r="K351">
            <v>24.366044921875002</v>
          </cell>
          <cell r="L351">
            <v>21.971416015625</v>
          </cell>
          <cell r="M351">
            <v>0.16467846679687501</v>
          </cell>
          <cell r="N351">
            <v>0</v>
          </cell>
          <cell r="O351">
            <v>5.4258930664062497</v>
          </cell>
          <cell r="P351">
            <v>0</v>
          </cell>
          <cell r="Q351">
            <v>0</v>
          </cell>
          <cell r="R351">
            <v>0</v>
          </cell>
          <cell r="S351">
            <v>5.0669824218750001</v>
          </cell>
          <cell r="T351">
            <v>2.3407128906249999</v>
          </cell>
          <cell r="U351">
            <v>9.8775214843750003</v>
          </cell>
          <cell r="V351">
            <v>0</v>
          </cell>
          <cell r="W351">
            <v>0.95159289550781301</v>
          </cell>
          <cell r="X351">
            <v>1.80668676757813</v>
          </cell>
          <cell r="Y351">
            <v>2.1190000000000002</v>
          </cell>
          <cell r="Z351">
            <v>121.09118581390383</v>
          </cell>
          <cell r="AA351">
            <v>41.723582031249997</v>
          </cell>
          <cell r="AB351">
            <v>0.49593789672851601</v>
          </cell>
          <cell r="AC351">
            <v>20.521417968750001</v>
          </cell>
          <cell r="AD351">
            <v>18.842726562500001</v>
          </cell>
          <cell r="AE351">
            <v>9.0832450866699208E-2</v>
          </cell>
          <cell r="AF351">
            <v>0</v>
          </cell>
          <cell r="AG351">
            <v>1.2764593505859401</v>
          </cell>
          <cell r="AH351">
            <v>0</v>
          </cell>
          <cell r="AI351">
            <v>0</v>
          </cell>
          <cell r="AJ351">
            <v>0</v>
          </cell>
          <cell r="AK351">
            <v>3.9451154785156302</v>
          </cell>
          <cell r="AL351">
            <v>0.68840478515625003</v>
          </cell>
          <cell r="AM351">
            <v>3.0135075683593802</v>
          </cell>
          <cell r="AN351">
            <v>0</v>
          </cell>
          <cell r="AO351">
            <v>0.475796447753906</v>
          </cell>
          <cell r="AP351">
            <v>0.30883886718749998</v>
          </cell>
          <cell r="AQ351">
            <v>2.1190000000000002</v>
          </cell>
          <cell r="AR351">
            <v>680152.33239550784</v>
          </cell>
          <cell r="AS351">
            <v>288366.40000000002</v>
          </cell>
          <cell r="AT351">
            <v>4298.0484999999999</v>
          </cell>
          <cell r="AU351">
            <v>106377.74400000001</v>
          </cell>
          <cell r="AV351">
            <v>3375.7572500000001</v>
          </cell>
          <cell r="AW351">
            <v>2.7370849609375001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6012.2489999999998</v>
          </cell>
          <cell r="BE351">
            <v>26335.15</v>
          </cell>
          <cell r="BF351">
            <v>0</v>
          </cell>
          <cell r="BG351">
            <v>4167.9769999999999</v>
          </cell>
          <cell r="BH351">
            <v>2702.665</v>
          </cell>
          <cell r="BI351">
            <v>-3250.5852500000001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20.714732421874999</v>
          </cell>
          <cell r="BO351">
            <v>0</v>
          </cell>
          <cell r="BP351">
            <v>0</v>
          </cell>
          <cell r="BQ351">
            <v>0</v>
          </cell>
          <cell r="BR351">
            <v>134.85107812499999</v>
          </cell>
          <cell r="BS351">
            <v>2818337280</v>
          </cell>
          <cell r="BT351">
            <v>36533412</v>
          </cell>
          <cell r="BU351">
            <v>789247296</v>
          </cell>
          <cell r="BV351">
            <v>33707120</v>
          </cell>
          <cell r="BW351">
            <v>31794.1328125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221808.75</v>
          </cell>
          <cell r="CI351">
            <v>0</v>
          </cell>
          <cell r="CJ351">
            <v>0</v>
          </cell>
          <cell r="CK351">
            <v>0</v>
          </cell>
          <cell r="CL351">
            <v>1400970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650000</v>
          </cell>
          <cell r="CT351">
            <v>15710</v>
          </cell>
          <cell r="CU351">
            <v>0</v>
          </cell>
          <cell r="CV351">
            <v>0</v>
          </cell>
          <cell r="CW351">
            <v>287699</v>
          </cell>
          <cell r="CX351">
            <v>0</v>
          </cell>
          <cell r="CY351">
            <v>439000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800000</v>
          </cell>
          <cell r="DF351">
            <v>1750000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Q351">
            <v>2.7664614719214868</v>
          </cell>
          <cell r="DR351">
            <v>5.9951963395766894</v>
          </cell>
          <cell r="DS351">
            <v>7.7333731603662157</v>
          </cell>
          <cell r="DT351">
            <v>128310.301025391</v>
          </cell>
          <cell r="DU351">
            <v>7.8021130839257804</v>
          </cell>
          <cell r="DV351">
            <v>30.100173828125001</v>
          </cell>
          <cell r="DW351">
            <v>27.58956640625</v>
          </cell>
          <cell r="DX351">
            <v>241608.62400000001</v>
          </cell>
        </row>
        <row r="352">
          <cell r="A352" t="str">
            <v>RFCPJM2020</v>
          </cell>
          <cell r="B352" t="str">
            <v>EAST</v>
          </cell>
          <cell r="C352" t="str">
            <v>RFCPJM</v>
          </cell>
          <cell r="D352">
            <v>2020</v>
          </cell>
          <cell r="F352">
            <v>680743.65599999996</v>
          </cell>
          <cell r="G352">
            <v>77957.899902343794</v>
          </cell>
          <cell r="H352">
            <v>161.49573468017581</v>
          </cell>
          <cell r="I352">
            <v>54.4390703125</v>
          </cell>
          <cell r="J352">
            <v>0.60199999999999998</v>
          </cell>
          <cell r="K352">
            <v>24.368162109375</v>
          </cell>
          <cell r="L352">
            <v>21.975816406250001</v>
          </cell>
          <cell r="M352">
            <v>0.16468109130859401</v>
          </cell>
          <cell r="N352">
            <v>0</v>
          </cell>
          <cell r="O352">
            <v>5.4272856445312501</v>
          </cell>
          <cell r="P352">
            <v>0</v>
          </cell>
          <cell r="Q352">
            <v>0</v>
          </cell>
          <cell r="R352">
            <v>0</v>
          </cell>
          <cell r="S352">
            <v>4.9415107421875</v>
          </cell>
          <cell r="T352">
            <v>2.3407128906249999</v>
          </cell>
          <cell r="U352">
            <v>10.358979492187499</v>
          </cell>
          <cell r="V352">
            <v>0</v>
          </cell>
          <cell r="W352">
            <v>0.95161511230468798</v>
          </cell>
          <cell r="X352">
            <v>2.1058950195312498</v>
          </cell>
          <cell r="Y352">
            <v>2.1190000000000002</v>
          </cell>
          <cell r="Z352">
            <v>122.60151692199707</v>
          </cell>
          <cell r="AA352">
            <v>41.492226562500001</v>
          </cell>
          <cell r="AB352">
            <v>0.49601748657226602</v>
          </cell>
          <cell r="AC352">
            <v>20.514423828125</v>
          </cell>
          <cell r="AD352">
            <v>18.845146484375</v>
          </cell>
          <cell r="AE352">
            <v>7.9174270629882804E-2</v>
          </cell>
          <cell r="AF352">
            <v>0</v>
          </cell>
          <cell r="AG352">
            <v>1.2806519775390599</v>
          </cell>
          <cell r="AH352">
            <v>0</v>
          </cell>
          <cell r="AI352">
            <v>0</v>
          </cell>
          <cell r="AJ352">
            <v>0</v>
          </cell>
          <cell r="AK352">
            <v>3.8635478515625001</v>
          </cell>
          <cell r="AL352">
            <v>0.68857617187499998</v>
          </cell>
          <cell r="AM352">
            <v>3.1639768066406302</v>
          </cell>
          <cell r="AN352">
            <v>0</v>
          </cell>
          <cell r="AO352">
            <v>0.47580755615234399</v>
          </cell>
          <cell r="AP352">
            <v>0.35953237915039105</v>
          </cell>
          <cell r="AQ352">
            <v>2.1190000000000002</v>
          </cell>
          <cell r="AR352">
            <v>682198.68139819335</v>
          </cell>
          <cell r="AS352">
            <v>279720.89600000001</v>
          </cell>
          <cell r="AT352">
            <v>4312.8130000000001</v>
          </cell>
          <cell r="AU352">
            <v>100791.696</v>
          </cell>
          <cell r="AV352">
            <v>2820.5610000000001</v>
          </cell>
          <cell r="AW352">
            <v>1.84840014648438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6033.2574999999997</v>
          </cell>
          <cell r="BE352">
            <v>27708.671999999999</v>
          </cell>
          <cell r="BF352">
            <v>0</v>
          </cell>
          <cell r="BG352">
            <v>4179.4934999999996</v>
          </cell>
          <cell r="BH352">
            <v>3154.39725</v>
          </cell>
          <cell r="BI352">
            <v>-3246.0227500000001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16.419865234374999</v>
          </cell>
          <cell r="BO352">
            <v>0</v>
          </cell>
          <cell r="BP352">
            <v>0</v>
          </cell>
          <cell r="BQ352">
            <v>0</v>
          </cell>
          <cell r="BR352">
            <v>88.873632812500006</v>
          </cell>
          <cell r="BS352">
            <v>2734808320</v>
          </cell>
          <cell r="BT352">
            <v>36658912</v>
          </cell>
          <cell r="BU352">
            <v>744363072</v>
          </cell>
          <cell r="BV352">
            <v>28164710</v>
          </cell>
          <cell r="BW352">
            <v>21063.5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175820.953125</v>
          </cell>
          <cell r="CI352">
            <v>0</v>
          </cell>
          <cell r="CJ352">
            <v>0</v>
          </cell>
          <cell r="CK352">
            <v>0</v>
          </cell>
          <cell r="CL352">
            <v>917550.375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1600000</v>
          </cell>
          <cell r="CR352">
            <v>0</v>
          </cell>
          <cell r="CS352">
            <v>400000</v>
          </cell>
          <cell r="CT352">
            <v>16840</v>
          </cell>
          <cell r="CU352">
            <v>0</v>
          </cell>
          <cell r="CV352">
            <v>0</v>
          </cell>
          <cell r="CW352">
            <v>305680</v>
          </cell>
          <cell r="CX352">
            <v>0</v>
          </cell>
          <cell r="CY352">
            <v>0</v>
          </cell>
          <cell r="CZ352">
            <v>137000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Q352">
            <v>2.8345185815435872</v>
          </cell>
          <cell r="DR352">
            <v>6.1287712564010697</v>
          </cell>
          <cell r="DS352">
            <v>7.9188211244909317</v>
          </cell>
          <cell r="DT352">
            <v>129621.793457031</v>
          </cell>
          <cell r="DU352">
            <v>7.9887510731699605</v>
          </cell>
          <cell r="DV352">
            <v>31.701005859375002</v>
          </cell>
          <cell r="DW352">
            <v>29.223435546874999</v>
          </cell>
          <cell r="DX352">
            <v>256615.77600000001</v>
          </cell>
        </row>
        <row r="353">
          <cell r="A353" t="str">
            <v>RFCPJM2021</v>
          </cell>
          <cell r="B353" t="str">
            <v>EAST</v>
          </cell>
          <cell r="C353" t="str">
            <v>RFCPJM</v>
          </cell>
          <cell r="D353">
            <v>2021</v>
          </cell>
          <cell r="F353">
            <v>685108.59199999995</v>
          </cell>
          <cell r="G353">
            <v>78195.7080078125</v>
          </cell>
          <cell r="H353">
            <v>162.46828375244141</v>
          </cell>
          <cell r="I353">
            <v>54.386265625</v>
          </cell>
          <cell r="J353">
            <v>0.79035614013671895</v>
          </cell>
          <cell r="K353">
            <v>24.366044921875002</v>
          </cell>
          <cell r="L353">
            <v>21.971416015625</v>
          </cell>
          <cell r="M353">
            <v>0.16467846679687501</v>
          </cell>
          <cell r="N353">
            <v>0</v>
          </cell>
          <cell r="O353">
            <v>5.4258930664062497</v>
          </cell>
          <cell r="P353">
            <v>0</v>
          </cell>
          <cell r="Q353">
            <v>0</v>
          </cell>
          <cell r="R353">
            <v>0</v>
          </cell>
          <cell r="S353">
            <v>4.9299824218749997</v>
          </cell>
          <cell r="T353">
            <v>2.3407128906249999</v>
          </cell>
          <cell r="U353">
            <v>10.88053515625</v>
          </cell>
          <cell r="V353">
            <v>0</v>
          </cell>
          <cell r="W353">
            <v>0.95159289550781301</v>
          </cell>
          <cell r="X353">
            <v>2.4416323242187499</v>
          </cell>
          <cell r="Y353">
            <v>2.1190000000000002</v>
          </cell>
          <cell r="Z353">
            <v>122.66889420318606</v>
          </cell>
          <cell r="AA353">
            <v>41.430460937500001</v>
          </cell>
          <cell r="AB353">
            <v>0.66539990234375002</v>
          </cell>
          <cell r="AC353">
            <v>20.510478515625</v>
          </cell>
          <cell r="AD353">
            <v>18.837111328125001</v>
          </cell>
          <cell r="AE353">
            <v>7.0406349182128902E-2</v>
          </cell>
          <cell r="AF353">
            <v>0</v>
          </cell>
          <cell r="AG353">
            <v>1.2737540283203099</v>
          </cell>
          <cell r="AH353">
            <v>0</v>
          </cell>
          <cell r="AI353">
            <v>0</v>
          </cell>
          <cell r="AJ353">
            <v>0</v>
          </cell>
          <cell r="AK353">
            <v>3.8575102539062498</v>
          </cell>
          <cell r="AL353">
            <v>0.68840478515625003</v>
          </cell>
          <cell r="AM353">
            <v>3.3251206054687499</v>
          </cell>
          <cell r="AN353">
            <v>0</v>
          </cell>
          <cell r="AO353">
            <v>0.475796447753906</v>
          </cell>
          <cell r="AP353">
            <v>0.41708386230468802</v>
          </cell>
          <cell r="AQ353">
            <v>2.1190000000000002</v>
          </cell>
          <cell r="AR353">
            <v>682258.66500512697</v>
          </cell>
          <cell r="AS353">
            <v>276895.35999999999</v>
          </cell>
          <cell r="AT353">
            <v>5762.6930000000002</v>
          </cell>
          <cell r="AU353">
            <v>103078.056</v>
          </cell>
          <cell r="AV353">
            <v>2890.0077500000002</v>
          </cell>
          <cell r="AW353">
            <v>2.2246320800781301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6020.8265000000001</v>
          </cell>
          <cell r="BE353">
            <v>29070.186000000002</v>
          </cell>
          <cell r="BF353">
            <v>0</v>
          </cell>
          <cell r="BG353">
            <v>4167.9769999999999</v>
          </cell>
          <cell r="BH353">
            <v>3650.3172500000001</v>
          </cell>
          <cell r="BI353">
            <v>-3350.3912500000001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18.124638671875001</v>
          </cell>
          <cell r="BO353">
            <v>0</v>
          </cell>
          <cell r="BP353">
            <v>0</v>
          </cell>
          <cell r="BQ353">
            <v>0</v>
          </cell>
          <cell r="BR353">
            <v>95.315484374999997</v>
          </cell>
          <cell r="BS353">
            <v>2707217152</v>
          </cell>
          <cell r="BT353">
            <v>53129020</v>
          </cell>
          <cell r="BU353">
            <v>761717952</v>
          </cell>
          <cell r="BV353">
            <v>28858688</v>
          </cell>
          <cell r="BW353">
            <v>25642.130859375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195896.59375</v>
          </cell>
          <cell r="CI353">
            <v>0</v>
          </cell>
          <cell r="CJ353">
            <v>0</v>
          </cell>
          <cell r="CK353">
            <v>0</v>
          </cell>
          <cell r="CL353">
            <v>985939.1875</v>
          </cell>
          <cell r="CM353">
            <v>0</v>
          </cell>
          <cell r="CN353">
            <v>250000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580000</v>
          </cell>
          <cell r="CT353">
            <v>16537</v>
          </cell>
          <cell r="CU353">
            <v>0</v>
          </cell>
          <cell r="CV353">
            <v>0</v>
          </cell>
          <cell r="CW353">
            <v>349624</v>
          </cell>
          <cell r="CX353">
            <v>0</v>
          </cell>
          <cell r="CY353">
            <v>200000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Q353">
            <v>2.9109028044455889</v>
          </cell>
          <cell r="DR353">
            <v>6.2924741203946315</v>
          </cell>
          <cell r="DS353">
            <v>8.1209419608096685</v>
          </cell>
          <cell r="DT353">
            <v>130704.584472656</v>
          </cell>
          <cell r="DU353">
            <v>8.1830594885828081</v>
          </cell>
          <cell r="DV353">
            <v>31.700173828124999</v>
          </cell>
          <cell r="DW353">
            <v>28.998367187500001</v>
          </cell>
          <cell r="DX353">
            <v>253957.96799999999</v>
          </cell>
        </row>
        <row r="354">
          <cell r="A354" t="str">
            <v>RFCPJM2022</v>
          </cell>
          <cell r="B354" t="str">
            <v>EAST</v>
          </cell>
          <cell r="C354" t="str">
            <v>RFCPJM</v>
          </cell>
          <cell r="D354">
            <v>2022</v>
          </cell>
          <cell r="F354">
            <v>690422.40800000005</v>
          </cell>
          <cell r="G354">
            <v>78876.068359375</v>
          </cell>
          <cell r="H354">
            <v>164.43424523925779</v>
          </cell>
          <cell r="I354">
            <v>54.159328125000002</v>
          </cell>
          <cell r="J354">
            <v>0.85199999999999998</v>
          </cell>
          <cell r="K354">
            <v>25.566044921875001</v>
          </cell>
          <cell r="L354">
            <v>21.971416015625</v>
          </cell>
          <cell r="M354">
            <v>0.16467846679687501</v>
          </cell>
          <cell r="N354">
            <v>0</v>
          </cell>
          <cell r="O354">
            <v>5.4258930664062497</v>
          </cell>
          <cell r="P354">
            <v>0</v>
          </cell>
          <cell r="Q354">
            <v>0</v>
          </cell>
          <cell r="R354">
            <v>0</v>
          </cell>
          <cell r="S354">
            <v>4.9299824218749997</v>
          </cell>
          <cell r="T354">
            <v>2.3407128906249999</v>
          </cell>
          <cell r="U354">
            <v>11.4169052734375</v>
          </cell>
          <cell r="V354">
            <v>0</v>
          </cell>
          <cell r="W354">
            <v>0.95159289550781301</v>
          </cell>
          <cell r="X354">
            <v>2.8365173339843799</v>
          </cell>
          <cell r="Y354">
            <v>2.1190000000000002</v>
          </cell>
          <cell r="Z354">
            <v>124.11655801010133</v>
          </cell>
          <cell r="AA354">
            <v>41.279398437499999</v>
          </cell>
          <cell r="AB354">
            <v>0.72438305664062497</v>
          </cell>
          <cell r="AC354">
            <v>21.667318359374999</v>
          </cell>
          <cell r="AD354">
            <v>18.833619140625</v>
          </cell>
          <cell r="AE354">
            <v>6.3211086273193398E-2</v>
          </cell>
          <cell r="AF354">
            <v>0</v>
          </cell>
          <cell r="AG354">
            <v>1.2746695556640599</v>
          </cell>
          <cell r="AH354">
            <v>0</v>
          </cell>
          <cell r="AI354">
            <v>0</v>
          </cell>
          <cell r="AJ354">
            <v>0</v>
          </cell>
          <cell r="AK354">
            <v>3.8622980957031299</v>
          </cell>
          <cell r="AL354">
            <v>0.68840478515625003</v>
          </cell>
          <cell r="AM354">
            <v>3.49185229492188</v>
          </cell>
          <cell r="AN354">
            <v>0</v>
          </cell>
          <cell r="AO354">
            <v>0.475796447753906</v>
          </cell>
          <cell r="AP354">
            <v>0.48462042236328101</v>
          </cell>
          <cell r="AQ354">
            <v>2.1190000000000002</v>
          </cell>
          <cell r="AR354">
            <v>688073.8061874999</v>
          </cell>
          <cell r="AS354">
            <v>272651.61599999998</v>
          </cell>
          <cell r="AT354">
            <v>6259.4515000000001</v>
          </cell>
          <cell r="AU354">
            <v>109507.056</v>
          </cell>
          <cell r="AV354">
            <v>2658.0962500000001</v>
          </cell>
          <cell r="AW354">
            <v>2.0710029296874999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6019.0855000000001</v>
          </cell>
          <cell r="BE354">
            <v>30527.991999999998</v>
          </cell>
          <cell r="BF354">
            <v>0</v>
          </cell>
          <cell r="BG354">
            <v>4167.9769999999999</v>
          </cell>
          <cell r="BH354">
            <v>4240.1625000000004</v>
          </cell>
          <cell r="BI354">
            <v>-3391.2784999999999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14.5106220703125</v>
          </cell>
          <cell r="BO354">
            <v>0</v>
          </cell>
          <cell r="BP354">
            <v>0</v>
          </cell>
          <cell r="BQ354">
            <v>0</v>
          </cell>
          <cell r="BR354">
            <v>92.522312499999998</v>
          </cell>
          <cell r="BS354">
            <v>2665950976</v>
          </cell>
          <cell r="BT354">
            <v>58799224</v>
          </cell>
          <cell r="BU354">
            <v>804689664</v>
          </cell>
          <cell r="BV354">
            <v>26533986</v>
          </cell>
          <cell r="BW354">
            <v>23914.453125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154801.6875</v>
          </cell>
          <cell r="CI354">
            <v>0</v>
          </cell>
          <cell r="CJ354">
            <v>0</v>
          </cell>
          <cell r="CK354">
            <v>0</v>
          </cell>
          <cell r="CL354">
            <v>954968.8125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515000</v>
          </cell>
          <cell r="CT354">
            <v>16577</v>
          </cell>
          <cell r="CU354">
            <v>0</v>
          </cell>
          <cell r="CV354">
            <v>0</v>
          </cell>
          <cell r="CW354">
            <v>417054</v>
          </cell>
          <cell r="CX354">
            <v>0</v>
          </cell>
          <cell r="CY354">
            <v>290000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1200000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Q354">
            <v>2.9894313780509667</v>
          </cell>
          <cell r="DR354">
            <v>6.4926228504408874</v>
          </cell>
          <cell r="DS354">
            <v>8.3433770556038027</v>
          </cell>
          <cell r="DT354">
            <v>131687.970947266</v>
          </cell>
          <cell r="DU354">
            <v>8.3881400151745797</v>
          </cell>
          <cell r="DV354">
            <v>31.700173828124999</v>
          </cell>
          <cell r="DW354">
            <v>29.151986328124998</v>
          </cell>
          <cell r="DX354">
            <v>255324.54399999999</v>
          </cell>
        </row>
        <row r="355">
          <cell r="A355" t="str">
            <v>RFCPJM2023</v>
          </cell>
          <cell r="B355" t="str">
            <v>EAST</v>
          </cell>
          <cell r="C355" t="str">
            <v>RFCPJM</v>
          </cell>
          <cell r="D355">
            <v>2023</v>
          </cell>
          <cell r="F355">
            <v>695303.00800000003</v>
          </cell>
          <cell r="G355">
            <v>79367.8974609375</v>
          </cell>
          <cell r="H355">
            <v>166.42887243652345</v>
          </cell>
          <cell r="I355">
            <v>53.8143125</v>
          </cell>
          <cell r="J355">
            <v>1.04789038085938</v>
          </cell>
          <cell r="K355">
            <v>26.766044921875</v>
          </cell>
          <cell r="L355">
            <v>21.971416015625</v>
          </cell>
          <cell r="M355">
            <v>0.16467846679687501</v>
          </cell>
          <cell r="N355">
            <v>0</v>
          </cell>
          <cell r="O355">
            <v>5.4258930664062497</v>
          </cell>
          <cell r="P355">
            <v>0</v>
          </cell>
          <cell r="Q355">
            <v>0</v>
          </cell>
          <cell r="R355">
            <v>0</v>
          </cell>
          <cell r="S355">
            <v>4.9299824218749997</v>
          </cell>
          <cell r="T355">
            <v>2.3407128906249999</v>
          </cell>
          <cell r="U355">
            <v>11.9050556640625</v>
          </cell>
          <cell r="V355">
            <v>0</v>
          </cell>
          <cell r="W355">
            <v>0.95159289550781301</v>
          </cell>
          <cell r="X355">
            <v>3.29211938476563</v>
          </cell>
          <cell r="Y355">
            <v>2.1190000000000002</v>
          </cell>
          <cell r="Z355">
            <v>125.43172837448121</v>
          </cell>
          <cell r="AA355">
            <v>41.037378906249998</v>
          </cell>
          <cell r="AB355">
            <v>0.90112322998046901</v>
          </cell>
          <cell r="AC355">
            <v>22.824806640624999</v>
          </cell>
          <cell r="AD355">
            <v>18.827671875</v>
          </cell>
          <cell r="AE355">
            <v>5.8314739227294903E-2</v>
          </cell>
          <cell r="AF355">
            <v>0</v>
          </cell>
          <cell r="AG355">
            <v>1.2745130615234399</v>
          </cell>
          <cell r="AH355">
            <v>0</v>
          </cell>
          <cell r="AI355">
            <v>0</v>
          </cell>
          <cell r="AJ355">
            <v>0</v>
          </cell>
          <cell r="AK355">
            <v>3.8791276855468801</v>
          </cell>
          <cell r="AL355">
            <v>0.68840478515625003</v>
          </cell>
          <cell r="AM355">
            <v>3.6495754394531299</v>
          </cell>
          <cell r="AN355">
            <v>0</v>
          </cell>
          <cell r="AO355">
            <v>0.475796447753906</v>
          </cell>
          <cell r="AP355">
            <v>0.56238861083984393</v>
          </cell>
          <cell r="AQ355">
            <v>2.1190000000000002</v>
          </cell>
          <cell r="AR355">
            <v>692248.06542993174</v>
          </cell>
          <cell r="AS355">
            <v>266410.67200000002</v>
          </cell>
          <cell r="AT355">
            <v>7793.6239999999998</v>
          </cell>
          <cell r="AU355">
            <v>116782.72</v>
          </cell>
          <cell r="AV355">
            <v>2444.8764999999999</v>
          </cell>
          <cell r="AW355">
            <v>2.2483029785156301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6022.7704999999996</v>
          </cell>
          <cell r="BE355">
            <v>31890.635999999999</v>
          </cell>
          <cell r="BF355">
            <v>0</v>
          </cell>
          <cell r="BG355">
            <v>4167.9769999999999</v>
          </cell>
          <cell r="BH355">
            <v>4920.1149999999998</v>
          </cell>
          <cell r="BI355">
            <v>-3455.3252499999999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11.909736328125</v>
          </cell>
          <cell r="BO355">
            <v>0</v>
          </cell>
          <cell r="BP355">
            <v>0</v>
          </cell>
          <cell r="BQ355">
            <v>0</v>
          </cell>
          <cell r="BR355">
            <v>96.609640624999997</v>
          </cell>
          <cell r="BS355">
            <v>2605246208</v>
          </cell>
          <cell r="BT355">
            <v>76203912</v>
          </cell>
          <cell r="BU355">
            <v>853684736</v>
          </cell>
          <cell r="BV355">
            <v>24396126</v>
          </cell>
          <cell r="BW355">
            <v>26167.91796875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126317.109375</v>
          </cell>
          <cell r="CI355">
            <v>0</v>
          </cell>
          <cell r="CJ355">
            <v>0</v>
          </cell>
          <cell r="CK355">
            <v>0</v>
          </cell>
          <cell r="CL355">
            <v>999523.125</v>
          </cell>
          <cell r="CM355">
            <v>0</v>
          </cell>
          <cell r="CN355">
            <v>260000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475000</v>
          </cell>
          <cell r="CT355">
            <v>16908</v>
          </cell>
          <cell r="CU355">
            <v>0</v>
          </cell>
          <cell r="CV355">
            <v>0</v>
          </cell>
          <cell r="CW355">
            <v>474483</v>
          </cell>
          <cell r="CX355">
            <v>0</v>
          </cell>
          <cell r="CY355">
            <v>495000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1200000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Q355">
            <v>3.0616281008324568</v>
          </cell>
          <cell r="DR355">
            <v>6.6673635593737499</v>
          </cell>
          <cell r="DS355">
            <v>8.5626717063763547</v>
          </cell>
          <cell r="DT355">
            <v>132538.91479492199</v>
          </cell>
          <cell r="DU355">
            <v>8.6190819043706473</v>
          </cell>
          <cell r="DV355">
            <v>31.700173828124999</v>
          </cell>
          <cell r="DW355">
            <v>29.133626953124999</v>
          </cell>
          <cell r="DX355">
            <v>255159.23199999999</v>
          </cell>
        </row>
        <row r="356">
          <cell r="A356" t="str">
            <v>RFCPJM2024</v>
          </cell>
          <cell r="B356" t="str">
            <v>EAST</v>
          </cell>
          <cell r="C356" t="str">
            <v>RFCPJM</v>
          </cell>
          <cell r="D356">
            <v>2024</v>
          </cell>
          <cell r="F356">
            <v>702187.66399999999</v>
          </cell>
          <cell r="G356">
            <v>79798.1044921875</v>
          </cell>
          <cell r="H356">
            <v>167.69818975830083</v>
          </cell>
          <cell r="I356">
            <v>53.293531250000001</v>
          </cell>
          <cell r="J356">
            <v>1.1120000000000001</v>
          </cell>
          <cell r="K356">
            <v>27.568162109374999</v>
          </cell>
          <cell r="L356">
            <v>21.975816406250001</v>
          </cell>
          <cell r="M356">
            <v>0.16468109130859401</v>
          </cell>
          <cell r="N356">
            <v>0</v>
          </cell>
          <cell r="O356">
            <v>5.4272856445312501</v>
          </cell>
          <cell r="P356">
            <v>0</v>
          </cell>
          <cell r="Q356">
            <v>0</v>
          </cell>
          <cell r="R356">
            <v>0</v>
          </cell>
          <cell r="S356">
            <v>4.9299072265625004</v>
          </cell>
          <cell r="T356">
            <v>2.3407128906249999</v>
          </cell>
          <cell r="U356">
            <v>12.312244140624999</v>
          </cell>
          <cell r="V356">
            <v>0</v>
          </cell>
          <cell r="W356">
            <v>0.95161511230468798</v>
          </cell>
          <cell r="X356">
            <v>3.8022280273437499</v>
          </cell>
          <cell r="Y356">
            <v>2.1190000000000002</v>
          </cell>
          <cell r="Z356">
            <v>126.04717972564698</v>
          </cell>
          <cell r="AA356">
            <v>40.645203125000002</v>
          </cell>
          <cell r="AB356">
            <v>0.96237817382812496</v>
          </cell>
          <cell r="AC356">
            <v>23.597431640625</v>
          </cell>
          <cell r="AD356">
            <v>18.830876953124999</v>
          </cell>
          <cell r="AE356">
            <v>6.0573890686035199E-2</v>
          </cell>
          <cell r="AF356">
            <v>0</v>
          </cell>
          <cell r="AG356">
            <v>1.2715280761718799</v>
          </cell>
          <cell r="AH356">
            <v>0</v>
          </cell>
          <cell r="AI356">
            <v>0</v>
          </cell>
          <cell r="AJ356">
            <v>0</v>
          </cell>
          <cell r="AK356">
            <v>3.8778078613281299</v>
          </cell>
          <cell r="AL356">
            <v>0.68857617187499998</v>
          </cell>
          <cell r="AM356">
            <v>3.78042626953125</v>
          </cell>
          <cell r="AN356">
            <v>0</v>
          </cell>
          <cell r="AO356">
            <v>0.47580755615234399</v>
          </cell>
          <cell r="AP356">
            <v>0.648968444824219</v>
          </cell>
          <cell r="AQ356">
            <v>2.1190000000000002</v>
          </cell>
          <cell r="AR356">
            <v>697719.08673681645</v>
          </cell>
          <cell r="AS356">
            <v>258424.52799999999</v>
          </cell>
          <cell r="AT356">
            <v>8318.759</v>
          </cell>
          <cell r="AU356">
            <v>127466.53599999999</v>
          </cell>
          <cell r="AV356">
            <v>2533.8319999999999</v>
          </cell>
          <cell r="AW356">
            <v>2.1659624023437498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6030.576</v>
          </cell>
          <cell r="BE356">
            <v>33136.347999999998</v>
          </cell>
          <cell r="BF356">
            <v>0</v>
          </cell>
          <cell r="BG356">
            <v>4179.4934999999996</v>
          </cell>
          <cell r="BH356">
            <v>5693.5765000000001</v>
          </cell>
          <cell r="BI356">
            <v>-3631.76775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13.687930664062501</v>
          </cell>
          <cell r="BO356">
            <v>0</v>
          </cell>
          <cell r="BP356">
            <v>0</v>
          </cell>
          <cell r="BQ356">
            <v>0</v>
          </cell>
          <cell r="BR356">
            <v>99.463593750000001</v>
          </cell>
          <cell r="BS356">
            <v>2529588736</v>
          </cell>
          <cell r="BT356">
            <v>82150664</v>
          </cell>
          <cell r="BU356">
            <v>932837248</v>
          </cell>
          <cell r="BV356">
            <v>25283672</v>
          </cell>
          <cell r="BW356">
            <v>24895.419921875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145723.125</v>
          </cell>
          <cell r="CI356">
            <v>0</v>
          </cell>
          <cell r="CJ356">
            <v>0</v>
          </cell>
          <cell r="CK356">
            <v>0</v>
          </cell>
          <cell r="CL356">
            <v>1028294.625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375000</v>
          </cell>
          <cell r="CT356">
            <v>17217</v>
          </cell>
          <cell r="CU356">
            <v>0</v>
          </cell>
          <cell r="CV356">
            <v>0</v>
          </cell>
          <cell r="CW356">
            <v>529003</v>
          </cell>
          <cell r="CX356">
            <v>0</v>
          </cell>
          <cell r="CY356">
            <v>592000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800000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Q356">
            <v>3.1362934168283712</v>
          </cell>
          <cell r="DR356">
            <v>6.7799388516698684</v>
          </cell>
          <cell r="DS356">
            <v>8.7384285320620876</v>
          </cell>
          <cell r="DT356">
            <v>133515.96337890599</v>
          </cell>
          <cell r="DU356">
            <v>8.7935824372197811</v>
          </cell>
          <cell r="DV356">
            <v>31.701005859375002</v>
          </cell>
          <cell r="DW356">
            <v>29.088601562499999</v>
          </cell>
          <cell r="DX356">
            <v>255451.88800000001</v>
          </cell>
        </row>
        <row r="357">
          <cell r="A357" t="str">
            <v>RFCPJM2025</v>
          </cell>
          <cell r="B357" t="str">
            <v>EAST</v>
          </cell>
          <cell r="C357" t="str">
            <v>RFCPJM</v>
          </cell>
          <cell r="D357">
            <v>2025</v>
          </cell>
          <cell r="F357">
            <v>706232.80799999996</v>
          </cell>
          <cell r="G357">
            <v>80308.968261718794</v>
          </cell>
          <cell r="H357">
            <v>169.26468151855468</v>
          </cell>
          <cell r="I357">
            <v>52.785613281250001</v>
          </cell>
          <cell r="J357">
            <v>1.1120000000000001</v>
          </cell>
          <cell r="K357">
            <v>28.766044921875</v>
          </cell>
          <cell r="L357">
            <v>21.971416015625</v>
          </cell>
          <cell r="M357">
            <v>0.16467846679687501</v>
          </cell>
          <cell r="N357">
            <v>0</v>
          </cell>
          <cell r="O357">
            <v>5.2868027343749997</v>
          </cell>
          <cell r="P357">
            <v>0</v>
          </cell>
          <cell r="Q357">
            <v>0</v>
          </cell>
          <cell r="R357">
            <v>0</v>
          </cell>
          <cell r="S357">
            <v>4.9299824218749997</v>
          </cell>
          <cell r="T357">
            <v>2.3407128906249999</v>
          </cell>
          <cell r="U357">
            <v>12.7886171875</v>
          </cell>
          <cell r="V357">
            <v>0</v>
          </cell>
          <cell r="W357">
            <v>0.95159289550781301</v>
          </cell>
          <cell r="X357">
            <v>4.3480468749999996</v>
          </cell>
          <cell r="Y357">
            <v>2.1190000000000002</v>
          </cell>
          <cell r="Z357">
            <v>126.90368819046022</v>
          </cell>
          <cell r="AA357">
            <v>40.259421875000001</v>
          </cell>
          <cell r="AB357">
            <v>0.96217010498046895</v>
          </cell>
          <cell r="AC357">
            <v>24.765019531250001</v>
          </cell>
          <cell r="AD357">
            <v>18.82528125</v>
          </cell>
          <cell r="AE357">
            <v>6.1635517120361298E-2</v>
          </cell>
          <cell r="AF357">
            <v>0</v>
          </cell>
          <cell r="AG357">
            <v>1.13415454101563</v>
          </cell>
          <cell r="AH357">
            <v>0</v>
          </cell>
          <cell r="AI357">
            <v>0</v>
          </cell>
          <cell r="AJ357">
            <v>0</v>
          </cell>
          <cell r="AK357">
            <v>3.8763549804687498</v>
          </cell>
          <cell r="AL357">
            <v>0.68840478515625003</v>
          </cell>
          <cell r="AM357">
            <v>3.9280263671875</v>
          </cell>
          <cell r="AN357">
            <v>0</v>
          </cell>
          <cell r="AO357">
            <v>0.475796447753906</v>
          </cell>
          <cell r="AP357">
            <v>0.74221575927734396</v>
          </cell>
          <cell r="AQ357">
            <v>2.1190000000000002</v>
          </cell>
          <cell r="AR357">
            <v>700329.88442846679</v>
          </cell>
          <cell r="AS357">
            <v>246540.06400000001</v>
          </cell>
          <cell r="AT357">
            <v>8304.6375000000007</v>
          </cell>
          <cell r="AU357">
            <v>140962.64000000001</v>
          </cell>
          <cell r="AV357">
            <v>2467.6192500000002</v>
          </cell>
          <cell r="AW357">
            <v>2.1330759277343798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6017.5230000000001</v>
          </cell>
          <cell r="BE357">
            <v>34347.447999999997</v>
          </cell>
          <cell r="BF357">
            <v>0</v>
          </cell>
          <cell r="BG357">
            <v>4167.9769999999999</v>
          </cell>
          <cell r="BH357">
            <v>6490.768</v>
          </cell>
          <cell r="BI357">
            <v>-3657.4195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11.089438476562499</v>
          </cell>
          <cell r="BO357">
            <v>0</v>
          </cell>
          <cell r="BP357">
            <v>0</v>
          </cell>
          <cell r="BQ357">
            <v>0</v>
          </cell>
          <cell r="BR357">
            <v>101.24466406249999</v>
          </cell>
          <cell r="BS357">
            <v>2418896896</v>
          </cell>
          <cell r="BT357">
            <v>82003328</v>
          </cell>
          <cell r="BU357">
            <v>1024288576</v>
          </cell>
          <cell r="BV357">
            <v>24648494</v>
          </cell>
          <cell r="BW357">
            <v>24700.033203125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116070.9140625</v>
          </cell>
          <cell r="CI357">
            <v>0</v>
          </cell>
          <cell r="CJ357">
            <v>0</v>
          </cell>
          <cell r="CK357">
            <v>0</v>
          </cell>
          <cell r="CL357">
            <v>1047724.1875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525000</v>
          </cell>
          <cell r="CT357">
            <v>17314</v>
          </cell>
          <cell r="CU357">
            <v>0</v>
          </cell>
          <cell r="CV357">
            <v>0</v>
          </cell>
          <cell r="CW357">
            <v>552610</v>
          </cell>
          <cell r="CX357">
            <v>0</v>
          </cell>
          <cell r="CY357">
            <v>243000</v>
          </cell>
          <cell r="CZ357">
            <v>152000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1200000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Q357">
            <v>3.2096411437951593</v>
          </cell>
          <cell r="DR357">
            <v>6.8667577329301386</v>
          </cell>
          <cell r="DS357">
            <v>8.8763906083276432</v>
          </cell>
          <cell r="DT357">
            <v>134548.40893554699</v>
          </cell>
          <cell r="DU357">
            <v>8.9529186832149943</v>
          </cell>
          <cell r="DV357">
            <v>31.700173828124999</v>
          </cell>
          <cell r="DW357">
            <v>29.066207031249998</v>
          </cell>
          <cell r="DX357">
            <v>254574.16</v>
          </cell>
        </row>
        <row r="358">
          <cell r="A358" t="str">
            <v>RFCPJM2026</v>
          </cell>
          <cell r="B358" t="str">
            <v>EAST</v>
          </cell>
          <cell r="C358" t="str">
            <v>RFCPJM</v>
          </cell>
          <cell r="D358">
            <v>2026</v>
          </cell>
          <cell r="F358">
            <v>712001.94400000002</v>
          </cell>
          <cell r="G358">
            <v>80732.797607421904</v>
          </cell>
          <cell r="H358">
            <v>171.13651696777345</v>
          </cell>
          <cell r="I358">
            <v>52.603066406250001</v>
          </cell>
          <cell r="J358">
            <v>1.29847265625</v>
          </cell>
          <cell r="K358">
            <v>29.566044921875001</v>
          </cell>
          <cell r="L358">
            <v>21.971416015625</v>
          </cell>
          <cell r="M358">
            <v>0.16467846679687501</v>
          </cell>
          <cell r="N358">
            <v>0</v>
          </cell>
          <cell r="O358">
            <v>5.2738930664062504</v>
          </cell>
          <cell r="P358">
            <v>0</v>
          </cell>
          <cell r="Q358">
            <v>0</v>
          </cell>
          <cell r="R358">
            <v>0</v>
          </cell>
          <cell r="S358">
            <v>4.9299824218749997</v>
          </cell>
          <cell r="T358">
            <v>2.3407128906249999</v>
          </cell>
          <cell r="U358">
            <v>13.323685546875</v>
          </cell>
          <cell r="V358">
            <v>0</v>
          </cell>
          <cell r="W358">
            <v>0.95159289550781301</v>
          </cell>
          <cell r="X358">
            <v>4.8937978515624998</v>
          </cell>
          <cell r="Y358">
            <v>2.1190000000000002</v>
          </cell>
          <cell r="Z358">
            <v>128.11187450408937</v>
          </cell>
          <cell r="AA358">
            <v>40.151125</v>
          </cell>
          <cell r="AB358">
            <v>1.1304431152343799</v>
          </cell>
          <cell r="AC358">
            <v>25.546984375000001</v>
          </cell>
          <cell r="AD358">
            <v>18.824378906250001</v>
          </cell>
          <cell r="AE358">
            <v>6.4022331237792995E-2</v>
          </cell>
          <cell r="AF358">
            <v>0</v>
          </cell>
          <cell r="AG358">
            <v>1.0959490966796901</v>
          </cell>
          <cell r="AH358">
            <v>0</v>
          </cell>
          <cell r="AI358">
            <v>0</v>
          </cell>
          <cell r="AJ358">
            <v>0</v>
          </cell>
          <cell r="AK358">
            <v>3.8615788574218799</v>
          </cell>
          <cell r="AL358">
            <v>0.68840478515625003</v>
          </cell>
          <cell r="AM358">
            <v>4.09961376953125</v>
          </cell>
          <cell r="AN358">
            <v>0</v>
          </cell>
          <cell r="AO358">
            <v>0.475796447753906</v>
          </cell>
          <cell r="AP358">
            <v>0.83477899169921899</v>
          </cell>
          <cell r="AQ358">
            <v>2.1190000000000002</v>
          </cell>
          <cell r="AR358">
            <v>703871.88850390632</v>
          </cell>
          <cell r="AS358">
            <v>235735.74400000001</v>
          </cell>
          <cell r="AT358">
            <v>9744.6239999999998</v>
          </cell>
          <cell r="AU358">
            <v>150583.856</v>
          </cell>
          <cell r="AV358">
            <v>2352.0010000000002</v>
          </cell>
          <cell r="AW358">
            <v>2.3949121093749999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6020.1495000000004</v>
          </cell>
          <cell r="BE358">
            <v>35829.536</v>
          </cell>
          <cell r="BF358">
            <v>0</v>
          </cell>
          <cell r="BG358">
            <v>4167.9769999999999</v>
          </cell>
          <cell r="BH358">
            <v>7298.2614999999996</v>
          </cell>
          <cell r="BI358">
            <v>-3886.3722499999999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10.076349609375001</v>
          </cell>
          <cell r="BO358">
            <v>0</v>
          </cell>
          <cell r="BP358">
            <v>0</v>
          </cell>
          <cell r="BQ358">
            <v>0</v>
          </cell>
          <cell r="BR358">
            <v>95.576492187499994</v>
          </cell>
          <cell r="BS358">
            <v>2318954752</v>
          </cell>
          <cell r="BT358">
            <v>97950880</v>
          </cell>
          <cell r="BU358">
            <v>1091070464</v>
          </cell>
          <cell r="BV358">
            <v>23473992</v>
          </cell>
          <cell r="BW358">
            <v>27823.076171875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104500.796875</v>
          </cell>
          <cell r="CI358">
            <v>0</v>
          </cell>
          <cell r="CJ358">
            <v>0</v>
          </cell>
          <cell r="CK358">
            <v>0</v>
          </cell>
          <cell r="CL358">
            <v>988881.6875</v>
          </cell>
          <cell r="CM358">
            <v>0</v>
          </cell>
          <cell r="CN358">
            <v>247500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540000</v>
          </cell>
          <cell r="CT358">
            <v>17854</v>
          </cell>
          <cell r="CU358">
            <v>0</v>
          </cell>
          <cell r="CV358">
            <v>0</v>
          </cell>
          <cell r="CW358">
            <v>542392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800000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Q358">
            <v>3.2845612849629244</v>
          </cell>
          <cell r="DR358">
            <v>6.8373842443231974</v>
          </cell>
          <cell r="DS358">
            <v>8.8888383037524665</v>
          </cell>
          <cell r="DT358">
            <v>135567.08081054699</v>
          </cell>
          <cell r="DU358">
            <v>8.961136623586226</v>
          </cell>
          <cell r="DV358">
            <v>31.700173828124999</v>
          </cell>
          <cell r="DW358">
            <v>29.219798828125001</v>
          </cell>
          <cell r="DX358">
            <v>255918.06400000001</v>
          </cell>
        </row>
        <row r="359">
          <cell r="A359" t="str">
            <v>RFCPJM2027</v>
          </cell>
          <cell r="B359" t="str">
            <v>EAST</v>
          </cell>
          <cell r="C359" t="str">
            <v>RFCPJM</v>
          </cell>
          <cell r="D359">
            <v>2027</v>
          </cell>
          <cell r="F359">
            <v>717766.12</v>
          </cell>
          <cell r="G359">
            <v>80943.794677734404</v>
          </cell>
          <cell r="H359">
            <v>172.88065014648436</v>
          </cell>
          <cell r="I359">
            <v>52.538570312499999</v>
          </cell>
          <cell r="J359">
            <v>1.6156644287109401</v>
          </cell>
          <cell r="K359">
            <v>29.966044921875</v>
          </cell>
          <cell r="L359">
            <v>21.971416015625</v>
          </cell>
          <cell r="M359">
            <v>0.16467846679687501</v>
          </cell>
          <cell r="N359">
            <v>0</v>
          </cell>
          <cell r="O359">
            <v>5.2738930664062504</v>
          </cell>
          <cell r="P359">
            <v>0</v>
          </cell>
          <cell r="Q359">
            <v>0</v>
          </cell>
          <cell r="R359">
            <v>0</v>
          </cell>
          <cell r="S359">
            <v>4.9299824218749997</v>
          </cell>
          <cell r="T359">
            <v>2.3407128906249999</v>
          </cell>
          <cell r="U359">
            <v>13.8586513671875</v>
          </cell>
          <cell r="V359">
            <v>0</v>
          </cell>
          <cell r="W359">
            <v>0.95159289550781301</v>
          </cell>
          <cell r="X359">
            <v>5.45026953125</v>
          </cell>
          <cell r="Y359">
            <v>2.1190000000000002</v>
          </cell>
          <cell r="Z359">
            <v>128.75801331329347</v>
          </cell>
          <cell r="AA359">
            <v>40.083996093750002</v>
          </cell>
          <cell r="AB359">
            <v>1.41902758789063</v>
          </cell>
          <cell r="AC359">
            <v>25.936046874999999</v>
          </cell>
          <cell r="AD359">
            <v>18.821974609375001</v>
          </cell>
          <cell r="AE359">
            <v>6.48203811645508E-2</v>
          </cell>
          <cell r="AF359">
            <v>0</v>
          </cell>
          <cell r="AG359">
            <v>1.0904057617187499</v>
          </cell>
          <cell r="AH359">
            <v>0</v>
          </cell>
          <cell r="AI359">
            <v>0</v>
          </cell>
          <cell r="AJ359">
            <v>0</v>
          </cell>
          <cell r="AK359">
            <v>3.8589489746093801</v>
          </cell>
          <cell r="AL359">
            <v>0.68840478515625003</v>
          </cell>
          <cell r="AM359">
            <v>4.27182861328125</v>
          </cell>
          <cell r="AN359">
            <v>0</v>
          </cell>
          <cell r="AO359">
            <v>0.475796447753906</v>
          </cell>
          <cell r="AP359">
            <v>0.92939599609375001</v>
          </cell>
          <cell r="AQ359">
            <v>2.1190000000000002</v>
          </cell>
          <cell r="AR359">
            <v>705604.18775537109</v>
          </cell>
          <cell r="AS359">
            <v>230374.38399999999</v>
          </cell>
          <cell r="AT359">
            <v>12244.977999999999</v>
          </cell>
          <cell r="AU359">
            <v>154846.32</v>
          </cell>
          <cell r="AV359">
            <v>2329.9560000000001</v>
          </cell>
          <cell r="AW359">
            <v>2.8011098632812499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6021.4115000000002</v>
          </cell>
          <cell r="BE359">
            <v>37362.22</v>
          </cell>
          <cell r="BF359">
            <v>0</v>
          </cell>
          <cell r="BG359">
            <v>4167.9769999999999</v>
          </cell>
          <cell r="BH359">
            <v>8131.7174999999997</v>
          </cell>
          <cell r="BI359">
            <v>-3966.7072499999999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11.297184570312499</v>
          </cell>
          <cell r="BO359">
            <v>0</v>
          </cell>
          <cell r="BP359">
            <v>0</v>
          </cell>
          <cell r="BQ359">
            <v>0</v>
          </cell>
          <cell r="BR359">
            <v>90.872710937500003</v>
          </cell>
          <cell r="BS359">
            <v>2268842496</v>
          </cell>
          <cell r="BT359">
            <v>125616968</v>
          </cell>
          <cell r="BU359">
            <v>1119873536</v>
          </cell>
          <cell r="BV359">
            <v>23274248</v>
          </cell>
          <cell r="BW359">
            <v>32581.775390625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118946.1171875</v>
          </cell>
          <cell r="CI359">
            <v>0</v>
          </cell>
          <cell r="CJ359">
            <v>0</v>
          </cell>
          <cell r="CK359">
            <v>0</v>
          </cell>
          <cell r="CL359">
            <v>939833.6875</v>
          </cell>
          <cell r="CM359">
            <v>0</v>
          </cell>
          <cell r="CN359">
            <v>340000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532500</v>
          </cell>
          <cell r="CT359">
            <v>18190</v>
          </cell>
          <cell r="CU359">
            <v>0</v>
          </cell>
          <cell r="CV359">
            <v>0</v>
          </cell>
          <cell r="CW359">
            <v>563367</v>
          </cell>
          <cell r="CX359">
            <v>0</v>
          </cell>
          <cell r="CY359">
            <v>255000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400000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Q359">
            <v>3.3554858979510227</v>
          </cell>
          <cell r="DR359">
            <v>6.9403475036666995</v>
          </cell>
          <cell r="DS359">
            <v>9.0024955414094947</v>
          </cell>
          <cell r="DT359">
            <v>136577.04174804699</v>
          </cell>
          <cell r="DU359">
            <v>9.0849362127833917</v>
          </cell>
          <cell r="DV359">
            <v>31.700173828124999</v>
          </cell>
          <cell r="DW359">
            <v>28.998367187500001</v>
          </cell>
          <cell r="DX359">
            <v>253986.96</v>
          </cell>
        </row>
        <row r="360">
          <cell r="A360" t="str">
            <v>RFCPJM2028</v>
          </cell>
          <cell r="B360" t="str">
            <v>EAST</v>
          </cell>
          <cell r="C360" t="str">
            <v>RFCPJM</v>
          </cell>
          <cell r="D360">
            <v>2028</v>
          </cell>
          <cell r="F360">
            <v>725123.16</v>
          </cell>
          <cell r="G360">
            <v>81899.682373046904</v>
          </cell>
          <cell r="H360">
            <v>175.7039701538086</v>
          </cell>
          <cell r="I360">
            <v>52.273429687499998</v>
          </cell>
          <cell r="J360">
            <v>1.95496447753906</v>
          </cell>
          <cell r="K360">
            <v>31.568162109374999</v>
          </cell>
          <cell r="L360">
            <v>21.975816406250001</v>
          </cell>
          <cell r="M360">
            <v>0.16468109130859401</v>
          </cell>
          <cell r="N360">
            <v>0</v>
          </cell>
          <cell r="O360">
            <v>5.2752856445312499</v>
          </cell>
          <cell r="P360">
            <v>0</v>
          </cell>
          <cell r="Q360">
            <v>0</v>
          </cell>
          <cell r="R360">
            <v>0</v>
          </cell>
          <cell r="S360">
            <v>4.9299072265625004</v>
          </cell>
          <cell r="T360">
            <v>2.3407128906249999</v>
          </cell>
          <cell r="U360">
            <v>14.4219375</v>
          </cell>
          <cell r="V360">
            <v>0</v>
          </cell>
          <cell r="W360">
            <v>0.95161511230468798</v>
          </cell>
          <cell r="X360">
            <v>6.0274521484374999</v>
          </cell>
          <cell r="Y360">
            <v>2.1190000000000002</v>
          </cell>
          <cell r="Z360">
            <v>130.88395561981199</v>
          </cell>
          <cell r="AA360">
            <v>39.911007812500003</v>
          </cell>
          <cell r="AB360">
            <v>1.7299248046875</v>
          </cell>
          <cell r="AC360">
            <v>27.485800781249999</v>
          </cell>
          <cell r="AD360">
            <v>18.822419921874999</v>
          </cell>
          <cell r="AE360">
            <v>6.4046012878417991E-2</v>
          </cell>
          <cell r="AF360">
            <v>0</v>
          </cell>
          <cell r="AG360">
            <v>1.09023254394531</v>
          </cell>
          <cell r="AH360">
            <v>0</v>
          </cell>
          <cell r="AI360">
            <v>0</v>
          </cell>
          <cell r="AJ360">
            <v>0</v>
          </cell>
          <cell r="AK360">
            <v>3.8606276855468802</v>
          </cell>
          <cell r="AL360">
            <v>0.68857617187499998</v>
          </cell>
          <cell r="AM360">
            <v>4.4535537109375003</v>
          </cell>
          <cell r="AN360">
            <v>0</v>
          </cell>
          <cell r="AO360">
            <v>0.47580755615234399</v>
          </cell>
          <cell r="AP360">
            <v>1.0268590087890599</v>
          </cell>
          <cell r="AQ360">
            <v>2.1190000000000002</v>
          </cell>
          <cell r="AR360">
            <v>715731.98069165042</v>
          </cell>
          <cell r="AS360">
            <v>224816.48</v>
          </cell>
          <cell r="AT360">
            <v>14970.958000000001</v>
          </cell>
          <cell r="AU360">
            <v>163326.48000000001</v>
          </cell>
          <cell r="AV360">
            <v>2195.5185000000001</v>
          </cell>
          <cell r="AW360">
            <v>2.79605590820313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6037.8604999999998</v>
          </cell>
          <cell r="BE360">
            <v>39058.707999999999</v>
          </cell>
          <cell r="BF360">
            <v>0</v>
          </cell>
          <cell r="BG360">
            <v>4179.4934999999996</v>
          </cell>
          <cell r="BH360">
            <v>9004.3369999999995</v>
          </cell>
          <cell r="BI360">
            <v>-4053.2907500000001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8.9855576171874993</v>
          </cell>
          <cell r="BO360">
            <v>0</v>
          </cell>
          <cell r="BP360">
            <v>0</v>
          </cell>
          <cell r="BQ360">
            <v>0</v>
          </cell>
          <cell r="BR360">
            <v>98.006328124999996</v>
          </cell>
          <cell r="BS360">
            <v>2216093696</v>
          </cell>
          <cell r="BT360">
            <v>155769488</v>
          </cell>
          <cell r="BU360">
            <v>1173745664</v>
          </cell>
          <cell r="BV360">
            <v>21920164</v>
          </cell>
          <cell r="BW360">
            <v>32755.73046875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93193.421875</v>
          </cell>
          <cell r="CI360">
            <v>0</v>
          </cell>
          <cell r="CJ360">
            <v>0</v>
          </cell>
          <cell r="CK360">
            <v>0</v>
          </cell>
          <cell r="CL360">
            <v>1019312.625</v>
          </cell>
          <cell r="CM360">
            <v>0</v>
          </cell>
          <cell r="CN360">
            <v>340000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579950</v>
          </cell>
          <cell r="CT360">
            <v>18526</v>
          </cell>
          <cell r="CU360">
            <v>0</v>
          </cell>
          <cell r="CV360">
            <v>0</v>
          </cell>
          <cell r="CW360">
            <v>585549</v>
          </cell>
          <cell r="CX360">
            <v>0</v>
          </cell>
          <cell r="CY360">
            <v>293000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1600000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Q360">
            <v>3.4267587664307855</v>
          </cell>
          <cell r="DR360">
            <v>7.1348881251330445</v>
          </cell>
          <cell r="DS360">
            <v>9.2562326585047714</v>
          </cell>
          <cell r="DT360">
            <v>137547.40161132801</v>
          </cell>
          <cell r="DU360">
            <v>9.3298062091720873</v>
          </cell>
          <cell r="DV360">
            <v>31.701005859375002</v>
          </cell>
          <cell r="DW360">
            <v>29.156099609375001</v>
          </cell>
          <cell r="DX360">
            <v>256085.64799999999</v>
          </cell>
        </row>
        <row r="361">
          <cell r="A361" t="str">
            <v>RFCPJM2029</v>
          </cell>
          <cell r="B361" t="str">
            <v>EAST</v>
          </cell>
          <cell r="C361" t="str">
            <v>RFCPJM</v>
          </cell>
          <cell r="D361">
            <v>2029</v>
          </cell>
          <cell r="F361">
            <v>729340.68799999997</v>
          </cell>
          <cell r="G361">
            <v>82186.268310546904</v>
          </cell>
          <cell r="H361">
            <v>176.69862048339843</v>
          </cell>
          <cell r="I361">
            <v>51.956941406250003</v>
          </cell>
          <cell r="J361">
            <v>2.0394999999999999</v>
          </cell>
          <cell r="K361">
            <v>31.566044921875001</v>
          </cell>
          <cell r="L361">
            <v>21.971416015625</v>
          </cell>
          <cell r="M361">
            <v>0.16467846679687501</v>
          </cell>
          <cell r="N361">
            <v>0</v>
          </cell>
          <cell r="O361">
            <v>5.2738930664062504</v>
          </cell>
          <cell r="P361">
            <v>0</v>
          </cell>
          <cell r="Q361">
            <v>0</v>
          </cell>
          <cell r="R361">
            <v>0</v>
          </cell>
          <cell r="S361">
            <v>4.9299824218749997</v>
          </cell>
          <cell r="T361">
            <v>2.3407128906249999</v>
          </cell>
          <cell r="U361">
            <v>15.0515478515625</v>
          </cell>
          <cell r="V361">
            <v>0</v>
          </cell>
          <cell r="W361">
            <v>0.95159289550781301</v>
          </cell>
          <cell r="X361">
            <v>6.6331367187500003</v>
          </cell>
          <cell r="Y361">
            <v>2.1190000000000002</v>
          </cell>
          <cell r="Z361">
            <v>130.99736393737794</v>
          </cell>
          <cell r="AA361">
            <v>39.714488281249999</v>
          </cell>
          <cell r="AB361">
            <v>1.8106225585937501</v>
          </cell>
          <cell r="AC361">
            <v>27.478226562500002</v>
          </cell>
          <cell r="AD361">
            <v>18.811427734374998</v>
          </cell>
          <cell r="AE361">
            <v>6.16557464599609E-2</v>
          </cell>
          <cell r="AF361">
            <v>0</v>
          </cell>
          <cell r="AG361">
            <v>1.07476403808594</v>
          </cell>
          <cell r="AH361">
            <v>0</v>
          </cell>
          <cell r="AI361">
            <v>0</v>
          </cell>
          <cell r="AJ361">
            <v>0</v>
          </cell>
          <cell r="AK361">
            <v>3.84808984375</v>
          </cell>
          <cell r="AL361">
            <v>0.68840478515625003</v>
          </cell>
          <cell r="AM361">
            <v>4.65048193359375</v>
          </cell>
          <cell r="AN361">
            <v>0</v>
          </cell>
          <cell r="AO361">
            <v>0.475796447753906</v>
          </cell>
          <cell r="AP361">
            <v>1.1305642089843799</v>
          </cell>
          <cell r="AQ361">
            <v>2.1190000000000002</v>
          </cell>
          <cell r="AR361">
            <v>716061.29367553722</v>
          </cell>
          <cell r="AS361">
            <v>221957.36</v>
          </cell>
          <cell r="AT361">
            <v>15601.33</v>
          </cell>
          <cell r="AU361">
            <v>164464.17600000001</v>
          </cell>
          <cell r="AV361">
            <v>2214.2802499999998</v>
          </cell>
          <cell r="AW361">
            <v>3.5838679199218801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6012.9920000000002</v>
          </cell>
          <cell r="BE361">
            <v>40684.052000000003</v>
          </cell>
          <cell r="BF361">
            <v>0</v>
          </cell>
          <cell r="BG361">
            <v>4167.9769999999999</v>
          </cell>
          <cell r="BH361">
            <v>9890.5930000000008</v>
          </cell>
          <cell r="BI361">
            <v>-4219.7984999999999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10.7290576171875</v>
          </cell>
          <cell r="BO361">
            <v>0</v>
          </cell>
          <cell r="BP361">
            <v>0</v>
          </cell>
          <cell r="BQ361">
            <v>0</v>
          </cell>
          <cell r="BR361">
            <v>81.954999999999998</v>
          </cell>
          <cell r="BS361">
            <v>2187247360</v>
          </cell>
          <cell r="BT361">
            <v>162802208</v>
          </cell>
          <cell r="BU361">
            <v>1183648256</v>
          </cell>
          <cell r="BV361">
            <v>22110514</v>
          </cell>
          <cell r="BW361">
            <v>42371.01171875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112623.703125</v>
          </cell>
          <cell r="CI361">
            <v>0</v>
          </cell>
          <cell r="CJ361">
            <v>0</v>
          </cell>
          <cell r="CK361">
            <v>0</v>
          </cell>
          <cell r="CL361">
            <v>850108.8125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652349</v>
          </cell>
          <cell r="CT361">
            <v>18870</v>
          </cell>
          <cell r="CU361">
            <v>0</v>
          </cell>
          <cell r="CV361">
            <v>0</v>
          </cell>
          <cell r="CW361">
            <v>613947</v>
          </cell>
          <cell r="CX361">
            <v>0</v>
          </cell>
          <cell r="CY361">
            <v>378000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Q361">
            <v>3.5039630817064973</v>
          </cell>
          <cell r="DR361">
            <v>7.3679405649375616</v>
          </cell>
          <cell r="DS361">
            <v>9.5001820134027852</v>
          </cell>
          <cell r="DT361">
            <v>138593.61474609401</v>
          </cell>
          <cell r="DU361">
            <v>9.5887541161091061</v>
          </cell>
          <cell r="DV361">
            <v>31.700173828124999</v>
          </cell>
          <cell r="DW361">
            <v>29.133841796875</v>
          </cell>
          <cell r="DX361">
            <v>255192.06400000001</v>
          </cell>
        </row>
        <row r="362">
          <cell r="A362" t="str">
            <v>RFCPJM2030</v>
          </cell>
          <cell r="B362" t="str">
            <v>EAST</v>
          </cell>
          <cell r="C362" t="str">
            <v>RFCPJM</v>
          </cell>
          <cell r="D362">
            <v>2030</v>
          </cell>
          <cell r="F362">
            <v>735392.88</v>
          </cell>
          <cell r="G362">
            <v>82524.296630859404</v>
          </cell>
          <cell r="H362">
            <v>178.96756213378907</v>
          </cell>
          <cell r="I362">
            <v>51.625804687500001</v>
          </cell>
          <cell r="J362">
            <v>2.1751164550781299</v>
          </cell>
          <cell r="K362">
            <v>32.766044921875</v>
          </cell>
          <cell r="L362">
            <v>21.971416015625</v>
          </cell>
          <cell r="M362">
            <v>0.16467846679687501</v>
          </cell>
          <cell r="N362">
            <v>0</v>
          </cell>
          <cell r="O362">
            <v>5.2738930664062504</v>
          </cell>
          <cell r="P362">
            <v>0</v>
          </cell>
          <cell r="Q362">
            <v>0</v>
          </cell>
          <cell r="R362">
            <v>0</v>
          </cell>
          <cell r="S362">
            <v>4.9299824218749997</v>
          </cell>
          <cell r="T362">
            <v>2.3407128906249999</v>
          </cell>
          <cell r="U362">
            <v>15.6855390625</v>
          </cell>
          <cell r="V362">
            <v>0</v>
          </cell>
          <cell r="W362">
            <v>0.95159289550781301</v>
          </cell>
          <cell r="X362">
            <v>7.2636074218750002</v>
          </cell>
          <cell r="Y362">
            <v>2.1190000000000002</v>
          </cell>
          <cell r="Z362">
            <v>132.26166230773927</v>
          </cell>
          <cell r="AA362">
            <v>39.4743984375</v>
          </cell>
          <cell r="AB362">
            <v>1.9308585205078099</v>
          </cell>
          <cell r="AC362">
            <v>28.638533203125</v>
          </cell>
          <cell r="AD362">
            <v>18.805787109375</v>
          </cell>
          <cell r="AE362">
            <v>5.8794692993164095E-2</v>
          </cell>
          <cell r="AF362">
            <v>0</v>
          </cell>
          <cell r="AG362">
            <v>1.05892529296875</v>
          </cell>
          <cell r="AH362">
            <v>0</v>
          </cell>
          <cell r="AI362">
            <v>0</v>
          </cell>
          <cell r="AJ362">
            <v>0</v>
          </cell>
          <cell r="AK362">
            <v>3.83729541015625</v>
          </cell>
          <cell r="AL362">
            <v>0.68840478515625003</v>
          </cell>
          <cell r="AM362">
            <v>4.8519521484375003</v>
          </cell>
          <cell r="AN362">
            <v>0</v>
          </cell>
          <cell r="AO362">
            <v>0.475796447753906</v>
          </cell>
          <cell r="AP362">
            <v>1.23776977539063</v>
          </cell>
          <cell r="AQ362">
            <v>2.1190000000000002</v>
          </cell>
          <cell r="AR362">
            <v>718793.85482739261</v>
          </cell>
          <cell r="AS362">
            <v>216054.016</v>
          </cell>
          <cell r="AT362">
            <v>16672.78</v>
          </cell>
          <cell r="AU362">
            <v>169890.51199999999</v>
          </cell>
          <cell r="AV362">
            <v>2165.0529999999999</v>
          </cell>
          <cell r="AW362">
            <v>3.0783039550781299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6016.0545000000002</v>
          </cell>
          <cell r="BE362">
            <v>42456.86</v>
          </cell>
          <cell r="BF362">
            <v>0</v>
          </cell>
          <cell r="BG362">
            <v>4167.9769999999999</v>
          </cell>
          <cell r="BH362">
            <v>10830.504999999999</v>
          </cell>
          <cell r="BI362">
            <v>-4329.8424999999997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10.484546874999999</v>
          </cell>
          <cell r="BO362">
            <v>0</v>
          </cell>
          <cell r="BP362">
            <v>0</v>
          </cell>
          <cell r="BQ362">
            <v>0</v>
          </cell>
          <cell r="BR362">
            <v>97.400976562500006</v>
          </cell>
          <cell r="BS362">
            <v>2130926208</v>
          </cell>
          <cell r="BT362">
            <v>174087664</v>
          </cell>
          <cell r="BU362">
            <v>1217037568</v>
          </cell>
          <cell r="BV362">
            <v>21590962</v>
          </cell>
          <cell r="BW362">
            <v>36133.59375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109778.4375</v>
          </cell>
          <cell r="CI362">
            <v>0</v>
          </cell>
          <cell r="CJ362">
            <v>0</v>
          </cell>
          <cell r="CK362">
            <v>0</v>
          </cell>
          <cell r="CL362">
            <v>1007562.3125</v>
          </cell>
          <cell r="CM362">
            <v>0</v>
          </cell>
          <cell r="CN362">
            <v>180000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625000</v>
          </cell>
          <cell r="CT362">
            <v>18911</v>
          </cell>
          <cell r="CU362">
            <v>0</v>
          </cell>
          <cell r="CV362">
            <v>0</v>
          </cell>
          <cell r="CW362">
            <v>638564</v>
          </cell>
          <cell r="CX362">
            <v>0</v>
          </cell>
          <cell r="CY362">
            <v>195000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1200000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Q362">
            <v>3.5814292730309316</v>
          </cell>
          <cell r="DR362">
            <v>7.5985230391836183</v>
          </cell>
          <cell r="DS362">
            <v>9.780218492289892</v>
          </cell>
          <cell r="DT362">
            <v>139641.376708984</v>
          </cell>
          <cell r="DU362">
            <v>9.8622758102367989</v>
          </cell>
          <cell r="DV362">
            <v>31.700173828124999</v>
          </cell>
          <cell r="DW362">
            <v>29.084146484375001</v>
          </cell>
          <cell r="DX362">
            <v>254758.976</v>
          </cell>
        </row>
        <row r="363">
          <cell r="A363" t="str">
            <v>RFCPJM2031</v>
          </cell>
          <cell r="B363" t="str">
            <v>EAST</v>
          </cell>
          <cell r="C363" t="str">
            <v>RFCPJM</v>
          </cell>
          <cell r="D363">
            <v>2031</v>
          </cell>
          <cell r="F363">
            <v>741460.23199999996</v>
          </cell>
          <cell r="G363">
            <v>83335.721435546904</v>
          </cell>
          <cell r="H363">
            <v>181.02357116699216</v>
          </cell>
          <cell r="I363">
            <v>51.3788359375</v>
          </cell>
          <cell r="J363">
            <v>2.2195</v>
          </cell>
          <cell r="K363">
            <v>33.566042968749997</v>
          </cell>
          <cell r="L363">
            <v>21.971416015625</v>
          </cell>
          <cell r="M363">
            <v>0.16467846679687501</v>
          </cell>
          <cell r="N363">
            <v>0</v>
          </cell>
          <cell r="O363">
            <v>5.2738930664062504</v>
          </cell>
          <cell r="P363">
            <v>0</v>
          </cell>
          <cell r="Q363">
            <v>0</v>
          </cell>
          <cell r="R363">
            <v>0</v>
          </cell>
          <cell r="S363">
            <v>4.9299824218749997</v>
          </cell>
          <cell r="T363">
            <v>2.3407128906249999</v>
          </cell>
          <cell r="U363">
            <v>16.411224609375001</v>
          </cell>
          <cell r="V363">
            <v>0</v>
          </cell>
          <cell r="W363">
            <v>0.95159289550781301</v>
          </cell>
          <cell r="X363">
            <v>7.9423676757812496</v>
          </cell>
          <cell r="Y363">
            <v>2.1190000000000002</v>
          </cell>
          <cell r="Z363">
            <v>133.23179791641238</v>
          </cell>
          <cell r="AA363">
            <v>39.284015625000002</v>
          </cell>
          <cell r="AB363">
            <v>1.9753698730468801</v>
          </cell>
          <cell r="AC363">
            <v>29.414558593750002</v>
          </cell>
          <cell r="AD363">
            <v>18.804035156249999</v>
          </cell>
          <cell r="AE363">
            <v>5.81894569396973E-2</v>
          </cell>
          <cell r="AF363">
            <v>0</v>
          </cell>
          <cell r="AG363">
            <v>1.0436337890625</v>
          </cell>
          <cell r="AH363">
            <v>0</v>
          </cell>
          <cell r="AI363">
            <v>0</v>
          </cell>
          <cell r="AJ363">
            <v>0</v>
          </cell>
          <cell r="AK363">
            <v>3.8334235839843802</v>
          </cell>
          <cell r="AL363">
            <v>0.67657873535156299</v>
          </cell>
          <cell r="AM363">
            <v>5.0768886718750004</v>
          </cell>
          <cell r="AN363">
            <v>0</v>
          </cell>
          <cell r="AO363">
            <v>0.475796447753906</v>
          </cell>
          <cell r="AP363">
            <v>1.3534368896484401</v>
          </cell>
          <cell r="AQ363">
            <v>2.1190000000000002</v>
          </cell>
          <cell r="AR363">
            <v>725666.79632763681</v>
          </cell>
          <cell r="AS363">
            <v>212041.76</v>
          </cell>
          <cell r="AT363">
            <v>17119.52</v>
          </cell>
          <cell r="AU363">
            <v>177805.50399999999</v>
          </cell>
          <cell r="AV363">
            <v>2063.9212499999999</v>
          </cell>
          <cell r="AW363">
            <v>2.8227026367187502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5917.5959999999995</v>
          </cell>
          <cell r="BE363">
            <v>44439.32</v>
          </cell>
          <cell r="BF363">
            <v>0</v>
          </cell>
          <cell r="BG363">
            <v>4167.9769999999999</v>
          </cell>
          <cell r="BH363">
            <v>11835.438</v>
          </cell>
          <cell r="BI363">
            <v>-4455.0950000000003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10.05309375</v>
          </cell>
          <cell r="BO363">
            <v>0</v>
          </cell>
          <cell r="BP363">
            <v>0</v>
          </cell>
          <cell r="BQ363">
            <v>0</v>
          </cell>
          <cell r="BR363">
            <v>99.243281249999995</v>
          </cell>
          <cell r="BS363">
            <v>2092136832</v>
          </cell>
          <cell r="BT363">
            <v>178814896</v>
          </cell>
          <cell r="BU363">
            <v>1268968704</v>
          </cell>
          <cell r="BV363">
            <v>20536418</v>
          </cell>
          <cell r="BW363">
            <v>32938.04296875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105269.0390625</v>
          </cell>
          <cell r="CI363">
            <v>0</v>
          </cell>
          <cell r="CJ363">
            <v>0</v>
          </cell>
          <cell r="CK363">
            <v>0</v>
          </cell>
          <cell r="CL363">
            <v>1023755.8125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619000</v>
          </cell>
          <cell r="CR363">
            <v>0</v>
          </cell>
          <cell r="CS363">
            <v>775000</v>
          </cell>
          <cell r="CT363">
            <v>19555</v>
          </cell>
          <cell r="CU363">
            <v>0</v>
          </cell>
          <cell r="CV363">
            <v>0</v>
          </cell>
          <cell r="CW363">
            <v>698449</v>
          </cell>
          <cell r="CX363">
            <v>0</v>
          </cell>
          <cell r="CY363">
            <v>398893</v>
          </cell>
          <cell r="CZ363">
            <v>0</v>
          </cell>
          <cell r="DA363">
            <v>619000</v>
          </cell>
          <cell r="DB363">
            <v>0</v>
          </cell>
          <cell r="DC363">
            <v>0</v>
          </cell>
          <cell r="DD363">
            <v>0</v>
          </cell>
          <cell r="DE363">
            <v>800000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Q363">
            <v>3.6602295236490536</v>
          </cell>
          <cell r="DR363">
            <v>7.7811414646203918</v>
          </cell>
          <cell r="DS363">
            <v>9.9784932108851496</v>
          </cell>
          <cell r="DT363">
            <v>140673.52636718799</v>
          </cell>
          <cell r="DU363">
            <v>10.047826231816877</v>
          </cell>
          <cell r="DV363">
            <v>31.75432421875</v>
          </cell>
          <cell r="DW363">
            <v>29.116871093749999</v>
          </cell>
          <cell r="DX363">
            <v>254618.736</v>
          </cell>
        </row>
        <row r="364">
          <cell r="A364" t="str">
            <v>RFCPJM2032</v>
          </cell>
          <cell r="B364" t="str">
            <v>EAST</v>
          </cell>
          <cell r="C364" t="str">
            <v>RFCPJM</v>
          </cell>
          <cell r="D364">
            <v>2032</v>
          </cell>
          <cell r="F364">
            <v>748833.92799999996</v>
          </cell>
          <cell r="G364">
            <v>83877.010498046904</v>
          </cell>
          <cell r="H364">
            <v>183.21678692626955</v>
          </cell>
          <cell r="I364">
            <v>50.886734375000003</v>
          </cell>
          <cell r="J364">
            <v>2.2195</v>
          </cell>
          <cell r="K364">
            <v>34.768160156249998</v>
          </cell>
          <cell r="L364">
            <v>21.975816406250001</v>
          </cell>
          <cell r="M364">
            <v>0.16468109130859401</v>
          </cell>
          <cell r="N364">
            <v>0</v>
          </cell>
          <cell r="O364">
            <v>5.2752856445312499</v>
          </cell>
          <cell r="P364">
            <v>0</v>
          </cell>
          <cell r="Q364">
            <v>0</v>
          </cell>
          <cell r="R364">
            <v>0</v>
          </cell>
          <cell r="S364">
            <v>4.9299072265625004</v>
          </cell>
          <cell r="T364">
            <v>2.3407128906249999</v>
          </cell>
          <cell r="U364">
            <v>17.208232421875</v>
          </cell>
          <cell r="V364">
            <v>0</v>
          </cell>
          <cell r="W364">
            <v>0.95161511230468798</v>
          </cell>
          <cell r="X364">
            <v>8.6761357421874994</v>
          </cell>
          <cell r="Y364">
            <v>2.1190000000000002</v>
          </cell>
          <cell r="Z364">
            <v>134.52663007354735</v>
          </cell>
          <cell r="AA364">
            <v>38.978320312500003</v>
          </cell>
          <cell r="AB364">
            <v>1.97573828125</v>
          </cell>
          <cell r="AC364">
            <v>30.57753125</v>
          </cell>
          <cell r="AD364">
            <v>18.806291015625</v>
          </cell>
          <cell r="AE364">
            <v>5.59629592895508E-2</v>
          </cell>
          <cell r="AF364">
            <v>0</v>
          </cell>
          <cell r="AG364">
            <v>1.0114939575195301</v>
          </cell>
          <cell r="AH364">
            <v>0</v>
          </cell>
          <cell r="AI364">
            <v>0</v>
          </cell>
          <cell r="AJ364">
            <v>0</v>
          </cell>
          <cell r="AK364">
            <v>3.8201027832031298</v>
          </cell>
          <cell r="AL364">
            <v>0.67671728515624996</v>
          </cell>
          <cell r="AM364">
            <v>5.3286899414062496</v>
          </cell>
          <cell r="AN364">
            <v>0</v>
          </cell>
          <cell r="AO364">
            <v>0.47580755615234399</v>
          </cell>
          <cell r="AP364">
            <v>1.47742004394531</v>
          </cell>
          <cell r="AQ364">
            <v>2.1190000000000002</v>
          </cell>
          <cell r="AR364">
            <v>732257.71705737291</v>
          </cell>
          <cell r="AS364">
            <v>206358.864</v>
          </cell>
          <cell r="AT364">
            <v>17188.006000000001</v>
          </cell>
          <cell r="AU364">
            <v>184714.17600000001</v>
          </cell>
          <cell r="AV364">
            <v>1927.0025000000001</v>
          </cell>
          <cell r="AW364">
            <v>2.79454956054688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5936.5190000000002</v>
          </cell>
          <cell r="BE364">
            <v>46773.120000000003</v>
          </cell>
          <cell r="BF364">
            <v>0</v>
          </cell>
          <cell r="BG364">
            <v>4179.4934999999996</v>
          </cell>
          <cell r="BH364">
            <v>12959.383</v>
          </cell>
          <cell r="BI364">
            <v>-4577.9195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9.2513359375000004</v>
          </cell>
          <cell r="BO364">
            <v>0</v>
          </cell>
          <cell r="BP364">
            <v>0</v>
          </cell>
          <cell r="BQ364">
            <v>0</v>
          </cell>
          <cell r="BR364">
            <v>92.978671875000003</v>
          </cell>
          <cell r="BS364">
            <v>2037610624</v>
          </cell>
          <cell r="BT364">
            <v>179571264</v>
          </cell>
          <cell r="BU364">
            <v>1312598912</v>
          </cell>
          <cell r="BV364">
            <v>19133822</v>
          </cell>
          <cell r="BW364">
            <v>32506.578125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96435.140625</v>
          </cell>
          <cell r="CI364">
            <v>0</v>
          </cell>
          <cell r="CJ364">
            <v>0</v>
          </cell>
          <cell r="CK364">
            <v>0</v>
          </cell>
          <cell r="CL364">
            <v>960186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810000</v>
          </cell>
          <cell r="CT364">
            <v>19914</v>
          </cell>
          <cell r="CU364">
            <v>0</v>
          </cell>
          <cell r="CV364">
            <v>0</v>
          </cell>
          <cell r="CW364">
            <v>753125</v>
          </cell>
          <cell r="CX364">
            <v>0</v>
          </cell>
          <cell r="CY364">
            <v>770022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1200000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Q364">
            <v>3.7469224542087978</v>
          </cell>
          <cell r="DR364">
            <v>7.9474315456388247</v>
          </cell>
          <cell r="DS364">
            <v>10.221332299485939</v>
          </cell>
          <cell r="DT364">
            <v>141632.41723632801</v>
          </cell>
          <cell r="DU364">
            <v>10.276788982811663</v>
          </cell>
          <cell r="DV364">
            <v>31.701005859375002</v>
          </cell>
          <cell r="DW364">
            <v>29.223554687499998</v>
          </cell>
          <cell r="DX364">
            <v>256694.04800000001</v>
          </cell>
        </row>
        <row r="365">
          <cell r="A365" t="str">
            <v>RFCPJM2033</v>
          </cell>
          <cell r="B365" t="str">
            <v>EAST</v>
          </cell>
          <cell r="C365" t="str">
            <v>RFCPJM</v>
          </cell>
          <cell r="D365">
            <v>2033</v>
          </cell>
          <cell r="F365">
            <v>753099.728</v>
          </cell>
          <cell r="G365">
            <v>84234.459716796904</v>
          </cell>
          <cell r="H365">
            <v>185.20385803222652</v>
          </cell>
          <cell r="I365">
            <v>50.257785156250002</v>
          </cell>
          <cell r="J365">
            <v>2.5811437988281298</v>
          </cell>
          <cell r="K365">
            <v>35.166042968749998</v>
          </cell>
          <cell r="L365">
            <v>21.971416015625</v>
          </cell>
          <cell r="M365">
            <v>0.16467846679687501</v>
          </cell>
          <cell r="N365">
            <v>0</v>
          </cell>
          <cell r="O365">
            <v>5.2738930664062504</v>
          </cell>
          <cell r="P365">
            <v>0</v>
          </cell>
          <cell r="Q365">
            <v>0</v>
          </cell>
          <cell r="R365">
            <v>0</v>
          </cell>
          <cell r="S365">
            <v>4.9299824218749997</v>
          </cell>
          <cell r="T365">
            <v>2.3407128906249999</v>
          </cell>
          <cell r="U365">
            <v>18.050593750000001</v>
          </cell>
          <cell r="V365">
            <v>0</v>
          </cell>
          <cell r="W365">
            <v>0.95159289550781301</v>
          </cell>
          <cell r="X365">
            <v>9.4708154296874998</v>
          </cell>
          <cell r="Y365">
            <v>2.1190000000000002</v>
          </cell>
          <cell r="Z365">
            <v>135.07845095825195</v>
          </cell>
          <cell r="AA365">
            <v>38.544652343750002</v>
          </cell>
          <cell r="AB365">
            <v>2.3012622070312498</v>
          </cell>
          <cell r="AC365">
            <v>30.9623828125</v>
          </cell>
          <cell r="AD365">
            <v>18.794017578125001</v>
          </cell>
          <cell r="AE365">
            <v>5.2890533447265596E-2</v>
          </cell>
          <cell r="AF365">
            <v>0</v>
          </cell>
          <cell r="AG365">
            <v>0.96254595947265598</v>
          </cell>
          <cell r="AH365">
            <v>0</v>
          </cell>
          <cell r="AI365">
            <v>0</v>
          </cell>
          <cell r="AJ365">
            <v>0</v>
          </cell>
          <cell r="AK365">
            <v>3.7812250976562498</v>
          </cell>
          <cell r="AL365">
            <v>0.67657873535156299</v>
          </cell>
          <cell r="AM365">
            <v>5.5891049804687496</v>
          </cell>
          <cell r="AN365">
            <v>0</v>
          </cell>
          <cell r="AO365">
            <v>0.475796447753906</v>
          </cell>
          <cell r="AP365">
            <v>1.61374621582031</v>
          </cell>
          <cell r="AQ365">
            <v>2.1190000000000002</v>
          </cell>
          <cell r="AR365">
            <v>733346.20365185547</v>
          </cell>
          <cell r="AS365">
            <v>199302.36799999999</v>
          </cell>
          <cell r="AT365">
            <v>20025.358</v>
          </cell>
          <cell r="AU365">
            <v>187696.20800000001</v>
          </cell>
          <cell r="AV365">
            <v>1948.420875</v>
          </cell>
          <cell r="AW365">
            <v>3.0730239257812499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5919.4274999999998</v>
          </cell>
          <cell r="BE365">
            <v>48932.584000000003</v>
          </cell>
          <cell r="BF365">
            <v>0</v>
          </cell>
          <cell r="BG365">
            <v>4167.9769999999999</v>
          </cell>
          <cell r="BH365">
            <v>14117.338</v>
          </cell>
          <cell r="BI365">
            <v>-4704.2815000000001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9.0648779296874995</v>
          </cell>
          <cell r="BO365">
            <v>0</v>
          </cell>
          <cell r="BP365">
            <v>0</v>
          </cell>
          <cell r="BQ365">
            <v>0</v>
          </cell>
          <cell r="BR365">
            <v>92.569874999999996</v>
          </cell>
          <cell r="BS365">
            <v>1969093632</v>
          </cell>
          <cell r="BT365">
            <v>209461760</v>
          </cell>
          <cell r="BU365">
            <v>1332026624</v>
          </cell>
          <cell r="BV365">
            <v>19336690</v>
          </cell>
          <cell r="BW365">
            <v>36075.3359375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94733.2109375</v>
          </cell>
          <cell r="CI365">
            <v>0</v>
          </cell>
          <cell r="CJ365">
            <v>0</v>
          </cell>
          <cell r="CK365">
            <v>0</v>
          </cell>
          <cell r="CL365">
            <v>957072.875</v>
          </cell>
          <cell r="CM365">
            <v>0</v>
          </cell>
          <cell r="CN365">
            <v>480000</v>
          </cell>
          <cell r="CO365">
            <v>0</v>
          </cell>
          <cell r="CP365">
            <v>0</v>
          </cell>
          <cell r="CQ365">
            <v>300000</v>
          </cell>
          <cell r="CR365">
            <v>0</v>
          </cell>
          <cell r="CS365">
            <v>856000</v>
          </cell>
          <cell r="CT365">
            <v>20278</v>
          </cell>
          <cell r="CU365">
            <v>0</v>
          </cell>
          <cell r="CV365">
            <v>0</v>
          </cell>
          <cell r="CW365">
            <v>812975</v>
          </cell>
          <cell r="CX365">
            <v>0</v>
          </cell>
          <cell r="CY365">
            <v>202000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400000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Q365">
            <v>3.8332171600867784</v>
          </cell>
          <cell r="DR365">
            <v>8.0824255356625656</v>
          </cell>
          <cell r="DS365">
            <v>10.392411710938889</v>
          </cell>
          <cell r="DT365">
            <v>142643.486083984</v>
          </cell>
          <cell r="DU365">
            <v>10.439842869528091</v>
          </cell>
          <cell r="DV365">
            <v>31.926201171875</v>
          </cell>
          <cell r="DW365">
            <v>29.205248046874999</v>
          </cell>
          <cell r="DX365">
            <v>255836.09599999999</v>
          </cell>
        </row>
        <row r="366">
          <cell r="A366" t="str">
            <v>RFCPJM2034</v>
          </cell>
          <cell r="B366" t="str">
            <v>EAST</v>
          </cell>
          <cell r="C366" t="str">
            <v>RFCPJM</v>
          </cell>
          <cell r="D366">
            <v>2034</v>
          </cell>
          <cell r="F366">
            <v>759135.58400000003</v>
          </cell>
          <cell r="G366">
            <v>85808.051513671904</v>
          </cell>
          <cell r="H366">
            <v>188.65803942871094</v>
          </cell>
          <cell r="I366">
            <v>50.0490390625</v>
          </cell>
          <cell r="J366">
            <v>2.6995</v>
          </cell>
          <cell r="K366">
            <v>36.76604296875</v>
          </cell>
          <cell r="L366">
            <v>21.971416015625</v>
          </cell>
          <cell r="M366">
            <v>0.16467846679687501</v>
          </cell>
          <cell r="N366">
            <v>0</v>
          </cell>
          <cell r="O366">
            <v>5.2738930664062504</v>
          </cell>
          <cell r="P366">
            <v>0</v>
          </cell>
          <cell r="Q366">
            <v>0</v>
          </cell>
          <cell r="R366">
            <v>0</v>
          </cell>
          <cell r="S366">
            <v>4.9299824218749997</v>
          </cell>
          <cell r="T366">
            <v>2.3407128906249999</v>
          </cell>
          <cell r="U366">
            <v>18.903855468749999</v>
          </cell>
          <cell r="V366">
            <v>0</v>
          </cell>
          <cell r="W366">
            <v>0.95159289550781301</v>
          </cell>
          <cell r="X366">
            <v>10.334425781249999</v>
          </cell>
          <cell r="Y366">
            <v>2.1190000000000002</v>
          </cell>
          <cell r="Z366">
            <v>137.34703564834598</v>
          </cell>
          <cell r="AA366">
            <v>38.436527343750001</v>
          </cell>
          <cell r="AB366">
            <v>2.4143977050781298</v>
          </cell>
          <cell r="AC366">
            <v>32.512195312499998</v>
          </cell>
          <cell r="AD366">
            <v>18.787714843749999</v>
          </cell>
          <cell r="AE366">
            <v>5.1548160552978499E-2</v>
          </cell>
          <cell r="AF366">
            <v>0</v>
          </cell>
          <cell r="AG366">
            <v>0.93031079101562497</v>
          </cell>
          <cell r="AH366">
            <v>0</v>
          </cell>
          <cell r="AI366">
            <v>0</v>
          </cell>
          <cell r="AJ366">
            <v>0</v>
          </cell>
          <cell r="AK366">
            <v>3.75677319335938</v>
          </cell>
          <cell r="AL366">
            <v>0.67657873535156299</v>
          </cell>
          <cell r="AM366">
            <v>5.8567109374999999</v>
          </cell>
          <cell r="AN366">
            <v>0</v>
          </cell>
          <cell r="AO366">
            <v>0.475796447753906</v>
          </cell>
          <cell r="AP366">
            <v>1.7609079589843799</v>
          </cell>
          <cell r="AQ366">
            <v>2.1190000000000002</v>
          </cell>
          <cell r="AR366">
            <v>747013.66492724605</v>
          </cell>
          <cell r="AS366">
            <v>193483.10399999999</v>
          </cell>
          <cell r="AT366">
            <v>21009.944</v>
          </cell>
          <cell r="AU366">
            <v>200798.33600000001</v>
          </cell>
          <cell r="AV366">
            <v>1873.1101249999999</v>
          </cell>
          <cell r="AW366">
            <v>3.3691518554687501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5917.8334999999997</v>
          </cell>
          <cell r="BE366">
            <v>51263.248</v>
          </cell>
          <cell r="BF366">
            <v>0</v>
          </cell>
          <cell r="BG366">
            <v>4167.9769999999999</v>
          </cell>
          <cell r="BH366">
            <v>15390.398999999999</v>
          </cell>
          <cell r="BI366">
            <v>-4819.5410000000002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8.7017207031249999</v>
          </cell>
          <cell r="BO366">
            <v>0</v>
          </cell>
          <cell r="BP366">
            <v>0</v>
          </cell>
          <cell r="BQ366">
            <v>0</v>
          </cell>
          <cell r="BR366">
            <v>93.471429687500006</v>
          </cell>
          <cell r="BS366">
            <v>1915394688</v>
          </cell>
          <cell r="BT366">
            <v>219838560</v>
          </cell>
          <cell r="BU366">
            <v>1417134848</v>
          </cell>
          <cell r="BV366">
            <v>18553384</v>
          </cell>
          <cell r="BW366">
            <v>39495.12109375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90625.90625</v>
          </cell>
          <cell r="CI366">
            <v>0</v>
          </cell>
          <cell r="CJ366">
            <v>0</v>
          </cell>
          <cell r="CK366">
            <v>0</v>
          </cell>
          <cell r="CL366">
            <v>967508.25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1810000</v>
          </cell>
          <cell r="CR366">
            <v>0</v>
          </cell>
          <cell r="CS366">
            <v>851920</v>
          </cell>
          <cell r="CT366">
            <v>20647</v>
          </cell>
          <cell r="CU366">
            <v>0</v>
          </cell>
          <cell r="CV366">
            <v>0</v>
          </cell>
          <cell r="CW366">
            <v>888413</v>
          </cell>
          <cell r="CX366">
            <v>0</v>
          </cell>
          <cell r="CY366">
            <v>219500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1600000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Q366">
            <v>3.9202455488902346</v>
          </cell>
          <cell r="DR366">
            <v>8.2052339736126516</v>
          </cell>
          <cell r="DS366">
            <v>10.568737254437806</v>
          </cell>
          <cell r="DT366">
            <v>143653.86621093799</v>
          </cell>
          <cell r="DU366">
            <v>10.599484673321907</v>
          </cell>
          <cell r="DV366">
            <v>32.153900390624997</v>
          </cell>
          <cell r="DW366">
            <v>29.568574218750001</v>
          </cell>
          <cell r="DX366">
            <v>257823.712</v>
          </cell>
        </row>
        <row r="367">
          <cell r="A367" t="str">
            <v>RFCPJM2035</v>
          </cell>
          <cell r="B367" t="str">
            <v>EAST</v>
          </cell>
          <cell r="C367" t="str">
            <v>RFCPJM</v>
          </cell>
          <cell r="D367">
            <v>2035</v>
          </cell>
          <cell r="F367">
            <v>765206.80799999996</v>
          </cell>
          <cell r="G367">
            <v>86034.2138671875</v>
          </cell>
          <cell r="H367">
            <v>190.60360290527342</v>
          </cell>
          <cell r="I367">
            <v>49.518089843749998</v>
          </cell>
          <cell r="J367">
            <v>3.1364863281250002</v>
          </cell>
          <cell r="K367">
            <v>36.76604296875</v>
          </cell>
          <cell r="L367">
            <v>21.971416015625</v>
          </cell>
          <cell r="M367">
            <v>0.16467846679687501</v>
          </cell>
          <cell r="N367">
            <v>0</v>
          </cell>
          <cell r="O367">
            <v>5.2738930664062504</v>
          </cell>
          <cell r="P367">
            <v>0</v>
          </cell>
          <cell r="Q367">
            <v>0</v>
          </cell>
          <cell r="R367">
            <v>0</v>
          </cell>
          <cell r="S367">
            <v>4.9299824218749997</v>
          </cell>
          <cell r="T367">
            <v>2.3407128906249999</v>
          </cell>
          <cell r="U367">
            <v>19.853667968749999</v>
          </cell>
          <cell r="V367">
            <v>0</v>
          </cell>
          <cell r="W367">
            <v>0.95159289550781301</v>
          </cell>
          <cell r="X367">
            <v>11.2708134765625</v>
          </cell>
          <cell r="Y367">
            <v>2.1190000000000002</v>
          </cell>
          <cell r="Z367">
            <v>137.93682526397708</v>
          </cell>
          <cell r="AA367">
            <v>38.114953125</v>
          </cell>
          <cell r="AB367">
            <v>2.4630671386718799</v>
          </cell>
          <cell r="AC367">
            <v>32.524964843749999</v>
          </cell>
          <cell r="AD367">
            <v>18.814873046875</v>
          </cell>
          <cell r="AE367">
            <v>6.81242752075195E-2</v>
          </cell>
          <cell r="AF367">
            <v>0</v>
          </cell>
          <cell r="AG367">
            <v>1.09400903320313</v>
          </cell>
          <cell r="AH367">
            <v>0</v>
          </cell>
          <cell r="AI367">
            <v>0</v>
          </cell>
          <cell r="AJ367">
            <v>0</v>
          </cell>
          <cell r="AK367">
            <v>3.8138530273437499</v>
          </cell>
          <cell r="AL367">
            <v>0.67657873535156299</v>
          </cell>
          <cell r="AM367">
            <v>6.1529541015625</v>
          </cell>
          <cell r="AN367">
            <v>0</v>
          </cell>
          <cell r="AO367">
            <v>0.475796447753906</v>
          </cell>
          <cell r="AP367">
            <v>1.92039367675781</v>
          </cell>
          <cell r="AQ367">
            <v>2.1190000000000002</v>
          </cell>
          <cell r="AR367">
            <v>748985.50087231444</v>
          </cell>
          <cell r="AS367">
            <v>187468.08</v>
          </cell>
          <cell r="AT367">
            <v>21208.258000000002</v>
          </cell>
          <cell r="AU367">
            <v>203264.592</v>
          </cell>
          <cell r="AV367">
            <v>1970.558</v>
          </cell>
          <cell r="AW367">
            <v>3.75983813476563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5913.2969999999996</v>
          </cell>
          <cell r="BE367">
            <v>53860.788</v>
          </cell>
          <cell r="BF367">
            <v>0</v>
          </cell>
          <cell r="BG367">
            <v>4167.9769999999999</v>
          </cell>
          <cell r="BH367">
            <v>16643.292000000001</v>
          </cell>
          <cell r="BI367">
            <v>-4882.4665000000005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10.376565429687499</v>
          </cell>
          <cell r="BO367">
            <v>0</v>
          </cell>
          <cell r="BP367">
            <v>0</v>
          </cell>
          <cell r="BQ367">
            <v>0</v>
          </cell>
          <cell r="BR367">
            <v>91.212968750000002</v>
          </cell>
          <cell r="BS367">
            <v>1856981120</v>
          </cell>
          <cell r="BT367">
            <v>221926720</v>
          </cell>
          <cell r="BU367">
            <v>1437929216</v>
          </cell>
          <cell r="BV367">
            <v>19493172</v>
          </cell>
          <cell r="BW367">
            <v>44107.12890625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109133.6171875</v>
          </cell>
          <cell r="CI367">
            <v>0</v>
          </cell>
          <cell r="CJ367">
            <v>0</v>
          </cell>
          <cell r="CK367">
            <v>0</v>
          </cell>
          <cell r="CL367">
            <v>946255.875</v>
          </cell>
          <cell r="CM367">
            <v>0</v>
          </cell>
          <cell r="CN367">
            <v>580000</v>
          </cell>
          <cell r="CO367">
            <v>0</v>
          </cell>
          <cell r="CP367">
            <v>0</v>
          </cell>
          <cell r="CQ367">
            <v>1254000</v>
          </cell>
          <cell r="CR367">
            <v>0</v>
          </cell>
          <cell r="CS367">
            <v>997758</v>
          </cell>
          <cell r="CT367">
            <v>21103</v>
          </cell>
          <cell r="CU367">
            <v>0</v>
          </cell>
          <cell r="CV367">
            <v>0</v>
          </cell>
          <cell r="CW367">
            <v>959886</v>
          </cell>
          <cell r="CX367">
            <v>0</v>
          </cell>
          <cell r="CY367">
            <v>1444000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Q367">
            <v>4.0177575957261213</v>
          </cell>
          <cell r="DR367">
            <v>8.2529048495249437</v>
          </cell>
          <cell r="DS367">
            <v>10.661263020968535</v>
          </cell>
          <cell r="DT367">
            <v>144723.52392578099</v>
          </cell>
          <cell r="DU367">
            <v>10.696666166669772</v>
          </cell>
          <cell r="DV367">
            <v>32.307226562499999</v>
          </cell>
          <cell r="DW367">
            <v>29.6982578125</v>
          </cell>
          <cell r="DX367">
            <v>259265.77600000001</v>
          </cell>
        </row>
        <row r="368">
          <cell r="A368" t="str">
            <v>Southern2008</v>
          </cell>
          <cell r="B368" t="str">
            <v>EAST</v>
          </cell>
          <cell r="C368" t="str">
            <v>Southern</v>
          </cell>
          <cell r="D368">
            <v>2008</v>
          </cell>
          <cell r="N368">
            <v>0</v>
          </cell>
          <cell r="O368">
            <v>1.1451192626953099</v>
          </cell>
          <cell r="P368">
            <v>0</v>
          </cell>
          <cell r="Q368">
            <v>0</v>
          </cell>
          <cell r="R368">
            <v>0</v>
          </cell>
          <cell r="S368">
            <v>0.19845857238769499</v>
          </cell>
          <cell r="T368">
            <v>4.0436101074218804</v>
          </cell>
          <cell r="U368">
            <v>3.0560109764337504E-5</v>
          </cell>
          <cell r="V368">
            <v>0</v>
          </cell>
          <cell r="W368">
            <v>0.10196068572998</v>
          </cell>
          <cell r="X368">
            <v>7.5409834971651401E-7</v>
          </cell>
          <cell r="Y368">
            <v>1.675</v>
          </cell>
          <cell r="Z368">
            <v>49.678230662418784</v>
          </cell>
          <cell r="AA368">
            <v>18.826546874999998</v>
          </cell>
          <cell r="AB368">
            <v>0</v>
          </cell>
          <cell r="AC368">
            <v>12.003711914062499</v>
          </cell>
          <cell r="AD368">
            <v>9.1767207031249995</v>
          </cell>
          <cell r="AE368">
            <v>0.72016778564453099</v>
          </cell>
          <cell r="AF368">
            <v>0</v>
          </cell>
          <cell r="AG368">
            <v>0.88624670410156292</v>
          </cell>
          <cell r="AH368">
            <v>0</v>
          </cell>
          <cell r="AI368">
            <v>0</v>
          </cell>
          <cell r="AJ368">
            <v>0</v>
          </cell>
          <cell r="AK368">
            <v>0.14538360595703098</v>
          </cell>
          <cell r="AL368">
            <v>0.946593566894531</v>
          </cell>
          <cell r="AM368">
            <v>9.392756037414071E-6</v>
          </cell>
          <cell r="AN368">
            <v>0</v>
          </cell>
          <cell r="AO368">
            <v>5.0980342864990195E-2</v>
          </cell>
          <cell r="AP368">
            <v>1.43106357427314E-7</v>
          </cell>
          <cell r="AQ368">
            <v>1.675</v>
          </cell>
          <cell r="AR368">
            <v>245261.12504632559</v>
          </cell>
          <cell r="AS368">
            <v>149217.10399999999</v>
          </cell>
          <cell r="AT368">
            <v>0</v>
          </cell>
          <cell r="AU368">
            <v>40863.567999999999</v>
          </cell>
          <cell r="AV368">
            <v>1166.945125</v>
          </cell>
          <cell r="AW368">
            <v>431.23087500000003</v>
          </cell>
          <cell r="AX368">
            <v>0</v>
          </cell>
          <cell r="AY368">
            <v>377.07709375000002</v>
          </cell>
          <cell r="AZ368">
            <v>0</v>
          </cell>
          <cell r="BA368">
            <v>0</v>
          </cell>
          <cell r="BB368">
            <v>0</v>
          </cell>
          <cell r="BC368">
            <v>216.876390625</v>
          </cell>
          <cell r="BD368">
            <v>8314.6129999999994</v>
          </cell>
          <cell r="BE368">
            <v>7.8927322387695301E-2</v>
          </cell>
          <cell r="BF368">
            <v>0</v>
          </cell>
          <cell r="BG368">
            <v>446.85253125000003</v>
          </cell>
          <cell r="BH368">
            <v>7.6939380168914795E-4</v>
          </cell>
          <cell r="BI368">
            <v>-1089.94775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26.706083984374999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1549532672</v>
          </cell>
          <cell r="BT368">
            <v>0</v>
          </cell>
          <cell r="BU368">
            <v>294054880</v>
          </cell>
          <cell r="BV368">
            <v>12194979</v>
          </cell>
          <cell r="BW368">
            <v>4608486.5</v>
          </cell>
          <cell r="BX368">
            <v>0</v>
          </cell>
          <cell r="BY368">
            <v>5207040</v>
          </cell>
          <cell r="BZ368">
            <v>0</v>
          </cell>
          <cell r="CA368">
            <v>0</v>
          </cell>
          <cell r="CB368">
            <v>0</v>
          </cell>
          <cell r="CC368">
            <v>3142378.75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365491.4375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688100</v>
          </cell>
          <cell r="CP368">
            <v>0</v>
          </cell>
          <cell r="CQ368">
            <v>111000</v>
          </cell>
          <cell r="CR368">
            <v>0</v>
          </cell>
          <cell r="CS368">
            <v>17</v>
          </cell>
          <cell r="CT368">
            <v>3650</v>
          </cell>
          <cell r="CU368">
            <v>0</v>
          </cell>
          <cell r="CV368">
            <v>0</v>
          </cell>
          <cell r="CW368">
            <v>3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Q368" t="str">
            <v xml:space="preserve"> 5/12/2010 4:45:05 PM</v>
          </cell>
          <cell r="DR368" t="str">
            <v xml:space="preserve"> 5/12/2010 4:45:05 PM</v>
          </cell>
          <cell r="DS368" t="str">
            <v xml:space="preserve"> 5/12/2010 4:45:05 PM</v>
          </cell>
          <cell r="DT368">
            <v>47630.28125</v>
          </cell>
          <cell r="DU368" t="str">
            <v xml:space="preserve"> 5/12/2010 4:45:05 PM</v>
          </cell>
          <cell r="DV368">
            <v>5.9433515625000002</v>
          </cell>
          <cell r="DW368">
            <v>5.24686962890625</v>
          </cell>
          <cell r="DX368">
            <v>45290.02</v>
          </cell>
        </row>
        <row r="369">
          <cell r="A369" t="str">
            <v>Southern2009</v>
          </cell>
          <cell r="B369" t="str">
            <v>EAST</v>
          </cell>
          <cell r="C369" t="str">
            <v>Southern</v>
          </cell>
          <cell r="D369">
            <v>2009</v>
          </cell>
          <cell r="F369">
            <v>234779.712</v>
          </cell>
          <cell r="G369">
            <v>27379.341796875</v>
          </cell>
          <cell r="H369">
            <v>63.953590511476165</v>
          </cell>
          <cell r="I369">
            <v>23.717500000000001</v>
          </cell>
          <cell r="J369">
            <v>0</v>
          </cell>
          <cell r="K369">
            <v>15.417041015624999</v>
          </cell>
          <cell r="L369">
            <v>10.8231298828125</v>
          </cell>
          <cell r="M369">
            <v>0.92754888916015599</v>
          </cell>
          <cell r="N369">
            <v>0</v>
          </cell>
          <cell r="O369">
            <v>1.1446163330078101</v>
          </cell>
          <cell r="P369">
            <v>0</v>
          </cell>
          <cell r="Q369">
            <v>0</v>
          </cell>
          <cell r="R369">
            <v>0</v>
          </cell>
          <cell r="S369">
            <v>0.19844909667968802</v>
          </cell>
          <cell r="T369">
            <v>4.0436101074218804</v>
          </cell>
          <cell r="U369">
            <v>3.2000001519918399E-5</v>
          </cell>
          <cell r="V369">
            <v>0</v>
          </cell>
          <cell r="W369">
            <v>0.196770050048828</v>
          </cell>
          <cell r="X369">
            <v>3.00000002607703E-6</v>
          </cell>
          <cell r="Y369">
            <v>1.675</v>
          </cell>
          <cell r="Z369">
            <v>50.722925868759752</v>
          </cell>
          <cell r="AA369">
            <v>18.821964843749999</v>
          </cell>
          <cell r="AB369">
            <v>0</v>
          </cell>
          <cell r="AC369">
            <v>12.8778427734375</v>
          </cell>
          <cell r="AD369">
            <v>9.1744765625000007</v>
          </cell>
          <cell r="AE369">
            <v>0.71933154296875002</v>
          </cell>
          <cell r="AF369">
            <v>0</v>
          </cell>
          <cell r="AG369">
            <v>0.86791186523437502</v>
          </cell>
          <cell r="AH369">
            <v>0</v>
          </cell>
          <cell r="AI369">
            <v>0</v>
          </cell>
          <cell r="AJ369">
            <v>0</v>
          </cell>
          <cell r="AK369">
            <v>0.145159133911133</v>
          </cell>
          <cell r="AL369">
            <v>1.1469489746093799</v>
          </cell>
          <cell r="AM369">
            <v>9.5884101465344402E-6</v>
          </cell>
          <cell r="AN369">
            <v>0</v>
          </cell>
          <cell r="AO369">
            <v>9.8385025024414111E-2</v>
          </cell>
          <cell r="AP369">
            <v>5.3938280325382905E-7</v>
          </cell>
          <cell r="AQ369">
            <v>1.675</v>
          </cell>
          <cell r="AR369">
            <v>238899.03673118071</v>
          </cell>
          <cell r="AS369">
            <v>125235.496</v>
          </cell>
          <cell r="AT369">
            <v>0</v>
          </cell>
          <cell r="AU369">
            <v>57207.796000000002</v>
          </cell>
          <cell r="AV369">
            <v>115.439109375</v>
          </cell>
          <cell r="AW369">
            <v>305.07231250000001</v>
          </cell>
          <cell r="AX369">
            <v>0</v>
          </cell>
          <cell r="AY369">
            <v>375.87925000000001</v>
          </cell>
          <cell r="AZ369">
            <v>0</v>
          </cell>
          <cell r="BA369">
            <v>0</v>
          </cell>
          <cell r="BB369">
            <v>0</v>
          </cell>
          <cell r="BC369">
            <v>213.744</v>
          </cell>
          <cell r="BD369">
            <v>10037.186</v>
          </cell>
          <cell r="BE369">
            <v>8.3994468688964805E-2</v>
          </cell>
          <cell r="BF369">
            <v>0</v>
          </cell>
          <cell r="BG369">
            <v>807.21506250000004</v>
          </cell>
          <cell r="BH369">
            <v>4.7249932289123503E-3</v>
          </cell>
          <cell r="BI369">
            <v>-943.99487499999998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29.523152343749999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1308575232</v>
          </cell>
          <cell r="BT369">
            <v>0</v>
          </cell>
          <cell r="BU369">
            <v>406645824</v>
          </cell>
          <cell r="BV369">
            <v>1197560.5</v>
          </cell>
          <cell r="BW369">
            <v>3262148</v>
          </cell>
          <cell r="BX369">
            <v>0</v>
          </cell>
          <cell r="BY369">
            <v>5190489.5</v>
          </cell>
          <cell r="BZ369">
            <v>0</v>
          </cell>
          <cell r="CA369">
            <v>0</v>
          </cell>
          <cell r="CB369">
            <v>0</v>
          </cell>
          <cell r="CC369">
            <v>3107331.5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404045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157025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T369">
            <v>45833.3046875</v>
          </cell>
          <cell r="DV369">
            <v>5.8098901367187503</v>
          </cell>
          <cell r="DW369">
            <v>5.1958950195312497</v>
          </cell>
          <cell r="DX369">
            <v>45515.591999999997</v>
          </cell>
        </row>
        <row r="370">
          <cell r="A370" t="str">
            <v>Southern2010</v>
          </cell>
          <cell r="B370" t="str">
            <v>EAST</v>
          </cell>
          <cell r="C370" t="str">
            <v>Southern</v>
          </cell>
          <cell r="D370">
            <v>2010</v>
          </cell>
          <cell r="F370">
            <v>250044.96</v>
          </cell>
          <cell r="G370">
            <v>28975.76953125</v>
          </cell>
          <cell r="H370">
            <v>64.511122462507345</v>
          </cell>
          <cell r="I370">
            <v>23.717500000000001</v>
          </cell>
          <cell r="J370">
            <v>0</v>
          </cell>
          <cell r="K370">
            <v>15.8596982421875</v>
          </cell>
          <cell r="L370">
            <v>10.8545546875</v>
          </cell>
          <cell r="M370">
            <v>0.92754888916015599</v>
          </cell>
          <cell r="N370">
            <v>0</v>
          </cell>
          <cell r="O370">
            <v>1.1446163330078101</v>
          </cell>
          <cell r="P370">
            <v>0</v>
          </cell>
          <cell r="Q370">
            <v>0</v>
          </cell>
          <cell r="R370">
            <v>0</v>
          </cell>
          <cell r="S370">
            <v>0.19844909667968802</v>
          </cell>
          <cell r="T370">
            <v>4.0436101074218804</v>
          </cell>
          <cell r="U370">
            <v>3.2000001519918399E-5</v>
          </cell>
          <cell r="V370">
            <v>0</v>
          </cell>
          <cell r="W370">
            <v>0.28008303833007803</v>
          </cell>
          <cell r="X370">
            <v>1.3993149995803801E-4</v>
          </cell>
          <cell r="Y370">
            <v>1.675</v>
          </cell>
          <cell r="Z370">
            <v>51.214452214547435</v>
          </cell>
          <cell r="AA370">
            <v>18.822609374999999</v>
          </cell>
          <cell r="AB370">
            <v>0</v>
          </cell>
          <cell r="AC370">
            <v>13.236000976562501</v>
          </cell>
          <cell r="AD370">
            <v>9.2022304687500007</v>
          </cell>
          <cell r="AE370">
            <v>0.71916918945312502</v>
          </cell>
          <cell r="AF370">
            <v>0</v>
          </cell>
          <cell r="AG370">
            <v>0.87588208007812496</v>
          </cell>
          <cell r="AH370">
            <v>0</v>
          </cell>
          <cell r="AI370">
            <v>0</v>
          </cell>
          <cell r="AJ370">
            <v>0</v>
          </cell>
          <cell r="AK370">
            <v>0.14537156677246099</v>
          </cell>
          <cell r="AL370">
            <v>1.08762292480469</v>
          </cell>
          <cell r="AM370">
            <v>9.5884101465344402E-6</v>
          </cell>
          <cell r="AN370">
            <v>0</v>
          </cell>
          <cell r="AO370">
            <v>0.14004151916503901</v>
          </cell>
          <cell r="AP370">
            <v>2.6732582598924599E-5</v>
          </cell>
          <cell r="AQ370">
            <v>1.675</v>
          </cell>
          <cell r="AR370">
            <v>252468.6486211014</v>
          </cell>
          <cell r="AS370">
            <v>133993.61600000001</v>
          </cell>
          <cell r="AT370">
            <v>0</v>
          </cell>
          <cell r="AU370">
            <v>60475.307999999997</v>
          </cell>
          <cell r="AV370">
            <v>814.17481250000003</v>
          </cell>
          <cell r="AW370">
            <v>519.35159375000001</v>
          </cell>
          <cell r="AX370">
            <v>0</v>
          </cell>
          <cell r="AY370">
            <v>375.87925000000001</v>
          </cell>
          <cell r="AZ370">
            <v>0</v>
          </cell>
          <cell r="BA370">
            <v>0</v>
          </cell>
          <cell r="BB370">
            <v>0</v>
          </cell>
          <cell r="BC370">
            <v>213.744</v>
          </cell>
          <cell r="BD370">
            <v>9500.5280000000002</v>
          </cell>
          <cell r="BE370">
            <v>8.3994468688964805E-2</v>
          </cell>
          <cell r="BF370">
            <v>0</v>
          </cell>
          <cell r="BG370">
            <v>1222.22775</v>
          </cell>
          <cell r="BH370">
            <v>0.23417741394043001</v>
          </cell>
          <cell r="BI370">
            <v>-1204.8042499999999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38.621292968749998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1395117696</v>
          </cell>
          <cell r="BT370">
            <v>0</v>
          </cell>
          <cell r="BU370">
            <v>431465984</v>
          </cell>
          <cell r="BV370">
            <v>8476216</v>
          </cell>
          <cell r="BW370">
            <v>5649297.5</v>
          </cell>
          <cell r="BX370">
            <v>0</v>
          </cell>
          <cell r="BY370">
            <v>5190489.5</v>
          </cell>
          <cell r="BZ370">
            <v>0</v>
          </cell>
          <cell r="CA370">
            <v>0</v>
          </cell>
          <cell r="CB370">
            <v>0</v>
          </cell>
          <cell r="CC370">
            <v>3107331.5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528559.375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755000</v>
          </cell>
          <cell r="CP370">
            <v>370000</v>
          </cell>
          <cell r="CQ370">
            <v>0</v>
          </cell>
          <cell r="CR370">
            <v>0</v>
          </cell>
          <cell r="CS370">
            <v>0</v>
          </cell>
          <cell r="CT370">
            <v>99200</v>
          </cell>
          <cell r="CU370">
            <v>0</v>
          </cell>
          <cell r="CV370">
            <v>0</v>
          </cell>
          <cell r="CW370">
            <v>204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T370">
            <v>49144.19921875</v>
          </cell>
          <cell r="DV370">
            <v>5.8098901367187503</v>
          </cell>
          <cell r="DW370">
            <v>5.3104877929687504</v>
          </cell>
          <cell r="DX370">
            <v>46519.684000000001</v>
          </cell>
        </row>
        <row r="371">
          <cell r="A371" t="str">
            <v>Southern2011</v>
          </cell>
          <cell r="B371" t="str">
            <v>EAST</v>
          </cell>
          <cell r="C371" t="str">
            <v>Southern</v>
          </cell>
          <cell r="D371">
            <v>2011</v>
          </cell>
          <cell r="F371">
            <v>248120.78400000001</v>
          </cell>
          <cell r="G371">
            <v>28674.197265625</v>
          </cell>
          <cell r="H371">
            <v>65.044623502131543</v>
          </cell>
          <cell r="I371">
            <v>23.571509765624999</v>
          </cell>
          <cell r="J371">
            <v>0</v>
          </cell>
          <cell r="K371">
            <v>16.172041015624998</v>
          </cell>
          <cell r="L371">
            <v>11.193129882812499</v>
          </cell>
          <cell r="M371">
            <v>0.92754888916015599</v>
          </cell>
          <cell r="N371">
            <v>0</v>
          </cell>
          <cell r="O371">
            <v>1.1446163330078101</v>
          </cell>
          <cell r="P371">
            <v>0</v>
          </cell>
          <cell r="Q371">
            <v>0</v>
          </cell>
          <cell r="R371">
            <v>0</v>
          </cell>
          <cell r="S371">
            <v>0.19844909667968802</v>
          </cell>
          <cell r="T371">
            <v>4.0436101074218804</v>
          </cell>
          <cell r="U371">
            <v>3.2000001519918399E-5</v>
          </cell>
          <cell r="V371">
            <v>0</v>
          </cell>
          <cell r="W371">
            <v>0.30842495727539104</v>
          </cell>
          <cell r="X371">
            <v>3.7131780385971102E-4</v>
          </cell>
          <cell r="Y371">
            <v>1.675</v>
          </cell>
          <cell r="Z371">
            <v>51.502769842279122</v>
          </cell>
          <cell r="AA371">
            <v>18.70640234375</v>
          </cell>
          <cell r="AB371">
            <v>0</v>
          </cell>
          <cell r="AC371">
            <v>13.463716796875</v>
          </cell>
          <cell r="AD371">
            <v>9.4953769531249996</v>
          </cell>
          <cell r="AE371">
            <v>0.72082543945312505</v>
          </cell>
          <cell r="AF371">
            <v>0</v>
          </cell>
          <cell r="AG371">
            <v>0.88633428955078097</v>
          </cell>
          <cell r="AH371">
            <v>0</v>
          </cell>
          <cell r="AI371">
            <v>0</v>
          </cell>
          <cell r="AJ371">
            <v>0</v>
          </cell>
          <cell r="AK371">
            <v>0.14538183593750001</v>
          </cell>
          <cell r="AL371">
            <v>0.915420959472656</v>
          </cell>
          <cell r="AM371">
            <v>9.5884101465344402E-6</v>
          </cell>
          <cell r="AN371">
            <v>0</v>
          </cell>
          <cell r="AO371">
            <v>0.15421247863769499</v>
          </cell>
          <cell r="AP371">
            <v>6.8649254739284503E-5</v>
          </cell>
          <cell r="AQ371">
            <v>1.675</v>
          </cell>
          <cell r="AR371">
            <v>249527.60367830656</v>
          </cell>
          <cell r="AS371">
            <v>127551.776</v>
          </cell>
          <cell r="AT371">
            <v>0</v>
          </cell>
          <cell r="AU371">
            <v>65989.919999999998</v>
          </cell>
          <cell r="AV371">
            <v>251.038203125</v>
          </cell>
          <cell r="AW371">
            <v>405.90553125000002</v>
          </cell>
          <cell r="AX371">
            <v>0</v>
          </cell>
          <cell r="AY371">
            <v>375.87925000000001</v>
          </cell>
          <cell r="AZ371">
            <v>0</v>
          </cell>
          <cell r="BA371">
            <v>0</v>
          </cell>
          <cell r="BB371">
            <v>0</v>
          </cell>
          <cell r="BC371">
            <v>213.744</v>
          </cell>
          <cell r="BD371">
            <v>8004.2865000000002</v>
          </cell>
          <cell r="BE371">
            <v>8.3994468688964805E-2</v>
          </cell>
          <cell r="BF371">
            <v>0</v>
          </cell>
          <cell r="BG371">
            <v>1350.9012499999999</v>
          </cell>
          <cell r="BH371">
            <v>0.60136743164062501</v>
          </cell>
          <cell r="BI371">
            <v>-1428.4747500000001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33.362332031249998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1329688064</v>
          </cell>
          <cell r="BT371">
            <v>0</v>
          </cell>
          <cell r="BU371">
            <v>469747872</v>
          </cell>
          <cell r="BV371">
            <v>2566838</v>
          </cell>
          <cell r="BW371">
            <v>4378625</v>
          </cell>
          <cell r="BX371">
            <v>0</v>
          </cell>
          <cell r="BY371">
            <v>5190489.5</v>
          </cell>
          <cell r="BZ371">
            <v>0</v>
          </cell>
          <cell r="CA371">
            <v>0</v>
          </cell>
          <cell r="CB371">
            <v>0</v>
          </cell>
          <cell r="CC371">
            <v>3107331.5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456586.875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245</v>
          </cell>
          <cell r="CX371">
            <v>0</v>
          </cell>
          <cell r="CY371">
            <v>706000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T371">
            <v>48775.97265625</v>
          </cell>
          <cell r="DV371">
            <v>5.8098901367187503</v>
          </cell>
          <cell r="DW371">
            <v>5.3400205078124996</v>
          </cell>
          <cell r="DX371">
            <v>46778.58</v>
          </cell>
        </row>
        <row r="372">
          <cell r="A372" t="str">
            <v>Southern2012</v>
          </cell>
          <cell r="B372" t="str">
            <v>EAST</v>
          </cell>
          <cell r="C372" t="str">
            <v>Southern</v>
          </cell>
          <cell r="D372">
            <v>2012</v>
          </cell>
          <cell r="F372">
            <v>257119.92</v>
          </cell>
          <cell r="G372">
            <v>28948.537109375</v>
          </cell>
          <cell r="H372">
            <v>64.48882746106014</v>
          </cell>
          <cell r="I372">
            <v>23.011591796874999</v>
          </cell>
          <cell r="J372">
            <v>0</v>
          </cell>
          <cell r="K372">
            <v>16.173578124999999</v>
          </cell>
          <cell r="L372">
            <v>11.194923828125001</v>
          </cell>
          <cell r="M372">
            <v>0.92754864501953105</v>
          </cell>
          <cell r="N372">
            <v>0</v>
          </cell>
          <cell r="O372">
            <v>1.1451192626953099</v>
          </cell>
          <cell r="P372">
            <v>0</v>
          </cell>
          <cell r="Q372">
            <v>0</v>
          </cell>
          <cell r="R372">
            <v>0</v>
          </cell>
          <cell r="S372">
            <v>0.19845857238769499</v>
          </cell>
          <cell r="T372">
            <v>4.0436101074218804</v>
          </cell>
          <cell r="U372">
            <v>3.2000001519918399E-5</v>
          </cell>
          <cell r="V372">
            <v>0</v>
          </cell>
          <cell r="W372">
            <v>0.30842654418945303</v>
          </cell>
          <cell r="X372">
            <v>6.48442625999451E-4</v>
          </cell>
          <cell r="Y372">
            <v>1.675</v>
          </cell>
          <cell r="Z372">
            <v>51.060796917479493</v>
          </cell>
          <cell r="AA372">
            <v>18.306507812500001</v>
          </cell>
          <cell r="AB372">
            <v>0</v>
          </cell>
          <cell r="AC372">
            <v>13.46265625</v>
          </cell>
          <cell r="AD372">
            <v>9.4973261718750006</v>
          </cell>
          <cell r="AE372">
            <v>0.72068859863281298</v>
          </cell>
          <cell r="AF372">
            <v>0</v>
          </cell>
          <cell r="AG372">
            <v>0.88634973144531293</v>
          </cell>
          <cell r="AH372">
            <v>0</v>
          </cell>
          <cell r="AI372">
            <v>0</v>
          </cell>
          <cell r="AJ372">
            <v>0</v>
          </cell>
          <cell r="AK372">
            <v>0.14538360595703098</v>
          </cell>
          <cell r="AL372">
            <v>0.91567443847656294</v>
          </cell>
          <cell r="AM372">
            <v>9.5935352146625498E-6</v>
          </cell>
          <cell r="AN372">
            <v>0</v>
          </cell>
          <cell r="AO372">
            <v>0.15421327209472699</v>
          </cell>
          <cell r="AP372">
            <v>1.18790619075298E-4</v>
          </cell>
          <cell r="AQ372">
            <v>1.675</v>
          </cell>
          <cell r="AR372">
            <v>252445.8293142929</v>
          </cell>
          <cell r="AS372">
            <v>138399.79199999999</v>
          </cell>
          <cell r="AT372">
            <v>0</v>
          </cell>
          <cell r="AU372">
            <v>57903.94</v>
          </cell>
          <cell r="AV372">
            <v>597.45706250000001</v>
          </cell>
          <cell r="AW372">
            <v>461.70984375</v>
          </cell>
          <cell r="AX372">
            <v>0</v>
          </cell>
          <cell r="AY372">
            <v>377.07709375000002</v>
          </cell>
          <cell r="AZ372">
            <v>0</v>
          </cell>
          <cell r="BA372">
            <v>0</v>
          </cell>
          <cell r="BB372">
            <v>0</v>
          </cell>
          <cell r="BC372">
            <v>214.32959374999999</v>
          </cell>
          <cell r="BD372">
            <v>8023.3180000000002</v>
          </cell>
          <cell r="BE372">
            <v>8.4269615173339807E-2</v>
          </cell>
          <cell r="BF372">
            <v>0</v>
          </cell>
          <cell r="BG372">
            <v>1354.609375</v>
          </cell>
          <cell r="BH372">
            <v>1.0434567871093801</v>
          </cell>
          <cell r="BI372">
            <v>-1445.840625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30.617244140625001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1435368704</v>
          </cell>
          <cell r="BT372">
            <v>0</v>
          </cell>
          <cell r="BU372">
            <v>414443264</v>
          </cell>
          <cell r="BV372">
            <v>6156205</v>
          </cell>
          <cell r="BW372">
            <v>4981441.5</v>
          </cell>
          <cell r="BX372">
            <v>0</v>
          </cell>
          <cell r="BY372">
            <v>5207040</v>
          </cell>
          <cell r="BZ372">
            <v>0</v>
          </cell>
          <cell r="CA372">
            <v>0</v>
          </cell>
          <cell r="CB372">
            <v>0</v>
          </cell>
          <cell r="CC372">
            <v>3115844.75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419018.4375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55000</v>
          </cell>
          <cell r="CU372">
            <v>0</v>
          </cell>
          <cell r="CV372">
            <v>0</v>
          </cell>
          <cell r="CW372">
            <v>294</v>
          </cell>
          <cell r="CX372">
            <v>0</v>
          </cell>
          <cell r="CY372">
            <v>64000</v>
          </cell>
          <cell r="CZ372">
            <v>266000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T372">
            <v>50306.98828125</v>
          </cell>
          <cell r="DV372">
            <v>5.8098901367187503</v>
          </cell>
          <cell r="DW372">
            <v>5.2968686523437496</v>
          </cell>
          <cell r="DX372">
            <v>46527.692000000003</v>
          </cell>
        </row>
        <row r="373">
          <cell r="A373" t="str">
            <v>Southern2013</v>
          </cell>
          <cell r="B373" t="str">
            <v>EAST</v>
          </cell>
          <cell r="C373" t="str">
            <v>Southern</v>
          </cell>
          <cell r="D373">
            <v>2013</v>
          </cell>
          <cell r="F373">
            <v>264598.40000000002</v>
          </cell>
          <cell r="G373">
            <v>29554.51171875</v>
          </cell>
          <cell r="H373">
            <v>64.155224596317865</v>
          </cell>
          <cell r="I373">
            <v>22.947500000000002</v>
          </cell>
          <cell r="J373">
            <v>0</v>
          </cell>
          <cell r="K373">
            <v>16.172041015624998</v>
          </cell>
          <cell r="L373">
            <v>11.193129882812499</v>
          </cell>
          <cell r="M373">
            <v>0.66154888916015597</v>
          </cell>
          <cell r="N373">
            <v>0</v>
          </cell>
          <cell r="O373">
            <v>1.1446163330078101</v>
          </cell>
          <cell r="P373">
            <v>0</v>
          </cell>
          <cell r="Q373">
            <v>0</v>
          </cell>
          <cell r="R373">
            <v>0</v>
          </cell>
          <cell r="S373">
            <v>0.19844909667968802</v>
          </cell>
          <cell r="T373">
            <v>4.0436101074218804</v>
          </cell>
          <cell r="U373">
            <v>3.2000001519918399E-5</v>
          </cell>
          <cell r="V373">
            <v>0</v>
          </cell>
          <cell r="W373">
            <v>0.30842495727539104</v>
          </cell>
          <cell r="X373">
            <v>9.8217761516570991E-4</v>
          </cell>
          <cell r="Y373">
            <v>1.675</v>
          </cell>
          <cell r="Z373">
            <v>50.794037972991354</v>
          </cell>
          <cell r="AA373">
            <v>18.268283203125002</v>
          </cell>
          <cell r="AB373">
            <v>0</v>
          </cell>
          <cell r="AC373">
            <v>13.463716796875</v>
          </cell>
          <cell r="AD373">
            <v>9.4953769531249996</v>
          </cell>
          <cell r="AE373">
            <v>0.51410968017578107</v>
          </cell>
          <cell r="AF373">
            <v>0</v>
          </cell>
          <cell r="AG373">
            <v>0.88531201171874996</v>
          </cell>
          <cell r="AH373">
            <v>0</v>
          </cell>
          <cell r="AI373">
            <v>0</v>
          </cell>
          <cell r="AJ373">
            <v>0</v>
          </cell>
          <cell r="AK373">
            <v>0.14538183593750001</v>
          </cell>
          <cell r="AL373">
            <v>0.915420959472656</v>
          </cell>
          <cell r="AM373">
            <v>9.5884101465344402E-6</v>
          </cell>
          <cell r="AN373">
            <v>0</v>
          </cell>
          <cell r="AO373">
            <v>0.15421247863769499</v>
          </cell>
          <cell r="AP373">
            <v>1.79309263825417E-4</v>
          </cell>
          <cell r="AQ373">
            <v>1.675</v>
          </cell>
          <cell r="AR373">
            <v>256517.82970845795</v>
          </cell>
          <cell r="AS373">
            <v>141197.424</v>
          </cell>
          <cell r="AT373">
            <v>0</v>
          </cell>
          <cell r="AU373">
            <v>59330.012000000002</v>
          </cell>
          <cell r="AV373">
            <v>1008.7374375000001</v>
          </cell>
          <cell r="AW373">
            <v>463.48</v>
          </cell>
          <cell r="AX373">
            <v>0</v>
          </cell>
          <cell r="AY373">
            <v>375.87925000000001</v>
          </cell>
          <cell r="AZ373">
            <v>0</v>
          </cell>
          <cell r="BA373">
            <v>0</v>
          </cell>
          <cell r="BB373">
            <v>0</v>
          </cell>
          <cell r="BC373">
            <v>213.744</v>
          </cell>
          <cell r="BD373">
            <v>8004.2475000000004</v>
          </cell>
          <cell r="BE373">
            <v>8.3994468688964805E-2</v>
          </cell>
          <cell r="BF373">
            <v>0</v>
          </cell>
          <cell r="BG373">
            <v>1350.9012499999999</v>
          </cell>
          <cell r="BH373">
            <v>1.57074914550781</v>
          </cell>
          <cell r="BI373">
            <v>-1688.3641250000001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33.285652343750002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1463161600</v>
          </cell>
          <cell r="BT373">
            <v>0</v>
          </cell>
          <cell r="BU373">
            <v>424651296</v>
          </cell>
          <cell r="BV373">
            <v>10504205</v>
          </cell>
          <cell r="BW373">
            <v>4973398.5</v>
          </cell>
          <cell r="BX373">
            <v>0</v>
          </cell>
          <cell r="BY373">
            <v>5190489.5</v>
          </cell>
          <cell r="BZ373">
            <v>0</v>
          </cell>
          <cell r="CA373">
            <v>0</v>
          </cell>
          <cell r="CB373">
            <v>0</v>
          </cell>
          <cell r="CC373">
            <v>3107331.5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455537.46875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75000</v>
          </cell>
          <cell r="CU373">
            <v>0</v>
          </cell>
          <cell r="CV373">
            <v>0</v>
          </cell>
          <cell r="CW373">
            <v>353</v>
          </cell>
          <cell r="CX373">
            <v>0</v>
          </cell>
          <cell r="CY373">
            <v>0</v>
          </cell>
          <cell r="CZ373">
            <v>76300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T373">
            <v>51898.7109375</v>
          </cell>
          <cell r="DV373">
            <v>5.8098901367187503</v>
          </cell>
          <cell r="DW373">
            <v>5.2770351562500002</v>
          </cell>
          <cell r="DX373">
            <v>46226.828000000001</v>
          </cell>
        </row>
        <row r="374">
          <cell r="A374" t="str">
            <v>Southern2014</v>
          </cell>
          <cell r="B374" t="str">
            <v>EAST</v>
          </cell>
          <cell r="C374" t="str">
            <v>Southern</v>
          </cell>
          <cell r="D374">
            <v>2014</v>
          </cell>
          <cell r="F374">
            <v>274479.16800000001</v>
          </cell>
          <cell r="G374">
            <v>30794.580078125</v>
          </cell>
          <cell r="H374">
            <v>63.914044620808212</v>
          </cell>
          <cell r="I374">
            <v>22.464982421875</v>
          </cell>
          <cell r="J374">
            <v>4.9430137634277303E-2</v>
          </cell>
          <cell r="K374">
            <v>16.339848632812501</v>
          </cell>
          <cell r="L374">
            <v>11.293129882812501</v>
          </cell>
          <cell r="M374">
            <v>0.58524890136718799</v>
          </cell>
          <cell r="N374">
            <v>0</v>
          </cell>
          <cell r="O374">
            <v>1.1446163330078101</v>
          </cell>
          <cell r="P374">
            <v>0</v>
          </cell>
          <cell r="Q374">
            <v>0</v>
          </cell>
          <cell r="R374">
            <v>0</v>
          </cell>
          <cell r="S374">
            <v>0.19844909667968802</v>
          </cell>
          <cell r="T374">
            <v>4.0436101074218804</v>
          </cell>
          <cell r="U374">
            <v>3.2000001519918399E-5</v>
          </cell>
          <cell r="V374">
            <v>0</v>
          </cell>
          <cell r="W374">
            <v>0.30842495727539104</v>
          </cell>
          <cell r="X374">
            <v>1.38201320171356E-3</v>
          </cell>
          <cell r="Y374">
            <v>1.675</v>
          </cell>
          <cell r="Z374">
            <v>50.758498149891388</v>
          </cell>
          <cell r="AA374">
            <v>17.890039062500001</v>
          </cell>
          <cell r="AB374">
            <v>4.7452930450439502E-2</v>
          </cell>
          <cell r="AC374">
            <v>13.6264912109375</v>
          </cell>
          <cell r="AD374">
            <v>9.5923769531249992</v>
          </cell>
          <cell r="AE374">
            <v>0.45481488037109397</v>
          </cell>
          <cell r="AF374">
            <v>0</v>
          </cell>
          <cell r="AG374">
            <v>0.88335217285156298</v>
          </cell>
          <cell r="AH374">
            <v>0</v>
          </cell>
          <cell r="AI374">
            <v>0</v>
          </cell>
          <cell r="AJ374">
            <v>0</v>
          </cell>
          <cell r="AK374">
            <v>0.14538183593750001</v>
          </cell>
          <cell r="AL374">
            <v>0.915420959472656</v>
          </cell>
          <cell r="AM374">
            <v>9.5884101465344402E-6</v>
          </cell>
          <cell r="AN374">
            <v>0</v>
          </cell>
          <cell r="AO374">
            <v>0.15421247863769499</v>
          </cell>
          <cell r="AP374">
            <v>2.5174126029014598E-4</v>
          </cell>
          <cell r="AQ374">
            <v>1.675</v>
          </cell>
          <cell r="AR374">
            <v>267109.43052132416</v>
          </cell>
          <cell r="AS374">
            <v>136793.80799999999</v>
          </cell>
          <cell r="AT374">
            <v>407.14246874999998</v>
          </cell>
          <cell r="AU374">
            <v>72045.52</v>
          </cell>
          <cell r="AV374">
            <v>2014.4081249999999</v>
          </cell>
          <cell r="AW374">
            <v>552.05975000000001</v>
          </cell>
          <cell r="AX374">
            <v>0</v>
          </cell>
          <cell r="AY374">
            <v>375.87925000000001</v>
          </cell>
          <cell r="AZ374">
            <v>0</v>
          </cell>
          <cell r="BA374">
            <v>0</v>
          </cell>
          <cell r="BB374">
            <v>0</v>
          </cell>
          <cell r="BC374">
            <v>213.744</v>
          </cell>
          <cell r="BD374">
            <v>8013.9195</v>
          </cell>
          <cell r="BE374">
            <v>8.3994468688964805E-2</v>
          </cell>
          <cell r="BF374">
            <v>0</v>
          </cell>
          <cell r="BG374">
            <v>1350.9012499999999</v>
          </cell>
          <cell r="BH374">
            <v>2.2052534179687502</v>
          </cell>
          <cell r="BI374">
            <v>-1778.241125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44.440054687500002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1419357056</v>
          </cell>
          <cell r="BT374">
            <v>3501425.25</v>
          </cell>
          <cell r="BU374">
            <v>514772896</v>
          </cell>
          <cell r="BV374">
            <v>21230520</v>
          </cell>
          <cell r="BW374">
            <v>5937114.5</v>
          </cell>
          <cell r="BX374">
            <v>0</v>
          </cell>
          <cell r="BY374">
            <v>5190489.5</v>
          </cell>
          <cell r="BZ374">
            <v>0</v>
          </cell>
          <cell r="CA374">
            <v>0</v>
          </cell>
          <cell r="CB374">
            <v>0</v>
          </cell>
          <cell r="CC374">
            <v>3107331.5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608193.25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582000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25000</v>
          </cell>
          <cell r="CU374">
            <v>0</v>
          </cell>
          <cell r="CV374">
            <v>0</v>
          </cell>
          <cell r="CW374">
            <v>423</v>
          </cell>
          <cell r="CX374">
            <v>0</v>
          </cell>
          <cell r="CY374">
            <v>628000</v>
          </cell>
          <cell r="CZ374">
            <v>4200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250000</v>
          </cell>
          <cell r="DF374">
            <v>100000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T374">
            <v>53799.21484375</v>
          </cell>
          <cell r="DV374">
            <v>5.8098901367187503</v>
          </cell>
          <cell r="DW374">
            <v>5.3736943359374996</v>
          </cell>
          <cell r="DX374">
            <v>47073.56</v>
          </cell>
        </row>
        <row r="375">
          <cell r="A375" t="str">
            <v>Southern2015</v>
          </cell>
          <cell r="B375" t="str">
            <v>EAST</v>
          </cell>
          <cell r="C375" t="str">
            <v>Southern</v>
          </cell>
          <cell r="D375">
            <v>2015</v>
          </cell>
          <cell r="F375">
            <v>283960.35200000001</v>
          </cell>
          <cell r="G375">
            <v>32239.38671875</v>
          </cell>
          <cell r="H375">
            <v>64.375723314102743</v>
          </cell>
          <cell r="I375">
            <v>22.21166796875</v>
          </cell>
          <cell r="J375">
            <v>0.58199999999999996</v>
          </cell>
          <cell r="K375">
            <v>16.422041015624998</v>
          </cell>
          <cell r="L375">
            <v>11.3931298828125</v>
          </cell>
          <cell r="M375">
            <v>0.58499999999999996</v>
          </cell>
          <cell r="N375">
            <v>0</v>
          </cell>
          <cell r="O375">
            <v>1.1446163330078101</v>
          </cell>
          <cell r="P375">
            <v>0</v>
          </cell>
          <cell r="Q375">
            <v>0</v>
          </cell>
          <cell r="R375">
            <v>0</v>
          </cell>
          <cell r="S375">
            <v>0.19844909667968802</v>
          </cell>
          <cell r="T375">
            <v>4.0436101074218804</v>
          </cell>
          <cell r="U375">
            <v>3.2000001519918399E-5</v>
          </cell>
          <cell r="V375">
            <v>0</v>
          </cell>
          <cell r="W375">
            <v>0.30842495727539104</v>
          </cell>
          <cell r="X375">
            <v>1.86181581020355E-3</v>
          </cell>
          <cell r="Y375">
            <v>1.675</v>
          </cell>
          <cell r="Z375">
            <v>51.131458043687971</v>
          </cell>
          <cell r="AA375">
            <v>17.716423828124999</v>
          </cell>
          <cell r="AB375">
            <v>0.53232110595703097</v>
          </cell>
          <cell r="AC375">
            <v>13.706216796874999</v>
          </cell>
          <cell r="AD375">
            <v>9.6893769531250005</v>
          </cell>
          <cell r="AE375">
            <v>0.45461929321289102</v>
          </cell>
          <cell r="AF375">
            <v>0</v>
          </cell>
          <cell r="AG375">
            <v>0.8798125</v>
          </cell>
          <cell r="AH375">
            <v>0</v>
          </cell>
          <cell r="AI375">
            <v>0</v>
          </cell>
          <cell r="AJ375">
            <v>0</v>
          </cell>
          <cell r="AK375">
            <v>0.14538183593750001</v>
          </cell>
          <cell r="AL375">
            <v>0.915420959472656</v>
          </cell>
          <cell r="AM375">
            <v>9.9022025242447901E-6</v>
          </cell>
          <cell r="AN375">
            <v>0</v>
          </cell>
          <cell r="AO375">
            <v>0.15421247863769499</v>
          </cell>
          <cell r="AP375">
            <v>3.3865967392921397E-4</v>
          </cell>
          <cell r="AQ375">
            <v>1.675</v>
          </cell>
          <cell r="AR375">
            <v>279561.58449964144</v>
          </cell>
          <cell r="AS375">
            <v>123477.39200000001</v>
          </cell>
          <cell r="AT375">
            <v>4652.277</v>
          </cell>
          <cell r="AU375">
            <v>93462.8</v>
          </cell>
          <cell r="AV375">
            <v>3251.3752500000001</v>
          </cell>
          <cell r="AW375">
            <v>563.61762499999998</v>
          </cell>
          <cell r="AX375">
            <v>0</v>
          </cell>
          <cell r="AY375">
            <v>375.87925000000001</v>
          </cell>
          <cell r="AZ375">
            <v>0</v>
          </cell>
          <cell r="BA375">
            <v>0</v>
          </cell>
          <cell r="BB375">
            <v>0</v>
          </cell>
          <cell r="BC375">
            <v>213.744</v>
          </cell>
          <cell r="BD375">
            <v>8018.0874999999996</v>
          </cell>
          <cell r="BE375">
            <v>8.6743293762207005E-2</v>
          </cell>
          <cell r="BF375">
            <v>0</v>
          </cell>
          <cell r="BG375">
            <v>1350.9012499999999</v>
          </cell>
          <cell r="BH375">
            <v>2.9666586914062498</v>
          </cell>
          <cell r="BI375">
            <v>-1946.5897500000001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41.09497265625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1285277312</v>
          </cell>
          <cell r="BT375">
            <v>40009584</v>
          </cell>
          <cell r="BU375">
            <v>662406144</v>
          </cell>
          <cell r="BV375">
            <v>34413292</v>
          </cell>
          <cell r="BW375">
            <v>6068725</v>
          </cell>
          <cell r="BX375">
            <v>0</v>
          </cell>
          <cell r="BY375">
            <v>5190489.5</v>
          </cell>
          <cell r="BZ375">
            <v>0</v>
          </cell>
          <cell r="CA375">
            <v>0</v>
          </cell>
          <cell r="CB375">
            <v>0</v>
          </cell>
          <cell r="CC375">
            <v>3107331.5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562413.5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508</v>
          </cell>
          <cell r="CX375">
            <v>0</v>
          </cell>
          <cell r="CY375">
            <v>577000</v>
          </cell>
          <cell r="CZ375">
            <v>24000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100000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T375">
            <v>55610.5703125</v>
          </cell>
          <cell r="DV375">
            <v>5.8098901367187503</v>
          </cell>
          <cell r="DW375">
            <v>5.2623237304687498</v>
          </cell>
          <cell r="DX375">
            <v>46097.951999999997</v>
          </cell>
        </row>
        <row r="376">
          <cell r="A376" t="str">
            <v>Southern2016</v>
          </cell>
          <cell r="B376" t="str">
            <v>EAST</v>
          </cell>
          <cell r="C376" t="str">
            <v>Southern</v>
          </cell>
          <cell r="D376">
            <v>2016</v>
          </cell>
          <cell r="F376">
            <v>292725.82400000002</v>
          </cell>
          <cell r="G376">
            <v>33721.3984375</v>
          </cell>
          <cell r="H376">
            <v>69.331077751573176</v>
          </cell>
          <cell r="I376">
            <v>21.525662109374998</v>
          </cell>
          <cell r="J376">
            <v>0.58199999999999996</v>
          </cell>
          <cell r="K376">
            <v>19.135873046874998</v>
          </cell>
          <cell r="L376">
            <v>14.694923828125001</v>
          </cell>
          <cell r="M376">
            <v>0.27100000000000002</v>
          </cell>
          <cell r="N376">
            <v>0</v>
          </cell>
          <cell r="O376">
            <v>1.1451192626953099</v>
          </cell>
          <cell r="P376">
            <v>0</v>
          </cell>
          <cell r="Q376">
            <v>0</v>
          </cell>
          <cell r="R376">
            <v>0</v>
          </cell>
          <cell r="S376">
            <v>0.19845857238769499</v>
          </cell>
          <cell r="T376">
            <v>4.0436101074218804</v>
          </cell>
          <cell r="U376">
            <v>3.2000001519918399E-5</v>
          </cell>
          <cell r="V376">
            <v>0</v>
          </cell>
          <cell r="W376">
            <v>0.247426528930664</v>
          </cell>
          <cell r="X376">
            <v>2.0821590423584003E-3</v>
          </cell>
          <cell r="Y376">
            <v>1.675</v>
          </cell>
          <cell r="Z376">
            <v>56.54559233784488</v>
          </cell>
          <cell r="AA376">
            <v>17.178908203125001</v>
          </cell>
          <cell r="AB376">
            <v>0.53242504882812502</v>
          </cell>
          <cell r="AC376">
            <v>16.2762626953125</v>
          </cell>
          <cell r="AD376">
            <v>12.8850703125</v>
          </cell>
          <cell r="AE376">
            <v>0.208667358398438</v>
          </cell>
          <cell r="AF376">
            <v>0</v>
          </cell>
          <cell r="AG376">
            <v>0.75378405761718792</v>
          </cell>
          <cell r="AH376">
            <v>0</v>
          </cell>
          <cell r="AI376">
            <v>0</v>
          </cell>
          <cell r="AJ376">
            <v>0</v>
          </cell>
          <cell r="AK376">
            <v>0.14099700927734402</v>
          </cell>
          <cell r="AL376">
            <v>1.4676708984375</v>
          </cell>
          <cell r="AM376">
            <v>9.9072735756635694E-6</v>
          </cell>
          <cell r="AN376">
            <v>0</v>
          </cell>
          <cell r="AO376">
            <v>0.123713264465332</v>
          </cell>
          <cell r="AP376">
            <v>3.7410995364189101E-4</v>
          </cell>
          <cell r="AQ376">
            <v>1.675</v>
          </cell>
          <cell r="AR376">
            <v>292584.00075424963</v>
          </cell>
          <cell r="AS376">
            <v>115550.92</v>
          </cell>
          <cell r="AT376">
            <v>4664.4629999999997</v>
          </cell>
          <cell r="AU376">
            <v>109319.48</v>
          </cell>
          <cell r="AV376">
            <v>3814.1315</v>
          </cell>
          <cell r="AW376">
            <v>88.492968750000003</v>
          </cell>
          <cell r="AX376">
            <v>0</v>
          </cell>
          <cell r="AY376">
            <v>377.07709375000002</v>
          </cell>
          <cell r="AZ376">
            <v>0</v>
          </cell>
          <cell r="BA376">
            <v>0</v>
          </cell>
          <cell r="BB376">
            <v>0</v>
          </cell>
          <cell r="BC376">
            <v>214.32959374999999</v>
          </cell>
          <cell r="BD376">
            <v>12891.227000000001</v>
          </cell>
          <cell r="BE376">
            <v>8.7025489807128903E-2</v>
          </cell>
          <cell r="BF376">
            <v>0</v>
          </cell>
          <cell r="BG376">
            <v>1086.697375</v>
          </cell>
          <cell r="BH376">
            <v>3.2861818847656301</v>
          </cell>
          <cell r="BI376">
            <v>-2035.6585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30.467515625000001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1203981312</v>
          </cell>
          <cell r="BT376">
            <v>40114380</v>
          </cell>
          <cell r="BU376">
            <v>769357888</v>
          </cell>
          <cell r="BV376">
            <v>39320756</v>
          </cell>
          <cell r="BW376">
            <v>960116.5</v>
          </cell>
          <cell r="BX376">
            <v>0</v>
          </cell>
          <cell r="BY376">
            <v>5207040</v>
          </cell>
          <cell r="BZ376">
            <v>0</v>
          </cell>
          <cell r="CA376">
            <v>0</v>
          </cell>
          <cell r="CB376">
            <v>0</v>
          </cell>
          <cell r="CC376">
            <v>3115844.75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416969.28125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840000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34091</v>
          </cell>
          <cell r="CU376">
            <v>0</v>
          </cell>
          <cell r="CV376">
            <v>0</v>
          </cell>
          <cell r="CW376">
            <v>1</v>
          </cell>
          <cell r="CX376">
            <v>0</v>
          </cell>
          <cell r="CY376">
            <v>863000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2000000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Q376">
            <v>3.1400890215810926</v>
          </cell>
          <cell r="DR376">
            <v>5.6062328953466194</v>
          </cell>
          <cell r="DS376">
            <v>19.01380228598476</v>
          </cell>
          <cell r="DT376">
            <v>57668.96484375</v>
          </cell>
          <cell r="DU376">
            <v>14.128839227708633</v>
          </cell>
          <cell r="DV376">
            <v>5.8098901367187503</v>
          </cell>
          <cell r="DW376">
            <v>5.3027094726562503</v>
          </cell>
          <cell r="DX376">
            <v>46579</v>
          </cell>
        </row>
        <row r="377">
          <cell r="A377" t="str">
            <v>Southern2017</v>
          </cell>
          <cell r="B377" t="str">
            <v>EAST</v>
          </cell>
          <cell r="C377" t="str">
            <v>Southern</v>
          </cell>
          <cell r="D377">
            <v>2017</v>
          </cell>
          <cell r="F377">
            <v>299377.66399999999</v>
          </cell>
          <cell r="G377">
            <v>34905.078125</v>
          </cell>
          <cell r="H377">
            <v>70.878424809630971</v>
          </cell>
          <cell r="I377">
            <v>20.7183125</v>
          </cell>
          <cell r="J377">
            <v>0.58199999999999996</v>
          </cell>
          <cell r="K377">
            <v>20.375876953125001</v>
          </cell>
          <cell r="L377">
            <v>14.693129882812499</v>
          </cell>
          <cell r="M377">
            <v>0.27100000000000002</v>
          </cell>
          <cell r="N377">
            <v>0</v>
          </cell>
          <cell r="O377">
            <v>1.1446163330078101</v>
          </cell>
          <cell r="P377">
            <v>0</v>
          </cell>
          <cell r="Q377">
            <v>0</v>
          </cell>
          <cell r="R377">
            <v>0</v>
          </cell>
          <cell r="S377">
            <v>0.19844909667968802</v>
          </cell>
          <cell r="T377">
            <v>4.0436101074218804</v>
          </cell>
          <cell r="U377">
            <v>3.2000001519918399E-5</v>
          </cell>
          <cell r="V377">
            <v>0</v>
          </cell>
          <cell r="W377">
            <v>0.24742495727539099</v>
          </cell>
          <cell r="X377">
            <v>2.0828425884246798E-3</v>
          </cell>
          <cell r="Y377">
            <v>1.675</v>
          </cell>
          <cell r="Z377">
            <v>58.070716146939425</v>
          </cell>
          <cell r="AA377">
            <v>16.566810546875001</v>
          </cell>
          <cell r="AB377">
            <v>0.53232110595703097</v>
          </cell>
          <cell r="AC377">
            <v>17.373927734374998</v>
          </cell>
          <cell r="AD377">
            <v>12.883134765625</v>
          </cell>
          <cell r="AE377">
            <v>0.20913520812988301</v>
          </cell>
          <cell r="AF377">
            <v>0</v>
          </cell>
          <cell r="AG377">
            <v>0.73850830078124996</v>
          </cell>
          <cell r="AH377">
            <v>0</v>
          </cell>
          <cell r="AI377">
            <v>0</v>
          </cell>
          <cell r="AJ377">
            <v>0</v>
          </cell>
          <cell r="AK377">
            <v>0.14026843261718802</v>
          </cell>
          <cell r="AL377">
            <v>1.464759765625</v>
          </cell>
          <cell r="AM377">
            <v>9.9022025242447901E-6</v>
          </cell>
          <cell r="AN377">
            <v>0</v>
          </cell>
          <cell r="AO377">
            <v>0.12371247863769499</v>
          </cell>
          <cell r="AP377">
            <v>3.7448814511299098E-4</v>
          </cell>
          <cell r="AQ377">
            <v>1.675</v>
          </cell>
          <cell r="AR377">
            <v>301920.51368128206</v>
          </cell>
          <cell r="AS377">
            <v>109617.048</v>
          </cell>
          <cell r="AT377">
            <v>4651.3125</v>
          </cell>
          <cell r="AU377">
            <v>115724.064</v>
          </cell>
          <cell r="AV377">
            <v>3671.6370000000002</v>
          </cell>
          <cell r="AW377">
            <v>86.794203124999996</v>
          </cell>
          <cell r="AX377">
            <v>0</v>
          </cell>
          <cell r="AY377">
            <v>375.87925000000001</v>
          </cell>
          <cell r="AZ377">
            <v>0</v>
          </cell>
          <cell r="BA377">
            <v>0</v>
          </cell>
          <cell r="BB377">
            <v>0</v>
          </cell>
          <cell r="BC377">
            <v>213.744</v>
          </cell>
          <cell r="BD377">
            <v>12829.472</v>
          </cell>
          <cell r="BE377">
            <v>8.6743293762207005E-2</v>
          </cell>
          <cell r="BF377">
            <v>0</v>
          </cell>
          <cell r="BG377">
            <v>1083.7212500000001</v>
          </cell>
          <cell r="BH377">
            <v>3.2805161132812501</v>
          </cell>
          <cell r="BI377">
            <v>-2104.6992500000001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30.453468749999999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1141272192</v>
          </cell>
          <cell r="BT377">
            <v>40001288</v>
          </cell>
          <cell r="BU377">
            <v>814384832</v>
          </cell>
          <cell r="BV377">
            <v>37882168</v>
          </cell>
          <cell r="BW377">
            <v>940735.75</v>
          </cell>
          <cell r="BX377">
            <v>0</v>
          </cell>
          <cell r="BY377">
            <v>5190489.5</v>
          </cell>
          <cell r="BZ377">
            <v>0</v>
          </cell>
          <cell r="CA377">
            <v>0</v>
          </cell>
          <cell r="CB377">
            <v>0</v>
          </cell>
          <cell r="CC377">
            <v>3107331.5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416777.03125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840000</v>
          </cell>
          <cell r="CP377">
            <v>0</v>
          </cell>
          <cell r="CQ377">
            <v>1117000</v>
          </cell>
          <cell r="CR377">
            <v>0</v>
          </cell>
          <cell r="CS377">
            <v>0</v>
          </cell>
          <cell r="CT377">
            <v>37123</v>
          </cell>
          <cell r="CU377">
            <v>0</v>
          </cell>
          <cell r="CV377">
            <v>0</v>
          </cell>
          <cell r="CW377">
            <v>1</v>
          </cell>
          <cell r="CX377">
            <v>0</v>
          </cell>
          <cell r="CY377">
            <v>797500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400000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Q377">
            <v>3.1837783970118849</v>
          </cell>
          <cell r="DR377">
            <v>5.7027222481471753</v>
          </cell>
          <cell r="DS377">
            <v>19.458151144144836</v>
          </cell>
          <cell r="DT377">
            <v>59229.80078125</v>
          </cell>
          <cell r="DU377">
            <v>14.277790485179969</v>
          </cell>
          <cell r="DV377">
            <v>6.9268901367187503</v>
          </cell>
          <cell r="DW377">
            <v>6.3627534179687499</v>
          </cell>
          <cell r="DX377">
            <v>55737.72</v>
          </cell>
        </row>
        <row r="378">
          <cell r="A378" t="str">
            <v>Southern2018</v>
          </cell>
          <cell r="B378" t="str">
            <v>EAST</v>
          </cell>
          <cell r="C378" t="str">
            <v>Southern</v>
          </cell>
          <cell r="D378">
            <v>2018</v>
          </cell>
          <cell r="F378">
            <v>307111.80800000002</v>
          </cell>
          <cell r="G378">
            <v>36147.01953125</v>
          </cell>
          <cell r="H378">
            <v>72.824826301988224</v>
          </cell>
          <cell r="I378">
            <v>19.824712890625001</v>
          </cell>
          <cell r="J378">
            <v>0.58199999999999996</v>
          </cell>
          <cell r="K378">
            <v>23.215876953125001</v>
          </cell>
          <cell r="L378">
            <v>14.693129882812499</v>
          </cell>
          <cell r="M378">
            <v>0.27100000000000002</v>
          </cell>
          <cell r="N378">
            <v>0</v>
          </cell>
          <cell r="O378">
            <v>1.1446163330078101</v>
          </cell>
          <cell r="P378">
            <v>0</v>
          </cell>
          <cell r="Q378">
            <v>0</v>
          </cell>
          <cell r="R378">
            <v>0</v>
          </cell>
          <cell r="S378">
            <v>0.19844909667968802</v>
          </cell>
          <cell r="T378">
            <v>4.0436101074218804</v>
          </cell>
          <cell r="U378">
            <v>3.2000001519918399E-5</v>
          </cell>
          <cell r="V378">
            <v>0</v>
          </cell>
          <cell r="W378">
            <v>0.24742495727539099</v>
          </cell>
          <cell r="X378">
            <v>2.08394432067871E-3</v>
          </cell>
          <cell r="Y378">
            <v>1.675</v>
          </cell>
          <cell r="Z378">
            <v>60.065348756545212</v>
          </cell>
          <cell r="AA378">
            <v>15.985236328125</v>
          </cell>
          <cell r="AB378">
            <v>0.53232110595703097</v>
          </cell>
          <cell r="AC378">
            <v>20.014583984375001</v>
          </cell>
          <cell r="AD378">
            <v>12.8803125</v>
          </cell>
          <cell r="AE378">
            <v>0.20752780151367198</v>
          </cell>
          <cell r="AF378">
            <v>0</v>
          </cell>
          <cell r="AG378">
            <v>0.72507525634765602</v>
          </cell>
          <cell r="AH378">
            <v>0</v>
          </cell>
          <cell r="AI378">
            <v>0</v>
          </cell>
          <cell r="AJ378">
            <v>0</v>
          </cell>
          <cell r="AK378">
            <v>0.13872102355957</v>
          </cell>
          <cell r="AL378">
            <v>1.464759765625</v>
          </cell>
          <cell r="AM378">
            <v>9.9022025242447901E-6</v>
          </cell>
          <cell r="AN378">
            <v>0</v>
          </cell>
          <cell r="AO378">
            <v>0.12371247863769499</v>
          </cell>
          <cell r="AP378">
            <v>3.7474301457405103E-4</v>
          </cell>
          <cell r="AQ378">
            <v>1.675</v>
          </cell>
          <cell r="AR378">
            <v>312546.4621639481</v>
          </cell>
          <cell r="AS378">
            <v>102263.776</v>
          </cell>
          <cell r="AT378">
            <v>4650.0985000000001</v>
          </cell>
          <cell r="AU378">
            <v>134685.32800000001</v>
          </cell>
          <cell r="AV378">
            <v>3187.5045</v>
          </cell>
          <cell r="AW378">
            <v>78.728312500000001</v>
          </cell>
          <cell r="AX378">
            <v>0</v>
          </cell>
          <cell r="AY378">
            <v>375.87925000000001</v>
          </cell>
          <cell r="AZ378">
            <v>0</v>
          </cell>
          <cell r="BA378">
            <v>0</v>
          </cell>
          <cell r="BB378">
            <v>0</v>
          </cell>
          <cell r="BC378">
            <v>213.744</v>
          </cell>
          <cell r="BD378">
            <v>12830.455</v>
          </cell>
          <cell r="BE378">
            <v>8.6743293762207005E-2</v>
          </cell>
          <cell r="BF378">
            <v>0</v>
          </cell>
          <cell r="BG378">
            <v>1083.7212500000001</v>
          </cell>
          <cell r="BH378">
            <v>3.2827487792968801</v>
          </cell>
          <cell r="BI378">
            <v>-2199.1979999999999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29.883859375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1064898752</v>
          </cell>
          <cell r="BT378">
            <v>39990848</v>
          </cell>
          <cell r="BU378">
            <v>943362816</v>
          </cell>
          <cell r="BV378">
            <v>32858470</v>
          </cell>
          <cell r="BW378">
            <v>851056.5625</v>
          </cell>
          <cell r="BX378">
            <v>0</v>
          </cell>
          <cell r="BY378">
            <v>5190489.5</v>
          </cell>
          <cell r="BZ378">
            <v>0</v>
          </cell>
          <cell r="CA378">
            <v>0</v>
          </cell>
          <cell r="CB378">
            <v>0</v>
          </cell>
          <cell r="CC378">
            <v>3107331.5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408981.53125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840000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35880</v>
          </cell>
          <cell r="CU378">
            <v>0</v>
          </cell>
          <cell r="CV378">
            <v>0</v>
          </cell>
          <cell r="CW378">
            <v>1</v>
          </cell>
          <cell r="CX378">
            <v>0</v>
          </cell>
          <cell r="CY378">
            <v>1019000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2000000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Q378">
            <v>3.2235367386363505</v>
          </cell>
          <cell r="DR378">
            <v>5.6620097903032036</v>
          </cell>
          <cell r="DS378">
            <v>19.910912678179777</v>
          </cell>
          <cell r="DT378">
            <v>60806.734375</v>
          </cell>
          <cell r="DU378">
            <v>14.412597674242352</v>
          </cell>
          <cell r="DV378">
            <v>6.9268901367187503</v>
          </cell>
          <cell r="DW378">
            <v>6.3177138671874999</v>
          </cell>
          <cell r="DX378">
            <v>55343.171999999999</v>
          </cell>
        </row>
        <row r="379">
          <cell r="A379" t="str">
            <v>Southern2019</v>
          </cell>
          <cell r="B379" t="str">
            <v>EAST</v>
          </cell>
          <cell r="C379" t="str">
            <v>Southern</v>
          </cell>
          <cell r="D379">
            <v>2019</v>
          </cell>
          <cell r="F379">
            <v>315085.984</v>
          </cell>
          <cell r="G379">
            <v>37391.88671875</v>
          </cell>
          <cell r="H379">
            <v>74.751020699914534</v>
          </cell>
          <cell r="I379">
            <v>18.7577421875</v>
          </cell>
          <cell r="J379">
            <v>0.58199999999999996</v>
          </cell>
          <cell r="K379">
            <v>25.092041015625</v>
          </cell>
          <cell r="L379">
            <v>14.693129882812499</v>
          </cell>
          <cell r="M379">
            <v>0.27100000000000002</v>
          </cell>
          <cell r="N379">
            <v>0</v>
          </cell>
          <cell r="O379">
            <v>1.1446163330078101</v>
          </cell>
          <cell r="P379">
            <v>0</v>
          </cell>
          <cell r="Q379">
            <v>0</v>
          </cell>
          <cell r="R379">
            <v>0</v>
          </cell>
          <cell r="S379">
            <v>0.19844909667968802</v>
          </cell>
          <cell r="T379">
            <v>4.0436101074218804</v>
          </cell>
          <cell r="U379">
            <v>3.2000001519918399E-5</v>
          </cell>
          <cell r="V379">
            <v>0</v>
          </cell>
          <cell r="W379">
            <v>0.24742495727539099</v>
          </cell>
          <cell r="X379">
            <v>2.0849828720092799E-3</v>
          </cell>
          <cell r="Y379">
            <v>1.675</v>
          </cell>
          <cell r="Z379">
            <v>62.019480494790699</v>
          </cell>
          <cell r="AA379">
            <v>15.183197265624999</v>
          </cell>
          <cell r="AB379">
            <v>0.53232110595703097</v>
          </cell>
          <cell r="AC379">
            <v>21.784449218750002</v>
          </cell>
          <cell r="AD379">
            <v>12.877576171875001</v>
          </cell>
          <cell r="AE379">
            <v>0.206950988769531</v>
          </cell>
          <cell r="AF379">
            <v>0</v>
          </cell>
          <cell r="AG379">
            <v>0.70410894775390598</v>
          </cell>
          <cell r="AH379">
            <v>0</v>
          </cell>
          <cell r="AI379">
            <v>0</v>
          </cell>
          <cell r="AJ379">
            <v>0</v>
          </cell>
          <cell r="AK379">
            <v>0.13670426940918001</v>
          </cell>
          <cell r="AL379">
            <v>1.464759765625</v>
          </cell>
          <cell r="AM379">
            <v>9.9022025242447901E-6</v>
          </cell>
          <cell r="AN379">
            <v>0</v>
          </cell>
          <cell r="AO379">
            <v>0.12371247863769499</v>
          </cell>
          <cell r="AP379">
            <v>3.7495049834251399E-4</v>
          </cell>
          <cell r="AQ379">
            <v>1.675</v>
          </cell>
          <cell r="AR379">
            <v>323240.50401477813</v>
          </cell>
          <cell r="AS379">
            <v>95466.288</v>
          </cell>
          <cell r="AT379">
            <v>4648.8795</v>
          </cell>
          <cell r="AU379">
            <v>143555.984</v>
          </cell>
          <cell r="AV379">
            <v>2995.1424999999999</v>
          </cell>
          <cell r="AW379">
            <v>75.0762421875</v>
          </cell>
          <cell r="AX379">
            <v>0</v>
          </cell>
          <cell r="AY379">
            <v>375.87925000000001</v>
          </cell>
          <cell r="AZ379">
            <v>0</v>
          </cell>
          <cell r="BA379">
            <v>0</v>
          </cell>
          <cell r="BB379">
            <v>0</v>
          </cell>
          <cell r="BC379">
            <v>213.744</v>
          </cell>
          <cell r="BD379">
            <v>12828.621999999999</v>
          </cell>
          <cell r="BE379">
            <v>8.6743293762207005E-2</v>
          </cell>
          <cell r="BF379">
            <v>0</v>
          </cell>
          <cell r="BG379">
            <v>1083.7212500000001</v>
          </cell>
          <cell r="BH379">
            <v>3.2845664062500002</v>
          </cell>
          <cell r="BI379">
            <v>-2249.3854999999999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29.617462890624999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993133248</v>
          </cell>
          <cell r="BT379">
            <v>39980364</v>
          </cell>
          <cell r="BU379">
            <v>1003239232</v>
          </cell>
          <cell r="BV379">
            <v>30888866</v>
          </cell>
          <cell r="BW379">
            <v>813709.0625</v>
          </cell>
          <cell r="BX379">
            <v>0</v>
          </cell>
          <cell r="BY379">
            <v>5190489.5</v>
          </cell>
          <cell r="BZ379">
            <v>0</v>
          </cell>
          <cell r="CA379">
            <v>0</v>
          </cell>
          <cell r="CB379">
            <v>0</v>
          </cell>
          <cell r="CC379">
            <v>3107331.5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405335.71875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1117000</v>
          </cell>
          <cell r="CR379">
            <v>0</v>
          </cell>
          <cell r="CS379">
            <v>0</v>
          </cell>
          <cell r="CT379">
            <v>37128</v>
          </cell>
          <cell r="CU379">
            <v>0</v>
          </cell>
          <cell r="CV379">
            <v>0</v>
          </cell>
          <cell r="CW379">
            <v>1</v>
          </cell>
          <cell r="CX379">
            <v>0</v>
          </cell>
          <cell r="CY379">
            <v>1193000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1600000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Q379">
            <v>3.2703172072233353</v>
          </cell>
          <cell r="DR379">
            <v>5.7776727774537431</v>
          </cell>
          <cell r="DS379">
            <v>19.883364494958293</v>
          </cell>
          <cell r="DT379">
            <v>62436.0234375</v>
          </cell>
          <cell r="DU379">
            <v>14.05250046342014</v>
          </cell>
          <cell r="DV379">
            <v>8.0438901367187494</v>
          </cell>
          <cell r="DW379">
            <v>7.3303154296875004</v>
          </cell>
          <cell r="DX379">
            <v>64213.563999999998</v>
          </cell>
        </row>
        <row r="380">
          <cell r="A380" t="str">
            <v>Southern2020</v>
          </cell>
          <cell r="B380" t="str">
            <v>EAST</v>
          </cell>
          <cell r="C380" t="str">
            <v>Southern</v>
          </cell>
          <cell r="D380">
            <v>2020</v>
          </cell>
          <cell r="F380">
            <v>324325.728</v>
          </cell>
          <cell r="G380">
            <v>38675.14453125</v>
          </cell>
          <cell r="H380">
            <v>76.928404218610368</v>
          </cell>
          <cell r="I380">
            <v>17.731279296875002</v>
          </cell>
          <cell r="J380">
            <v>0.58199999999999996</v>
          </cell>
          <cell r="K380">
            <v>28.293578125</v>
          </cell>
          <cell r="L380">
            <v>14.694923828125001</v>
          </cell>
          <cell r="M380">
            <v>0.27100000000000002</v>
          </cell>
          <cell r="N380">
            <v>0</v>
          </cell>
          <cell r="O380">
            <v>1.1451192626953099</v>
          </cell>
          <cell r="P380">
            <v>0</v>
          </cell>
          <cell r="Q380">
            <v>0</v>
          </cell>
          <cell r="R380">
            <v>0</v>
          </cell>
          <cell r="S380">
            <v>0.19845857238769499</v>
          </cell>
          <cell r="T380">
            <v>4.0436101074218804</v>
          </cell>
          <cell r="U380">
            <v>3.2000001519918399E-5</v>
          </cell>
          <cell r="V380">
            <v>0</v>
          </cell>
          <cell r="W380">
            <v>0.247426528930664</v>
          </cell>
          <cell r="X380">
            <v>2.0863604545593301E-3</v>
          </cell>
          <cell r="Y380">
            <v>1.675</v>
          </cell>
          <cell r="Z380">
            <v>64.391826495436945</v>
          </cell>
          <cell r="AA380">
            <v>14.384203125000001</v>
          </cell>
          <cell r="AB380">
            <v>0.53242504882812502</v>
          </cell>
          <cell r="AC380">
            <v>24.885193359374998</v>
          </cell>
          <cell r="AD380">
            <v>12.874124023437499</v>
          </cell>
          <cell r="AE380">
            <v>0.204170608520508</v>
          </cell>
          <cell r="AF380">
            <v>0</v>
          </cell>
          <cell r="AG380">
            <v>0.68276440429687502</v>
          </cell>
          <cell r="AH380">
            <v>0</v>
          </cell>
          <cell r="AI380">
            <v>0</v>
          </cell>
          <cell r="AJ380">
            <v>0</v>
          </cell>
          <cell r="AK380">
            <v>0.13545323181152302</v>
          </cell>
          <cell r="AL380">
            <v>1.4676708984375</v>
          </cell>
          <cell r="AM380">
            <v>9.9072735756635694E-6</v>
          </cell>
          <cell r="AN380">
            <v>0</v>
          </cell>
          <cell r="AO380">
            <v>0.123713264465332</v>
          </cell>
          <cell r="AP380">
            <v>3.7499117851257302E-4</v>
          </cell>
          <cell r="AQ380">
            <v>1.675</v>
          </cell>
          <cell r="AR380">
            <v>335205.6961001968</v>
          </cell>
          <cell r="AS380">
            <v>88867.767999999996</v>
          </cell>
          <cell r="AT380">
            <v>4665.5344999999998</v>
          </cell>
          <cell r="AU380">
            <v>161593.64799999999</v>
          </cell>
          <cell r="AV380">
            <v>2458.223</v>
          </cell>
          <cell r="AW380">
            <v>67.679765625000002</v>
          </cell>
          <cell r="AX380">
            <v>0</v>
          </cell>
          <cell r="AY380">
            <v>377.07709375000002</v>
          </cell>
          <cell r="AZ380">
            <v>0</v>
          </cell>
          <cell r="BA380">
            <v>0</v>
          </cell>
          <cell r="BB380">
            <v>0</v>
          </cell>
          <cell r="BC380">
            <v>214.32959374999999</v>
          </cell>
          <cell r="BD380">
            <v>12889.252</v>
          </cell>
          <cell r="BE380">
            <v>8.7025489807128903E-2</v>
          </cell>
          <cell r="BF380">
            <v>0</v>
          </cell>
          <cell r="BG380">
            <v>1086.697375</v>
          </cell>
          <cell r="BH380">
            <v>3.2939223632812502</v>
          </cell>
          <cell r="BI380">
            <v>-2283.1875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28.953324218750002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921984064</v>
          </cell>
          <cell r="BT380">
            <v>40123596</v>
          </cell>
          <cell r="BU380">
            <v>1122114560</v>
          </cell>
          <cell r="BV380">
            <v>25344792</v>
          </cell>
          <cell r="BW380">
            <v>733596.3125</v>
          </cell>
          <cell r="BX380">
            <v>0</v>
          </cell>
          <cell r="BY380">
            <v>5207040</v>
          </cell>
          <cell r="BZ380">
            <v>0</v>
          </cell>
          <cell r="CA380">
            <v>0</v>
          </cell>
          <cell r="CB380">
            <v>0</v>
          </cell>
          <cell r="CC380">
            <v>3115844.75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396246.53125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37858</v>
          </cell>
          <cell r="CU380">
            <v>0</v>
          </cell>
          <cell r="CV380">
            <v>0</v>
          </cell>
          <cell r="CW380">
            <v>2</v>
          </cell>
          <cell r="CX380">
            <v>0</v>
          </cell>
          <cell r="CY380">
            <v>509000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3200000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Q380">
            <v>3.3080159615426932</v>
          </cell>
          <cell r="DR380">
            <v>5.9091315061449698</v>
          </cell>
          <cell r="DS380">
            <v>19.709162816768337</v>
          </cell>
          <cell r="DT380">
            <v>64102.78125</v>
          </cell>
          <cell r="DU380">
            <v>13.516053962974246</v>
          </cell>
          <cell r="DV380">
            <v>8.0438901367187494</v>
          </cell>
          <cell r="DW380">
            <v>7.4267236328125001</v>
          </cell>
          <cell r="DX380">
            <v>65236.34</v>
          </cell>
        </row>
        <row r="381">
          <cell r="A381" t="str">
            <v>Southern2021</v>
          </cell>
          <cell r="B381" t="str">
            <v>EAST</v>
          </cell>
          <cell r="C381" t="str">
            <v>Southern</v>
          </cell>
          <cell r="D381">
            <v>2021</v>
          </cell>
          <cell r="F381">
            <v>331064</v>
          </cell>
          <cell r="G381">
            <v>39621.8671875</v>
          </cell>
          <cell r="H381">
            <v>78.470953839238717</v>
          </cell>
          <cell r="I381">
            <v>17.314316406250001</v>
          </cell>
          <cell r="J381">
            <v>0.77035614013671894</v>
          </cell>
          <cell r="K381">
            <v>29.892041015625001</v>
          </cell>
          <cell r="L381">
            <v>14.8681298828125</v>
          </cell>
          <cell r="M381">
            <v>0.27100000000000002</v>
          </cell>
          <cell r="N381">
            <v>0</v>
          </cell>
          <cell r="O381">
            <v>1.1446163330078101</v>
          </cell>
          <cell r="P381">
            <v>0</v>
          </cell>
          <cell r="Q381">
            <v>0</v>
          </cell>
          <cell r="R381">
            <v>0</v>
          </cell>
          <cell r="S381">
            <v>0.19844909667968802</v>
          </cell>
          <cell r="T381">
            <v>4.0436101074218804</v>
          </cell>
          <cell r="U381">
            <v>3.2000001519918399E-5</v>
          </cell>
          <cell r="V381">
            <v>0</v>
          </cell>
          <cell r="W381">
            <v>0.24742495727539099</v>
          </cell>
          <cell r="X381">
            <v>2.0877633094787602E-3</v>
          </cell>
          <cell r="Y381">
            <v>1.675</v>
          </cell>
          <cell r="Z381">
            <v>65.806877454977467</v>
          </cell>
          <cell r="AA381">
            <v>14.044833984375</v>
          </cell>
          <cell r="AB381">
            <v>0.70205676269531292</v>
          </cell>
          <cell r="AC381">
            <v>26.437574218750001</v>
          </cell>
          <cell r="AD381">
            <v>13.038650390625</v>
          </cell>
          <cell r="AE381">
            <v>0.20344709777832001</v>
          </cell>
          <cell r="AF381">
            <v>0</v>
          </cell>
          <cell r="AG381">
            <v>0.66573529052734393</v>
          </cell>
          <cell r="AH381">
            <v>0</v>
          </cell>
          <cell r="AI381">
            <v>0</v>
          </cell>
          <cell r="AJ381">
            <v>0</v>
          </cell>
          <cell r="AK381">
            <v>0.13511820983886699</v>
          </cell>
          <cell r="AL381">
            <v>1.464759765625</v>
          </cell>
          <cell r="AM381">
            <v>1.0222267359495199E-5</v>
          </cell>
          <cell r="AN381">
            <v>0</v>
          </cell>
          <cell r="AO381">
            <v>0.12371247863769499</v>
          </cell>
          <cell r="AP381">
            <v>3.75518232584E-4</v>
          </cell>
          <cell r="AQ381">
            <v>1.675</v>
          </cell>
          <cell r="AR381">
            <v>342382.8513170777</v>
          </cell>
          <cell r="AS381">
            <v>86032.535999999993</v>
          </cell>
          <cell r="AT381">
            <v>6128.8585000000003</v>
          </cell>
          <cell r="AU381">
            <v>171294.92800000001</v>
          </cell>
          <cell r="AV381">
            <v>2552.4144999999999</v>
          </cell>
          <cell r="AW381">
            <v>65.624898437499994</v>
          </cell>
          <cell r="AX381">
            <v>0</v>
          </cell>
          <cell r="AY381">
            <v>375.87925000000001</v>
          </cell>
          <cell r="AZ381">
            <v>0</v>
          </cell>
          <cell r="BA381">
            <v>0</v>
          </cell>
          <cell r="BB381">
            <v>0</v>
          </cell>
          <cell r="BC381">
            <v>213.744</v>
          </cell>
          <cell r="BD381">
            <v>12828.682000000001</v>
          </cell>
          <cell r="BE381">
            <v>8.9547058105468813E-2</v>
          </cell>
          <cell r="BF381">
            <v>0</v>
          </cell>
          <cell r="BG381">
            <v>1083.7212500000001</v>
          </cell>
          <cell r="BH381">
            <v>3.2895395507812499</v>
          </cell>
          <cell r="BI381">
            <v>-2310.357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28.752832031250001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893956672</v>
          </cell>
          <cell r="BT381">
            <v>56749204</v>
          </cell>
          <cell r="BU381">
            <v>1187289472</v>
          </cell>
          <cell r="BV381">
            <v>26285202</v>
          </cell>
          <cell r="BW381">
            <v>711449.125</v>
          </cell>
          <cell r="BX381">
            <v>0</v>
          </cell>
          <cell r="BY381">
            <v>5190489.5</v>
          </cell>
          <cell r="BZ381">
            <v>0</v>
          </cell>
          <cell r="CA381">
            <v>0</v>
          </cell>
          <cell r="CB381">
            <v>0</v>
          </cell>
          <cell r="CC381">
            <v>3107331.5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393502.625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250000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38107</v>
          </cell>
          <cell r="CU381">
            <v>0</v>
          </cell>
          <cell r="CV381">
            <v>0</v>
          </cell>
          <cell r="CW381">
            <v>1</v>
          </cell>
          <cell r="CX381">
            <v>0</v>
          </cell>
          <cell r="CY381">
            <v>139000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1600000</v>
          </cell>
          <cell r="DF381">
            <v>175000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Q381">
            <v>3.3749941070969487</v>
          </cell>
          <cell r="DR381">
            <v>6.0756320763534912</v>
          </cell>
          <cell r="DS381">
            <v>19.587100221042579</v>
          </cell>
          <cell r="DT381">
            <v>65695.1640625</v>
          </cell>
          <cell r="DU381">
            <v>13.003358699820087</v>
          </cell>
          <cell r="DV381">
            <v>8.0438901367187494</v>
          </cell>
          <cell r="DW381">
            <v>7.3156035156249999</v>
          </cell>
          <cell r="DX381">
            <v>64084.688000000002</v>
          </cell>
        </row>
        <row r="382">
          <cell r="A382" t="str">
            <v>Southern2022</v>
          </cell>
          <cell r="B382" t="str">
            <v>EAST</v>
          </cell>
          <cell r="C382" t="str">
            <v>Southern</v>
          </cell>
          <cell r="D382">
            <v>2022</v>
          </cell>
          <cell r="F382">
            <v>338774.46399999998</v>
          </cell>
          <cell r="G382">
            <v>40779.828125</v>
          </cell>
          <cell r="H382">
            <v>80.613856862958514</v>
          </cell>
          <cell r="I382">
            <v>17.145574218749999</v>
          </cell>
          <cell r="J382">
            <v>0.83199999999999996</v>
          </cell>
          <cell r="K382">
            <v>31.092041015625</v>
          </cell>
          <cell r="L382">
            <v>15.918129882812501</v>
          </cell>
          <cell r="M382">
            <v>0.27100000000000002</v>
          </cell>
          <cell r="N382">
            <v>0</v>
          </cell>
          <cell r="O382">
            <v>1.1446163330078101</v>
          </cell>
          <cell r="P382">
            <v>0</v>
          </cell>
          <cell r="Q382">
            <v>0</v>
          </cell>
          <cell r="R382">
            <v>0</v>
          </cell>
          <cell r="S382">
            <v>0.19844909667968802</v>
          </cell>
          <cell r="T382">
            <v>4.0436101074218804</v>
          </cell>
          <cell r="U382">
            <v>3.2000001519918399E-5</v>
          </cell>
          <cell r="V382">
            <v>0</v>
          </cell>
          <cell r="W382">
            <v>0.24742495727539099</v>
          </cell>
          <cell r="X382">
            <v>2.0891146659851099E-3</v>
          </cell>
          <cell r="Y382">
            <v>1.675</v>
          </cell>
          <cell r="Z382">
            <v>67.932786118071519</v>
          </cell>
          <cell r="AA382">
            <v>13.912951171874999</v>
          </cell>
          <cell r="AB382">
            <v>0.76098138427734396</v>
          </cell>
          <cell r="AC382">
            <v>27.600267578124999</v>
          </cell>
          <cell r="AD382">
            <v>14.050349609375001</v>
          </cell>
          <cell r="AE382">
            <v>0.20177656555175802</v>
          </cell>
          <cell r="AF382">
            <v>0</v>
          </cell>
          <cell r="AG382">
            <v>0.64516247558593798</v>
          </cell>
          <cell r="AH382">
            <v>0</v>
          </cell>
          <cell r="AI382">
            <v>0</v>
          </cell>
          <cell r="AJ382">
            <v>0</v>
          </cell>
          <cell r="AK382">
            <v>0.13446594238281301</v>
          </cell>
          <cell r="AL382">
            <v>1.464759765625</v>
          </cell>
          <cell r="AM382">
            <v>1.0222267359495199E-5</v>
          </cell>
          <cell r="AN382">
            <v>0</v>
          </cell>
          <cell r="AO382">
            <v>0.12371247863769499</v>
          </cell>
          <cell r="AP382">
            <v>3.7577983736991898E-4</v>
          </cell>
          <cell r="AQ382">
            <v>1.675</v>
          </cell>
          <cell r="AR382">
            <v>352307.84606390388</v>
          </cell>
          <cell r="AS382">
            <v>85343.823999999993</v>
          </cell>
          <cell r="AT382">
            <v>6647.6745000000001</v>
          </cell>
          <cell r="AU382">
            <v>180318.704</v>
          </cell>
          <cell r="AV382">
            <v>3254.1757499999999</v>
          </cell>
          <cell r="AW382">
            <v>69.069062500000001</v>
          </cell>
          <cell r="AX382">
            <v>0</v>
          </cell>
          <cell r="AY382">
            <v>375.87925000000001</v>
          </cell>
          <cell r="AZ382">
            <v>0</v>
          </cell>
          <cell r="BA382">
            <v>0</v>
          </cell>
          <cell r="BB382">
            <v>0</v>
          </cell>
          <cell r="BC382">
            <v>213.744</v>
          </cell>
          <cell r="BD382">
            <v>12830.868</v>
          </cell>
          <cell r="BE382">
            <v>8.9547058105468813E-2</v>
          </cell>
          <cell r="BF382">
            <v>0</v>
          </cell>
          <cell r="BG382">
            <v>1083.7212500000001</v>
          </cell>
          <cell r="BH382">
            <v>3.29183129882813</v>
          </cell>
          <cell r="BI382">
            <v>-2361.4182500000002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28.579123046875001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886498432</v>
          </cell>
          <cell r="BT382">
            <v>62624712</v>
          </cell>
          <cell r="BU382">
            <v>1248920576</v>
          </cell>
          <cell r="BV382">
            <v>33334798</v>
          </cell>
          <cell r="BW382">
            <v>747779.8125</v>
          </cell>
          <cell r="BX382">
            <v>0</v>
          </cell>
          <cell r="BY382">
            <v>5190489.5</v>
          </cell>
          <cell r="BZ382">
            <v>0</v>
          </cell>
          <cell r="CA382">
            <v>0</v>
          </cell>
          <cell r="CB382">
            <v>0</v>
          </cell>
          <cell r="CC382">
            <v>3107331.5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391125.3125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38360</v>
          </cell>
          <cell r="CU382">
            <v>0</v>
          </cell>
          <cell r="CV382">
            <v>0</v>
          </cell>
          <cell r="CW382">
            <v>1</v>
          </cell>
          <cell r="CX382">
            <v>0</v>
          </cell>
          <cell r="CY382">
            <v>257000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1200000</v>
          </cell>
          <cell r="DF382">
            <v>1050000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Q382">
            <v>3.4569671974332379</v>
          </cell>
          <cell r="DR382">
            <v>6.2953698986860154</v>
          </cell>
          <cell r="DS382">
            <v>19.780616063237616</v>
          </cell>
          <cell r="DT382">
            <v>67281.9609375</v>
          </cell>
          <cell r="DU382">
            <v>12.846862633581258</v>
          </cell>
          <cell r="DV382">
            <v>8.0438901367187494</v>
          </cell>
          <cell r="DW382">
            <v>7.3629731445312503</v>
          </cell>
          <cell r="DX382">
            <v>64499.644</v>
          </cell>
        </row>
        <row r="383">
          <cell r="A383" t="str">
            <v>Southern2023</v>
          </cell>
          <cell r="B383" t="str">
            <v>EAST</v>
          </cell>
          <cell r="C383" t="str">
            <v>Southern</v>
          </cell>
          <cell r="D383">
            <v>2023</v>
          </cell>
          <cell r="F383">
            <v>346450.33600000001</v>
          </cell>
          <cell r="G383">
            <v>41863.58984375</v>
          </cell>
          <cell r="H383">
            <v>82.455195324420927</v>
          </cell>
          <cell r="I383">
            <v>16.9533515625</v>
          </cell>
          <cell r="J383">
            <v>0.83199999999999996</v>
          </cell>
          <cell r="K383">
            <v>33.0920390625</v>
          </cell>
          <cell r="L383">
            <v>15.918129882812501</v>
          </cell>
          <cell r="M383">
            <v>0.27100000000000002</v>
          </cell>
          <cell r="N383">
            <v>0</v>
          </cell>
          <cell r="O383">
            <v>1.1446163330078101</v>
          </cell>
          <cell r="P383">
            <v>0</v>
          </cell>
          <cell r="Q383">
            <v>0</v>
          </cell>
          <cell r="R383">
            <v>0</v>
          </cell>
          <cell r="S383">
            <v>0.19844909667968802</v>
          </cell>
          <cell r="T383">
            <v>4.0436101074218804</v>
          </cell>
          <cell r="U383">
            <v>3.3593643188476595E-2</v>
          </cell>
          <cell r="V383">
            <v>0</v>
          </cell>
          <cell r="W383">
            <v>0.24742495727539099</v>
          </cell>
          <cell r="X383">
            <v>2.0905423164367699E-3</v>
          </cell>
          <cell r="Y383">
            <v>1.675</v>
          </cell>
          <cell r="Z383">
            <v>69.72537614962458</v>
          </cell>
          <cell r="AA383">
            <v>13.7736708984375</v>
          </cell>
          <cell r="AB383">
            <v>0.76098138427734396</v>
          </cell>
          <cell r="AC383">
            <v>29.534984375000001</v>
          </cell>
          <cell r="AD383">
            <v>14.039075195312501</v>
          </cell>
          <cell r="AE383">
            <v>0.19851809692382802</v>
          </cell>
          <cell r="AF383">
            <v>0</v>
          </cell>
          <cell r="AG383">
            <v>0.61431146240234402</v>
          </cell>
          <cell r="AH383">
            <v>0</v>
          </cell>
          <cell r="AI383">
            <v>0</v>
          </cell>
          <cell r="AJ383">
            <v>0</v>
          </cell>
          <cell r="AK383">
            <v>0.13230921936035198</v>
          </cell>
          <cell r="AL383">
            <v>1.464759765625</v>
          </cell>
          <cell r="AM383">
            <v>1.43764553070068E-2</v>
          </cell>
          <cell r="AN383">
            <v>0</v>
          </cell>
          <cell r="AO383">
            <v>0.12371247863769499</v>
          </cell>
          <cell r="AP383">
            <v>3.7603709101676901E-4</v>
          </cell>
          <cell r="AQ383">
            <v>1.675</v>
          </cell>
          <cell r="AR383">
            <v>361554.88009472651</v>
          </cell>
          <cell r="AS383">
            <v>83287.304000000004</v>
          </cell>
          <cell r="AT383">
            <v>6648.1554999999998</v>
          </cell>
          <cell r="AU383">
            <v>191598</v>
          </cell>
          <cell r="AV383">
            <v>2971.61825</v>
          </cell>
          <cell r="AW383">
            <v>61.028492187499999</v>
          </cell>
          <cell r="AX383">
            <v>0</v>
          </cell>
          <cell r="AY383">
            <v>375.87925000000001</v>
          </cell>
          <cell r="AZ383">
            <v>0</v>
          </cell>
          <cell r="BA383">
            <v>0</v>
          </cell>
          <cell r="BB383">
            <v>0</v>
          </cell>
          <cell r="BC383">
            <v>213.744</v>
          </cell>
          <cell r="BD383">
            <v>12830.816999999999</v>
          </cell>
          <cell r="BE383">
            <v>125.93774999999999</v>
          </cell>
          <cell r="BF383">
            <v>0</v>
          </cell>
          <cell r="BG383">
            <v>1083.7212500000001</v>
          </cell>
          <cell r="BH383">
            <v>3.2940849609375</v>
          </cell>
          <cell r="BI383">
            <v>-2438.23225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28.300767578125001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866657472</v>
          </cell>
          <cell r="BT383">
            <v>62631636</v>
          </cell>
          <cell r="BU383">
            <v>1324049536</v>
          </cell>
          <cell r="BV383">
            <v>30441160</v>
          </cell>
          <cell r="BW383">
            <v>660905.375</v>
          </cell>
          <cell r="BX383">
            <v>0</v>
          </cell>
          <cell r="BY383">
            <v>5190489.5</v>
          </cell>
          <cell r="BZ383">
            <v>0</v>
          </cell>
          <cell r="CA383">
            <v>0</v>
          </cell>
          <cell r="CB383">
            <v>0</v>
          </cell>
          <cell r="CC383">
            <v>3107331.5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387315.8125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50000</v>
          </cell>
          <cell r="CT383">
            <v>38999</v>
          </cell>
          <cell r="CU383">
            <v>0</v>
          </cell>
          <cell r="CV383">
            <v>0</v>
          </cell>
          <cell r="CW383">
            <v>1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2000000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Q383">
            <v>3.5380220549232164</v>
          </cell>
          <cell r="DR383">
            <v>6.4743823904787803</v>
          </cell>
          <cell r="DS383">
            <v>19.902780417207126</v>
          </cell>
          <cell r="DT383">
            <v>68863.9296875</v>
          </cell>
          <cell r="DU383">
            <v>12.582480337228262</v>
          </cell>
          <cell r="DV383">
            <v>8.0438901367187494</v>
          </cell>
          <cell r="DW383">
            <v>7.3933007812499998</v>
          </cell>
          <cell r="DX383">
            <v>64765.311999999998</v>
          </cell>
        </row>
        <row r="384">
          <cell r="A384" t="str">
            <v>Southern2024</v>
          </cell>
          <cell r="B384" t="str">
            <v>EAST</v>
          </cell>
          <cell r="C384" t="str">
            <v>Southern</v>
          </cell>
          <cell r="D384">
            <v>2024</v>
          </cell>
          <cell r="F384">
            <v>355125.08799999999</v>
          </cell>
          <cell r="G384">
            <v>42549.046875</v>
          </cell>
          <cell r="H384">
            <v>84.136136665582654</v>
          </cell>
          <cell r="I384">
            <v>16.953390625000001</v>
          </cell>
          <cell r="J384">
            <v>1.06741052246094</v>
          </cell>
          <cell r="K384">
            <v>34.293578125000003</v>
          </cell>
          <cell r="L384">
            <v>16.094923828125001</v>
          </cell>
          <cell r="M384">
            <v>0.27100000000000002</v>
          </cell>
          <cell r="N384">
            <v>0</v>
          </cell>
          <cell r="O384">
            <v>1.1451192626953099</v>
          </cell>
          <cell r="P384">
            <v>0</v>
          </cell>
          <cell r="Q384">
            <v>0</v>
          </cell>
          <cell r="R384">
            <v>0</v>
          </cell>
          <cell r="S384">
            <v>0.19845857238769499</v>
          </cell>
          <cell r="T384">
            <v>4.0436101074218804</v>
          </cell>
          <cell r="U384">
            <v>0.10023691558837901</v>
          </cell>
          <cell r="V384">
            <v>0</v>
          </cell>
          <cell r="W384">
            <v>0.247426528930664</v>
          </cell>
          <cell r="X384">
            <v>2.0920412540435798E-3</v>
          </cell>
          <cell r="Y384">
            <v>1.675</v>
          </cell>
          <cell r="Z384">
            <v>71.229026944041252</v>
          </cell>
          <cell r="AA384">
            <v>13.7753291015625</v>
          </cell>
          <cell r="AB384">
            <v>0.97326824951171897</v>
          </cell>
          <cell r="AC384">
            <v>30.69369140625</v>
          </cell>
          <cell r="AD384">
            <v>14.201033203125</v>
          </cell>
          <cell r="AE384">
            <v>0.196364761352539</v>
          </cell>
          <cell r="AF384">
            <v>0</v>
          </cell>
          <cell r="AG384">
            <v>0.60185565185546896</v>
          </cell>
          <cell r="AH384">
            <v>0</v>
          </cell>
          <cell r="AI384">
            <v>0</v>
          </cell>
          <cell r="AJ384">
            <v>0</v>
          </cell>
          <cell r="AK384">
            <v>0.12998071289062499</v>
          </cell>
          <cell r="AL384">
            <v>1.4676708984375</v>
          </cell>
          <cell r="AM384">
            <v>4.15048751831055E-2</v>
          </cell>
          <cell r="AN384">
            <v>0</v>
          </cell>
          <cell r="AO384">
            <v>0.123713264465332</v>
          </cell>
          <cell r="AP384">
            <v>3.7604987621307398E-4</v>
          </cell>
          <cell r="AQ384">
            <v>1.675</v>
          </cell>
          <cell r="AR384">
            <v>368286.75878271478</v>
          </cell>
          <cell r="AS384">
            <v>81839.928</v>
          </cell>
          <cell r="AT384">
            <v>8508.0429999999997</v>
          </cell>
          <cell r="AU384">
            <v>198252.24</v>
          </cell>
          <cell r="AV384">
            <v>2667.5295000000001</v>
          </cell>
          <cell r="AW384">
            <v>50.337246093749997</v>
          </cell>
          <cell r="AX384">
            <v>0</v>
          </cell>
          <cell r="AY384">
            <v>377.07709375000002</v>
          </cell>
          <cell r="AZ384">
            <v>0</v>
          </cell>
          <cell r="BA384">
            <v>0</v>
          </cell>
          <cell r="BB384">
            <v>0</v>
          </cell>
          <cell r="BC384">
            <v>214.32959374999999</v>
          </cell>
          <cell r="BD384">
            <v>12891.543</v>
          </cell>
          <cell r="BE384">
            <v>364.57884374999998</v>
          </cell>
          <cell r="BF384">
            <v>0</v>
          </cell>
          <cell r="BG384">
            <v>1086.697375</v>
          </cell>
          <cell r="BH384">
            <v>3.3032221679687499</v>
          </cell>
          <cell r="BI384">
            <v>-2552.2809999999999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27.720908203124999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852601664</v>
          </cell>
          <cell r="BT384">
            <v>83688968</v>
          </cell>
          <cell r="BU384">
            <v>1368815872</v>
          </cell>
          <cell r="BV384">
            <v>27294194</v>
          </cell>
          <cell r="BW384">
            <v>545875</v>
          </cell>
          <cell r="BX384">
            <v>0</v>
          </cell>
          <cell r="BY384">
            <v>5207040</v>
          </cell>
          <cell r="BZ384">
            <v>0</v>
          </cell>
          <cell r="CA384">
            <v>0</v>
          </cell>
          <cell r="CB384">
            <v>0</v>
          </cell>
          <cell r="CC384">
            <v>3115844.75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379380.03125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313310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75000</v>
          </cell>
          <cell r="CT384">
            <v>39481</v>
          </cell>
          <cell r="CU384">
            <v>0</v>
          </cell>
          <cell r="CV384">
            <v>0</v>
          </cell>
          <cell r="CW384">
            <v>2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1200000</v>
          </cell>
          <cell r="DF384">
            <v>175000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Q384">
            <v>3.6177802955824396</v>
          </cell>
          <cell r="DR384">
            <v>6.5855102825692544</v>
          </cell>
          <cell r="DS384">
            <v>20.517062749936454</v>
          </cell>
          <cell r="DT384">
            <v>70399.2734375</v>
          </cell>
          <cell r="DU384">
            <v>12.795210873391557</v>
          </cell>
          <cell r="DV384">
            <v>8.0438901367187494</v>
          </cell>
          <cell r="DW384">
            <v>7.34923876953125</v>
          </cell>
          <cell r="DX384">
            <v>64555.712</v>
          </cell>
        </row>
        <row r="385">
          <cell r="A385" t="str">
            <v>Southern2025</v>
          </cell>
          <cell r="B385" t="str">
            <v>EAST</v>
          </cell>
          <cell r="C385" t="str">
            <v>Southern</v>
          </cell>
          <cell r="D385">
            <v>2025</v>
          </cell>
          <cell r="F385">
            <v>361843.87199999997</v>
          </cell>
          <cell r="G385">
            <v>43543.9609375</v>
          </cell>
          <cell r="H385">
            <v>86.035288798093802</v>
          </cell>
          <cell r="I385">
            <v>16.9533515625</v>
          </cell>
          <cell r="J385">
            <v>1.1453100585937499</v>
          </cell>
          <cell r="K385">
            <v>34.692039062500001</v>
          </cell>
          <cell r="L385">
            <v>16.093129882812502</v>
          </cell>
          <cell r="M385">
            <v>0.27100000000000002</v>
          </cell>
          <cell r="N385">
            <v>0</v>
          </cell>
          <cell r="O385">
            <v>1.1446163330078101</v>
          </cell>
          <cell r="P385">
            <v>0</v>
          </cell>
          <cell r="Q385">
            <v>0</v>
          </cell>
          <cell r="R385">
            <v>0</v>
          </cell>
          <cell r="S385">
            <v>0.19844909667968802</v>
          </cell>
          <cell r="T385">
            <v>4.0436101074218804</v>
          </cell>
          <cell r="U385">
            <v>0.17537446594238301</v>
          </cell>
          <cell r="V385">
            <v>0</v>
          </cell>
          <cell r="W385">
            <v>0.24742495727539099</v>
          </cell>
          <cell r="X385">
            <v>2.09362292289734E-3</v>
          </cell>
          <cell r="Y385">
            <v>1.675</v>
          </cell>
          <cell r="Z385">
            <v>72.911638036251077</v>
          </cell>
          <cell r="AA385">
            <v>13.7722841796875</v>
          </cell>
          <cell r="AB385">
            <v>1.0475476074218799</v>
          </cell>
          <cell r="AC385">
            <v>31.080101562500001</v>
          </cell>
          <cell r="AD385">
            <v>14.191653320312501</v>
          </cell>
          <cell r="AE385">
            <v>0.19494139099121099</v>
          </cell>
          <cell r="AF385">
            <v>0</v>
          </cell>
          <cell r="AG385">
            <v>0.58531658935546893</v>
          </cell>
          <cell r="AH385">
            <v>0</v>
          </cell>
          <cell r="AI385">
            <v>0</v>
          </cell>
          <cell r="AJ385">
            <v>0</v>
          </cell>
          <cell r="AK385">
            <v>0.12851324462890598</v>
          </cell>
          <cell r="AL385">
            <v>1.464759765625</v>
          </cell>
          <cell r="AM385">
            <v>7.1602203369140596E-2</v>
          </cell>
          <cell r="AN385">
            <v>0</v>
          </cell>
          <cell r="AO385">
            <v>0.12371247863769499</v>
          </cell>
          <cell r="AP385">
            <v>3.7659215927124E-4</v>
          </cell>
          <cell r="AQ385">
            <v>1.675</v>
          </cell>
          <cell r="AR385">
            <v>375885.37910742185</v>
          </cell>
          <cell r="AS385">
            <v>80038.44</v>
          </cell>
          <cell r="AT385">
            <v>9131.5259999999998</v>
          </cell>
          <cell r="AU385">
            <v>196387.008</v>
          </cell>
          <cell r="AV385">
            <v>2474.71</v>
          </cell>
          <cell r="AW385">
            <v>48.933562500000001</v>
          </cell>
          <cell r="AX385">
            <v>0</v>
          </cell>
          <cell r="AY385">
            <v>375.87925000000001</v>
          </cell>
          <cell r="AZ385">
            <v>0</v>
          </cell>
          <cell r="BA385">
            <v>0</v>
          </cell>
          <cell r="BB385">
            <v>0</v>
          </cell>
          <cell r="BC385">
            <v>213.744</v>
          </cell>
          <cell r="BD385">
            <v>12830.609</v>
          </cell>
          <cell r="BE385">
            <v>627.23531249999996</v>
          </cell>
          <cell r="BF385">
            <v>0</v>
          </cell>
          <cell r="BG385">
            <v>1083.7212500000001</v>
          </cell>
          <cell r="BH385">
            <v>3.2989472656249998</v>
          </cell>
          <cell r="BI385">
            <v>-2481.4357500000001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27.445535156249999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835057984</v>
          </cell>
          <cell r="BT385">
            <v>90805568</v>
          </cell>
          <cell r="BU385">
            <v>1355373312</v>
          </cell>
          <cell r="BV385">
            <v>25321718</v>
          </cell>
          <cell r="BW385">
            <v>530090.375</v>
          </cell>
          <cell r="BX385">
            <v>0</v>
          </cell>
          <cell r="BY385">
            <v>5190489.5</v>
          </cell>
          <cell r="BZ385">
            <v>0</v>
          </cell>
          <cell r="CA385">
            <v>0</v>
          </cell>
          <cell r="CB385">
            <v>0</v>
          </cell>
          <cell r="CC385">
            <v>3107331.5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375611.375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1350000</v>
          </cell>
          <cell r="CR385">
            <v>0</v>
          </cell>
          <cell r="CS385">
            <v>75000</v>
          </cell>
          <cell r="CT385">
            <v>39899</v>
          </cell>
          <cell r="CU385">
            <v>0</v>
          </cell>
          <cell r="CV385">
            <v>0</v>
          </cell>
          <cell r="CW385">
            <v>2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400000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Q385">
            <v>3.7070847884977529</v>
          </cell>
          <cell r="DR385">
            <v>6.6867127453074717</v>
          </cell>
          <cell r="DS385">
            <v>21.138057907416513</v>
          </cell>
          <cell r="DT385">
            <v>72009.59375</v>
          </cell>
          <cell r="DU385">
            <v>13.008268962049913</v>
          </cell>
          <cell r="DV385">
            <v>9.3938896484375007</v>
          </cell>
          <cell r="DW385">
            <v>8.5758291015624994</v>
          </cell>
          <cell r="DX385">
            <v>75124.263999999996</v>
          </cell>
        </row>
        <row r="386">
          <cell r="A386" t="str">
            <v>Southern2026</v>
          </cell>
          <cell r="B386" t="str">
            <v>EAST</v>
          </cell>
          <cell r="C386" t="str">
            <v>Southern</v>
          </cell>
          <cell r="D386">
            <v>2026</v>
          </cell>
          <cell r="F386">
            <v>369594.11200000002</v>
          </cell>
          <cell r="G386">
            <v>44599.66796875</v>
          </cell>
          <cell r="H386">
            <v>87.566849356174444</v>
          </cell>
          <cell r="I386">
            <v>16.756244140625</v>
          </cell>
          <cell r="J386">
            <v>1.3317825927734399</v>
          </cell>
          <cell r="K386">
            <v>35.492039062499998</v>
          </cell>
          <cell r="L386">
            <v>16.268129882812499</v>
          </cell>
          <cell r="M386">
            <v>0.27100000000000002</v>
          </cell>
          <cell r="N386">
            <v>0</v>
          </cell>
          <cell r="O386">
            <v>1.1446163330078101</v>
          </cell>
          <cell r="P386">
            <v>0</v>
          </cell>
          <cell r="Q386">
            <v>0</v>
          </cell>
          <cell r="R386">
            <v>0</v>
          </cell>
          <cell r="S386">
            <v>0.19844909667968802</v>
          </cell>
          <cell r="T386">
            <v>4.0436101074218804</v>
          </cell>
          <cell r="U386">
            <v>0.233593643188477</v>
          </cell>
          <cell r="V386">
            <v>0</v>
          </cell>
          <cell r="W386">
            <v>0.24742495727539099</v>
          </cell>
          <cell r="X386">
            <v>2.0952820777893101E-3</v>
          </cell>
          <cell r="Y386">
            <v>1.675</v>
          </cell>
          <cell r="Z386">
            <v>74.427610497593875</v>
          </cell>
          <cell r="AA386">
            <v>13.620277343750001</v>
          </cell>
          <cell r="AB386">
            <v>1.2155858154296899</v>
          </cell>
          <cell r="AC386">
            <v>31.854626953124999</v>
          </cell>
          <cell r="AD386">
            <v>14.351776367187499</v>
          </cell>
          <cell r="AE386">
            <v>0.19308457946777302</v>
          </cell>
          <cell r="AF386">
            <v>0</v>
          </cell>
          <cell r="AG386">
            <v>0.56682440185546901</v>
          </cell>
          <cell r="AH386">
            <v>0</v>
          </cell>
          <cell r="AI386">
            <v>0</v>
          </cell>
          <cell r="AJ386">
            <v>0</v>
          </cell>
          <cell r="AK386">
            <v>0.12608747100830101</v>
          </cell>
          <cell r="AL386">
            <v>1.464759765625</v>
          </cell>
          <cell r="AM386">
            <v>9.44446716308594E-2</v>
          </cell>
          <cell r="AN386">
            <v>0</v>
          </cell>
          <cell r="AO386">
            <v>0.12371247863769499</v>
          </cell>
          <cell r="AP386">
            <v>3.7693893909454302E-4</v>
          </cell>
          <cell r="AQ386">
            <v>1.675</v>
          </cell>
          <cell r="AR386">
            <v>384851.68391674804</v>
          </cell>
          <cell r="AS386">
            <v>77326.903999999995</v>
          </cell>
          <cell r="AT386">
            <v>10595.666999999999</v>
          </cell>
          <cell r="AU386">
            <v>201670.416</v>
          </cell>
          <cell r="AV386">
            <v>2358.6215000000002</v>
          </cell>
          <cell r="AW386">
            <v>47.113828124999998</v>
          </cell>
          <cell r="AX386">
            <v>0</v>
          </cell>
          <cell r="AY386">
            <v>375.87925000000001</v>
          </cell>
          <cell r="AZ386">
            <v>0</v>
          </cell>
          <cell r="BA386">
            <v>0</v>
          </cell>
          <cell r="BB386">
            <v>0</v>
          </cell>
          <cell r="BC386">
            <v>213.744</v>
          </cell>
          <cell r="BD386">
            <v>12830.698</v>
          </cell>
          <cell r="BE386">
            <v>827.33531249999999</v>
          </cell>
          <cell r="BF386">
            <v>0</v>
          </cell>
          <cell r="BG386">
            <v>1083.7212500000001</v>
          </cell>
          <cell r="BH386">
            <v>3.30198510742188</v>
          </cell>
          <cell r="BI386">
            <v>-2584.7002499999999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27.358041015624998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807950848</v>
          </cell>
          <cell r="BT386">
            <v>107007704</v>
          </cell>
          <cell r="BU386">
            <v>1390111232</v>
          </cell>
          <cell r="BV386">
            <v>24074382</v>
          </cell>
          <cell r="BW386">
            <v>508823.25</v>
          </cell>
          <cell r="BX386">
            <v>0</v>
          </cell>
          <cell r="BY386">
            <v>5190489.5</v>
          </cell>
          <cell r="BZ386">
            <v>0</v>
          </cell>
          <cell r="CA386">
            <v>0</v>
          </cell>
          <cell r="CB386">
            <v>0</v>
          </cell>
          <cell r="CC386">
            <v>3107331.5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374413.9375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247500</v>
          </cell>
          <cell r="CO386">
            <v>0</v>
          </cell>
          <cell r="CP386">
            <v>0</v>
          </cell>
          <cell r="CQ386">
            <v>508975</v>
          </cell>
          <cell r="CR386">
            <v>0</v>
          </cell>
          <cell r="CS386">
            <v>50000</v>
          </cell>
          <cell r="CT386">
            <v>41144</v>
          </cell>
          <cell r="CU386">
            <v>0</v>
          </cell>
          <cell r="CV386">
            <v>0</v>
          </cell>
          <cell r="CW386">
            <v>2</v>
          </cell>
          <cell r="CX386">
            <v>0</v>
          </cell>
          <cell r="CY386">
            <v>782000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800000</v>
          </cell>
          <cell r="DF386">
            <v>175000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Q386">
            <v>3.7888734290925581</v>
          </cell>
          <cell r="DR386">
            <v>6.6502282602950729</v>
          </cell>
          <cell r="DS386">
            <v>21.551331678647408</v>
          </cell>
          <cell r="DT386">
            <v>73594.0390625</v>
          </cell>
          <cell r="DU386">
            <v>13.231991370650347</v>
          </cell>
          <cell r="DV386">
            <v>9.9028642578124995</v>
          </cell>
          <cell r="DW386">
            <v>9.1410537109375003</v>
          </cell>
          <cell r="DX386">
            <v>80075.623999999996</v>
          </cell>
        </row>
        <row r="387">
          <cell r="A387" t="str">
            <v>Southern2027</v>
          </cell>
          <cell r="B387" t="str">
            <v>EAST</v>
          </cell>
          <cell r="C387" t="str">
            <v>Southern</v>
          </cell>
          <cell r="D387">
            <v>2027</v>
          </cell>
          <cell r="F387">
            <v>377234.43199999997</v>
          </cell>
          <cell r="G387">
            <v>45524.87109375</v>
          </cell>
          <cell r="H387">
            <v>89.491775064229941</v>
          </cell>
          <cell r="I387">
            <v>16.094474609374998</v>
          </cell>
          <cell r="J387">
            <v>1.39281005859375</v>
          </cell>
          <cell r="K387">
            <v>37.0920390625</v>
          </cell>
          <cell r="L387">
            <v>16.61812890625</v>
          </cell>
          <cell r="M387">
            <v>0.27100000000000002</v>
          </cell>
          <cell r="N387">
            <v>0</v>
          </cell>
          <cell r="O387">
            <v>1.1446163330078101</v>
          </cell>
          <cell r="P387">
            <v>0</v>
          </cell>
          <cell r="Q387">
            <v>0</v>
          </cell>
          <cell r="R387">
            <v>0</v>
          </cell>
          <cell r="S387">
            <v>0.19844909667968802</v>
          </cell>
          <cell r="T387">
            <v>4.0436101074218804</v>
          </cell>
          <cell r="U387">
            <v>0.28359365844726603</v>
          </cell>
          <cell r="V387">
            <v>0</v>
          </cell>
          <cell r="W387">
            <v>0.24742495727539099</v>
          </cell>
          <cell r="X387">
            <v>2.0970246791839598E-3</v>
          </cell>
          <cell r="Y387">
            <v>1.675</v>
          </cell>
          <cell r="Z387">
            <v>76.192906442970042</v>
          </cell>
          <cell r="AA387">
            <v>13.077196289062501</v>
          </cell>
          <cell r="AB387">
            <v>1.2739212646484399</v>
          </cell>
          <cell r="AC387">
            <v>33.404249999999998</v>
          </cell>
          <cell r="AD387">
            <v>14.680887695312499</v>
          </cell>
          <cell r="AE387">
            <v>0.19003764343261698</v>
          </cell>
          <cell r="AF387">
            <v>0</v>
          </cell>
          <cell r="AG387">
            <v>0.54822259521484396</v>
          </cell>
          <cell r="AH387">
            <v>0</v>
          </cell>
          <cell r="AI387">
            <v>0</v>
          </cell>
          <cell r="AJ387">
            <v>0</v>
          </cell>
          <cell r="AK387">
            <v>0.12440004730224599</v>
          </cell>
          <cell r="AL387">
            <v>1.464759765625</v>
          </cell>
          <cell r="AM387">
            <v>0.114461723327637</v>
          </cell>
          <cell r="AN387">
            <v>0</v>
          </cell>
          <cell r="AO387">
            <v>0.12371247863769499</v>
          </cell>
          <cell r="AP387">
            <v>3.7725290656089798E-4</v>
          </cell>
          <cell r="AQ387">
            <v>1.675</v>
          </cell>
          <cell r="AR387">
            <v>392679.0134404297</v>
          </cell>
          <cell r="AS387">
            <v>73613.152000000002</v>
          </cell>
          <cell r="AT387">
            <v>11109.013999999999</v>
          </cell>
          <cell r="AU387">
            <v>209332.288</v>
          </cell>
          <cell r="AV387">
            <v>2365.8564999999999</v>
          </cell>
          <cell r="AW387">
            <v>43.7004765625</v>
          </cell>
          <cell r="AX387">
            <v>0</v>
          </cell>
          <cell r="AY387">
            <v>375.87925000000001</v>
          </cell>
          <cell r="AZ387">
            <v>0</v>
          </cell>
          <cell r="BA387">
            <v>0</v>
          </cell>
          <cell r="BB387">
            <v>0</v>
          </cell>
          <cell r="BC387">
            <v>213.744</v>
          </cell>
          <cell r="BD387">
            <v>12830.722</v>
          </cell>
          <cell r="BE387">
            <v>1002.6846875</v>
          </cell>
          <cell r="BF387">
            <v>0</v>
          </cell>
          <cell r="BG387">
            <v>1083.7212500000001</v>
          </cell>
          <cell r="BH387">
            <v>3.3047353515625</v>
          </cell>
          <cell r="BI387">
            <v>-2679.7937499999998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27.380291015625001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767953472</v>
          </cell>
          <cell r="BT387">
            <v>112687864</v>
          </cell>
          <cell r="BU387">
            <v>1439459584</v>
          </cell>
          <cell r="BV387">
            <v>24053876</v>
          </cell>
          <cell r="BW387">
            <v>470868.84375</v>
          </cell>
          <cell r="BX387">
            <v>0</v>
          </cell>
          <cell r="BY387">
            <v>5190489.5</v>
          </cell>
          <cell r="BZ387">
            <v>0</v>
          </cell>
          <cell r="CA387">
            <v>0</v>
          </cell>
          <cell r="CB387">
            <v>0</v>
          </cell>
          <cell r="CC387">
            <v>3107331.5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374718.4375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525667</v>
          </cell>
          <cell r="CR387">
            <v>0</v>
          </cell>
          <cell r="CS387">
            <v>50000</v>
          </cell>
          <cell r="CT387">
            <v>41875</v>
          </cell>
          <cell r="CU387">
            <v>0</v>
          </cell>
          <cell r="CV387">
            <v>0</v>
          </cell>
          <cell r="CW387">
            <v>2</v>
          </cell>
          <cell r="CX387">
            <v>0</v>
          </cell>
          <cell r="CY387">
            <v>305000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1600000</v>
          </cell>
          <cell r="DF387">
            <v>350000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Q387">
            <v>3.8602026139416945</v>
          </cell>
          <cell r="DR387">
            <v>6.7628637220564016</v>
          </cell>
          <cell r="DS387">
            <v>21.959047573697838</v>
          </cell>
          <cell r="DT387">
            <v>75152.1875</v>
          </cell>
          <cell r="DU387">
            <v>13.45706014147509</v>
          </cell>
          <cell r="DV387">
            <v>10.428531250000001</v>
          </cell>
          <cell r="DW387">
            <v>9.5156796875000005</v>
          </cell>
          <cell r="DX387">
            <v>83357.36</v>
          </cell>
        </row>
        <row r="388">
          <cell r="A388" t="str">
            <v>Southern2028</v>
          </cell>
          <cell r="B388" t="str">
            <v>EAST</v>
          </cell>
          <cell r="C388" t="str">
            <v>Southern</v>
          </cell>
          <cell r="D388">
            <v>2028</v>
          </cell>
          <cell r="F388">
            <v>385902.49599999998</v>
          </cell>
          <cell r="G388">
            <v>46364.625</v>
          </cell>
          <cell r="H388">
            <v>91.276718296527875</v>
          </cell>
          <cell r="I388">
            <v>15.866390624999999</v>
          </cell>
          <cell r="J388">
            <v>1.39281005859375</v>
          </cell>
          <cell r="K388">
            <v>38.293578125000003</v>
          </cell>
          <cell r="L388">
            <v>16.794923828125</v>
          </cell>
          <cell r="M388">
            <v>0.27100000000000002</v>
          </cell>
          <cell r="N388">
            <v>0</v>
          </cell>
          <cell r="O388">
            <v>1.1451192626953099</v>
          </cell>
          <cell r="P388">
            <v>0</v>
          </cell>
          <cell r="Q388">
            <v>0</v>
          </cell>
          <cell r="R388">
            <v>0</v>
          </cell>
          <cell r="S388">
            <v>0.19845857238769499</v>
          </cell>
          <cell r="T388">
            <v>4.0436101074218804</v>
          </cell>
          <cell r="U388">
            <v>0.35023690795898399</v>
          </cell>
          <cell r="V388">
            <v>0</v>
          </cell>
          <cell r="W388">
            <v>0.247426528930664</v>
          </cell>
          <cell r="X388">
            <v>2.0988507270813003E-3</v>
          </cell>
          <cell r="Y388">
            <v>1.675</v>
          </cell>
          <cell r="Z388">
            <v>77.900669155716898</v>
          </cell>
          <cell r="AA388">
            <v>12.8951083984375</v>
          </cell>
          <cell r="AB388">
            <v>1.2741700439453101</v>
          </cell>
          <cell r="AC388">
            <v>34.560527343750003</v>
          </cell>
          <cell r="AD388">
            <v>14.840579101562501</v>
          </cell>
          <cell r="AE388">
            <v>0.18509161376953098</v>
          </cell>
          <cell r="AF388">
            <v>0</v>
          </cell>
          <cell r="AG388">
            <v>0.52753143310546902</v>
          </cell>
          <cell r="AH388">
            <v>0</v>
          </cell>
          <cell r="AI388">
            <v>0</v>
          </cell>
          <cell r="AJ388">
            <v>0</v>
          </cell>
          <cell r="AK388">
            <v>0.121637634277344</v>
          </cell>
          <cell r="AL388">
            <v>1.4676708984375</v>
          </cell>
          <cell r="AM388">
            <v>0.141525772094727</v>
          </cell>
          <cell r="AN388">
            <v>0</v>
          </cell>
          <cell r="AO388">
            <v>0.123713264465332</v>
          </cell>
          <cell r="AP388">
            <v>3.77323746681213E-4</v>
          </cell>
          <cell r="AQ388">
            <v>1.675</v>
          </cell>
          <cell r="AR388">
            <v>400908.64001733402</v>
          </cell>
          <cell r="AS388">
            <v>72144.792000000001</v>
          </cell>
          <cell r="AT388">
            <v>11104.829</v>
          </cell>
          <cell r="AU388">
            <v>213594.67199999999</v>
          </cell>
          <cell r="AV388">
            <v>2294.7442500000002</v>
          </cell>
          <cell r="AW388">
            <v>39.831082031249998</v>
          </cell>
          <cell r="AX388">
            <v>0</v>
          </cell>
          <cell r="AY388">
            <v>377.07709375000002</v>
          </cell>
          <cell r="AZ388">
            <v>0</v>
          </cell>
          <cell r="BA388">
            <v>0</v>
          </cell>
          <cell r="BB388">
            <v>0</v>
          </cell>
          <cell r="BC388">
            <v>214.32959374999999</v>
          </cell>
          <cell r="BD388">
            <v>12891.23</v>
          </cell>
          <cell r="BE388">
            <v>1243.1623750000001</v>
          </cell>
          <cell r="BF388">
            <v>0</v>
          </cell>
          <cell r="BG388">
            <v>1086.697375</v>
          </cell>
          <cell r="BH388">
            <v>3.3144118652343799</v>
          </cell>
          <cell r="BI388">
            <v>-2723.9209999999998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27.209835937499999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752527872</v>
          </cell>
          <cell r="BT388">
            <v>112616640</v>
          </cell>
          <cell r="BU388">
            <v>1465963008</v>
          </cell>
          <cell r="BV388">
            <v>23287940</v>
          </cell>
          <cell r="BW388">
            <v>428214.53125</v>
          </cell>
          <cell r="BX388">
            <v>0</v>
          </cell>
          <cell r="BY388">
            <v>5207040</v>
          </cell>
          <cell r="BZ388">
            <v>0</v>
          </cell>
          <cell r="CA388">
            <v>0</v>
          </cell>
          <cell r="CB388">
            <v>0</v>
          </cell>
          <cell r="CC388">
            <v>3115844.75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372385.65625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567534</v>
          </cell>
          <cell r="CR388">
            <v>0</v>
          </cell>
          <cell r="CS388">
            <v>75000</v>
          </cell>
          <cell r="CT388">
            <v>42630</v>
          </cell>
          <cell r="CU388">
            <v>0</v>
          </cell>
          <cell r="CV388">
            <v>0</v>
          </cell>
          <cell r="CW388">
            <v>2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1200000</v>
          </cell>
          <cell r="DF388">
            <v>175000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Q388">
            <v>3.9454558568164235</v>
          </cell>
          <cell r="DR388">
            <v>6.965561166465668</v>
          </cell>
          <cell r="DS388">
            <v>22.542161822933203</v>
          </cell>
          <cell r="DT388">
            <v>76675.03125</v>
          </cell>
          <cell r="DU388">
            <v>13.827468808819823</v>
          </cell>
          <cell r="DV388">
            <v>10.9960654296875</v>
          </cell>
          <cell r="DW388">
            <v>10.087736328125001</v>
          </cell>
          <cell r="DX388">
            <v>88610.672000000006</v>
          </cell>
        </row>
        <row r="389">
          <cell r="A389" t="str">
            <v>Southern2029</v>
          </cell>
          <cell r="B389" t="str">
            <v>EAST</v>
          </cell>
          <cell r="C389" t="str">
            <v>Southern</v>
          </cell>
          <cell r="D389">
            <v>2029</v>
          </cell>
          <cell r="F389">
            <v>392293.21600000001</v>
          </cell>
          <cell r="G389">
            <v>47301.1015625</v>
          </cell>
          <cell r="H389">
            <v>93.13865793299675</v>
          </cell>
          <cell r="I389">
            <v>15.7385595703125</v>
          </cell>
          <cell r="J389">
            <v>1.52089221191406</v>
          </cell>
          <cell r="K389">
            <v>39.492039062499998</v>
          </cell>
          <cell r="L389">
            <v>16.793128906250001</v>
          </cell>
          <cell r="M389">
            <v>0.27100000000000002</v>
          </cell>
          <cell r="N389">
            <v>0</v>
          </cell>
          <cell r="O389">
            <v>1.1446163330078101</v>
          </cell>
          <cell r="P389">
            <v>0</v>
          </cell>
          <cell r="Q389">
            <v>0</v>
          </cell>
          <cell r="R389">
            <v>0</v>
          </cell>
          <cell r="S389">
            <v>0.19844909667968802</v>
          </cell>
          <cell r="T389">
            <v>4.0436101074218804</v>
          </cell>
          <cell r="U389">
            <v>0.4421552734375</v>
          </cell>
          <cell r="V389">
            <v>0</v>
          </cell>
          <cell r="W389">
            <v>0.24742495727539099</v>
          </cell>
          <cell r="X389">
            <v>2.1007735729217498E-3</v>
          </cell>
          <cell r="Y389">
            <v>1.675</v>
          </cell>
          <cell r="Z389">
            <v>79.658864302217964</v>
          </cell>
          <cell r="AA389">
            <v>12.812009765625</v>
          </cell>
          <cell r="AB389">
            <v>1.3893414306640599</v>
          </cell>
          <cell r="AC389">
            <v>35.7214375</v>
          </cell>
          <cell r="AD389">
            <v>14.832863281250001</v>
          </cell>
          <cell r="AE389">
            <v>0.18169842529296901</v>
          </cell>
          <cell r="AF389">
            <v>0</v>
          </cell>
          <cell r="AG389">
            <v>0.51149798583984396</v>
          </cell>
          <cell r="AH389">
            <v>0</v>
          </cell>
          <cell r="AI389">
            <v>0</v>
          </cell>
          <cell r="AJ389">
            <v>0</v>
          </cell>
          <cell r="AK389">
            <v>0.12108909606933599</v>
          </cell>
          <cell r="AL389">
            <v>1.464759765625</v>
          </cell>
          <cell r="AM389">
            <v>0.17887059020996099</v>
          </cell>
          <cell r="AN389">
            <v>0</v>
          </cell>
          <cell r="AO389">
            <v>0.12371247863769499</v>
          </cell>
          <cell r="AP389">
            <v>3.7792831659317001E-4</v>
          </cell>
          <cell r="AQ389">
            <v>1.675</v>
          </cell>
          <cell r="AR389">
            <v>407679.71312060562</v>
          </cell>
          <cell r="AS389">
            <v>70447.248000000007</v>
          </cell>
          <cell r="AT389">
            <v>12078.092000000001</v>
          </cell>
          <cell r="AU389">
            <v>216545.424</v>
          </cell>
          <cell r="AV389">
            <v>2078.0284999999999</v>
          </cell>
          <cell r="AW389">
            <v>35.597296874999998</v>
          </cell>
          <cell r="AX389">
            <v>0</v>
          </cell>
          <cell r="AY389">
            <v>375.87925000000001</v>
          </cell>
          <cell r="AZ389">
            <v>0</v>
          </cell>
          <cell r="BA389">
            <v>0</v>
          </cell>
          <cell r="BB389">
            <v>0</v>
          </cell>
          <cell r="BC389">
            <v>213.744</v>
          </cell>
          <cell r="BD389">
            <v>12827.798000000001</v>
          </cell>
          <cell r="BE389">
            <v>1566.906375</v>
          </cell>
          <cell r="BF389">
            <v>0</v>
          </cell>
          <cell r="BG389">
            <v>1083.7212500000001</v>
          </cell>
          <cell r="BH389">
            <v>3.3106518554687501</v>
          </cell>
          <cell r="BI389">
            <v>-2864.06675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27.270546875000001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735167488</v>
          </cell>
          <cell r="BT389">
            <v>123418800</v>
          </cell>
          <cell r="BU389">
            <v>1483699712</v>
          </cell>
          <cell r="BV389">
            <v>21091070</v>
          </cell>
          <cell r="BW389">
            <v>383351.84375</v>
          </cell>
          <cell r="BX389">
            <v>0</v>
          </cell>
          <cell r="BY389">
            <v>5190489.5</v>
          </cell>
          <cell r="BZ389">
            <v>0</v>
          </cell>
          <cell r="CA389">
            <v>0</v>
          </cell>
          <cell r="CB389">
            <v>0</v>
          </cell>
          <cell r="CC389">
            <v>3107331.5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373216.53125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170000</v>
          </cell>
          <cell r="CO389">
            <v>0</v>
          </cell>
          <cell r="CP389">
            <v>0</v>
          </cell>
          <cell r="CQ389">
            <v>573616</v>
          </cell>
          <cell r="CR389">
            <v>0</v>
          </cell>
          <cell r="CS389">
            <v>100000</v>
          </cell>
          <cell r="CT389">
            <v>43456</v>
          </cell>
          <cell r="CU389">
            <v>0</v>
          </cell>
          <cell r="CV389">
            <v>0</v>
          </cell>
          <cell r="CW389">
            <v>2</v>
          </cell>
          <cell r="CX389">
            <v>0</v>
          </cell>
          <cell r="CY389">
            <v>507000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1200000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Q389">
            <v>4.0331258500919995</v>
          </cell>
          <cell r="DR389">
            <v>7.2049457943144768</v>
          </cell>
          <cell r="DS389">
            <v>23.12550163281453</v>
          </cell>
          <cell r="DT389">
            <v>78214.21875</v>
          </cell>
          <cell r="DU389">
            <v>14.209923017949645</v>
          </cell>
          <cell r="DV389">
            <v>11.569681640624999</v>
          </cell>
          <cell r="DW389">
            <v>10.6462060546875</v>
          </cell>
          <cell r="DX389">
            <v>93260.76</v>
          </cell>
        </row>
        <row r="390">
          <cell r="A390" t="str">
            <v>Southern2030</v>
          </cell>
          <cell r="B390" t="str">
            <v>EAST</v>
          </cell>
          <cell r="C390" t="str">
            <v>Southern</v>
          </cell>
          <cell r="D390">
            <v>2030</v>
          </cell>
          <cell r="F390">
            <v>400192.64</v>
          </cell>
          <cell r="G390">
            <v>48328.40234375</v>
          </cell>
          <cell r="H390">
            <v>95.001357089519502</v>
          </cell>
          <cell r="I390">
            <v>15.164421875</v>
          </cell>
          <cell r="J390">
            <v>1.5628100585937501</v>
          </cell>
          <cell r="K390">
            <v>40.692039062500001</v>
          </cell>
          <cell r="L390">
            <v>17.318128906249999</v>
          </cell>
          <cell r="M390">
            <v>0.27100000000000002</v>
          </cell>
          <cell r="N390">
            <v>0</v>
          </cell>
          <cell r="O390">
            <v>1.1446163330078101</v>
          </cell>
          <cell r="P390">
            <v>0</v>
          </cell>
          <cell r="Q390">
            <v>0</v>
          </cell>
          <cell r="R390">
            <v>0</v>
          </cell>
          <cell r="S390">
            <v>0.19844909667968802</v>
          </cell>
          <cell r="T390">
            <v>4.0436101074218804</v>
          </cell>
          <cell r="U390">
            <v>0.54215527343750003</v>
          </cell>
          <cell r="V390">
            <v>0</v>
          </cell>
          <cell r="W390">
            <v>0.24742495727539099</v>
          </cell>
          <cell r="X390">
            <v>2.1027865409851102E-3</v>
          </cell>
          <cell r="Y390">
            <v>1.675</v>
          </cell>
          <cell r="Z390">
            <v>81.448138422787196</v>
          </cell>
          <cell r="AA390">
            <v>12.40637890625</v>
          </cell>
          <cell r="AB390">
            <v>1.42941027832031</v>
          </cell>
          <cell r="AC390">
            <v>36.880484375000002</v>
          </cell>
          <cell r="AD390">
            <v>15.330823242187501</v>
          </cell>
          <cell r="AE390">
            <v>0.177422500610352</v>
          </cell>
          <cell r="AF390">
            <v>0</v>
          </cell>
          <cell r="AG390">
            <v>0.49473629760742199</v>
          </cell>
          <cell r="AH390">
            <v>0</v>
          </cell>
          <cell r="AI390">
            <v>0</v>
          </cell>
          <cell r="AJ390">
            <v>0</v>
          </cell>
          <cell r="AK390">
            <v>0.119153961181641</v>
          </cell>
          <cell r="AL390">
            <v>1.464759765625</v>
          </cell>
          <cell r="AM390">
            <v>0.218904693603516</v>
          </cell>
          <cell r="AN390">
            <v>0</v>
          </cell>
          <cell r="AO390">
            <v>0.12371247863769499</v>
          </cell>
          <cell r="AP390">
            <v>3.7829095125198396E-4</v>
          </cell>
          <cell r="AQ390">
            <v>1.675</v>
          </cell>
          <cell r="AR390">
            <v>416514.24684033199</v>
          </cell>
          <cell r="AS390">
            <v>68019.039999999994</v>
          </cell>
          <cell r="AT390">
            <v>12449.911</v>
          </cell>
          <cell r="AU390">
            <v>222650.848</v>
          </cell>
          <cell r="AV390">
            <v>2273.0707499999999</v>
          </cell>
          <cell r="AW390">
            <v>35.138503906250001</v>
          </cell>
          <cell r="AX390">
            <v>0</v>
          </cell>
          <cell r="AY390">
            <v>375.87925000000001</v>
          </cell>
          <cell r="AZ390">
            <v>0</v>
          </cell>
          <cell r="BA390">
            <v>0</v>
          </cell>
          <cell r="BB390">
            <v>0</v>
          </cell>
          <cell r="BC390">
            <v>213.744</v>
          </cell>
          <cell r="BD390">
            <v>12828.251</v>
          </cell>
          <cell r="BE390">
            <v>1917.605125</v>
          </cell>
          <cell r="BF390">
            <v>0</v>
          </cell>
          <cell r="BG390">
            <v>1083.7212500000001</v>
          </cell>
          <cell r="BH390">
            <v>3.3138286132812498</v>
          </cell>
          <cell r="BI390">
            <v>-2835.6332499999999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27.069382812499999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709207296</v>
          </cell>
          <cell r="BT390">
            <v>127545688</v>
          </cell>
          <cell r="BU390">
            <v>1520417408</v>
          </cell>
          <cell r="BV390">
            <v>22869058</v>
          </cell>
          <cell r="BW390">
            <v>378304.875</v>
          </cell>
          <cell r="BX390">
            <v>0</v>
          </cell>
          <cell r="BY390">
            <v>5190489.5</v>
          </cell>
          <cell r="BZ390">
            <v>0</v>
          </cell>
          <cell r="CA390">
            <v>0</v>
          </cell>
          <cell r="CB390">
            <v>0</v>
          </cell>
          <cell r="CC390">
            <v>3107331.5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370463.4375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569917</v>
          </cell>
          <cell r="CR390">
            <v>0</v>
          </cell>
          <cell r="CS390">
            <v>100000</v>
          </cell>
          <cell r="CT390">
            <v>44390</v>
          </cell>
          <cell r="CU390">
            <v>0</v>
          </cell>
          <cell r="CV390">
            <v>0</v>
          </cell>
          <cell r="CW390">
            <v>2</v>
          </cell>
          <cell r="CX390">
            <v>0</v>
          </cell>
          <cell r="CY390">
            <v>770000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1200000</v>
          </cell>
          <cell r="DF390">
            <v>525000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Q390">
            <v>4.1245193986272808</v>
          </cell>
          <cell r="DR390">
            <v>7.4516372546031784</v>
          </cell>
          <cell r="DS390">
            <v>23.717249877606399</v>
          </cell>
          <cell r="DT390">
            <v>79826.5703125</v>
          </cell>
          <cell r="DU390">
            <v>14.578390051077589</v>
          </cell>
          <cell r="DV390">
            <v>12.139598632812501</v>
          </cell>
          <cell r="DW390">
            <v>11.126973632812501</v>
          </cell>
          <cell r="DX390">
            <v>97472.288</v>
          </cell>
        </row>
        <row r="391">
          <cell r="A391" t="str">
            <v>Southern2031</v>
          </cell>
          <cell r="B391" t="str">
            <v>EAST</v>
          </cell>
          <cell r="C391" t="str">
            <v>Southern</v>
          </cell>
          <cell r="D391">
            <v>2031</v>
          </cell>
          <cell r="F391">
            <v>407779.80800000002</v>
          </cell>
          <cell r="G391">
            <v>48825.765625</v>
          </cell>
          <cell r="H391">
            <v>96.747156606435766</v>
          </cell>
          <cell r="I391">
            <v>14.523232421875001</v>
          </cell>
          <cell r="J391">
            <v>1.849111328125</v>
          </cell>
          <cell r="K391">
            <v>41.492039062499998</v>
          </cell>
          <cell r="L391">
            <v>18.36812890625</v>
          </cell>
          <cell r="M391">
            <v>0.27100000000000002</v>
          </cell>
          <cell r="N391">
            <v>0</v>
          </cell>
          <cell r="O391">
            <v>1.1446163330078101</v>
          </cell>
          <cell r="P391">
            <v>0</v>
          </cell>
          <cell r="Q391">
            <v>0</v>
          </cell>
          <cell r="R391">
            <v>0</v>
          </cell>
          <cell r="S391">
            <v>0.19844909667968802</v>
          </cell>
          <cell r="T391">
            <v>4.0436101074218804</v>
          </cell>
          <cell r="U391">
            <v>0.64215527343750001</v>
          </cell>
          <cell r="V391">
            <v>0</v>
          </cell>
          <cell r="W391">
            <v>0.24742495727539099</v>
          </cell>
          <cell r="X391">
            <v>2.1049401760101301E-3</v>
          </cell>
          <cell r="Y391">
            <v>1.675</v>
          </cell>
          <cell r="Z391">
            <v>83.066700967967535</v>
          </cell>
          <cell r="AA391">
            <v>11.893728515625</v>
          </cell>
          <cell r="AB391">
            <v>1.6874084472656301</v>
          </cell>
          <cell r="AC391">
            <v>37.682992187499998</v>
          </cell>
          <cell r="AD391">
            <v>16.371162109375</v>
          </cell>
          <cell r="AE391">
            <v>0.19110635375976601</v>
          </cell>
          <cell r="AF391">
            <v>0</v>
          </cell>
          <cell r="AG391">
            <v>0.56044805908203099</v>
          </cell>
          <cell r="AH391">
            <v>0</v>
          </cell>
          <cell r="AI391">
            <v>0</v>
          </cell>
          <cell r="AJ391">
            <v>0</v>
          </cell>
          <cell r="AK391">
            <v>0.12581519317626999</v>
          </cell>
          <cell r="AL391">
            <v>1.24915759277344</v>
          </cell>
          <cell r="AM391">
            <v>0.25893881225585896</v>
          </cell>
          <cell r="AN391">
            <v>0</v>
          </cell>
          <cell r="AO391">
            <v>0.12371247863769499</v>
          </cell>
          <cell r="AP391">
            <v>3.7867945432663001E-4</v>
          </cell>
          <cell r="AQ391">
            <v>1.675</v>
          </cell>
          <cell r="AR391">
            <v>420596.17193701171</v>
          </cell>
          <cell r="AS391">
            <v>65454.052000000003</v>
          </cell>
          <cell r="AT391">
            <v>14714.905000000001</v>
          </cell>
          <cell r="AU391">
            <v>227285.79199999999</v>
          </cell>
          <cell r="AV391">
            <v>2585.8344999999999</v>
          </cell>
          <cell r="AW391">
            <v>33.109878906250003</v>
          </cell>
          <cell r="AX391">
            <v>0</v>
          </cell>
          <cell r="AY391">
            <v>375.87925000000001</v>
          </cell>
          <cell r="AZ391">
            <v>0</v>
          </cell>
          <cell r="BA391">
            <v>0</v>
          </cell>
          <cell r="BB391">
            <v>0</v>
          </cell>
          <cell r="BC391">
            <v>213.744</v>
          </cell>
          <cell r="BD391">
            <v>10941.902</v>
          </cell>
          <cell r="BE391">
            <v>2268.3040000000001</v>
          </cell>
          <cell r="BF391">
            <v>0</v>
          </cell>
          <cell r="BG391">
            <v>1083.7212500000001</v>
          </cell>
          <cell r="BH391">
            <v>3.3172319335937499</v>
          </cell>
          <cell r="BI391">
            <v>-2913.6462499999998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26.833076171875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683150592</v>
          </cell>
          <cell r="BT391">
            <v>151398000</v>
          </cell>
          <cell r="BU391">
            <v>1549042432</v>
          </cell>
          <cell r="BV391">
            <v>25658468</v>
          </cell>
          <cell r="BW391">
            <v>355383.75</v>
          </cell>
          <cell r="BX391">
            <v>0</v>
          </cell>
          <cell r="BY391">
            <v>5190489.5</v>
          </cell>
          <cell r="BZ391">
            <v>0</v>
          </cell>
          <cell r="CA391">
            <v>0</v>
          </cell>
          <cell r="CB391">
            <v>0</v>
          </cell>
          <cell r="CC391">
            <v>3107331.5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367229.40625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380000</v>
          </cell>
          <cell r="CO391">
            <v>0</v>
          </cell>
          <cell r="CP391">
            <v>0</v>
          </cell>
          <cell r="CQ391">
            <v>200000</v>
          </cell>
          <cell r="CR391">
            <v>0</v>
          </cell>
          <cell r="CS391">
            <v>100000</v>
          </cell>
          <cell r="CT391">
            <v>45242</v>
          </cell>
          <cell r="CU391">
            <v>0</v>
          </cell>
          <cell r="CV391">
            <v>0</v>
          </cell>
          <cell r="CW391">
            <v>2</v>
          </cell>
          <cell r="CX391">
            <v>0</v>
          </cell>
          <cell r="CY391">
            <v>254000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800000</v>
          </cell>
          <cell r="DF391">
            <v>1050000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Q391">
            <v>4.2037909117408772</v>
          </cell>
          <cell r="DR391">
            <v>7.6307573994202889</v>
          </cell>
          <cell r="DS391">
            <v>24.303354537477922</v>
          </cell>
          <cell r="DT391">
            <v>81350.796875</v>
          </cell>
          <cell r="DU391">
            <v>14.943000278132539</v>
          </cell>
          <cell r="DV391">
            <v>12.2902841796875</v>
          </cell>
          <cell r="DW391">
            <v>11.2468525390625</v>
          </cell>
          <cell r="DX391">
            <v>98522.423999999999</v>
          </cell>
        </row>
        <row r="392">
          <cell r="A392" t="str">
            <v>Southern2032</v>
          </cell>
          <cell r="B392" t="str">
            <v>EAST</v>
          </cell>
          <cell r="C392" t="str">
            <v>Southern</v>
          </cell>
          <cell r="D392">
            <v>2032</v>
          </cell>
          <cell r="F392">
            <v>416255.55200000003</v>
          </cell>
          <cell r="G392">
            <v>49731.84375</v>
          </cell>
          <cell r="H392">
            <v>98.403889396905882</v>
          </cell>
          <cell r="I392">
            <v>14.33328515625</v>
          </cell>
          <cell r="J392">
            <v>1.94281005859375</v>
          </cell>
          <cell r="K392">
            <v>43.093578125000001</v>
          </cell>
          <cell r="L392">
            <v>18.369923828125</v>
          </cell>
          <cell r="M392">
            <v>0.27100000000000002</v>
          </cell>
          <cell r="N392">
            <v>0</v>
          </cell>
          <cell r="O392">
            <v>1.1451192626953099</v>
          </cell>
          <cell r="P392">
            <v>0</v>
          </cell>
          <cell r="Q392">
            <v>0</v>
          </cell>
          <cell r="R392">
            <v>0</v>
          </cell>
          <cell r="S392">
            <v>0.19845857238769499</v>
          </cell>
          <cell r="T392">
            <v>4.0436101074218804</v>
          </cell>
          <cell r="U392">
            <v>0.74197186279296901</v>
          </cell>
          <cell r="V392">
            <v>0</v>
          </cell>
          <cell r="W392">
            <v>0.247426528930664</v>
          </cell>
          <cell r="X392">
            <v>2.1072618961334201E-3</v>
          </cell>
          <cell r="Y392">
            <v>1.675</v>
          </cell>
          <cell r="Z392">
            <v>84.705412538141019</v>
          </cell>
          <cell r="AA392">
            <v>11.7422216796875</v>
          </cell>
          <cell r="AB392">
            <v>1.77732080078125</v>
          </cell>
          <cell r="AC392">
            <v>39.230207031250004</v>
          </cell>
          <cell r="AD392">
            <v>16.363538085937499</v>
          </cell>
          <cell r="AE392">
            <v>0.187388427734375</v>
          </cell>
          <cell r="AF392">
            <v>0</v>
          </cell>
          <cell r="AG392">
            <v>0.54261279296874998</v>
          </cell>
          <cell r="AH392">
            <v>0</v>
          </cell>
          <cell r="AI392">
            <v>0</v>
          </cell>
          <cell r="AJ392">
            <v>0</v>
          </cell>
          <cell r="AK392">
            <v>0.124364990234375</v>
          </cell>
          <cell r="AL392">
            <v>1.24978588867188</v>
          </cell>
          <cell r="AM392">
            <v>0.29872058105468802</v>
          </cell>
          <cell r="AN392">
            <v>0</v>
          </cell>
          <cell r="AO392">
            <v>0.123713264465332</v>
          </cell>
          <cell r="AP392">
            <v>3.78839105367661E-4</v>
          </cell>
          <cell r="AQ392">
            <v>1.675</v>
          </cell>
          <cell r="AR392">
            <v>429500.49839648441</v>
          </cell>
          <cell r="AS392">
            <v>64132.828000000001</v>
          </cell>
          <cell r="AT392">
            <v>15544.89</v>
          </cell>
          <cell r="AU392">
            <v>234915.584</v>
          </cell>
          <cell r="AV392">
            <v>2442.4192499999999</v>
          </cell>
          <cell r="AW392">
            <v>31.4542578125</v>
          </cell>
          <cell r="AX392">
            <v>0</v>
          </cell>
          <cell r="AY392">
            <v>377.07709375000002</v>
          </cell>
          <cell r="AZ392">
            <v>0</v>
          </cell>
          <cell r="BA392">
            <v>0</v>
          </cell>
          <cell r="BB392">
            <v>0</v>
          </cell>
          <cell r="BC392">
            <v>214.32959374999999</v>
          </cell>
          <cell r="BD392">
            <v>10977.495999999999</v>
          </cell>
          <cell r="BE392">
            <v>2623.9617499999999</v>
          </cell>
          <cell r="BF392">
            <v>0</v>
          </cell>
          <cell r="BG392">
            <v>1086.697375</v>
          </cell>
          <cell r="BH392">
            <v>3.3277226562500002</v>
          </cell>
          <cell r="BI392">
            <v>-2927.6819999999998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26.947353515625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669420352</v>
          </cell>
          <cell r="BT392">
            <v>160132528</v>
          </cell>
          <cell r="BU392">
            <v>1594853376</v>
          </cell>
          <cell r="BV392">
            <v>24215222</v>
          </cell>
          <cell r="BW392">
            <v>337052.46875</v>
          </cell>
          <cell r="BX392">
            <v>0</v>
          </cell>
          <cell r="BY392">
            <v>5207040</v>
          </cell>
          <cell r="BZ392">
            <v>0</v>
          </cell>
          <cell r="CA392">
            <v>0</v>
          </cell>
          <cell r="CB392">
            <v>0</v>
          </cell>
          <cell r="CC392">
            <v>3115844.75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368793.40625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100000</v>
          </cell>
          <cell r="CT392">
            <v>46126</v>
          </cell>
          <cell r="CU392">
            <v>0</v>
          </cell>
          <cell r="CV392">
            <v>0</v>
          </cell>
          <cell r="CW392">
            <v>2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1600000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Q392">
            <v>4.306827901760597</v>
          </cell>
          <cell r="DR392">
            <v>7.8153316082644073</v>
          </cell>
          <cell r="DS392">
            <v>24.889902671053573</v>
          </cell>
          <cell r="DT392">
            <v>82818.203125</v>
          </cell>
          <cell r="DU392">
            <v>15.310153851535768</v>
          </cell>
          <cell r="DV392">
            <v>12.3395986328125</v>
          </cell>
          <cell r="DW392">
            <v>11.390160156249999</v>
          </cell>
          <cell r="DX392">
            <v>100051.16800000001</v>
          </cell>
        </row>
        <row r="393">
          <cell r="A393" t="str">
            <v>Southern2033</v>
          </cell>
          <cell r="B393" t="str">
            <v>EAST</v>
          </cell>
          <cell r="C393" t="str">
            <v>Southern</v>
          </cell>
          <cell r="D393">
            <v>2033</v>
          </cell>
          <cell r="F393">
            <v>422452.47999999998</v>
          </cell>
          <cell r="G393">
            <v>50711.6640625</v>
          </cell>
          <cell r="H393">
            <v>100.34628699398039</v>
          </cell>
          <cell r="I393">
            <v>14.268728515625</v>
          </cell>
          <cell r="J393">
            <v>2.1236318359375002</v>
          </cell>
          <cell r="K393">
            <v>44.692039062500001</v>
          </cell>
          <cell r="L393">
            <v>18.36812890625</v>
          </cell>
          <cell r="M393">
            <v>0.27100000000000002</v>
          </cell>
          <cell r="N393">
            <v>0</v>
          </cell>
          <cell r="O393">
            <v>1.1446163330078101</v>
          </cell>
          <cell r="P393">
            <v>0</v>
          </cell>
          <cell r="Q393">
            <v>0</v>
          </cell>
          <cell r="R393">
            <v>0</v>
          </cell>
          <cell r="S393">
            <v>0.19844909667968802</v>
          </cell>
          <cell r="T393">
            <v>4.0436101074218804</v>
          </cell>
          <cell r="U393">
            <v>0.85893609619140598</v>
          </cell>
          <cell r="V393">
            <v>0</v>
          </cell>
          <cell r="W393">
            <v>0.24742495727539099</v>
          </cell>
          <cell r="X393">
            <v>2.1097784042358398E-3</v>
          </cell>
          <cell r="Y393">
            <v>1.675</v>
          </cell>
          <cell r="Z393">
            <v>86.367986897736813</v>
          </cell>
          <cell r="AA393">
            <v>11.691529296875</v>
          </cell>
          <cell r="AB393">
            <v>1.9399200439453099</v>
          </cell>
          <cell r="AC393">
            <v>40.777917968750003</v>
          </cell>
          <cell r="AD393">
            <v>16.351482421875001</v>
          </cell>
          <cell r="AE393">
            <v>0.18443084716796901</v>
          </cell>
          <cell r="AF393">
            <v>0</v>
          </cell>
          <cell r="AG393">
            <v>0.52327471923828106</v>
          </cell>
          <cell r="AH393">
            <v>0</v>
          </cell>
          <cell r="AI393">
            <v>0</v>
          </cell>
          <cell r="AJ393">
            <v>0</v>
          </cell>
          <cell r="AK393">
            <v>0.122786773681641</v>
          </cell>
          <cell r="AL393">
            <v>1.24915759277344</v>
          </cell>
          <cell r="AM393">
            <v>0.34619012451171899</v>
          </cell>
          <cell r="AN393">
            <v>0</v>
          </cell>
          <cell r="AO393">
            <v>0.12371247863769499</v>
          </cell>
          <cell r="AP393">
            <v>3.7955215573310904E-4</v>
          </cell>
          <cell r="AQ393">
            <v>1.675</v>
          </cell>
          <cell r="AR393">
            <v>436594.95742968761</v>
          </cell>
          <cell r="AS393">
            <v>62988.72</v>
          </cell>
          <cell r="AT393">
            <v>16946.580000000002</v>
          </cell>
          <cell r="AU393">
            <v>242020.91200000001</v>
          </cell>
          <cell r="AV393">
            <v>2253.8832499999999</v>
          </cell>
          <cell r="AW393">
            <v>28.473466796875002</v>
          </cell>
          <cell r="AX393">
            <v>0</v>
          </cell>
          <cell r="AY393">
            <v>375.87925000000001</v>
          </cell>
          <cell r="AZ393">
            <v>0</v>
          </cell>
          <cell r="BA393">
            <v>0</v>
          </cell>
          <cell r="BB393">
            <v>0</v>
          </cell>
          <cell r="BC393">
            <v>213.744</v>
          </cell>
          <cell r="BD393">
            <v>10942.172</v>
          </cell>
          <cell r="BE393">
            <v>3032.6255000000001</v>
          </cell>
          <cell r="BF393">
            <v>0</v>
          </cell>
          <cell r="BG393">
            <v>1083.7212500000001</v>
          </cell>
          <cell r="BH393">
            <v>3.324876953125</v>
          </cell>
          <cell r="BI393">
            <v>-3029.84825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26.658085937500001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657602752</v>
          </cell>
          <cell r="BT393">
            <v>174911504</v>
          </cell>
          <cell r="BU393">
            <v>1637714944</v>
          </cell>
          <cell r="BV393">
            <v>22285668</v>
          </cell>
          <cell r="BW393">
            <v>304563</v>
          </cell>
          <cell r="BX393">
            <v>0</v>
          </cell>
          <cell r="BY393">
            <v>5190489.5</v>
          </cell>
          <cell r="BZ393">
            <v>0</v>
          </cell>
          <cell r="CA393">
            <v>0</v>
          </cell>
          <cell r="CB393">
            <v>0</v>
          </cell>
          <cell r="CC393">
            <v>3107331.5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364834.5625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240000</v>
          </cell>
          <cell r="CO393">
            <v>0</v>
          </cell>
          <cell r="CP393">
            <v>0</v>
          </cell>
          <cell r="CQ393">
            <v>150000</v>
          </cell>
          <cell r="CR393">
            <v>0</v>
          </cell>
          <cell r="CS393">
            <v>125000</v>
          </cell>
          <cell r="CT393">
            <v>47044</v>
          </cell>
          <cell r="CU393">
            <v>0</v>
          </cell>
          <cell r="CV393">
            <v>0</v>
          </cell>
          <cell r="CW393">
            <v>3</v>
          </cell>
          <cell r="CX393">
            <v>0</v>
          </cell>
          <cell r="CY393">
            <v>256000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1600000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Q393">
            <v>4.4076788626334702</v>
          </cell>
          <cell r="DR393">
            <v>7.9601001674684602</v>
          </cell>
          <cell r="DS393">
            <v>25.52345506760722</v>
          </cell>
          <cell r="DT393">
            <v>84309.953125</v>
          </cell>
          <cell r="DU393">
            <v>15.710816449339248</v>
          </cell>
          <cell r="DV393">
            <v>12.4526123046875</v>
          </cell>
          <cell r="DW393">
            <v>11.382205078125001</v>
          </cell>
          <cell r="DX393">
            <v>99708.111999999994</v>
          </cell>
        </row>
        <row r="394">
          <cell r="A394" t="str">
            <v>Southern2034</v>
          </cell>
          <cell r="B394" t="str">
            <v>EAST</v>
          </cell>
          <cell r="C394" t="str">
            <v>Southern</v>
          </cell>
          <cell r="D394">
            <v>2034</v>
          </cell>
          <cell r="F394">
            <v>430161.37599999999</v>
          </cell>
          <cell r="G394">
            <v>51671.66015625</v>
          </cell>
          <cell r="H394">
            <v>101.90166452407834</v>
          </cell>
          <cell r="I394">
            <v>14.07725390625</v>
          </cell>
          <cell r="J394">
            <v>2.3787004394531301</v>
          </cell>
          <cell r="K394">
            <v>45.892039062499997</v>
          </cell>
          <cell r="L394">
            <v>18.36812890625</v>
          </cell>
          <cell r="M394">
            <v>0.27100000000000002</v>
          </cell>
          <cell r="N394">
            <v>0</v>
          </cell>
          <cell r="O394">
            <v>1.1446163330078101</v>
          </cell>
          <cell r="P394">
            <v>0</v>
          </cell>
          <cell r="Q394">
            <v>0</v>
          </cell>
          <cell r="R394">
            <v>0</v>
          </cell>
          <cell r="S394">
            <v>0.19844909667968802</v>
          </cell>
          <cell r="T394">
            <v>4.0436101074218804</v>
          </cell>
          <cell r="U394">
            <v>1.00071691894531</v>
          </cell>
          <cell r="V394">
            <v>0</v>
          </cell>
          <cell r="W394">
            <v>0.24742495727539099</v>
          </cell>
          <cell r="X394">
            <v>2.1124916076660201E-3</v>
          </cell>
          <cell r="Y394">
            <v>1.675</v>
          </cell>
          <cell r="Z394">
            <v>87.805403677403945</v>
          </cell>
          <cell r="AA394">
            <v>11.536876953125001</v>
          </cell>
          <cell r="AB394">
            <v>2.1730126953125</v>
          </cell>
          <cell r="AC394">
            <v>41.935160156249999</v>
          </cell>
          <cell r="AD394">
            <v>16.338496093749999</v>
          </cell>
          <cell r="AE394">
            <v>0.17959094238281301</v>
          </cell>
          <cell r="AF394">
            <v>0</v>
          </cell>
          <cell r="AG394">
            <v>0.50201950073242196</v>
          </cell>
          <cell r="AH394">
            <v>0</v>
          </cell>
          <cell r="AI394">
            <v>0</v>
          </cell>
          <cell r="AJ394">
            <v>0</v>
          </cell>
          <cell r="AK394">
            <v>0.120616485595703</v>
          </cell>
          <cell r="AL394">
            <v>1.24915759277344</v>
          </cell>
          <cell r="AM394">
            <v>0.40341589355468799</v>
          </cell>
          <cell r="AN394">
            <v>0</v>
          </cell>
          <cell r="AO394">
            <v>0.12371247863769499</v>
          </cell>
          <cell r="AP394">
            <v>3.8004153966903696E-4</v>
          </cell>
          <cell r="AQ394">
            <v>1.675</v>
          </cell>
          <cell r="AR394">
            <v>444713.42452734377</v>
          </cell>
          <cell r="AS394">
            <v>61600.692000000003</v>
          </cell>
          <cell r="AT394">
            <v>18967.8</v>
          </cell>
          <cell r="AU394">
            <v>247387.584</v>
          </cell>
          <cell r="AV394">
            <v>2326.962</v>
          </cell>
          <cell r="AW394">
            <v>28.216277343750001</v>
          </cell>
          <cell r="AX394">
            <v>0</v>
          </cell>
          <cell r="AY394">
            <v>375.87925000000001</v>
          </cell>
          <cell r="AZ394">
            <v>0</v>
          </cell>
          <cell r="BA394">
            <v>0</v>
          </cell>
          <cell r="BB394">
            <v>0</v>
          </cell>
          <cell r="BC394">
            <v>213.744</v>
          </cell>
          <cell r="BD394">
            <v>10941.661</v>
          </cell>
          <cell r="BE394">
            <v>3533.9232499999998</v>
          </cell>
          <cell r="BF394">
            <v>0</v>
          </cell>
          <cell r="BG394">
            <v>1083.7212500000001</v>
          </cell>
          <cell r="BH394">
            <v>3.3291640624999999</v>
          </cell>
          <cell r="BI394">
            <v>-3112.11375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26.658085937500001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642425664</v>
          </cell>
          <cell r="BT394">
            <v>196196944</v>
          </cell>
          <cell r="BU394">
            <v>1671027200</v>
          </cell>
          <cell r="BV394">
            <v>22980152</v>
          </cell>
          <cell r="BW394">
            <v>301458.875</v>
          </cell>
          <cell r="BX394">
            <v>0</v>
          </cell>
          <cell r="BY394">
            <v>5190489.5</v>
          </cell>
          <cell r="BZ394">
            <v>0</v>
          </cell>
          <cell r="CA394">
            <v>0</v>
          </cell>
          <cell r="CB394">
            <v>0</v>
          </cell>
          <cell r="CC394">
            <v>3107331.5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364834.5625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260000</v>
          </cell>
          <cell r="CO394">
            <v>0</v>
          </cell>
          <cell r="CP394">
            <v>0</v>
          </cell>
          <cell r="CQ394">
            <v>150000</v>
          </cell>
          <cell r="CR394">
            <v>0</v>
          </cell>
          <cell r="CS394">
            <v>150000</v>
          </cell>
          <cell r="CT394">
            <v>47986</v>
          </cell>
          <cell r="CU394">
            <v>0</v>
          </cell>
          <cell r="CV394">
            <v>0</v>
          </cell>
          <cell r="CW394">
            <v>3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1200000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Q394">
            <v>4.5193979828302746</v>
          </cell>
          <cell r="DR394">
            <v>8.0946432230426897</v>
          </cell>
          <cell r="DS394">
            <v>26.161663230623454</v>
          </cell>
          <cell r="DT394">
            <v>85870.1484375</v>
          </cell>
          <cell r="DU394">
            <v>16.114652204391454</v>
          </cell>
          <cell r="DV394">
            <v>12.602612304687501</v>
          </cell>
          <cell r="DW394">
            <v>11.56796484375</v>
          </cell>
          <cell r="DX394">
            <v>101335.368</v>
          </cell>
        </row>
        <row r="395">
          <cell r="A395" t="str">
            <v>Southern2035</v>
          </cell>
          <cell r="B395" t="str">
            <v>EAST</v>
          </cell>
          <cell r="C395" t="str">
            <v>Southern</v>
          </cell>
          <cell r="D395">
            <v>2035</v>
          </cell>
          <cell r="F395">
            <v>437882.88</v>
          </cell>
          <cell r="G395">
            <v>52895.66796875</v>
          </cell>
          <cell r="H395">
            <v>103.9045553936958</v>
          </cell>
          <cell r="I395">
            <v>13.8975390625</v>
          </cell>
          <cell r="J395">
            <v>2.6613032226562501</v>
          </cell>
          <cell r="K395">
            <v>47.492039062499998</v>
          </cell>
          <cell r="L395">
            <v>18.36812890625</v>
          </cell>
          <cell r="M395">
            <v>0.27100000000000002</v>
          </cell>
          <cell r="N395">
            <v>0</v>
          </cell>
          <cell r="O395">
            <v>1.1446163330078101</v>
          </cell>
          <cell r="P395">
            <v>0</v>
          </cell>
          <cell r="Q395">
            <v>0</v>
          </cell>
          <cell r="R395">
            <v>0</v>
          </cell>
          <cell r="S395">
            <v>0.19844909667968802</v>
          </cell>
          <cell r="T395">
            <v>4.0436101074218804</v>
          </cell>
          <cell r="U395">
            <v>1.1507169189453099</v>
          </cell>
          <cell r="V395">
            <v>0</v>
          </cell>
          <cell r="W395">
            <v>0.24742495727539099</v>
          </cell>
          <cell r="X395">
            <v>2.1154217720031699E-3</v>
          </cell>
          <cell r="Y395">
            <v>1.675</v>
          </cell>
          <cell r="Z395">
            <v>89.665731026321652</v>
          </cell>
          <cell r="AA395">
            <v>11.3970400390625</v>
          </cell>
          <cell r="AB395">
            <v>2.43118774414063</v>
          </cell>
          <cell r="AC395">
            <v>43.484234375</v>
          </cell>
          <cell r="AD395">
            <v>16.327163085937499</v>
          </cell>
          <cell r="AE395">
            <v>0.177054809570313</v>
          </cell>
          <cell r="AF395">
            <v>0</v>
          </cell>
          <cell r="AG395">
            <v>0.48254272460937497</v>
          </cell>
          <cell r="AH395">
            <v>0</v>
          </cell>
          <cell r="AI395">
            <v>0</v>
          </cell>
          <cell r="AJ395">
            <v>0</v>
          </cell>
          <cell r="AK395">
            <v>0.11810794830322299</v>
          </cell>
          <cell r="AL395">
            <v>1.24915759277344</v>
          </cell>
          <cell r="AM395">
            <v>0.46346704101562503</v>
          </cell>
          <cell r="AN395">
            <v>0</v>
          </cell>
          <cell r="AO395">
            <v>0.12371247863769499</v>
          </cell>
          <cell r="AP395">
            <v>3.8057008385658297E-4</v>
          </cell>
          <cell r="AQ395">
            <v>1.675</v>
          </cell>
          <cell r="AR395">
            <v>455208.38444042963</v>
          </cell>
          <cell r="AS395">
            <v>59973.760000000002</v>
          </cell>
          <cell r="AT395">
            <v>21213.824000000001</v>
          </cell>
          <cell r="AU395">
            <v>255399.872</v>
          </cell>
          <cell r="AV395">
            <v>2203.0257499999998</v>
          </cell>
          <cell r="AW395">
            <v>27.82381640625</v>
          </cell>
          <cell r="AX395">
            <v>0</v>
          </cell>
          <cell r="AY395">
            <v>375.87925000000001</v>
          </cell>
          <cell r="AZ395">
            <v>0</v>
          </cell>
          <cell r="BA395">
            <v>0</v>
          </cell>
          <cell r="BB395">
            <v>0</v>
          </cell>
          <cell r="BC395">
            <v>213.744</v>
          </cell>
          <cell r="BD395">
            <v>10939.853999999999</v>
          </cell>
          <cell r="BE395">
            <v>4059.9712500000001</v>
          </cell>
          <cell r="BF395">
            <v>0</v>
          </cell>
          <cell r="BG395">
            <v>1083.7212500000001</v>
          </cell>
          <cell r="BH395">
            <v>3.3337939453124998</v>
          </cell>
          <cell r="BI395">
            <v>-3126.5142500000002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26.745580078124998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626193152</v>
          </cell>
          <cell r="BT395">
            <v>219850928</v>
          </cell>
          <cell r="BU395">
            <v>1720977408</v>
          </cell>
          <cell r="BV395">
            <v>21686670</v>
          </cell>
          <cell r="BW395">
            <v>298460.96875</v>
          </cell>
          <cell r="BX395">
            <v>0</v>
          </cell>
          <cell r="BY395">
            <v>5190489.5</v>
          </cell>
          <cell r="BZ395">
            <v>0</v>
          </cell>
          <cell r="CA395">
            <v>0</v>
          </cell>
          <cell r="CB395">
            <v>0</v>
          </cell>
          <cell r="CC395">
            <v>3107331.5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366032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290000</v>
          </cell>
          <cell r="CO395">
            <v>0</v>
          </cell>
          <cell r="CP395">
            <v>0</v>
          </cell>
          <cell r="CQ395">
            <v>150000</v>
          </cell>
          <cell r="CR395">
            <v>0</v>
          </cell>
          <cell r="CS395">
            <v>150000</v>
          </cell>
          <cell r="CT395">
            <v>48929</v>
          </cell>
          <cell r="CU395">
            <v>0</v>
          </cell>
          <cell r="CV395">
            <v>0</v>
          </cell>
          <cell r="CW395">
            <v>3</v>
          </cell>
          <cell r="CX395">
            <v>0</v>
          </cell>
          <cell r="CY395">
            <v>713000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1600000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Q395">
            <v>4.6169252901698927</v>
          </cell>
          <cell r="DR395">
            <v>8.1501261636550204</v>
          </cell>
          <cell r="DS395">
            <v>26.808957164117874</v>
          </cell>
          <cell r="DT395">
            <v>87437.4765625</v>
          </cell>
          <cell r="DU395">
            <v>16.532898183698777</v>
          </cell>
          <cell r="DV395">
            <v>12.752612304687499</v>
          </cell>
          <cell r="DW395">
            <v>11.736682617187499</v>
          </cell>
          <cell r="DX395">
            <v>102813.344</v>
          </cell>
        </row>
        <row r="396">
          <cell r="A396" t="str">
            <v>SPPSR2008</v>
          </cell>
          <cell r="B396" t="str">
            <v>EAST</v>
          </cell>
          <cell r="C396" t="str">
            <v>SPPSR</v>
          </cell>
          <cell r="D396">
            <v>2008</v>
          </cell>
          <cell r="N396">
            <v>0</v>
          </cell>
          <cell r="O396">
            <v>1.2723023681640599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1.81678796386719</v>
          </cell>
          <cell r="U396">
            <v>2.0165770263671901</v>
          </cell>
          <cell r="V396">
            <v>0</v>
          </cell>
          <cell r="W396">
            <v>4.7599998474121101E-2</v>
          </cell>
          <cell r="X396">
            <v>0</v>
          </cell>
          <cell r="Y396">
            <v>0.26</v>
          </cell>
          <cell r="Z396">
            <v>42.886558055877693</v>
          </cell>
          <cell r="AA396">
            <v>16.1840302734375</v>
          </cell>
          <cell r="AB396">
            <v>0</v>
          </cell>
          <cell r="AC396">
            <v>9.0185693359374994</v>
          </cell>
          <cell r="AD396">
            <v>5.5869101562500001</v>
          </cell>
          <cell r="AE396">
            <v>8.6474589843749996</v>
          </cell>
          <cell r="AF396">
            <v>0</v>
          </cell>
          <cell r="AG396">
            <v>0.61301007080078107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0.96782855224609399</v>
          </cell>
          <cell r="AM396">
            <v>0.61839086914062502</v>
          </cell>
          <cell r="AN396">
            <v>0</v>
          </cell>
          <cell r="AO396">
            <v>2.3799999237060502E-2</v>
          </cell>
          <cell r="AP396">
            <v>0</v>
          </cell>
          <cell r="AQ396">
            <v>0.26</v>
          </cell>
          <cell r="AR396">
            <v>226992.37649218744</v>
          </cell>
          <cell r="AS396">
            <v>139165.696</v>
          </cell>
          <cell r="AT396">
            <v>0</v>
          </cell>
          <cell r="AU396">
            <v>43246.284</v>
          </cell>
          <cell r="AV396">
            <v>2313.5875000000001</v>
          </cell>
          <cell r="AW396">
            <v>19509.907999999999</v>
          </cell>
          <cell r="AX396">
            <v>0</v>
          </cell>
          <cell r="AY396">
            <v>261.35929687499998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8501.4060000000009</v>
          </cell>
          <cell r="BE396">
            <v>5368.3725000000004</v>
          </cell>
          <cell r="BF396">
            <v>0</v>
          </cell>
          <cell r="BG396">
            <v>209.05920312500001</v>
          </cell>
          <cell r="BH396">
            <v>0</v>
          </cell>
          <cell r="BI396">
            <v>-192.38439062500001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118.8263828125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1503212928</v>
          </cell>
          <cell r="BT396">
            <v>0</v>
          </cell>
          <cell r="BU396">
            <v>335893696</v>
          </cell>
          <cell r="BV396">
            <v>23790328</v>
          </cell>
          <cell r="BW396">
            <v>209173904</v>
          </cell>
          <cell r="BX396">
            <v>0</v>
          </cell>
          <cell r="BY396">
            <v>3118964.5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1375879.125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600000</v>
          </cell>
          <cell r="CP396">
            <v>746000</v>
          </cell>
          <cell r="CQ396">
            <v>0</v>
          </cell>
          <cell r="CR396">
            <v>0</v>
          </cell>
          <cell r="CS396">
            <v>681200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Q396" t="str">
            <v xml:space="preserve"> 5/12/2010 4:45:05 PM</v>
          </cell>
          <cell r="DR396" t="str">
            <v xml:space="preserve"> 5/12/2010 4:45:05 PM</v>
          </cell>
          <cell r="DS396" t="str">
            <v xml:space="preserve"> 5/12/2010 4:45:05 PM</v>
          </cell>
          <cell r="DT396">
            <v>48648.87890625</v>
          </cell>
          <cell r="DV396">
            <v>1.17568481445313</v>
          </cell>
          <cell r="DW396">
            <v>0.966559814453125</v>
          </cell>
          <cell r="DX396">
            <v>8490.2620000000006</v>
          </cell>
        </row>
        <row r="397">
          <cell r="A397" t="str">
            <v>SPPSR2009</v>
          </cell>
          <cell r="B397" t="str">
            <v>EAST</v>
          </cell>
          <cell r="C397" t="str">
            <v>SPPSR</v>
          </cell>
          <cell r="D397">
            <v>2009</v>
          </cell>
          <cell r="F397">
            <v>200077.77600000001</v>
          </cell>
          <cell r="G397">
            <v>23002.578125</v>
          </cell>
          <cell r="H397">
            <v>57.805975182281799</v>
          </cell>
          <cell r="I397">
            <v>19.896501953125</v>
          </cell>
          <cell r="J397">
            <v>0</v>
          </cell>
          <cell r="K397">
            <v>11.472477539062499</v>
          </cell>
          <cell r="L397">
            <v>7.3007949218750001</v>
          </cell>
          <cell r="M397">
            <v>11.7459287109375</v>
          </cell>
          <cell r="N397">
            <v>0</v>
          </cell>
          <cell r="O397">
            <v>1.27018078613281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1.80714685058594</v>
          </cell>
          <cell r="U397">
            <v>2.8296728515625</v>
          </cell>
          <cell r="V397">
            <v>0</v>
          </cell>
          <cell r="W397">
            <v>4.7599998474121101E-2</v>
          </cell>
          <cell r="X397">
            <v>2.4109588935971303E-5</v>
          </cell>
          <cell r="Y397">
            <v>0.26</v>
          </cell>
          <cell r="Z397">
            <v>44.170889792992497</v>
          </cell>
          <cell r="AA397">
            <v>15.79916796875</v>
          </cell>
          <cell r="AB397">
            <v>0</v>
          </cell>
          <cell r="AC397">
            <v>9.5567109375000001</v>
          </cell>
          <cell r="AD397">
            <v>6.1296411132812496</v>
          </cell>
          <cell r="AE397">
            <v>9.1240957031250005</v>
          </cell>
          <cell r="AF397">
            <v>0</v>
          </cell>
          <cell r="AG397">
            <v>0.59957800292968799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0.83667230224609401</v>
          </cell>
          <cell r="AM397">
            <v>0.84000799560546902</v>
          </cell>
          <cell r="AN397">
            <v>0</v>
          </cell>
          <cell r="AO397">
            <v>2.3799999237060502E-2</v>
          </cell>
          <cell r="AP397">
            <v>2.8796929400414199E-6</v>
          </cell>
          <cell r="AQ397">
            <v>0.26</v>
          </cell>
          <cell r="AR397">
            <v>201347.98129110146</v>
          </cell>
          <cell r="AS397">
            <v>128058.648</v>
          </cell>
          <cell r="AT397">
            <v>0</v>
          </cell>
          <cell r="AU397">
            <v>37938.031999999999</v>
          </cell>
          <cell r="AV397">
            <v>195.603234375</v>
          </cell>
          <cell r="AW397">
            <v>11509.184999999999</v>
          </cell>
          <cell r="AX397">
            <v>0</v>
          </cell>
          <cell r="AY397">
            <v>260.500578125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7319.7539999999999</v>
          </cell>
          <cell r="BE397">
            <v>7192.8239999999996</v>
          </cell>
          <cell r="BF397">
            <v>0</v>
          </cell>
          <cell r="BG397">
            <v>208.488</v>
          </cell>
          <cell r="BH397">
            <v>1.79121952056885E-2</v>
          </cell>
          <cell r="BI397">
            <v>-154.60679687499999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48.91036328125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1389454720</v>
          </cell>
          <cell r="BT397">
            <v>0</v>
          </cell>
          <cell r="BU397">
            <v>290349696</v>
          </cell>
          <cell r="BV397">
            <v>2064647.625</v>
          </cell>
          <cell r="BW397">
            <v>126008104</v>
          </cell>
          <cell r="BX397">
            <v>0</v>
          </cell>
          <cell r="BY397">
            <v>3108705.5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570526.25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475000</v>
          </cell>
          <cell r="CQ397">
            <v>0</v>
          </cell>
          <cell r="CR397">
            <v>0</v>
          </cell>
          <cell r="CS397">
            <v>1015529</v>
          </cell>
          <cell r="CT397">
            <v>0</v>
          </cell>
          <cell r="CU397">
            <v>0</v>
          </cell>
          <cell r="CV397">
            <v>0</v>
          </cell>
          <cell r="CW397">
            <v>91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23000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T397">
            <v>40047.40625</v>
          </cell>
          <cell r="DV397">
            <v>1.1756474609375001</v>
          </cell>
          <cell r="DW397">
            <v>1.001212890625</v>
          </cell>
          <cell r="DX397">
            <v>8770.625</v>
          </cell>
        </row>
        <row r="398">
          <cell r="A398" t="str">
            <v>SPPSR2010</v>
          </cell>
          <cell r="B398" t="str">
            <v>EAST</v>
          </cell>
          <cell r="C398" t="str">
            <v>SPPSR</v>
          </cell>
          <cell r="D398">
            <v>2010</v>
          </cell>
          <cell r="F398">
            <v>211621.856</v>
          </cell>
          <cell r="G398">
            <v>23845.375</v>
          </cell>
          <cell r="H398">
            <v>59.805593811430029</v>
          </cell>
          <cell r="I398">
            <v>20.755837890624999</v>
          </cell>
          <cell r="J398">
            <v>0</v>
          </cell>
          <cell r="K398">
            <v>11.7714912109375</v>
          </cell>
          <cell r="L398">
            <v>7.4317949218750003</v>
          </cell>
          <cell r="M398">
            <v>11.7442294921875</v>
          </cell>
          <cell r="N398">
            <v>0</v>
          </cell>
          <cell r="O398">
            <v>1.27018078613281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1.8038702392578101</v>
          </cell>
          <cell r="U398">
            <v>3.5295864257812499</v>
          </cell>
          <cell r="V398">
            <v>0</v>
          </cell>
          <cell r="W398">
            <v>6.2864383697509796E-2</v>
          </cell>
          <cell r="X398">
            <v>9.0999998152255999E-5</v>
          </cell>
          <cell r="Y398">
            <v>0.26</v>
          </cell>
          <cell r="Z398">
            <v>45.425389593167239</v>
          </cell>
          <cell r="AA398">
            <v>16.528259765624998</v>
          </cell>
          <cell r="AB398">
            <v>0</v>
          </cell>
          <cell r="AC398">
            <v>9.8000156250000003</v>
          </cell>
          <cell r="AD398">
            <v>6.2082978515624996</v>
          </cell>
          <cell r="AE398">
            <v>9.0480068359374997</v>
          </cell>
          <cell r="AF398">
            <v>0</v>
          </cell>
          <cell r="AG398">
            <v>0.63462268066406291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0.76681604003906301</v>
          </cell>
          <cell r="AM398">
            <v>1.04944323730469</v>
          </cell>
          <cell r="AN398">
            <v>0</v>
          </cell>
          <cell r="AO398">
            <v>3.1432191848754898E-2</v>
          </cell>
          <cell r="AP398">
            <v>1.6361279413104099E-5</v>
          </cell>
          <cell r="AQ398">
            <v>0.26</v>
          </cell>
          <cell r="AR398">
            <v>207194.31381669617</v>
          </cell>
          <cell r="AS398">
            <v>136668.96</v>
          </cell>
          <cell r="AT398">
            <v>0</v>
          </cell>
          <cell r="AU398">
            <v>32487.578000000001</v>
          </cell>
          <cell r="AV398">
            <v>363.767</v>
          </cell>
          <cell r="AW398">
            <v>11885.16</v>
          </cell>
          <cell r="AX398">
            <v>0</v>
          </cell>
          <cell r="AY398">
            <v>260.48715625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6684.9530000000004</v>
          </cell>
          <cell r="BE398">
            <v>9083.86</v>
          </cell>
          <cell r="BF398">
            <v>0</v>
          </cell>
          <cell r="BG398">
            <v>274.26768750000002</v>
          </cell>
          <cell r="BH398">
            <v>0.14325028991699199</v>
          </cell>
          <cell r="BI398">
            <v>-184.39267187499999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46.854394531250001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1474017408</v>
          </cell>
          <cell r="BT398">
            <v>0</v>
          </cell>
          <cell r="BU398">
            <v>247217184</v>
          </cell>
          <cell r="BV398">
            <v>3789073</v>
          </cell>
          <cell r="BW398">
            <v>130650320</v>
          </cell>
          <cell r="BX398">
            <v>0</v>
          </cell>
          <cell r="BY398">
            <v>3108552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546515.8125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2115000</v>
          </cell>
          <cell r="CN398">
            <v>0</v>
          </cell>
          <cell r="CO398">
            <v>510000</v>
          </cell>
          <cell r="CP398">
            <v>60000</v>
          </cell>
          <cell r="CQ398">
            <v>0</v>
          </cell>
          <cell r="CR398">
            <v>20000</v>
          </cell>
          <cell r="CS398">
            <v>675000</v>
          </cell>
          <cell r="CT398">
            <v>33100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20000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T398">
            <v>46227.25390625</v>
          </cell>
          <cell r="DV398">
            <v>1.1756474609375001</v>
          </cell>
          <cell r="DW398">
            <v>1.09847900390625</v>
          </cell>
          <cell r="DX398">
            <v>9622.6759999999995</v>
          </cell>
        </row>
        <row r="399">
          <cell r="A399" t="str">
            <v>SPPSR2011</v>
          </cell>
          <cell r="B399" t="str">
            <v>EAST</v>
          </cell>
          <cell r="C399" t="str">
            <v>SPPSR</v>
          </cell>
          <cell r="D399">
            <v>2011</v>
          </cell>
          <cell r="F399">
            <v>212583.696</v>
          </cell>
          <cell r="G399">
            <v>24356.25</v>
          </cell>
          <cell r="H399">
            <v>61.953530023336413</v>
          </cell>
          <cell r="I399">
            <v>21.808826171875001</v>
          </cell>
          <cell r="J399">
            <v>0</v>
          </cell>
          <cell r="K399">
            <v>11.982477539062501</v>
          </cell>
          <cell r="L399">
            <v>7.4953129882812499</v>
          </cell>
          <cell r="M399">
            <v>11.725928710937501</v>
          </cell>
          <cell r="N399">
            <v>0</v>
          </cell>
          <cell r="O399">
            <v>1.27018078613281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1.81645922851563</v>
          </cell>
          <cell r="U399">
            <v>4.3457636718749999</v>
          </cell>
          <cell r="V399">
            <v>0</v>
          </cell>
          <cell r="W399">
            <v>7.1499999999999994E-2</v>
          </cell>
          <cell r="X399">
            <v>1.43346571922302E-3</v>
          </cell>
          <cell r="Y399">
            <v>0.26</v>
          </cell>
          <cell r="Z399">
            <v>46.722722925424577</v>
          </cell>
          <cell r="AA399">
            <v>17.406501953125002</v>
          </cell>
          <cell r="AB399">
            <v>0</v>
          </cell>
          <cell r="AC399">
            <v>9.9855595703124997</v>
          </cell>
          <cell r="AD399">
            <v>6.2736025390624999</v>
          </cell>
          <cell r="AE399">
            <v>9.1339687499999993</v>
          </cell>
          <cell r="AF399">
            <v>0</v>
          </cell>
          <cell r="AG399">
            <v>0.617731079101563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0.65411737060546893</v>
          </cell>
          <cell r="AM399">
            <v>1.2916181640625</v>
          </cell>
          <cell r="AN399">
            <v>0</v>
          </cell>
          <cell r="AO399">
            <v>3.5749999999999997E-2</v>
          </cell>
          <cell r="AP399">
            <v>2.7315735816955597E-4</v>
          </cell>
          <cell r="AQ399">
            <v>0.26</v>
          </cell>
          <cell r="AR399">
            <v>209743.48355322267</v>
          </cell>
          <cell r="AS399">
            <v>143105.024</v>
          </cell>
          <cell r="AT399">
            <v>0</v>
          </cell>
          <cell r="AU399">
            <v>30254.3</v>
          </cell>
          <cell r="AV399">
            <v>171.26934374999999</v>
          </cell>
          <cell r="AW399">
            <v>9503.1219999999994</v>
          </cell>
          <cell r="AX399">
            <v>0</v>
          </cell>
          <cell r="AY399">
            <v>260.50018749999998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5705.6554999999998</v>
          </cell>
          <cell r="BE399">
            <v>11301.912</v>
          </cell>
          <cell r="BF399">
            <v>0</v>
          </cell>
          <cell r="BG399">
            <v>313.053</v>
          </cell>
          <cell r="BH399">
            <v>2.3928188476562502</v>
          </cell>
          <cell r="BI399">
            <v>-226.14739062500001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35.264093750000001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1529469824</v>
          </cell>
          <cell r="BT399">
            <v>0</v>
          </cell>
          <cell r="BU399">
            <v>229070176</v>
          </cell>
          <cell r="BV399">
            <v>1801781.625</v>
          </cell>
          <cell r="BW399">
            <v>105863392</v>
          </cell>
          <cell r="BX399">
            <v>0</v>
          </cell>
          <cell r="BY399">
            <v>3108701.5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415433.59375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517000</v>
          </cell>
          <cell r="CN399">
            <v>0</v>
          </cell>
          <cell r="CO399">
            <v>0</v>
          </cell>
          <cell r="CP399">
            <v>33000</v>
          </cell>
          <cell r="CQ399">
            <v>0</v>
          </cell>
          <cell r="CR399">
            <v>0</v>
          </cell>
          <cell r="CS399">
            <v>552000</v>
          </cell>
          <cell r="CT399">
            <v>0</v>
          </cell>
          <cell r="CU399">
            <v>0</v>
          </cell>
          <cell r="CV399">
            <v>0</v>
          </cell>
          <cell r="CW399">
            <v>2000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23000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T399">
            <v>44814.55859375</v>
          </cell>
          <cell r="DV399">
            <v>1.1756474609375001</v>
          </cell>
          <cell r="DW399">
            <v>1.06360034179688</v>
          </cell>
          <cell r="DX399">
            <v>9317.1380000000008</v>
          </cell>
        </row>
        <row r="400">
          <cell r="A400" t="str">
            <v>SPPSR2012</v>
          </cell>
          <cell r="B400" t="str">
            <v>EAST</v>
          </cell>
          <cell r="C400" t="str">
            <v>SPPSR</v>
          </cell>
          <cell r="D400">
            <v>2012</v>
          </cell>
          <cell r="F400">
            <v>219604.78400000001</v>
          </cell>
          <cell r="G400">
            <v>24885.373046875</v>
          </cell>
          <cell r="H400">
            <v>62.880520614862441</v>
          </cell>
          <cell r="I400">
            <v>22.046730468749999</v>
          </cell>
          <cell r="J400">
            <v>0</v>
          </cell>
          <cell r="K400">
            <v>11.9837734375</v>
          </cell>
          <cell r="L400">
            <v>7.5233183593749997</v>
          </cell>
          <cell r="M400">
            <v>11.725991210937501</v>
          </cell>
          <cell r="N400">
            <v>0</v>
          </cell>
          <cell r="O400">
            <v>1.2703023681640599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1.79350659179688</v>
          </cell>
          <cell r="U400">
            <v>5.025748046875</v>
          </cell>
          <cell r="V400">
            <v>0</v>
          </cell>
          <cell r="W400">
            <v>7.1499999999999994E-2</v>
          </cell>
          <cell r="X400">
            <v>3.9653170108795198E-3</v>
          </cell>
          <cell r="Y400">
            <v>0.26</v>
          </cell>
          <cell r="Z400">
            <v>47.154857149601</v>
          </cell>
          <cell r="AA400">
            <v>17.617683593750002</v>
          </cell>
          <cell r="AB400">
            <v>0</v>
          </cell>
          <cell r="AC400">
            <v>9.9726035156249999</v>
          </cell>
          <cell r="AD400">
            <v>6.30093408203125</v>
          </cell>
          <cell r="AE400">
            <v>9.0894179687500003</v>
          </cell>
          <cell r="AF400">
            <v>0</v>
          </cell>
          <cell r="AG400">
            <v>0.59394006347656292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0.64583264160156295</v>
          </cell>
          <cell r="AM400">
            <v>1.48578991699219</v>
          </cell>
          <cell r="AN400">
            <v>0</v>
          </cell>
          <cell r="AO400">
            <v>3.5749999999999997E-2</v>
          </cell>
          <cell r="AP400">
            <v>7.3422479629516599E-4</v>
          </cell>
          <cell r="AQ400">
            <v>0.26</v>
          </cell>
          <cell r="AR400">
            <v>214718.57483740232</v>
          </cell>
          <cell r="AS400">
            <v>146916.976</v>
          </cell>
          <cell r="AT400">
            <v>0</v>
          </cell>
          <cell r="AU400">
            <v>28465.376</v>
          </cell>
          <cell r="AV400">
            <v>262.89068750000001</v>
          </cell>
          <cell r="AW400">
            <v>9916.8809999999994</v>
          </cell>
          <cell r="AX400">
            <v>0</v>
          </cell>
          <cell r="AY400">
            <v>261.33609374999997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5643.3464999999997</v>
          </cell>
          <cell r="BE400">
            <v>13028.748</v>
          </cell>
          <cell r="BF400">
            <v>0</v>
          </cell>
          <cell r="BG400">
            <v>313.81931250000002</v>
          </cell>
          <cell r="BH400">
            <v>6.4493569335937497</v>
          </cell>
          <cell r="BI400">
            <v>-252.75853125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34.839417968749999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1568475648</v>
          </cell>
          <cell r="BT400">
            <v>0</v>
          </cell>
          <cell r="BU400">
            <v>216243440</v>
          </cell>
          <cell r="BV400">
            <v>2640190</v>
          </cell>
          <cell r="BW400">
            <v>110013256</v>
          </cell>
          <cell r="BX400">
            <v>0</v>
          </cell>
          <cell r="BY400">
            <v>3118699.5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409401.28125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600000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800000</v>
          </cell>
          <cell r="CT400">
            <v>0</v>
          </cell>
          <cell r="CU400">
            <v>0</v>
          </cell>
          <cell r="CV400">
            <v>0</v>
          </cell>
          <cell r="CW400">
            <v>2800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23000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T400">
            <v>46171.51171875</v>
          </cell>
          <cell r="DV400">
            <v>1.17568481445313</v>
          </cell>
          <cell r="DW400">
            <v>1.15217114257813</v>
          </cell>
          <cell r="DX400">
            <v>10120.671</v>
          </cell>
        </row>
        <row r="401">
          <cell r="A401" t="str">
            <v>SPPSR2013</v>
          </cell>
          <cell r="B401" t="str">
            <v>EAST</v>
          </cell>
          <cell r="C401" t="str">
            <v>SPPSR</v>
          </cell>
          <cell r="D401">
            <v>2013</v>
          </cell>
          <cell r="F401">
            <v>224906.83199999999</v>
          </cell>
          <cell r="G401">
            <v>25518.572265625</v>
          </cell>
          <cell r="H401">
            <v>63.706611466407786</v>
          </cell>
          <cell r="I401">
            <v>22.495802734375001</v>
          </cell>
          <cell r="J401">
            <v>0</v>
          </cell>
          <cell r="K401">
            <v>11.982477539062501</v>
          </cell>
          <cell r="L401">
            <v>7.5226171874999999</v>
          </cell>
          <cell r="M401">
            <v>11.725928710937501</v>
          </cell>
          <cell r="N401">
            <v>0</v>
          </cell>
          <cell r="O401">
            <v>1.27018078613281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1.77045922851563</v>
          </cell>
          <cell r="U401">
            <v>5.4244755859374996</v>
          </cell>
          <cell r="V401">
            <v>0</v>
          </cell>
          <cell r="W401">
            <v>7.1499999999999994E-2</v>
          </cell>
          <cell r="X401">
            <v>7.5222330093383796E-3</v>
          </cell>
          <cell r="Y401">
            <v>0.26</v>
          </cell>
          <cell r="Z401">
            <v>47.515394779086108</v>
          </cell>
          <cell r="AA401">
            <v>17.99808203125</v>
          </cell>
          <cell r="AB401">
            <v>0</v>
          </cell>
          <cell r="AC401">
            <v>9.9645527343749993</v>
          </cell>
          <cell r="AD401">
            <v>6.2952158203125004</v>
          </cell>
          <cell r="AE401">
            <v>9.0565078124999996</v>
          </cell>
          <cell r="AF401">
            <v>0</v>
          </cell>
          <cell r="AG401">
            <v>0.58892004394531294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0.63755187988281292</v>
          </cell>
          <cell r="AM401">
            <v>1.6201553955078101</v>
          </cell>
          <cell r="AN401">
            <v>0</v>
          </cell>
          <cell r="AO401">
            <v>3.5749999999999997E-2</v>
          </cell>
          <cell r="AP401">
            <v>1.3826941251754801E-3</v>
          </cell>
          <cell r="AQ401">
            <v>0.26</v>
          </cell>
          <cell r="AR401">
            <v>219592.4988759766</v>
          </cell>
          <cell r="AS401">
            <v>150673.23199999999</v>
          </cell>
          <cell r="AT401">
            <v>0</v>
          </cell>
          <cell r="AU401">
            <v>29188.898000000001</v>
          </cell>
          <cell r="AV401">
            <v>300.7600625</v>
          </cell>
          <cell r="AW401">
            <v>10064.998</v>
          </cell>
          <cell r="AX401">
            <v>0</v>
          </cell>
          <cell r="AY401">
            <v>260.500578125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5563.1710000000003</v>
          </cell>
          <cell r="BE401">
            <v>14188.496999999999</v>
          </cell>
          <cell r="BF401">
            <v>0</v>
          </cell>
          <cell r="BG401">
            <v>313.17</v>
          </cell>
          <cell r="BH401">
            <v>12.112360351562501</v>
          </cell>
          <cell r="BI401">
            <v>-271.29681249999999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36.715687500000001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1601324032</v>
          </cell>
          <cell r="BT401">
            <v>0</v>
          </cell>
          <cell r="BU401">
            <v>221577216</v>
          </cell>
          <cell r="BV401">
            <v>3019019</v>
          </cell>
          <cell r="BW401">
            <v>111566912</v>
          </cell>
          <cell r="BX401">
            <v>0</v>
          </cell>
          <cell r="BY401">
            <v>3108705.5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430768.78125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200000</v>
          </cell>
          <cell r="CT401">
            <v>0</v>
          </cell>
          <cell r="CU401">
            <v>0</v>
          </cell>
          <cell r="CV401">
            <v>0</v>
          </cell>
          <cell r="CW401">
            <v>3920</v>
          </cell>
          <cell r="CX401">
            <v>0</v>
          </cell>
          <cell r="CY401">
            <v>0</v>
          </cell>
          <cell r="CZ401">
            <v>17950</v>
          </cell>
          <cell r="DA401">
            <v>0</v>
          </cell>
          <cell r="DB401">
            <v>23000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T401">
            <v>47292.15234375</v>
          </cell>
          <cell r="DV401">
            <v>1.1756474609375001</v>
          </cell>
          <cell r="DW401">
            <v>1.0572763671875001</v>
          </cell>
          <cell r="DX401">
            <v>9261.741</v>
          </cell>
        </row>
        <row r="402">
          <cell r="A402" t="str">
            <v>SPPSR2014</v>
          </cell>
          <cell r="B402" t="str">
            <v>EAST</v>
          </cell>
          <cell r="C402" t="str">
            <v>SPPSR</v>
          </cell>
          <cell r="D402">
            <v>2014</v>
          </cell>
          <cell r="F402">
            <v>229926.22399999999</v>
          </cell>
          <cell r="G402">
            <v>26401.880859375</v>
          </cell>
          <cell r="H402">
            <v>64.207086645126367</v>
          </cell>
          <cell r="I402">
            <v>22.495802734375001</v>
          </cell>
          <cell r="J402">
            <v>0</v>
          </cell>
          <cell r="K402">
            <v>11.982477539062501</v>
          </cell>
          <cell r="L402">
            <v>7.5226171874999999</v>
          </cell>
          <cell r="M402">
            <v>11.714615234375</v>
          </cell>
          <cell r="N402">
            <v>0</v>
          </cell>
          <cell r="O402">
            <v>1.26438073730469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1.7474592285156301</v>
          </cell>
          <cell r="U402">
            <v>5.960091796875</v>
          </cell>
          <cell r="V402">
            <v>0</v>
          </cell>
          <cell r="W402">
            <v>7.1499999999999994E-2</v>
          </cell>
          <cell r="X402">
            <v>1.24947261810303E-2</v>
          </cell>
          <cell r="Y402">
            <v>0.26</v>
          </cell>
          <cell r="Z402">
            <v>47.593842648744584</v>
          </cell>
          <cell r="AA402">
            <v>17.995548828124999</v>
          </cell>
          <cell r="AB402">
            <v>0</v>
          </cell>
          <cell r="AC402">
            <v>9.9747783203125007</v>
          </cell>
          <cell r="AD402">
            <v>6.2849160156249999</v>
          </cell>
          <cell r="AE402">
            <v>9.0704609375</v>
          </cell>
          <cell r="AF402">
            <v>0</v>
          </cell>
          <cell r="AG402">
            <v>0.5156201171875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0.62926916503906294</v>
          </cell>
          <cell r="AM402">
            <v>1.7675897216796901</v>
          </cell>
          <cell r="AN402">
            <v>0</v>
          </cell>
          <cell r="AO402">
            <v>3.5749999999999997E-2</v>
          </cell>
          <cell r="AP402">
            <v>2.2888157367706298E-3</v>
          </cell>
          <cell r="AQ402">
            <v>0.26</v>
          </cell>
          <cell r="AR402">
            <v>227269.21303124999</v>
          </cell>
          <cell r="AS402">
            <v>151646.96</v>
          </cell>
          <cell r="AT402">
            <v>0</v>
          </cell>
          <cell r="AU402">
            <v>33507.896000000001</v>
          </cell>
          <cell r="AV402">
            <v>402.08643749999999</v>
          </cell>
          <cell r="AW402">
            <v>11133.063</v>
          </cell>
          <cell r="AX402">
            <v>0</v>
          </cell>
          <cell r="AY402">
            <v>260.500578125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5495.3135000000002</v>
          </cell>
          <cell r="BE402">
            <v>15481.156000000001</v>
          </cell>
          <cell r="BF402">
            <v>0</v>
          </cell>
          <cell r="BG402">
            <v>313.17</v>
          </cell>
          <cell r="BH402">
            <v>20.049988281249998</v>
          </cell>
          <cell r="BI402">
            <v>-296.98296875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41.242496093749999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1611092992</v>
          </cell>
          <cell r="BT402">
            <v>0</v>
          </cell>
          <cell r="BU402">
            <v>254147920</v>
          </cell>
          <cell r="BV402">
            <v>4098374.5</v>
          </cell>
          <cell r="BW402">
            <v>122665392</v>
          </cell>
          <cell r="BX402">
            <v>0</v>
          </cell>
          <cell r="BY402">
            <v>3108705.5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475786.21875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700000</v>
          </cell>
          <cell r="CT402">
            <v>0</v>
          </cell>
          <cell r="CU402">
            <v>0</v>
          </cell>
          <cell r="CV402">
            <v>0</v>
          </cell>
          <cell r="CW402">
            <v>5488</v>
          </cell>
          <cell r="CX402">
            <v>0</v>
          </cell>
          <cell r="CY402">
            <v>0</v>
          </cell>
          <cell r="CZ402">
            <v>21600</v>
          </cell>
          <cell r="DA402">
            <v>0</v>
          </cell>
          <cell r="DB402">
            <v>23000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T402">
            <v>48320.859375</v>
          </cell>
          <cell r="DV402">
            <v>1.1756474609375001</v>
          </cell>
          <cell r="DW402">
            <v>1.0576207275390599</v>
          </cell>
          <cell r="DX402">
            <v>9264.7579999999998</v>
          </cell>
        </row>
        <row r="403">
          <cell r="A403" t="str">
            <v>SPPSR2015</v>
          </cell>
          <cell r="B403" t="str">
            <v>EAST</v>
          </cell>
          <cell r="C403" t="str">
            <v>SPPSR</v>
          </cell>
          <cell r="D403">
            <v>2015</v>
          </cell>
          <cell r="F403">
            <v>234117.21599999999</v>
          </cell>
          <cell r="G403">
            <v>27018.421875</v>
          </cell>
          <cell r="H403">
            <v>64.285442300796518</v>
          </cell>
          <cell r="I403">
            <v>22.491470703125</v>
          </cell>
          <cell r="J403">
            <v>0</v>
          </cell>
          <cell r="K403">
            <v>11.982477539062501</v>
          </cell>
          <cell r="L403">
            <v>7.5226171874999999</v>
          </cell>
          <cell r="M403">
            <v>11.364505859375001</v>
          </cell>
          <cell r="N403">
            <v>0</v>
          </cell>
          <cell r="O403">
            <v>1.26438073730469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1.74178796386719</v>
          </cell>
          <cell r="U403">
            <v>6.3915986328125003</v>
          </cell>
          <cell r="V403">
            <v>0</v>
          </cell>
          <cell r="W403">
            <v>7.1499999999999994E-2</v>
          </cell>
          <cell r="X403">
            <v>1.94562168121338E-2</v>
          </cell>
          <cell r="Y403">
            <v>0.26</v>
          </cell>
          <cell r="Z403">
            <v>47.574746259450919</v>
          </cell>
          <cell r="AA403">
            <v>17.951251953124999</v>
          </cell>
          <cell r="AB403">
            <v>0</v>
          </cell>
          <cell r="AC403">
            <v>9.9842880859375001</v>
          </cell>
          <cell r="AD403">
            <v>6.2856601562499996</v>
          </cell>
          <cell r="AE403">
            <v>8.7942050781249996</v>
          </cell>
          <cell r="AF403">
            <v>0</v>
          </cell>
          <cell r="AG403">
            <v>0.51048696899414103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0.62725170898437499</v>
          </cell>
          <cell r="AM403">
            <v>1.9701604003906299</v>
          </cell>
          <cell r="AN403">
            <v>0</v>
          </cell>
          <cell r="AO403">
            <v>3.5749999999999997E-2</v>
          </cell>
          <cell r="AP403">
            <v>3.5573861598968502E-3</v>
          </cell>
          <cell r="AQ403">
            <v>0.26</v>
          </cell>
          <cell r="AR403">
            <v>232898.42718750003</v>
          </cell>
          <cell r="AS403">
            <v>146085.23199999999</v>
          </cell>
          <cell r="AT403">
            <v>0</v>
          </cell>
          <cell r="AU403">
            <v>41546.491999999998</v>
          </cell>
          <cell r="AV403">
            <v>634.79568749999999</v>
          </cell>
          <cell r="AW403">
            <v>11453.878000000001</v>
          </cell>
          <cell r="AX403">
            <v>0</v>
          </cell>
          <cell r="AY403">
            <v>260.500578125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5490.0370000000003</v>
          </cell>
          <cell r="BE403">
            <v>17257.874</v>
          </cell>
          <cell r="BF403">
            <v>0</v>
          </cell>
          <cell r="BG403">
            <v>313.17</v>
          </cell>
          <cell r="BH403">
            <v>31.162699218749999</v>
          </cell>
          <cell r="BI403">
            <v>-312.10431249999999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44.691535156249998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1549463936</v>
          </cell>
          <cell r="BT403">
            <v>0</v>
          </cell>
          <cell r="BU403">
            <v>314124064</v>
          </cell>
          <cell r="BV403">
            <v>6393922.5</v>
          </cell>
          <cell r="BW403">
            <v>125480392</v>
          </cell>
          <cell r="BX403">
            <v>0</v>
          </cell>
          <cell r="BY403">
            <v>3108705.5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514001.625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300000</v>
          </cell>
          <cell r="CT403">
            <v>0</v>
          </cell>
          <cell r="CU403">
            <v>0</v>
          </cell>
          <cell r="CV403">
            <v>0</v>
          </cell>
          <cell r="CW403">
            <v>7683</v>
          </cell>
          <cell r="CX403">
            <v>0</v>
          </cell>
          <cell r="CY403">
            <v>51000</v>
          </cell>
          <cell r="CZ403">
            <v>582000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T403">
            <v>49166.3515625</v>
          </cell>
          <cell r="DV403">
            <v>1.1756474609375001</v>
          </cell>
          <cell r="DW403">
            <v>1.1521345214843799</v>
          </cell>
          <cell r="DX403">
            <v>10092.698</v>
          </cell>
        </row>
        <row r="404">
          <cell r="A404" t="str">
            <v>SPPSR2016</v>
          </cell>
          <cell r="B404" t="str">
            <v>EAST</v>
          </cell>
          <cell r="C404" t="str">
            <v>SPPSR</v>
          </cell>
          <cell r="D404">
            <v>2016</v>
          </cell>
          <cell r="F404">
            <v>238012.128</v>
          </cell>
          <cell r="G404">
            <v>27071.337890625</v>
          </cell>
          <cell r="H404">
            <v>64.397236040115359</v>
          </cell>
          <cell r="I404">
            <v>22.44491015625</v>
          </cell>
          <cell r="J404">
            <v>0</v>
          </cell>
          <cell r="K404">
            <v>11.9837734375</v>
          </cell>
          <cell r="L404">
            <v>7.4573183593749999</v>
          </cell>
          <cell r="M404">
            <v>10.732998046875</v>
          </cell>
          <cell r="N404">
            <v>0</v>
          </cell>
          <cell r="O404">
            <v>1.2510704345703101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1.70178796386719</v>
          </cell>
          <cell r="U404">
            <v>7.2907480468749997</v>
          </cell>
          <cell r="V404">
            <v>0</v>
          </cell>
          <cell r="W404">
            <v>7.6699996948242199E-2</v>
          </cell>
          <cell r="X404">
            <v>2.2244783401489301E-2</v>
          </cell>
          <cell r="Y404">
            <v>0.26</v>
          </cell>
          <cell r="Z404">
            <v>47.109722988605498</v>
          </cell>
          <cell r="AA404">
            <v>17.940925781250002</v>
          </cell>
          <cell r="AB404">
            <v>0</v>
          </cell>
          <cell r="AC404">
            <v>9.9721777343750002</v>
          </cell>
          <cell r="AD404">
            <v>6.1982221679687504</v>
          </cell>
          <cell r="AE404">
            <v>8.2736093749999995</v>
          </cell>
          <cell r="AF404">
            <v>0</v>
          </cell>
          <cell r="AG404">
            <v>0.350664093017578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0.77682696533203099</v>
          </cell>
          <cell r="AM404">
            <v>2.2367221679687499</v>
          </cell>
          <cell r="AN404">
            <v>0</v>
          </cell>
          <cell r="AO404">
            <v>3.83499984741211E-2</v>
          </cell>
          <cell r="AP404">
            <v>3.9969220161437998E-3</v>
          </cell>
          <cell r="AQ404">
            <v>0.26</v>
          </cell>
          <cell r="AR404">
            <v>233919.19243359368</v>
          </cell>
          <cell r="AS404">
            <v>145307.82399999999</v>
          </cell>
          <cell r="AT404">
            <v>0</v>
          </cell>
          <cell r="AU404">
            <v>41516.451999999997</v>
          </cell>
          <cell r="AV404">
            <v>402.28031249999998</v>
          </cell>
          <cell r="AW404">
            <v>10574.808000000001</v>
          </cell>
          <cell r="AX404">
            <v>0</v>
          </cell>
          <cell r="AY404">
            <v>261.35929687499998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6815.8</v>
          </cell>
          <cell r="BE404">
            <v>19645.490000000002</v>
          </cell>
          <cell r="BF404">
            <v>0</v>
          </cell>
          <cell r="BG404">
            <v>336.86640625000001</v>
          </cell>
          <cell r="BH404">
            <v>35.108960937500001</v>
          </cell>
          <cell r="BI404">
            <v>-308.0675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35.79795703125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1541524352</v>
          </cell>
          <cell r="BT404">
            <v>0</v>
          </cell>
          <cell r="BU404">
            <v>313258016</v>
          </cell>
          <cell r="BV404">
            <v>4114543</v>
          </cell>
          <cell r="BW404">
            <v>116473312</v>
          </cell>
          <cell r="BX404">
            <v>0</v>
          </cell>
          <cell r="BY404">
            <v>3118964.5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406300.4375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800000</v>
          </cell>
          <cell r="CT404">
            <v>10661</v>
          </cell>
          <cell r="CU404">
            <v>0</v>
          </cell>
          <cell r="CV404">
            <v>0</v>
          </cell>
          <cell r="CW404">
            <v>22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Q404">
            <v>1.8162535002236539</v>
          </cell>
          <cell r="DR404">
            <v>5.2862581814985381</v>
          </cell>
          <cell r="DS404">
            <v>17.767968330040436</v>
          </cell>
          <cell r="DT404">
            <v>49592.22265625</v>
          </cell>
          <cell r="DV404">
            <v>1.17568481445313</v>
          </cell>
          <cell r="DW404">
            <v>1.0582277832031299</v>
          </cell>
          <cell r="DX404">
            <v>9295.473</v>
          </cell>
        </row>
        <row r="405">
          <cell r="A405" t="str">
            <v>SPPSR2017</v>
          </cell>
          <cell r="B405" t="str">
            <v>EAST</v>
          </cell>
          <cell r="C405" t="str">
            <v>SPPSR</v>
          </cell>
          <cell r="D405">
            <v>2017</v>
          </cell>
          <cell r="F405">
            <v>241042.89600000001</v>
          </cell>
          <cell r="G405">
            <v>27541.94140625</v>
          </cell>
          <cell r="H405">
            <v>65.062152803421029</v>
          </cell>
          <cell r="I405">
            <v>22.444802734374999</v>
          </cell>
          <cell r="J405">
            <v>0</v>
          </cell>
          <cell r="K405">
            <v>11.982477539062501</v>
          </cell>
          <cell r="L405">
            <v>7.4566171875</v>
          </cell>
          <cell r="M405">
            <v>10.732935546875</v>
          </cell>
          <cell r="N405">
            <v>0</v>
          </cell>
          <cell r="O405">
            <v>1.25095056152344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1.70178796386719</v>
          </cell>
          <cell r="U405">
            <v>7.95796875</v>
          </cell>
          <cell r="V405">
            <v>0</v>
          </cell>
          <cell r="W405">
            <v>7.6699996948242199E-2</v>
          </cell>
          <cell r="X405">
            <v>2.22650623321533E-2</v>
          </cell>
          <cell r="Y405">
            <v>0.26</v>
          </cell>
          <cell r="Z405">
            <v>47.290185430526726</v>
          </cell>
          <cell r="AA405">
            <v>17.924218750000001</v>
          </cell>
          <cell r="AB405">
            <v>0</v>
          </cell>
          <cell r="AC405">
            <v>9.9761171874999999</v>
          </cell>
          <cell r="AD405">
            <v>6.1918549804687499</v>
          </cell>
          <cell r="AE405">
            <v>8.2826953124999996</v>
          </cell>
          <cell r="AF405">
            <v>0</v>
          </cell>
          <cell r="AG405">
            <v>0.33253405761718802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0.77595214843750004</v>
          </cell>
          <cell r="AM405">
            <v>2.44718334960938</v>
          </cell>
          <cell r="AN405">
            <v>0</v>
          </cell>
          <cell r="AO405">
            <v>3.83499984741211E-2</v>
          </cell>
          <cell r="AP405">
            <v>4.0032787322998005E-3</v>
          </cell>
          <cell r="AQ405">
            <v>0.26</v>
          </cell>
          <cell r="AR405">
            <v>237434.11271875002</v>
          </cell>
          <cell r="AS405">
            <v>143283.23199999999</v>
          </cell>
          <cell r="AT405">
            <v>0</v>
          </cell>
          <cell r="AU405">
            <v>45020.908000000003</v>
          </cell>
          <cell r="AV405">
            <v>462.60493750000001</v>
          </cell>
          <cell r="AW405">
            <v>10834.588</v>
          </cell>
          <cell r="AX405">
            <v>0</v>
          </cell>
          <cell r="AY405">
            <v>260.500578125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6789.8575000000001</v>
          </cell>
          <cell r="BE405">
            <v>21435.092000000001</v>
          </cell>
          <cell r="BF405">
            <v>0</v>
          </cell>
          <cell r="BG405">
            <v>335.94600000000003</v>
          </cell>
          <cell r="BH405">
            <v>35.068722656250003</v>
          </cell>
          <cell r="BI405">
            <v>-322.46340624999999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37.03738671875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1520351488</v>
          </cell>
          <cell r="BT405">
            <v>0</v>
          </cell>
          <cell r="BU405">
            <v>339695040</v>
          </cell>
          <cell r="BV405">
            <v>4746112.5</v>
          </cell>
          <cell r="BW405">
            <v>119098480</v>
          </cell>
          <cell r="BX405">
            <v>0</v>
          </cell>
          <cell r="BY405">
            <v>3108705.5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419955.71875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600000</v>
          </cell>
          <cell r="CT405">
            <v>11609</v>
          </cell>
          <cell r="CU405">
            <v>0</v>
          </cell>
          <cell r="CV405">
            <v>0</v>
          </cell>
          <cell r="CW405">
            <v>19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Q405">
            <v>1.8587963193416495</v>
          </cell>
          <cell r="DR405">
            <v>5.3773555245316507</v>
          </cell>
          <cell r="DS405">
            <v>18.137182560183593</v>
          </cell>
          <cell r="DT405">
            <v>50328.078125</v>
          </cell>
          <cell r="DV405">
            <v>1.1756474609375001</v>
          </cell>
          <cell r="DW405">
            <v>1.0572763671875001</v>
          </cell>
          <cell r="DX405">
            <v>9261.741</v>
          </cell>
        </row>
        <row r="406">
          <cell r="A406" t="str">
            <v>SPPSR2018</v>
          </cell>
          <cell r="B406" t="str">
            <v>EAST</v>
          </cell>
          <cell r="C406" t="str">
            <v>SPPSR</v>
          </cell>
          <cell r="D406">
            <v>2018</v>
          </cell>
          <cell r="F406">
            <v>244738.89600000001</v>
          </cell>
          <cell r="G406">
            <v>27787.611328125</v>
          </cell>
          <cell r="H406">
            <v>65.71973041534423</v>
          </cell>
          <cell r="I406">
            <v>22.435224609374998</v>
          </cell>
          <cell r="J406">
            <v>0</v>
          </cell>
          <cell r="K406">
            <v>11.982477539062501</v>
          </cell>
          <cell r="L406">
            <v>7.4566171875</v>
          </cell>
          <cell r="M406">
            <v>10.732935546875</v>
          </cell>
          <cell r="N406">
            <v>0</v>
          </cell>
          <cell r="O406">
            <v>1.25095056152344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1.70178796386719</v>
          </cell>
          <cell r="U406">
            <v>8.6250917968749992</v>
          </cell>
          <cell r="V406">
            <v>0</v>
          </cell>
          <cell r="W406">
            <v>7.6699996948242199E-2</v>
          </cell>
          <cell r="X406">
            <v>2.22977523803711E-2</v>
          </cell>
          <cell r="Y406">
            <v>0.26</v>
          </cell>
          <cell r="Z406">
            <v>47.563278989791861</v>
          </cell>
          <cell r="AA406">
            <v>17.91847265625</v>
          </cell>
          <cell r="AB406">
            <v>0</v>
          </cell>
          <cell r="AC406">
            <v>9.9755605468750002</v>
          </cell>
          <cell r="AD406">
            <v>6.1827001953125</v>
          </cell>
          <cell r="AE406">
            <v>8.2758837890624992</v>
          </cell>
          <cell r="AF406">
            <v>0</v>
          </cell>
          <cell r="AG406">
            <v>0.329153747558594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0.77595214843750004</v>
          </cell>
          <cell r="AM406">
            <v>2.6510605468750001</v>
          </cell>
          <cell r="AN406">
            <v>0</v>
          </cell>
          <cell r="AO406">
            <v>3.83499984741211E-2</v>
          </cell>
          <cell r="AP406">
            <v>4.01083946228027E-3</v>
          </cell>
          <cell r="AQ406">
            <v>0.26</v>
          </cell>
          <cell r="AR406">
            <v>239652.34790625001</v>
          </cell>
          <cell r="AS406">
            <v>141722.94399999999</v>
          </cell>
          <cell r="AT406">
            <v>0</v>
          </cell>
          <cell r="AU406">
            <v>45859.887999999999</v>
          </cell>
          <cell r="AV406">
            <v>523.23171875000003</v>
          </cell>
          <cell r="AW406">
            <v>11117.421</v>
          </cell>
          <cell r="AX406">
            <v>0</v>
          </cell>
          <cell r="AY406">
            <v>260.500578125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6781.9615000000003</v>
          </cell>
          <cell r="BE406">
            <v>23221.364000000001</v>
          </cell>
          <cell r="BF406">
            <v>0</v>
          </cell>
          <cell r="BG406">
            <v>335.94600000000003</v>
          </cell>
          <cell r="BH406">
            <v>35.134949218750002</v>
          </cell>
          <cell r="BI406">
            <v>-337.21062499999999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38.46878515625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1503879936</v>
          </cell>
          <cell r="BT406">
            <v>0</v>
          </cell>
          <cell r="BU406">
            <v>345570496</v>
          </cell>
          <cell r="BV406">
            <v>5381206.5</v>
          </cell>
          <cell r="BW406">
            <v>122212752</v>
          </cell>
          <cell r="BX406">
            <v>0</v>
          </cell>
          <cell r="BY406">
            <v>3108705.5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436698.1875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700000</v>
          </cell>
          <cell r="CT406">
            <v>11220</v>
          </cell>
          <cell r="CU406">
            <v>0</v>
          </cell>
          <cell r="CV406">
            <v>0</v>
          </cell>
          <cell r="CW406">
            <v>39</v>
          </cell>
          <cell r="CX406">
            <v>0</v>
          </cell>
          <cell r="CY406">
            <v>38000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Q406">
            <v>1.9021719630150049</v>
          </cell>
          <cell r="DR406">
            <v>5.323212329446088</v>
          </cell>
          <cell r="DS406">
            <v>18.464895154035357</v>
          </cell>
          <cell r="DT406">
            <v>51104.2578125</v>
          </cell>
          <cell r="DV406">
            <v>1.1756474609375001</v>
          </cell>
          <cell r="DW406">
            <v>1.1521345214843799</v>
          </cell>
          <cell r="DX406">
            <v>10092.698</v>
          </cell>
        </row>
        <row r="407">
          <cell r="A407" t="str">
            <v>SPPSR2019</v>
          </cell>
          <cell r="B407" t="str">
            <v>EAST</v>
          </cell>
          <cell r="C407" t="str">
            <v>SPPSR</v>
          </cell>
          <cell r="D407">
            <v>2019</v>
          </cell>
          <cell r="F407">
            <v>248343.21599999999</v>
          </cell>
          <cell r="G407">
            <v>28014.326171875</v>
          </cell>
          <cell r="H407">
            <v>66.391339347839363</v>
          </cell>
          <cell r="I407">
            <v>22.406802734374999</v>
          </cell>
          <cell r="J407">
            <v>0</v>
          </cell>
          <cell r="K407">
            <v>11.982477539062501</v>
          </cell>
          <cell r="L407">
            <v>7.4566171875</v>
          </cell>
          <cell r="M407">
            <v>10.732935546875</v>
          </cell>
          <cell r="N407">
            <v>0</v>
          </cell>
          <cell r="O407">
            <v>1.25095056152344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1.70178796386719</v>
          </cell>
          <cell r="U407">
            <v>9.3250917968750002</v>
          </cell>
          <cell r="V407">
            <v>0</v>
          </cell>
          <cell r="W407">
            <v>7.6699996948242199E-2</v>
          </cell>
          <cell r="X407">
            <v>2.2328559875488298E-2</v>
          </cell>
          <cell r="Y407">
            <v>0.26</v>
          </cell>
          <cell r="Z407">
            <v>47.644060535907741</v>
          </cell>
          <cell r="AA407">
            <v>17.90384375</v>
          </cell>
          <cell r="AB407">
            <v>0</v>
          </cell>
          <cell r="AC407">
            <v>9.9764238281250002</v>
          </cell>
          <cell r="AD407">
            <v>6.1792763671874997</v>
          </cell>
          <cell r="AE407">
            <v>8.2664248046874995</v>
          </cell>
          <cell r="AF407">
            <v>0</v>
          </cell>
          <cell r="AG407">
            <v>0.31426153564453102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0.77595214843750004</v>
          </cell>
          <cell r="AM407">
            <v>2.8676711425781298</v>
          </cell>
          <cell r="AN407">
            <v>0</v>
          </cell>
          <cell r="AO407">
            <v>3.83499984741211E-2</v>
          </cell>
          <cell r="AP407">
            <v>4.0169949531555201E-3</v>
          </cell>
          <cell r="AQ407">
            <v>0.26</v>
          </cell>
          <cell r="AR407">
            <v>241568.76086718752</v>
          </cell>
          <cell r="AS407">
            <v>140876.04800000001</v>
          </cell>
          <cell r="AT407">
            <v>0</v>
          </cell>
          <cell r="AU407">
            <v>47590.74</v>
          </cell>
          <cell r="AV407">
            <v>548.13818749999996</v>
          </cell>
          <cell r="AW407">
            <v>11058.102999999999</v>
          </cell>
          <cell r="AX407">
            <v>0</v>
          </cell>
          <cell r="AY407">
            <v>260.500578125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6792.2719999999999</v>
          </cell>
          <cell r="BE407">
            <v>25120.241999999998</v>
          </cell>
          <cell r="BF407">
            <v>0</v>
          </cell>
          <cell r="BG407">
            <v>335.94600000000003</v>
          </cell>
          <cell r="BH407">
            <v>35.188875000000003</v>
          </cell>
          <cell r="BI407">
            <v>-353.01421875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37.918445312499998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1494738048</v>
          </cell>
          <cell r="BT407">
            <v>0</v>
          </cell>
          <cell r="BU407">
            <v>358143104</v>
          </cell>
          <cell r="BV407">
            <v>5643467</v>
          </cell>
          <cell r="BW407">
            <v>121612544</v>
          </cell>
          <cell r="BX407">
            <v>0</v>
          </cell>
          <cell r="BY407">
            <v>3108705.5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430611.46875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700000</v>
          </cell>
          <cell r="CT407">
            <v>11610</v>
          </cell>
          <cell r="CU407">
            <v>0</v>
          </cell>
          <cell r="CV407">
            <v>0</v>
          </cell>
          <cell r="CW407">
            <v>27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Q407">
            <v>1.9550815301116895</v>
          </cell>
          <cell r="DR407">
            <v>5.4833461905774961</v>
          </cell>
          <cell r="DS407">
            <v>18.458067792458262</v>
          </cell>
          <cell r="DT407">
            <v>51849.87109375</v>
          </cell>
          <cell r="DV407">
            <v>1.1756474609375001</v>
          </cell>
          <cell r="DW407">
            <v>1.0578399658203099</v>
          </cell>
          <cell r="DX407">
            <v>9266.6779999999999</v>
          </cell>
        </row>
        <row r="408">
          <cell r="A408" t="str">
            <v>SPPSR2020</v>
          </cell>
          <cell r="B408" t="str">
            <v>EAST</v>
          </cell>
          <cell r="C408" t="str">
            <v>SPPSR</v>
          </cell>
          <cell r="D408">
            <v>2020</v>
          </cell>
          <cell r="F408">
            <v>252334.704</v>
          </cell>
          <cell r="G408">
            <v>28370.576171875</v>
          </cell>
          <cell r="H408">
            <v>67.356305023193357</v>
          </cell>
          <cell r="I408">
            <v>22.337734375</v>
          </cell>
          <cell r="J408">
            <v>0</v>
          </cell>
          <cell r="K408">
            <v>12.3837734375</v>
          </cell>
          <cell r="L408">
            <v>7.4573183593749999</v>
          </cell>
          <cell r="M408">
            <v>10.732998046875</v>
          </cell>
          <cell r="N408">
            <v>0</v>
          </cell>
          <cell r="O408">
            <v>1.2510704345703101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1.70178796386719</v>
          </cell>
          <cell r="U408">
            <v>9.9568681640625005</v>
          </cell>
          <cell r="V408">
            <v>0</v>
          </cell>
          <cell r="W408">
            <v>7.6699996948242199E-2</v>
          </cell>
          <cell r="X408">
            <v>2.23694305419922E-2</v>
          </cell>
          <cell r="Y408">
            <v>0.26</v>
          </cell>
          <cell r="Z408">
            <v>48.155252976417536</v>
          </cell>
          <cell r="AA408">
            <v>17.841320312499999</v>
          </cell>
          <cell r="AB408">
            <v>0</v>
          </cell>
          <cell r="AC408">
            <v>10.362694335937499</v>
          </cell>
          <cell r="AD408">
            <v>6.1806181640625004</v>
          </cell>
          <cell r="AE408">
            <v>8.2519902343750005</v>
          </cell>
          <cell r="AF408">
            <v>0</v>
          </cell>
          <cell r="AG408">
            <v>0.314570892333984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0.77682696533203099</v>
          </cell>
          <cell r="AM408">
            <v>3.0672868652343799</v>
          </cell>
          <cell r="AN408">
            <v>0</v>
          </cell>
          <cell r="AO408">
            <v>3.83499984741211E-2</v>
          </cell>
          <cell r="AP408">
            <v>4.02306461334229E-3</v>
          </cell>
          <cell r="AQ408">
            <v>0.26</v>
          </cell>
          <cell r="AR408">
            <v>245303.85036328124</v>
          </cell>
          <cell r="AS408">
            <v>139383.64799999999</v>
          </cell>
          <cell r="AT408">
            <v>0</v>
          </cell>
          <cell r="AU408">
            <v>51263.26</v>
          </cell>
          <cell r="AV408">
            <v>529.98481249999998</v>
          </cell>
          <cell r="AW408">
            <v>10765.777</v>
          </cell>
          <cell r="AX408">
            <v>0</v>
          </cell>
          <cell r="AY408">
            <v>261.35929687499998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6815.0290000000005</v>
          </cell>
          <cell r="BE408">
            <v>26941.495999999999</v>
          </cell>
          <cell r="BF408">
            <v>0</v>
          </cell>
          <cell r="BG408">
            <v>336.86640625000001</v>
          </cell>
          <cell r="BH408">
            <v>35.338597656250002</v>
          </cell>
          <cell r="BI408">
            <v>-355.50450000000001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36.881749999999997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1479482496</v>
          </cell>
          <cell r="BT408">
            <v>0</v>
          </cell>
          <cell r="BU408">
            <v>382933248</v>
          </cell>
          <cell r="BV408">
            <v>5457555.5</v>
          </cell>
          <cell r="BW408">
            <v>118768808</v>
          </cell>
          <cell r="BX408">
            <v>0</v>
          </cell>
          <cell r="BY408">
            <v>3118964.5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419466.03125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600000</v>
          </cell>
          <cell r="CT408">
            <v>11839</v>
          </cell>
          <cell r="CU408">
            <v>0</v>
          </cell>
          <cell r="CV408">
            <v>0</v>
          </cell>
          <cell r="CW408">
            <v>48</v>
          </cell>
          <cell r="CX408">
            <v>0</v>
          </cell>
          <cell r="CY408">
            <v>275200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400000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Q408">
            <v>2.0112655999953106</v>
          </cell>
          <cell r="DR408">
            <v>5.596546555288926</v>
          </cell>
          <cell r="DS408">
            <v>18.306906082725096</v>
          </cell>
          <cell r="DT408">
            <v>52570.44140625</v>
          </cell>
          <cell r="DV408">
            <v>1.17568481445313</v>
          </cell>
          <cell r="DW408">
            <v>1.0575721435546901</v>
          </cell>
          <cell r="DX408">
            <v>9289.7139999999999</v>
          </cell>
        </row>
        <row r="409">
          <cell r="A409" t="str">
            <v>SPPSR2021</v>
          </cell>
          <cell r="B409" t="str">
            <v>EAST</v>
          </cell>
          <cell r="C409" t="str">
            <v>SPPSR</v>
          </cell>
          <cell r="D409">
            <v>2021</v>
          </cell>
          <cell r="F409">
            <v>254985.39199999999</v>
          </cell>
          <cell r="G409">
            <v>28905.744140625</v>
          </cell>
          <cell r="H409">
            <v>68.582659137725827</v>
          </cell>
          <cell r="I409">
            <v>22.131601562499998</v>
          </cell>
          <cell r="J409">
            <v>0</v>
          </cell>
          <cell r="K409">
            <v>13.1824775390625</v>
          </cell>
          <cell r="L409">
            <v>7.4566171875</v>
          </cell>
          <cell r="M409">
            <v>10.732935546875</v>
          </cell>
          <cell r="N409">
            <v>0</v>
          </cell>
          <cell r="O409">
            <v>1.25095056152344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1.70178796386719</v>
          </cell>
          <cell r="U409">
            <v>10.591530273437501</v>
          </cell>
          <cell r="V409">
            <v>0</v>
          </cell>
          <cell r="W409">
            <v>7.6699996948242199E-2</v>
          </cell>
          <cell r="X409">
            <v>2.2411045074462902E-2</v>
          </cell>
          <cell r="Y409">
            <v>0.26</v>
          </cell>
          <cell r="Z409">
            <v>49.128552476406092</v>
          </cell>
          <cell r="AA409">
            <v>17.650763671875001</v>
          </cell>
          <cell r="AB409">
            <v>0</v>
          </cell>
          <cell r="AC409">
            <v>11.139517578125</v>
          </cell>
          <cell r="AD409">
            <v>6.1784394531249998</v>
          </cell>
          <cell r="AE409">
            <v>8.2424267578125008</v>
          </cell>
          <cell r="AF409">
            <v>0</v>
          </cell>
          <cell r="AG409">
            <v>0.31991351318359396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0.77595214843750004</v>
          </cell>
          <cell r="AM409">
            <v>3.3670209960937498</v>
          </cell>
          <cell r="AN409">
            <v>0</v>
          </cell>
          <cell r="AO409">
            <v>3.83499984741211E-2</v>
          </cell>
          <cell r="AP409">
            <v>4.0338377952575701E-3</v>
          </cell>
          <cell r="AQ409">
            <v>0.26</v>
          </cell>
          <cell r="AR409">
            <v>249374.4366796875</v>
          </cell>
          <cell r="AS409">
            <v>135306.19200000001</v>
          </cell>
          <cell r="AT409">
            <v>0</v>
          </cell>
          <cell r="AU409">
            <v>56144.92</v>
          </cell>
          <cell r="AV409">
            <v>522.15990624999995</v>
          </cell>
          <cell r="AW409">
            <v>10724.647999999999</v>
          </cell>
          <cell r="AX409">
            <v>0</v>
          </cell>
          <cell r="AY409">
            <v>260.500578125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6792.5294999999996</v>
          </cell>
          <cell r="BE409">
            <v>29494.008000000002</v>
          </cell>
          <cell r="BF409">
            <v>0</v>
          </cell>
          <cell r="BG409">
            <v>335.94600000000003</v>
          </cell>
          <cell r="BH409">
            <v>35.336417968749998</v>
          </cell>
          <cell r="BI409">
            <v>-370.94806249999999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36.446339843750003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1437350528</v>
          </cell>
          <cell r="BT409">
            <v>0</v>
          </cell>
          <cell r="BU409">
            <v>414886016</v>
          </cell>
          <cell r="BV409">
            <v>5374997</v>
          </cell>
          <cell r="BW409">
            <v>118252568</v>
          </cell>
          <cell r="BX409">
            <v>0</v>
          </cell>
          <cell r="BY409">
            <v>3108705.5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414271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650000</v>
          </cell>
          <cell r="CT409">
            <v>11916</v>
          </cell>
          <cell r="CU409">
            <v>0</v>
          </cell>
          <cell r="CV409">
            <v>0</v>
          </cell>
          <cell r="CW409">
            <v>38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800000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Q409">
            <v>2.08122684183548</v>
          </cell>
          <cell r="DR409">
            <v>5.7327118974287146</v>
          </cell>
          <cell r="DS409">
            <v>18.211356132378402</v>
          </cell>
          <cell r="DT409">
            <v>53238.14453125</v>
          </cell>
          <cell r="DV409">
            <v>1.1756474609375001</v>
          </cell>
          <cell r="DW409">
            <v>1.1521345214843799</v>
          </cell>
          <cell r="DX409">
            <v>10092.698</v>
          </cell>
        </row>
        <row r="410">
          <cell r="A410" t="str">
            <v>SPPSR2022</v>
          </cell>
          <cell r="B410" t="str">
            <v>EAST</v>
          </cell>
          <cell r="C410" t="str">
            <v>SPPSR</v>
          </cell>
          <cell r="D410">
            <v>2022</v>
          </cell>
          <cell r="F410">
            <v>258169.008</v>
          </cell>
          <cell r="G410">
            <v>29260.896484375</v>
          </cell>
          <cell r="H410">
            <v>69.999137701034527</v>
          </cell>
          <cell r="I410">
            <v>22.131601562499998</v>
          </cell>
          <cell r="J410">
            <v>0</v>
          </cell>
          <cell r="K410">
            <v>13.982477539062501</v>
          </cell>
          <cell r="L410">
            <v>7.4566171875</v>
          </cell>
          <cell r="M410">
            <v>10.732935546875</v>
          </cell>
          <cell r="N410">
            <v>0</v>
          </cell>
          <cell r="O410">
            <v>1.25095056152344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1.70178796386719</v>
          </cell>
          <cell r="U410">
            <v>11.207968749999999</v>
          </cell>
          <cell r="V410">
            <v>0</v>
          </cell>
          <cell r="W410">
            <v>7.6699996948242199E-2</v>
          </cell>
          <cell r="X410">
            <v>2.2451131820678701E-2</v>
          </cell>
          <cell r="Y410">
            <v>0.26</v>
          </cell>
          <cell r="Z410">
            <v>49.985338954448707</v>
          </cell>
          <cell r="AA410">
            <v>17.637048828125</v>
          </cell>
          <cell r="AB410">
            <v>0</v>
          </cell>
          <cell r="AC410">
            <v>11.912932617187501</v>
          </cell>
          <cell r="AD410">
            <v>6.1792343750000001</v>
          </cell>
          <cell r="AE410">
            <v>8.2279150390625002</v>
          </cell>
          <cell r="AF410">
            <v>0</v>
          </cell>
          <cell r="AG410">
            <v>0.32672933959960898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0.77595214843750004</v>
          </cell>
          <cell r="AM410">
            <v>3.5652011718750001</v>
          </cell>
          <cell r="AN410">
            <v>0</v>
          </cell>
          <cell r="AO410">
            <v>3.83499984741211E-2</v>
          </cell>
          <cell r="AP410">
            <v>4.0415987968444797E-3</v>
          </cell>
          <cell r="AQ410">
            <v>0.26</v>
          </cell>
          <cell r="AR410">
            <v>252473.76075781247</v>
          </cell>
          <cell r="AS410">
            <v>133508.54399999999</v>
          </cell>
          <cell r="AT410">
            <v>0</v>
          </cell>
          <cell r="AU410">
            <v>60656.24</v>
          </cell>
          <cell r="AV410">
            <v>473.60684375</v>
          </cell>
          <cell r="AW410">
            <v>10252.254999999999</v>
          </cell>
          <cell r="AX410">
            <v>0</v>
          </cell>
          <cell r="AY410">
            <v>260.500578125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6792.3040000000001</v>
          </cell>
          <cell r="BE410">
            <v>31230.036</v>
          </cell>
          <cell r="BF410">
            <v>0</v>
          </cell>
          <cell r="BG410">
            <v>335.94600000000003</v>
          </cell>
          <cell r="BH410">
            <v>35.40440234375</v>
          </cell>
          <cell r="BI410">
            <v>-373.04921875000002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34.473152343750002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1419069056</v>
          </cell>
          <cell r="BT410">
            <v>0</v>
          </cell>
          <cell r="BU410">
            <v>444137152</v>
          </cell>
          <cell r="BV410">
            <v>4867379.5</v>
          </cell>
          <cell r="BW410">
            <v>113445264</v>
          </cell>
          <cell r="BX410">
            <v>0</v>
          </cell>
          <cell r="BY410">
            <v>3108705.5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392432.0625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600000</v>
          </cell>
          <cell r="CT410">
            <v>11996</v>
          </cell>
          <cell r="CU410">
            <v>0</v>
          </cell>
          <cell r="CV410">
            <v>0</v>
          </cell>
          <cell r="CW410">
            <v>41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800000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Q410">
            <v>2.1493520608485457</v>
          </cell>
          <cell r="DR410">
            <v>5.9440839121695452</v>
          </cell>
          <cell r="DS410">
            <v>18.445497400844726</v>
          </cell>
          <cell r="DT410">
            <v>53911.796875</v>
          </cell>
          <cell r="DV410">
            <v>1.1756474609375001</v>
          </cell>
          <cell r="DW410">
            <v>1.05793383789063</v>
          </cell>
          <cell r="DX410">
            <v>9267.5</v>
          </cell>
        </row>
        <row r="411">
          <cell r="A411" t="str">
            <v>SPPSR2023</v>
          </cell>
          <cell r="B411" t="str">
            <v>EAST</v>
          </cell>
          <cell r="C411" t="str">
            <v>SPPSR</v>
          </cell>
          <cell r="D411">
            <v>2023</v>
          </cell>
          <cell r="F411">
            <v>261302</v>
          </cell>
          <cell r="G411">
            <v>29649.603515625</v>
          </cell>
          <cell r="H411">
            <v>71.107809728622442</v>
          </cell>
          <cell r="I411">
            <v>22.131601562499998</v>
          </cell>
          <cell r="J411">
            <v>0.19589041137695301</v>
          </cell>
          <cell r="K411">
            <v>14.382477539062499</v>
          </cell>
          <cell r="L411">
            <v>7.4566171875</v>
          </cell>
          <cell r="M411">
            <v>10.732935546875</v>
          </cell>
          <cell r="N411">
            <v>0</v>
          </cell>
          <cell r="O411">
            <v>1.25095056152344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1.70178796386719</v>
          </cell>
          <cell r="U411">
            <v>11.720708007812499</v>
          </cell>
          <cell r="V411">
            <v>0</v>
          </cell>
          <cell r="W411">
            <v>7.6699996948242199E-2</v>
          </cell>
          <cell r="X411">
            <v>2.2493490219116199E-2</v>
          </cell>
          <cell r="Y411">
            <v>0.26</v>
          </cell>
          <cell r="Z411">
            <v>50.692960340976704</v>
          </cell>
          <cell r="AA411">
            <v>17.618876953125</v>
          </cell>
          <cell r="AB411">
            <v>0.17652503967285199</v>
          </cell>
          <cell r="AC411">
            <v>12.29855859375</v>
          </cell>
          <cell r="AD411">
            <v>6.1840449218750004</v>
          </cell>
          <cell r="AE411">
            <v>8.2108515625000003</v>
          </cell>
          <cell r="AF411">
            <v>0</v>
          </cell>
          <cell r="AG411">
            <v>0.33620184326171898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0.77595214843750004</v>
          </cell>
          <cell r="AM411">
            <v>3.7322736816406299</v>
          </cell>
          <cell r="AN411">
            <v>0</v>
          </cell>
          <cell r="AO411">
            <v>3.83499984741211E-2</v>
          </cell>
          <cell r="AP411">
            <v>4.0492310523986795E-3</v>
          </cell>
          <cell r="AQ411">
            <v>0.26</v>
          </cell>
          <cell r="AR411">
            <v>255879.5576015625</v>
          </cell>
          <cell r="AS411">
            <v>131568.68799999999</v>
          </cell>
          <cell r="AT411">
            <v>1535.976625</v>
          </cell>
          <cell r="AU411">
            <v>63454.080000000002</v>
          </cell>
          <cell r="AV411">
            <v>423.67506250000002</v>
          </cell>
          <cell r="AW411">
            <v>9870.8240000000005</v>
          </cell>
          <cell r="AX411">
            <v>0</v>
          </cell>
          <cell r="AY411">
            <v>260.500578125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6792.8360000000002</v>
          </cell>
          <cell r="BE411">
            <v>32692.720000000001</v>
          </cell>
          <cell r="BF411">
            <v>0</v>
          </cell>
          <cell r="BG411">
            <v>335.94600000000003</v>
          </cell>
          <cell r="BH411">
            <v>35.47126171875</v>
          </cell>
          <cell r="BI411">
            <v>-385.26793750000002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32.36701171875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1399363200</v>
          </cell>
          <cell r="BT411">
            <v>17417976</v>
          </cell>
          <cell r="BU411">
            <v>462539840</v>
          </cell>
          <cell r="BV411">
            <v>4344009.5</v>
          </cell>
          <cell r="BW411">
            <v>109466000</v>
          </cell>
          <cell r="BX411">
            <v>0</v>
          </cell>
          <cell r="BY411">
            <v>3108705.5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368302.40625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260000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470000</v>
          </cell>
          <cell r="CT411">
            <v>12195</v>
          </cell>
          <cell r="CU411">
            <v>0</v>
          </cell>
          <cell r="CV411">
            <v>0</v>
          </cell>
          <cell r="CW411">
            <v>43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400000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Q411">
            <v>2.2216294525967242</v>
          </cell>
          <cell r="DR411">
            <v>6.1456797970094854</v>
          </cell>
          <cell r="DS411">
            <v>18.639375740893875</v>
          </cell>
          <cell r="DT411">
            <v>54576.80859375</v>
          </cell>
          <cell r="DV411">
            <v>1.1756474609375001</v>
          </cell>
          <cell r="DW411">
            <v>1.0572763671875001</v>
          </cell>
          <cell r="DX411">
            <v>9261.741</v>
          </cell>
        </row>
        <row r="412">
          <cell r="A412" t="str">
            <v>SPPSR2024</v>
          </cell>
          <cell r="B412" t="str">
            <v>EAST</v>
          </cell>
          <cell r="C412" t="str">
            <v>SPPSR</v>
          </cell>
          <cell r="D412">
            <v>2024</v>
          </cell>
          <cell r="F412">
            <v>264956.54399999999</v>
          </cell>
          <cell r="G412">
            <v>29854.697265625</v>
          </cell>
          <cell r="H412">
            <v>72.43338761520387</v>
          </cell>
          <cell r="I412">
            <v>22.131710937499999</v>
          </cell>
          <cell r="J412">
            <v>0.26</v>
          </cell>
          <cell r="K412">
            <v>15.183773437499999</v>
          </cell>
          <cell r="L412">
            <v>7.4573183593749999</v>
          </cell>
          <cell r="M412">
            <v>10.732998046875</v>
          </cell>
          <cell r="N412">
            <v>0</v>
          </cell>
          <cell r="O412">
            <v>1.2510704345703101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1.70178796386719</v>
          </cell>
          <cell r="U412">
            <v>12.179805664062499</v>
          </cell>
          <cell r="V412">
            <v>0</v>
          </cell>
          <cell r="W412">
            <v>7.6699996948242199E-2</v>
          </cell>
          <cell r="X412">
            <v>2.2537960052490199E-2</v>
          </cell>
          <cell r="Y412">
            <v>0.26</v>
          </cell>
          <cell r="Z412">
            <v>51.76172399044038</v>
          </cell>
          <cell r="AA412">
            <v>17.591539062500001</v>
          </cell>
          <cell r="AB412">
            <v>0.237853118896484</v>
          </cell>
          <cell r="AC412">
            <v>13.0735556640625</v>
          </cell>
          <cell r="AD412">
            <v>6.1847285156250003</v>
          </cell>
          <cell r="AE412">
            <v>8.21375390625</v>
          </cell>
          <cell r="AF412">
            <v>0</v>
          </cell>
          <cell r="AG412">
            <v>0.34769656372070301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0.77682696533203099</v>
          </cell>
          <cell r="AM412">
            <v>3.8811945800781298</v>
          </cell>
          <cell r="AN412">
            <v>0</v>
          </cell>
          <cell r="AO412">
            <v>3.83499984741211E-2</v>
          </cell>
          <cell r="AP412">
            <v>4.0544729232788101E-3</v>
          </cell>
          <cell r="AQ412">
            <v>0.26</v>
          </cell>
          <cell r="AR412">
            <v>258431.30566601563</v>
          </cell>
          <cell r="AS412">
            <v>128376.304</v>
          </cell>
          <cell r="AT412">
            <v>2070.9818749999999</v>
          </cell>
          <cell r="AU412">
            <v>66539.028000000006</v>
          </cell>
          <cell r="AV412">
            <v>415.63784375</v>
          </cell>
          <cell r="AW412">
            <v>9734.7990000000009</v>
          </cell>
          <cell r="AX412">
            <v>0</v>
          </cell>
          <cell r="AY412">
            <v>261.35929687499998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6815.7910000000002</v>
          </cell>
          <cell r="BE412">
            <v>34092.091999999997</v>
          </cell>
          <cell r="BF412">
            <v>0</v>
          </cell>
          <cell r="BG412">
            <v>336.86640625000001</v>
          </cell>
          <cell r="BH412">
            <v>35.614488281249997</v>
          </cell>
          <cell r="BI412">
            <v>-399.6473125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31.808068359375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1367173632</v>
          </cell>
          <cell r="BT412">
            <v>23484934</v>
          </cell>
          <cell r="BU412">
            <v>480941888</v>
          </cell>
          <cell r="BV412">
            <v>4255292</v>
          </cell>
          <cell r="BW412">
            <v>108173936</v>
          </cell>
          <cell r="BX412">
            <v>0</v>
          </cell>
          <cell r="BY412">
            <v>3118964.5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362380.6875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455000</v>
          </cell>
          <cell r="CT412">
            <v>12346</v>
          </cell>
          <cell r="CU412">
            <v>0</v>
          </cell>
          <cell r="CV412">
            <v>0</v>
          </cell>
          <cell r="CW412">
            <v>45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800000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Q412">
            <v>2.2893897137419339</v>
          </cell>
          <cell r="DR412">
            <v>6.2778468154555922</v>
          </cell>
          <cell r="DS412">
            <v>19.229099099694292</v>
          </cell>
          <cell r="DT412">
            <v>55219.828125</v>
          </cell>
          <cell r="DV412">
            <v>1.17568481445313</v>
          </cell>
          <cell r="DW412">
            <v>1.15217114257813</v>
          </cell>
          <cell r="DX412">
            <v>10120.671</v>
          </cell>
        </row>
        <row r="413">
          <cell r="A413" t="str">
            <v>SPPSR2025</v>
          </cell>
          <cell r="B413" t="str">
            <v>EAST</v>
          </cell>
          <cell r="C413" t="str">
            <v>SPPSR</v>
          </cell>
          <cell r="D413">
            <v>2025</v>
          </cell>
          <cell r="F413">
            <v>267770.33600000001</v>
          </cell>
          <cell r="G413">
            <v>30010.1875</v>
          </cell>
          <cell r="H413">
            <v>73.280045864105219</v>
          </cell>
          <cell r="I413">
            <v>22.117992187500001</v>
          </cell>
          <cell r="J413">
            <v>0.26</v>
          </cell>
          <cell r="K413">
            <v>15.5824775390625</v>
          </cell>
          <cell r="L413">
            <v>7.4566171875</v>
          </cell>
          <cell r="M413">
            <v>10.732935546875</v>
          </cell>
          <cell r="N413">
            <v>0</v>
          </cell>
          <cell r="O413">
            <v>1.25095056152344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1.70178796386719</v>
          </cell>
          <cell r="U413">
            <v>12.6423525390625</v>
          </cell>
          <cell r="V413">
            <v>0</v>
          </cell>
          <cell r="W413">
            <v>7.6699996948242199E-2</v>
          </cell>
          <cell r="X413">
            <v>2.2584880828857401E-2</v>
          </cell>
          <cell r="Y413">
            <v>0.26</v>
          </cell>
          <cell r="Z413">
            <v>52.165271210670468</v>
          </cell>
          <cell r="AA413">
            <v>17.5606015625</v>
          </cell>
          <cell r="AB413">
            <v>0.23780668640136698</v>
          </cell>
          <cell r="AC413">
            <v>13.463489257812499</v>
          </cell>
          <cell r="AD413">
            <v>6.1832739257812497</v>
          </cell>
          <cell r="AE413">
            <v>8.2180986328125005</v>
          </cell>
          <cell r="AF413">
            <v>0</v>
          </cell>
          <cell r="AG413">
            <v>0.33879064941406301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0.77595214843750004</v>
          </cell>
          <cell r="AM413">
            <v>4.0268149414062497</v>
          </cell>
          <cell r="AN413">
            <v>0</v>
          </cell>
          <cell r="AO413">
            <v>3.83499984741211E-2</v>
          </cell>
          <cell r="AP413">
            <v>4.0656976699829104E-3</v>
          </cell>
          <cell r="AQ413">
            <v>0.26</v>
          </cell>
          <cell r="AR413">
            <v>259009.92974414065</v>
          </cell>
          <cell r="AS413">
            <v>125148.072</v>
          </cell>
          <cell r="AT413">
            <v>2069.504375</v>
          </cell>
          <cell r="AU413">
            <v>70281.967999999993</v>
          </cell>
          <cell r="AV413">
            <v>402.44671875</v>
          </cell>
          <cell r="AW413">
            <v>9523.3960000000006</v>
          </cell>
          <cell r="AX413">
            <v>0</v>
          </cell>
          <cell r="AY413">
            <v>260.500578125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6794.1535000000003</v>
          </cell>
          <cell r="BE413">
            <v>35274.9</v>
          </cell>
          <cell r="BF413">
            <v>0</v>
          </cell>
          <cell r="BG413">
            <v>335.94600000000003</v>
          </cell>
          <cell r="BH413">
            <v>35.615507812499999</v>
          </cell>
          <cell r="BI413">
            <v>-415.68909374999998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30.793158203125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1335229056</v>
          </cell>
          <cell r="BT413">
            <v>23468180</v>
          </cell>
          <cell r="BU413">
            <v>505756032</v>
          </cell>
          <cell r="BV413">
            <v>4116854.5</v>
          </cell>
          <cell r="BW413">
            <v>106037480</v>
          </cell>
          <cell r="BX413">
            <v>0</v>
          </cell>
          <cell r="BY413">
            <v>3108705.5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351054.59375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465000</v>
          </cell>
          <cell r="CT413">
            <v>12477</v>
          </cell>
          <cell r="CU413">
            <v>0</v>
          </cell>
          <cell r="CV413">
            <v>0</v>
          </cell>
          <cell r="CW413">
            <v>48</v>
          </cell>
          <cell r="CX413">
            <v>0</v>
          </cell>
          <cell r="CY413">
            <v>54000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400000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Q413">
            <v>2.3610038935521787</v>
          </cell>
          <cell r="DR413">
            <v>6.3738439010847037</v>
          </cell>
          <cell r="DS413">
            <v>19.852426992768283</v>
          </cell>
          <cell r="DT413">
            <v>55927.55859375</v>
          </cell>
          <cell r="DV413">
            <v>1.1756474609375001</v>
          </cell>
          <cell r="DW413">
            <v>1.0580277099609401</v>
          </cell>
          <cell r="DX413">
            <v>9268.3230000000003</v>
          </cell>
        </row>
        <row r="414">
          <cell r="A414" t="str">
            <v>SPPSR2026</v>
          </cell>
          <cell r="B414" t="str">
            <v>EAST</v>
          </cell>
          <cell r="C414" t="str">
            <v>SPPSR</v>
          </cell>
          <cell r="D414">
            <v>2026</v>
          </cell>
          <cell r="F414">
            <v>271078.97600000002</v>
          </cell>
          <cell r="G414">
            <v>30594.79296875</v>
          </cell>
          <cell r="H414">
            <v>74.681108694076542</v>
          </cell>
          <cell r="I414">
            <v>22.0776015625</v>
          </cell>
          <cell r="J414">
            <v>0.446472595214844</v>
          </cell>
          <cell r="K414">
            <v>16.382477539062499</v>
          </cell>
          <cell r="L414">
            <v>7.4566171875</v>
          </cell>
          <cell r="M414">
            <v>10.732935546875</v>
          </cell>
          <cell r="N414">
            <v>0</v>
          </cell>
          <cell r="O414">
            <v>1.25095056152344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1.70178796386719</v>
          </cell>
          <cell r="U414">
            <v>13.097284179687501</v>
          </cell>
          <cell r="V414">
            <v>0</v>
          </cell>
          <cell r="W414">
            <v>7.6699996948242199E-2</v>
          </cell>
          <cell r="X414">
            <v>2.26340999603271E-2</v>
          </cell>
          <cell r="Y414">
            <v>0.26</v>
          </cell>
          <cell r="Z414">
            <v>53.206520985126481</v>
          </cell>
          <cell r="AA414">
            <v>17.504527343749999</v>
          </cell>
          <cell r="AB414">
            <v>0.40584494018554701</v>
          </cell>
          <cell r="AC414">
            <v>14.24095703125</v>
          </cell>
          <cell r="AD414">
            <v>6.1827397460937501</v>
          </cell>
          <cell r="AE414">
            <v>8.2265898437500002</v>
          </cell>
          <cell r="AF414">
            <v>0</v>
          </cell>
          <cell r="AG414">
            <v>0.337688049316406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0.77595214843750004</v>
          </cell>
          <cell r="AM414">
            <v>4.1725195312499999</v>
          </cell>
          <cell r="AN414">
            <v>0</v>
          </cell>
          <cell r="AO414">
            <v>3.83499984741211E-2</v>
          </cell>
          <cell r="AP414">
            <v>4.0759854316711397E-3</v>
          </cell>
          <cell r="AQ414">
            <v>0.26</v>
          </cell>
          <cell r="AR414">
            <v>264179.94306640624</v>
          </cell>
          <cell r="AS414">
            <v>119108.46400000001</v>
          </cell>
          <cell r="AT414">
            <v>3532.4902499999998</v>
          </cell>
          <cell r="AU414">
            <v>79043.368000000002</v>
          </cell>
          <cell r="AV414">
            <v>368.35959374999999</v>
          </cell>
          <cell r="AW414">
            <v>9286.1450000000004</v>
          </cell>
          <cell r="AX414">
            <v>0</v>
          </cell>
          <cell r="AY414">
            <v>260.500578125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6794.5114999999996</v>
          </cell>
          <cell r="BE414">
            <v>36550.699999999997</v>
          </cell>
          <cell r="BF414">
            <v>0</v>
          </cell>
          <cell r="BG414">
            <v>335.94600000000003</v>
          </cell>
          <cell r="BH414">
            <v>35.705632812499999</v>
          </cell>
          <cell r="BI414">
            <v>-428.03931249999999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30.050824218750002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1275701632</v>
          </cell>
          <cell r="BT414">
            <v>39663164</v>
          </cell>
          <cell r="BU414">
            <v>565361664</v>
          </cell>
          <cell r="BV414">
            <v>3764842</v>
          </cell>
          <cell r="BW414">
            <v>103598304</v>
          </cell>
          <cell r="BX414">
            <v>0</v>
          </cell>
          <cell r="BY414">
            <v>3108705.5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342771.03125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247500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450000</v>
          </cell>
          <cell r="CT414">
            <v>12866</v>
          </cell>
          <cell r="CU414">
            <v>0</v>
          </cell>
          <cell r="CV414">
            <v>0</v>
          </cell>
          <cell r="CW414">
            <v>50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800000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Q414">
            <v>2.4288808388072987</v>
          </cell>
          <cell r="DR414">
            <v>6.3361817365812758</v>
          </cell>
          <cell r="DS414">
            <v>20.264189832959893</v>
          </cell>
          <cell r="DT414">
            <v>56618.4921875</v>
          </cell>
          <cell r="DV414">
            <v>1.1756474609375001</v>
          </cell>
          <cell r="DW414">
            <v>1.0572763671875001</v>
          </cell>
          <cell r="DX414">
            <v>9261.741</v>
          </cell>
        </row>
        <row r="415">
          <cell r="A415" t="str">
            <v>SPPSR2027</v>
          </cell>
          <cell r="B415" t="str">
            <v>EAST</v>
          </cell>
          <cell r="C415" t="str">
            <v>SPPSR</v>
          </cell>
          <cell r="D415">
            <v>2027</v>
          </cell>
          <cell r="F415">
            <v>274294.20799999998</v>
          </cell>
          <cell r="G415">
            <v>30918.484375</v>
          </cell>
          <cell r="H415">
            <v>75.632460258483874</v>
          </cell>
          <cell r="I415">
            <v>22.0776015625</v>
          </cell>
          <cell r="J415">
            <v>0.50749999999999995</v>
          </cell>
          <cell r="K415">
            <v>16.782476562500001</v>
          </cell>
          <cell r="L415">
            <v>7.4566171875</v>
          </cell>
          <cell r="M415">
            <v>10.732935546875</v>
          </cell>
          <cell r="N415">
            <v>0</v>
          </cell>
          <cell r="O415">
            <v>1.25095056152344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1.70178796386719</v>
          </cell>
          <cell r="U415">
            <v>13.5875576171875</v>
          </cell>
          <cell r="V415">
            <v>0</v>
          </cell>
          <cell r="W415">
            <v>7.6699996948242199E-2</v>
          </cell>
          <cell r="X415">
            <v>2.26857986450195E-2</v>
          </cell>
          <cell r="Y415">
            <v>0.26</v>
          </cell>
          <cell r="Z415">
            <v>53.874486353874204</v>
          </cell>
          <cell r="AA415">
            <v>17.473062500000001</v>
          </cell>
          <cell r="AB415">
            <v>0.46418035888671899</v>
          </cell>
          <cell r="AC415">
            <v>14.6288623046875</v>
          </cell>
          <cell r="AD415">
            <v>6.1804272460937497</v>
          </cell>
          <cell r="AE415">
            <v>8.2263623046875001</v>
          </cell>
          <cell r="AF415">
            <v>0</v>
          </cell>
          <cell r="AG415">
            <v>0.34344808959960899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0.77595214843750004</v>
          </cell>
          <cell r="AM415">
            <v>4.3276215820312496</v>
          </cell>
          <cell r="AN415">
            <v>0</v>
          </cell>
          <cell r="AO415">
            <v>3.83499984741211E-2</v>
          </cell>
          <cell r="AP415">
            <v>4.0852994918823202E-3</v>
          </cell>
          <cell r="AQ415">
            <v>0.26</v>
          </cell>
          <cell r="AR415">
            <v>266965.38372851565</v>
          </cell>
          <cell r="AS415">
            <v>116367.448</v>
          </cell>
          <cell r="AT415">
            <v>4036.2737499999998</v>
          </cell>
          <cell r="AU415">
            <v>81913.535999999993</v>
          </cell>
          <cell r="AV415">
            <v>367.66281249999997</v>
          </cell>
          <cell r="AW415">
            <v>9276.57</v>
          </cell>
          <cell r="AX415">
            <v>0</v>
          </cell>
          <cell r="AY415">
            <v>260.500578125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6793.3765000000003</v>
          </cell>
          <cell r="BE415">
            <v>37909.112000000001</v>
          </cell>
          <cell r="BF415">
            <v>0</v>
          </cell>
          <cell r="BG415">
            <v>335.94600000000003</v>
          </cell>
          <cell r="BH415">
            <v>35.787226562500003</v>
          </cell>
          <cell r="BI415">
            <v>-453.00334375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29.476205078124998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1248771200</v>
          </cell>
          <cell r="BT415">
            <v>45238792</v>
          </cell>
          <cell r="BU415">
            <v>584470848</v>
          </cell>
          <cell r="BV415">
            <v>3766416.25</v>
          </cell>
          <cell r="BW415">
            <v>103499600</v>
          </cell>
          <cell r="BX415">
            <v>0</v>
          </cell>
          <cell r="BY415">
            <v>3108705.5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336237.875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510000</v>
          </cell>
          <cell r="CT415">
            <v>13095</v>
          </cell>
          <cell r="CU415">
            <v>0</v>
          </cell>
          <cell r="CV415">
            <v>0</v>
          </cell>
          <cell r="CW415">
            <v>53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400000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Q415">
            <v>2.4909454990633995</v>
          </cell>
          <cell r="DR415">
            <v>6.4474246455487885</v>
          </cell>
          <cell r="DS415">
            <v>20.67779209788144</v>
          </cell>
          <cell r="DT415">
            <v>57286.27734375</v>
          </cell>
          <cell r="DV415">
            <v>1.1756474609375001</v>
          </cell>
          <cell r="DW415">
            <v>1.1521345214843799</v>
          </cell>
          <cell r="DX415">
            <v>10092.698</v>
          </cell>
        </row>
        <row r="416">
          <cell r="A416" t="str">
            <v>SPPSR2028</v>
          </cell>
          <cell r="B416" t="str">
            <v>EAST</v>
          </cell>
          <cell r="C416" t="str">
            <v>SPPSR</v>
          </cell>
          <cell r="D416">
            <v>2028</v>
          </cell>
          <cell r="F416">
            <v>277994.68800000002</v>
          </cell>
          <cell r="G416">
            <v>31200.64453125</v>
          </cell>
          <cell r="H416">
            <v>76.933865015029909</v>
          </cell>
          <cell r="I416">
            <v>22.077710937500001</v>
          </cell>
          <cell r="J416">
            <v>0.50749999999999995</v>
          </cell>
          <cell r="K416">
            <v>17.5837734375</v>
          </cell>
          <cell r="L416">
            <v>7.4573183593749999</v>
          </cell>
          <cell r="M416">
            <v>10.732998046875</v>
          </cell>
          <cell r="N416">
            <v>0</v>
          </cell>
          <cell r="O416">
            <v>1.2510704345703101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1.70178796386719</v>
          </cell>
          <cell r="U416">
            <v>14.0865810546875</v>
          </cell>
          <cell r="V416">
            <v>0</v>
          </cell>
          <cell r="W416">
            <v>7.6699996948242199E-2</v>
          </cell>
          <cell r="X416">
            <v>2.273996925354E-2</v>
          </cell>
          <cell r="Y416">
            <v>0.26</v>
          </cell>
          <cell r="Z416">
            <v>54.6988837609291</v>
          </cell>
          <cell r="AA416">
            <v>17.44140625</v>
          </cell>
          <cell r="AB416">
            <v>0.46427099609375</v>
          </cell>
          <cell r="AC416">
            <v>15.402575195312499</v>
          </cell>
          <cell r="AD416">
            <v>6.1839956054687502</v>
          </cell>
          <cell r="AE416">
            <v>8.2195341796874999</v>
          </cell>
          <cell r="AF416">
            <v>0</v>
          </cell>
          <cell r="AG416">
            <v>0.35982388305664104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0.77682696533203099</v>
          </cell>
          <cell r="AM416">
            <v>4.48959326171875</v>
          </cell>
          <cell r="AN416">
            <v>0</v>
          </cell>
          <cell r="AO416">
            <v>3.83499984741211E-2</v>
          </cell>
          <cell r="AP416">
            <v>4.0922646522522001E-3</v>
          </cell>
          <cell r="AQ416">
            <v>0.26</v>
          </cell>
          <cell r="AR416">
            <v>270143.08688867191</v>
          </cell>
          <cell r="AS416">
            <v>114160.32000000001</v>
          </cell>
          <cell r="AT416">
            <v>4019.04025</v>
          </cell>
          <cell r="AU416">
            <v>86922.96</v>
          </cell>
          <cell r="AV416">
            <v>327.15615624999998</v>
          </cell>
          <cell r="AW416">
            <v>8972.5709999999999</v>
          </cell>
          <cell r="AX416">
            <v>0</v>
          </cell>
          <cell r="AY416">
            <v>261.35929687499998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6811.7309999999998</v>
          </cell>
          <cell r="BE416">
            <v>39432.656000000003</v>
          </cell>
          <cell r="BF416">
            <v>0</v>
          </cell>
          <cell r="BG416">
            <v>336.86640625000001</v>
          </cell>
          <cell r="BH416">
            <v>35.946453124999998</v>
          </cell>
          <cell r="BI416">
            <v>-462.4958125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27.857138671874999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1227431168</v>
          </cell>
          <cell r="BT416">
            <v>45045004</v>
          </cell>
          <cell r="BU416">
            <v>617410240</v>
          </cell>
          <cell r="BV416">
            <v>3339899.25</v>
          </cell>
          <cell r="BW416">
            <v>100366688</v>
          </cell>
          <cell r="BX416">
            <v>0</v>
          </cell>
          <cell r="BY416">
            <v>3118964.5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318289.375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495000</v>
          </cell>
          <cell r="CT416">
            <v>13331</v>
          </cell>
          <cell r="CU416">
            <v>0</v>
          </cell>
          <cell r="CV416">
            <v>0</v>
          </cell>
          <cell r="CW416">
            <v>55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800000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Q416">
            <v>2.5536981883125849</v>
          </cell>
          <cell r="DR416">
            <v>6.6569142099100915</v>
          </cell>
          <cell r="DS416">
            <v>21.308374181714107</v>
          </cell>
          <cell r="DT416">
            <v>57941.11328125</v>
          </cell>
          <cell r="DV416">
            <v>1.17568481445313</v>
          </cell>
          <cell r="DW416">
            <v>1.0584151611328101</v>
          </cell>
          <cell r="DX416">
            <v>9297.1190000000006</v>
          </cell>
        </row>
        <row r="417">
          <cell r="A417" t="str">
            <v>SPPSR2029</v>
          </cell>
          <cell r="B417" t="str">
            <v>EAST</v>
          </cell>
          <cell r="C417" t="str">
            <v>SPPSR</v>
          </cell>
          <cell r="D417">
            <v>2029</v>
          </cell>
          <cell r="F417">
            <v>280620.83199999999</v>
          </cell>
          <cell r="G417">
            <v>31610.373046875</v>
          </cell>
          <cell r="H417">
            <v>77.931149782180782</v>
          </cell>
          <cell r="I417">
            <v>22.063234375</v>
          </cell>
          <cell r="J417">
            <v>0.63558221435546902</v>
          </cell>
          <cell r="K417">
            <v>17.9824765625</v>
          </cell>
          <cell r="L417">
            <v>7.4566171875</v>
          </cell>
          <cell r="M417">
            <v>10.732935546875</v>
          </cell>
          <cell r="N417">
            <v>0</v>
          </cell>
          <cell r="O417">
            <v>1.25095056152344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1.70178796386719</v>
          </cell>
          <cell r="U417">
            <v>14.5724208984375</v>
          </cell>
          <cell r="V417">
            <v>0</v>
          </cell>
          <cell r="W417">
            <v>7.6699996948242199E-2</v>
          </cell>
          <cell r="X417">
            <v>2.2797014236450201E-2</v>
          </cell>
          <cell r="Y417">
            <v>0.26</v>
          </cell>
          <cell r="Z417">
            <v>55.326605542659756</v>
          </cell>
          <cell r="AA417">
            <v>17.409947265625</v>
          </cell>
          <cell r="AB417">
            <v>0.57929943847656296</v>
          </cell>
          <cell r="AC417">
            <v>15.789876953125001</v>
          </cell>
          <cell r="AD417">
            <v>6.1783261718749998</v>
          </cell>
          <cell r="AE417">
            <v>8.2204707031250006</v>
          </cell>
          <cell r="AF417">
            <v>0</v>
          </cell>
          <cell r="AG417">
            <v>0.37004364013671898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0.77595214843750004</v>
          </cell>
          <cell r="AM417">
            <v>4.6429887695312502</v>
          </cell>
          <cell r="AN417">
            <v>0</v>
          </cell>
          <cell r="AO417">
            <v>3.83499984741211E-2</v>
          </cell>
          <cell r="AP417">
            <v>4.1053366661071801E-3</v>
          </cell>
          <cell r="AQ417">
            <v>0.26</v>
          </cell>
          <cell r="AR417">
            <v>272943.69851562503</v>
          </cell>
          <cell r="AS417">
            <v>112633.60000000001</v>
          </cell>
          <cell r="AT417">
            <v>5001.0770000000002</v>
          </cell>
          <cell r="AU417">
            <v>89067.48</v>
          </cell>
          <cell r="AV417">
            <v>341.40690625000002</v>
          </cell>
          <cell r="AW417">
            <v>9014.0810000000001</v>
          </cell>
          <cell r="AX417">
            <v>0</v>
          </cell>
          <cell r="AY417">
            <v>260.500578125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6776.8064999999997</v>
          </cell>
          <cell r="BE417">
            <v>40668.671999999999</v>
          </cell>
          <cell r="BF417">
            <v>0</v>
          </cell>
          <cell r="BG417">
            <v>335.94600000000003</v>
          </cell>
          <cell r="BH417">
            <v>35.962519531250003</v>
          </cell>
          <cell r="BI417">
            <v>-481.29681249999999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27.995824218749998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1211929856</v>
          </cell>
          <cell r="BT417">
            <v>55914276</v>
          </cell>
          <cell r="BU417">
            <v>630291584</v>
          </cell>
          <cell r="BV417">
            <v>3489784.25</v>
          </cell>
          <cell r="BW417">
            <v>100910352</v>
          </cell>
          <cell r="BX417">
            <v>0</v>
          </cell>
          <cell r="BY417">
            <v>3108705.5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319749.28125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170000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480000</v>
          </cell>
          <cell r="CT417">
            <v>13589</v>
          </cell>
          <cell r="CU417">
            <v>0</v>
          </cell>
          <cell r="CV417">
            <v>0</v>
          </cell>
          <cell r="CW417">
            <v>58</v>
          </cell>
          <cell r="CX417">
            <v>0</v>
          </cell>
          <cell r="CY417">
            <v>57000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400000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Q417">
            <v>2.6138765245502791</v>
          </cell>
          <cell r="DR417">
            <v>6.8787591490353774</v>
          </cell>
          <cell r="DS417">
            <v>21.861226712267385</v>
          </cell>
          <cell r="DT417">
            <v>58598.3125</v>
          </cell>
          <cell r="DV417">
            <v>1.1756474609375001</v>
          </cell>
          <cell r="DW417">
            <v>1.0572451171874999</v>
          </cell>
          <cell r="DX417">
            <v>9261.4670000000006</v>
          </cell>
        </row>
        <row r="418">
          <cell r="A418" t="str">
            <v>SPPSR2030</v>
          </cell>
          <cell r="B418" t="str">
            <v>EAST</v>
          </cell>
          <cell r="C418" t="str">
            <v>SPPSR</v>
          </cell>
          <cell r="D418">
            <v>2030</v>
          </cell>
          <cell r="F418">
            <v>283952.09600000002</v>
          </cell>
          <cell r="G418">
            <v>32019.41796875</v>
          </cell>
          <cell r="H418">
            <v>79.217206386566161</v>
          </cell>
          <cell r="I418">
            <v>22.020601562500001</v>
          </cell>
          <cell r="J418">
            <v>0.67749999999999999</v>
          </cell>
          <cell r="K418">
            <v>18.782476562500001</v>
          </cell>
          <cell r="L418">
            <v>7.4566171875</v>
          </cell>
          <cell r="M418">
            <v>10.732935546875</v>
          </cell>
          <cell r="N418">
            <v>0</v>
          </cell>
          <cell r="O418">
            <v>1.25095056152344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1.70178796386719</v>
          </cell>
          <cell r="U418">
            <v>15.0591328125</v>
          </cell>
          <cell r="V418">
            <v>0</v>
          </cell>
          <cell r="W418">
            <v>7.6699996948242199E-2</v>
          </cell>
          <cell r="X418">
            <v>2.2856731414794901E-2</v>
          </cell>
          <cell r="Y418">
            <v>0.26</v>
          </cell>
          <cell r="Z418">
            <v>56.345075376987459</v>
          </cell>
          <cell r="AA418">
            <v>17.3774765625</v>
          </cell>
          <cell r="AB418">
            <v>0.619669372558594</v>
          </cell>
          <cell r="AC418">
            <v>16.564609375</v>
          </cell>
          <cell r="AD418">
            <v>6.1784282226562501</v>
          </cell>
          <cell r="AE418">
            <v>8.2023867187500006</v>
          </cell>
          <cell r="AF418">
            <v>0</v>
          </cell>
          <cell r="AG418">
            <v>0.37373751831054697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0.77595214843750004</v>
          </cell>
          <cell r="AM418">
            <v>4.7982148437500003</v>
          </cell>
          <cell r="AN418">
            <v>0</v>
          </cell>
          <cell r="AO418">
            <v>3.83499984741211E-2</v>
          </cell>
          <cell r="AP418">
            <v>4.1160950660705598E-3</v>
          </cell>
          <cell r="AQ418">
            <v>0.26</v>
          </cell>
          <cell r="AR418">
            <v>276487.03925781249</v>
          </cell>
          <cell r="AS418">
            <v>110273.208</v>
          </cell>
          <cell r="AT418">
            <v>5389.9309999999996</v>
          </cell>
          <cell r="AU418">
            <v>92545.456000000006</v>
          </cell>
          <cell r="AV418">
            <v>333.34712500000001</v>
          </cell>
          <cell r="AW418">
            <v>8871.7469999999994</v>
          </cell>
          <cell r="AX418">
            <v>0</v>
          </cell>
          <cell r="AY418">
            <v>260.500578125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6790.4939999999997</v>
          </cell>
          <cell r="BE418">
            <v>42031.22</v>
          </cell>
          <cell r="BF418">
            <v>0</v>
          </cell>
          <cell r="BG418">
            <v>335.94600000000003</v>
          </cell>
          <cell r="BH418">
            <v>36.056992187500001</v>
          </cell>
          <cell r="BI418">
            <v>-501.13821875000002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27.572781249999998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1188855936</v>
          </cell>
          <cell r="BT418">
            <v>60222480</v>
          </cell>
          <cell r="BU418">
            <v>650298432</v>
          </cell>
          <cell r="BV418">
            <v>3396857.75</v>
          </cell>
          <cell r="BW418">
            <v>99393992</v>
          </cell>
          <cell r="BX418">
            <v>0</v>
          </cell>
          <cell r="BY418">
            <v>3108705.5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315014.40625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490000</v>
          </cell>
          <cell r="CT418">
            <v>13881</v>
          </cell>
          <cell r="CU418">
            <v>0</v>
          </cell>
          <cell r="CV418">
            <v>0</v>
          </cell>
          <cell r="CW418">
            <v>61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800000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Q418">
            <v>2.6790544199293125</v>
          </cell>
          <cell r="DR418">
            <v>7.1266910266823462</v>
          </cell>
          <cell r="DS418">
            <v>22.440945352638749</v>
          </cell>
          <cell r="DT418">
            <v>59285.62109375</v>
          </cell>
          <cell r="DV418">
            <v>1.1756474609375001</v>
          </cell>
          <cell r="DW418">
            <v>1.1521345214843799</v>
          </cell>
          <cell r="DX418">
            <v>10092.698</v>
          </cell>
        </row>
        <row r="419">
          <cell r="A419" t="str">
            <v>SPPSR2031</v>
          </cell>
          <cell r="B419" t="str">
            <v>EAST</v>
          </cell>
          <cell r="C419" t="str">
            <v>SPPSR</v>
          </cell>
          <cell r="D419">
            <v>2031</v>
          </cell>
          <cell r="F419">
            <v>287148.25599999999</v>
          </cell>
          <cell r="G419">
            <v>32199.837890625</v>
          </cell>
          <cell r="H419">
            <v>80.07370875740051</v>
          </cell>
          <cell r="I419">
            <v>22.020601562500001</v>
          </cell>
          <cell r="J419">
            <v>0.67749999999999999</v>
          </cell>
          <cell r="K419">
            <v>19.1824765625</v>
          </cell>
          <cell r="L419">
            <v>7.4566171875</v>
          </cell>
          <cell r="M419">
            <v>10.732935546875</v>
          </cell>
          <cell r="N419">
            <v>0</v>
          </cell>
          <cell r="O419">
            <v>1.25095056152344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1.70178796386719</v>
          </cell>
          <cell r="U419">
            <v>15.5155712890625</v>
          </cell>
          <cell r="V419">
            <v>0</v>
          </cell>
          <cell r="W419">
            <v>7.6699996948242199E-2</v>
          </cell>
          <cell r="X419">
            <v>2.2920625686645501E-2</v>
          </cell>
          <cell r="Y419">
            <v>0.26</v>
          </cell>
          <cell r="Z419">
            <v>56.760945850372323</v>
          </cell>
          <cell r="AA419">
            <v>17.370796875</v>
          </cell>
          <cell r="AB419">
            <v>0.619669372558594</v>
          </cell>
          <cell r="AC419">
            <v>16.959582031250001</v>
          </cell>
          <cell r="AD419">
            <v>6.1812358398437501</v>
          </cell>
          <cell r="AE419">
            <v>8.2514287109374997</v>
          </cell>
          <cell r="AF419">
            <v>0</v>
          </cell>
          <cell r="AG419">
            <v>0.44213394165039105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0.63012219238281297</v>
          </cell>
          <cell r="AM419">
            <v>4.9452836914062503</v>
          </cell>
          <cell r="AN419">
            <v>0</v>
          </cell>
          <cell r="AO419">
            <v>3.83499984741211E-2</v>
          </cell>
          <cell r="AP419">
            <v>4.1276206970214798E-3</v>
          </cell>
          <cell r="AQ419">
            <v>0.26</v>
          </cell>
          <cell r="AR419">
            <v>278019.29936328129</v>
          </cell>
          <cell r="AS419">
            <v>108908.6</v>
          </cell>
          <cell r="AT419">
            <v>5394.9179999999997</v>
          </cell>
          <cell r="AU419">
            <v>96209.063999999998</v>
          </cell>
          <cell r="AV419">
            <v>332.00175000000002</v>
          </cell>
          <cell r="AW419">
            <v>8912.4230000000007</v>
          </cell>
          <cell r="AX419">
            <v>0</v>
          </cell>
          <cell r="AY419">
            <v>260.500578125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5518.3644999999997</v>
          </cell>
          <cell r="BE419">
            <v>43320.4</v>
          </cell>
          <cell r="BF419">
            <v>0</v>
          </cell>
          <cell r="BG419">
            <v>335.94600000000003</v>
          </cell>
          <cell r="BH419">
            <v>36.15795703125</v>
          </cell>
          <cell r="BI419">
            <v>-506.15646874999999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27.111046875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1175587712</v>
          </cell>
          <cell r="BT419">
            <v>60278104</v>
          </cell>
          <cell r="BU419">
            <v>674822208</v>
          </cell>
          <cell r="BV419">
            <v>3380760.25</v>
          </cell>
          <cell r="BW419">
            <v>99797848</v>
          </cell>
          <cell r="BX419">
            <v>0</v>
          </cell>
          <cell r="BY419">
            <v>3108705.5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309716.34375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440000</v>
          </cell>
          <cell r="CT419">
            <v>14148</v>
          </cell>
          <cell r="CU419">
            <v>0</v>
          </cell>
          <cell r="CV419">
            <v>0</v>
          </cell>
          <cell r="CW419">
            <v>65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400000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K419">
            <v>0</v>
          </cell>
          <cell r="DL419">
            <v>0</v>
          </cell>
          <cell r="DM419">
            <v>0</v>
          </cell>
          <cell r="DN419">
            <v>0</v>
          </cell>
          <cell r="DQ419">
            <v>2.7472412028750433</v>
          </cell>
          <cell r="DR419">
            <v>7.295462333095001</v>
          </cell>
          <cell r="DS419">
            <v>23.016172412020254</v>
          </cell>
          <cell r="DT419">
            <v>59943.65625</v>
          </cell>
          <cell r="DV419">
            <v>1.1756474609375001</v>
          </cell>
          <cell r="DW419">
            <v>1.0582155761718801</v>
          </cell>
          <cell r="DX419">
            <v>9269.9689999999991</v>
          </cell>
        </row>
        <row r="420">
          <cell r="A420" t="str">
            <v>SPPSR2032</v>
          </cell>
          <cell r="B420" t="str">
            <v>EAST</v>
          </cell>
          <cell r="C420" t="str">
            <v>SPPSR</v>
          </cell>
          <cell r="D420">
            <v>2032</v>
          </cell>
          <cell r="F420">
            <v>290708.92800000001</v>
          </cell>
          <cell r="G420">
            <v>32717.462890625</v>
          </cell>
          <cell r="H420">
            <v>81.269512010574346</v>
          </cell>
          <cell r="I420">
            <v>21.941455078124999</v>
          </cell>
          <cell r="J420">
            <v>0.67749999999999999</v>
          </cell>
          <cell r="K420">
            <v>19.983773437499998</v>
          </cell>
          <cell r="L420">
            <v>7.4573183593749999</v>
          </cell>
          <cell r="M420">
            <v>10.732998046875</v>
          </cell>
          <cell r="N420">
            <v>0</v>
          </cell>
          <cell r="O420">
            <v>1.2510704345703101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1.70178796386719</v>
          </cell>
          <cell r="U420">
            <v>15.988234374999999</v>
          </cell>
          <cell r="V420">
            <v>0</v>
          </cell>
          <cell r="W420">
            <v>7.6699996948242199E-2</v>
          </cell>
          <cell r="X420">
            <v>2.29895038604736E-2</v>
          </cell>
          <cell r="Y420">
            <v>0.26</v>
          </cell>
          <cell r="Z420">
            <v>57.615209569454194</v>
          </cell>
          <cell r="AA420">
            <v>17.279158203125</v>
          </cell>
          <cell r="AB420">
            <v>0.61979034423828105</v>
          </cell>
          <cell r="AC420">
            <v>17.734441406249999</v>
          </cell>
          <cell r="AD420">
            <v>6.18707275390625</v>
          </cell>
          <cell r="AE420">
            <v>8.252310546875</v>
          </cell>
          <cell r="AF420">
            <v>0</v>
          </cell>
          <cell r="AG420">
            <v>0.45483898925781302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0.63017114257812501</v>
          </cell>
          <cell r="AM420">
            <v>5.0974916992187502</v>
          </cell>
          <cell r="AN420">
            <v>0</v>
          </cell>
          <cell r="AO420">
            <v>3.83499984741211E-2</v>
          </cell>
          <cell r="AP420">
            <v>4.1372199058532701E-3</v>
          </cell>
          <cell r="AQ420">
            <v>0.26</v>
          </cell>
          <cell r="AR420">
            <v>283265.02846093755</v>
          </cell>
          <cell r="AS420">
            <v>106240.64</v>
          </cell>
          <cell r="AT420">
            <v>5399.0564999999997</v>
          </cell>
          <cell r="AU420">
            <v>102966.24</v>
          </cell>
          <cell r="AV420">
            <v>312.91218750000002</v>
          </cell>
          <cell r="AW420">
            <v>8617.741</v>
          </cell>
          <cell r="AX420">
            <v>0</v>
          </cell>
          <cell r="AY420">
            <v>261.35929687499998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5531.3525</v>
          </cell>
          <cell r="BE420">
            <v>44775.24</v>
          </cell>
          <cell r="BF420">
            <v>0</v>
          </cell>
          <cell r="BG420">
            <v>336.86640625000001</v>
          </cell>
          <cell r="BH420">
            <v>36.341339843749999</v>
          </cell>
          <cell r="BI420">
            <v>-527.61006250000003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26.272292968750001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1148802944</v>
          </cell>
          <cell r="BT420">
            <v>60323772</v>
          </cell>
          <cell r="BU420">
            <v>719585088</v>
          </cell>
          <cell r="BV420">
            <v>3185826.5</v>
          </cell>
          <cell r="BW420">
            <v>96688152</v>
          </cell>
          <cell r="BX420">
            <v>0</v>
          </cell>
          <cell r="BY420">
            <v>3118964.5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300560.5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490000</v>
          </cell>
          <cell r="CT420">
            <v>14424</v>
          </cell>
          <cell r="CU420">
            <v>0</v>
          </cell>
          <cell r="CV420">
            <v>0</v>
          </cell>
          <cell r="CW420">
            <v>71</v>
          </cell>
          <cell r="CX420">
            <v>0</v>
          </cell>
          <cell r="CY420">
            <v>315300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800000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Q420">
            <v>2.8205457401752621</v>
          </cell>
          <cell r="DR420">
            <v>7.4502544444056076</v>
          </cell>
          <cell r="DS420">
            <v>23.624573679823953</v>
          </cell>
          <cell r="DT420">
            <v>60565.7734375</v>
          </cell>
          <cell r="DV420">
            <v>1.17568481445313</v>
          </cell>
          <cell r="DW420">
            <v>1.057447265625</v>
          </cell>
          <cell r="DX420">
            <v>9288.6170000000002</v>
          </cell>
        </row>
        <row r="421">
          <cell r="A421" t="str">
            <v>SPPSR2033</v>
          </cell>
          <cell r="B421" t="str">
            <v>EAST</v>
          </cell>
          <cell r="C421" t="str">
            <v>SPPSR</v>
          </cell>
          <cell r="D421">
            <v>2033</v>
          </cell>
          <cell r="F421">
            <v>293205.08799999999</v>
          </cell>
          <cell r="G421">
            <v>33098.078125</v>
          </cell>
          <cell r="H421">
            <v>82.093004878997817</v>
          </cell>
          <cell r="I421">
            <v>21.705302734375</v>
          </cell>
          <cell r="J421">
            <v>1.03914379882813</v>
          </cell>
          <cell r="K421">
            <v>19.9824765625</v>
          </cell>
          <cell r="L421">
            <v>7.4566171875</v>
          </cell>
          <cell r="M421">
            <v>10.732935546875</v>
          </cell>
          <cell r="N421">
            <v>0</v>
          </cell>
          <cell r="O421">
            <v>1.25095056152344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1.70178796386719</v>
          </cell>
          <cell r="U421">
            <v>16.4623515625</v>
          </cell>
          <cell r="V421">
            <v>0</v>
          </cell>
          <cell r="W421">
            <v>7.6699996948242199E-2</v>
          </cell>
          <cell r="X421">
            <v>2.3064159393310499E-2</v>
          </cell>
          <cell r="Y421">
            <v>0.26</v>
          </cell>
          <cell r="Z421">
            <v>58.213439056396474</v>
          </cell>
          <cell r="AA421">
            <v>17.092683593749999</v>
          </cell>
          <cell r="AB421">
            <v>0.945561706542969</v>
          </cell>
          <cell r="AC421">
            <v>17.735394531250002</v>
          </cell>
          <cell r="AD421">
            <v>6.1824477539062501</v>
          </cell>
          <cell r="AE421">
            <v>8.2516025390624996</v>
          </cell>
          <cell r="AF421">
            <v>0</v>
          </cell>
          <cell r="AG421">
            <v>0.46715362548828104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0.63012219238281297</v>
          </cell>
          <cell r="AM421">
            <v>5.2470981445312503</v>
          </cell>
          <cell r="AN421">
            <v>0</v>
          </cell>
          <cell r="AO421">
            <v>3.83499984741211E-2</v>
          </cell>
          <cell r="AP421">
            <v>4.1535110473632803E-3</v>
          </cell>
          <cell r="AQ421">
            <v>0.26</v>
          </cell>
          <cell r="AR421">
            <v>285752.03824414057</v>
          </cell>
          <cell r="AS421">
            <v>102713.128</v>
          </cell>
          <cell r="AT421">
            <v>8226.8760000000002</v>
          </cell>
          <cell r="AU421">
            <v>102360.912</v>
          </cell>
          <cell r="AV421">
            <v>310.00125000000003</v>
          </cell>
          <cell r="AW421">
            <v>8637.0010000000002</v>
          </cell>
          <cell r="AX421">
            <v>0</v>
          </cell>
          <cell r="AY421">
            <v>260.500578125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5518.2844999999998</v>
          </cell>
          <cell r="BE421">
            <v>45964.008000000002</v>
          </cell>
          <cell r="BF421">
            <v>0</v>
          </cell>
          <cell r="BG421">
            <v>335.94600000000003</v>
          </cell>
          <cell r="BH421">
            <v>36.384757812499998</v>
          </cell>
          <cell r="BI421">
            <v>-540.77012500000001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26.052283203125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1110795648</v>
          </cell>
          <cell r="BT421">
            <v>90101408</v>
          </cell>
          <cell r="BU421">
            <v>716281216</v>
          </cell>
          <cell r="BV421">
            <v>3157426.25</v>
          </cell>
          <cell r="BW421">
            <v>96832960</v>
          </cell>
          <cell r="BX421">
            <v>0</v>
          </cell>
          <cell r="BY421">
            <v>3108705.5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298046.21875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480000</v>
          </cell>
          <cell r="CO421">
            <v>0</v>
          </cell>
          <cell r="CP421">
            <v>0</v>
          </cell>
          <cell r="CQ421">
            <v>300000</v>
          </cell>
          <cell r="CR421">
            <v>0</v>
          </cell>
          <cell r="CS421">
            <v>465000</v>
          </cell>
          <cell r="CT421">
            <v>14711</v>
          </cell>
          <cell r="CU421">
            <v>0</v>
          </cell>
          <cell r="CV421">
            <v>0</v>
          </cell>
          <cell r="CW421">
            <v>76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Q421">
            <v>2.8976927536540007</v>
          </cell>
          <cell r="DR421">
            <v>7.5744335867101675</v>
          </cell>
          <cell r="DS421">
            <v>24.229714784744353</v>
          </cell>
          <cell r="DT421">
            <v>61193.5078125</v>
          </cell>
          <cell r="DV421">
            <v>1.4016748046875001</v>
          </cell>
          <cell r="DW421">
            <v>1.3588714599609399</v>
          </cell>
          <cell r="DX421">
            <v>11903.714</v>
          </cell>
        </row>
        <row r="422">
          <cell r="A422" t="str">
            <v>SPPSR2034</v>
          </cell>
          <cell r="B422" t="str">
            <v>EAST</v>
          </cell>
          <cell r="C422" t="str">
            <v>SPPSR</v>
          </cell>
          <cell r="D422">
            <v>2034</v>
          </cell>
          <cell r="F422">
            <v>296322.56</v>
          </cell>
          <cell r="G422">
            <v>33603.48046875</v>
          </cell>
          <cell r="H422">
            <v>83.362414226531982</v>
          </cell>
          <cell r="I422">
            <v>21.534082031250001</v>
          </cell>
          <cell r="J422">
            <v>1.1575</v>
          </cell>
          <cell r="K422">
            <v>20.782476562500001</v>
          </cell>
          <cell r="L422">
            <v>7.4566171875</v>
          </cell>
          <cell r="M422">
            <v>10.732935546875</v>
          </cell>
          <cell r="N422">
            <v>0</v>
          </cell>
          <cell r="O422">
            <v>1.25095056152344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1.70178796386719</v>
          </cell>
          <cell r="U422">
            <v>16.910572265624999</v>
          </cell>
          <cell r="V422">
            <v>0</v>
          </cell>
          <cell r="W422">
            <v>7.6699996948242199E-2</v>
          </cell>
          <cell r="X422">
            <v>2.3144649505615199E-2</v>
          </cell>
          <cell r="Y422">
            <v>0.26</v>
          </cell>
          <cell r="Z422">
            <v>59.088478080749518</v>
          </cell>
          <cell r="AA422">
            <v>16.941029296875001</v>
          </cell>
          <cell r="AB422">
            <v>1.0586970214843801</v>
          </cell>
          <cell r="AC422">
            <v>18.51203125</v>
          </cell>
          <cell r="AD422">
            <v>6.1834829101562496</v>
          </cell>
          <cell r="AE422">
            <v>8.2594375000000007</v>
          </cell>
          <cell r="AF422">
            <v>0</v>
          </cell>
          <cell r="AG422">
            <v>0.475252777099609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0.63012219238281297</v>
          </cell>
          <cell r="AM422">
            <v>5.3909106445312496</v>
          </cell>
          <cell r="AN422">
            <v>0</v>
          </cell>
          <cell r="AO422">
            <v>3.83499984741211E-2</v>
          </cell>
          <cell r="AP422">
            <v>4.1680297851562501E-3</v>
          </cell>
          <cell r="AQ422">
            <v>0.26</v>
          </cell>
          <cell r="AR422">
            <v>290176.40848828125</v>
          </cell>
          <cell r="AS422">
            <v>99728.615999999995</v>
          </cell>
          <cell r="AT422">
            <v>9178.61</v>
          </cell>
          <cell r="AU422">
            <v>107835.24800000001</v>
          </cell>
          <cell r="AV422">
            <v>302.77221874999998</v>
          </cell>
          <cell r="AW422">
            <v>8581.6779999999999</v>
          </cell>
          <cell r="AX422">
            <v>0</v>
          </cell>
          <cell r="AY422">
            <v>260.500578125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5511.7709999999997</v>
          </cell>
          <cell r="BE422">
            <v>47214.928</v>
          </cell>
          <cell r="BF422">
            <v>0</v>
          </cell>
          <cell r="BG422">
            <v>335.94600000000003</v>
          </cell>
          <cell r="BH422">
            <v>36.511941406250003</v>
          </cell>
          <cell r="BI422">
            <v>-529.226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25.62575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1080943232</v>
          </cell>
          <cell r="BT422">
            <v>100107400</v>
          </cell>
          <cell r="BU422">
            <v>751723904</v>
          </cell>
          <cell r="BV422">
            <v>3080132.25</v>
          </cell>
          <cell r="BW422">
            <v>96239472</v>
          </cell>
          <cell r="BX422">
            <v>0</v>
          </cell>
          <cell r="BY422">
            <v>3108705.5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293236.5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440000</v>
          </cell>
          <cell r="CT422">
            <v>15006</v>
          </cell>
          <cell r="CU422">
            <v>0</v>
          </cell>
          <cell r="CV422">
            <v>0</v>
          </cell>
          <cell r="CW422">
            <v>82</v>
          </cell>
          <cell r="CX422">
            <v>0</v>
          </cell>
          <cell r="CY422">
            <v>679300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800000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Q422">
            <v>2.9817428469731149</v>
          </cell>
          <cell r="DR422">
            <v>7.699252969345511</v>
          </cell>
          <cell r="DS422">
            <v>24.865840874859124</v>
          </cell>
          <cell r="DT422">
            <v>61836.58984375</v>
          </cell>
          <cell r="DV422">
            <v>1.4756474609375001</v>
          </cell>
          <cell r="DW422">
            <v>1.3349964599609401</v>
          </cell>
          <cell r="DX422">
            <v>11693.427</v>
          </cell>
        </row>
        <row r="423">
          <cell r="A423" t="str">
            <v>SPPSR2035</v>
          </cell>
          <cell r="B423" t="str">
            <v>EAST</v>
          </cell>
          <cell r="C423" t="str">
            <v>SPPSR</v>
          </cell>
          <cell r="D423">
            <v>2035</v>
          </cell>
          <cell r="F423">
            <v>299489.02399999998</v>
          </cell>
          <cell r="G423">
            <v>34257.58984375</v>
          </cell>
          <cell r="H423">
            <v>84.26534490394593</v>
          </cell>
          <cell r="I423">
            <v>20.967474609375</v>
          </cell>
          <cell r="J423">
            <v>1.5944863281249999</v>
          </cell>
          <cell r="K423">
            <v>21.1824765625</v>
          </cell>
          <cell r="L423">
            <v>7.4566171875</v>
          </cell>
          <cell r="M423">
            <v>10.732935546875</v>
          </cell>
          <cell r="N423">
            <v>0</v>
          </cell>
          <cell r="O423">
            <v>1.25095056152344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1.70178796386719</v>
          </cell>
          <cell r="U423">
            <v>17.317009765624999</v>
          </cell>
          <cell r="V423">
            <v>0</v>
          </cell>
          <cell r="W423">
            <v>7.6699996948242199E-2</v>
          </cell>
          <cell r="X423">
            <v>2.3231576919555699E-2</v>
          </cell>
          <cell r="Y423">
            <v>0.26</v>
          </cell>
          <cell r="Z423">
            <v>59.802184403896334</v>
          </cell>
          <cell r="AA423">
            <v>16.5636328125</v>
          </cell>
          <cell r="AB423">
            <v>1.45248364257813</v>
          </cell>
          <cell r="AC423">
            <v>18.897435546874998</v>
          </cell>
          <cell r="AD423">
            <v>6.1700625000000002</v>
          </cell>
          <cell r="AE423">
            <v>8.2474648437500004</v>
          </cell>
          <cell r="AF423">
            <v>0</v>
          </cell>
          <cell r="AG423">
            <v>0.47589801025390605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0.63012219238281297</v>
          </cell>
          <cell r="AM423">
            <v>5.52200732421875</v>
          </cell>
          <cell r="AN423">
            <v>0</v>
          </cell>
          <cell r="AO423">
            <v>3.83499984741211E-2</v>
          </cell>
          <cell r="AP423">
            <v>4.1837096214294399E-3</v>
          </cell>
          <cell r="AQ423">
            <v>0.26</v>
          </cell>
          <cell r="AR423">
            <v>295870.4250976562</v>
          </cell>
          <cell r="AS423">
            <v>95410.04</v>
          </cell>
          <cell r="AT423">
            <v>12644.718999999999</v>
          </cell>
          <cell r="AU423">
            <v>111326.216</v>
          </cell>
          <cell r="AV423">
            <v>310.40015625000001</v>
          </cell>
          <cell r="AW423">
            <v>8691.6550000000007</v>
          </cell>
          <cell r="AX423">
            <v>0</v>
          </cell>
          <cell r="AY423">
            <v>260.500578125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5512.7629999999999</v>
          </cell>
          <cell r="BE423">
            <v>48371.94</v>
          </cell>
          <cell r="BF423">
            <v>0</v>
          </cell>
          <cell r="BG423">
            <v>335.94600000000003</v>
          </cell>
          <cell r="BH423">
            <v>36.649296874999997</v>
          </cell>
          <cell r="BI423">
            <v>-551.48837500000002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25.92144140625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1035037120</v>
          </cell>
          <cell r="BT423">
            <v>136643008</v>
          </cell>
          <cell r="BU423">
            <v>774280256</v>
          </cell>
          <cell r="BV423">
            <v>3155764.25</v>
          </cell>
          <cell r="BW423">
            <v>97478240</v>
          </cell>
          <cell r="BX423">
            <v>0</v>
          </cell>
          <cell r="BY423">
            <v>3108705.5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296540.5625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580000</v>
          </cell>
          <cell r="CO423">
            <v>0</v>
          </cell>
          <cell r="CP423">
            <v>0</v>
          </cell>
          <cell r="CQ423">
            <v>300000</v>
          </cell>
          <cell r="CR423">
            <v>0</v>
          </cell>
          <cell r="CS423">
            <v>390000</v>
          </cell>
          <cell r="CT423">
            <v>15301</v>
          </cell>
          <cell r="CU423">
            <v>0</v>
          </cell>
          <cell r="CV423">
            <v>0</v>
          </cell>
          <cell r="CW423">
            <v>89</v>
          </cell>
          <cell r="CX423">
            <v>0</v>
          </cell>
          <cell r="CY423">
            <v>232200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400000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>
            <v>0</v>
          </cell>
          <cell r="DK423">
            <v>0</v>
          </cell>
          <cell r="DL423">
            <v>0</v>
          </cell>
          <cell r="DM423">
            <v>0</v>
          </cell>
          <cell r="DN423">
            <v>0</v>
          </cell>
          <cell r="DQ423">
            <v>3.0686674792880857</v>
          </cell>
          <cell r="DR423">
            <v>7.7292329923494778</v>
          </cell>
          <cell r="DS423">
            <v>25.46921811963071</v>
          </cell>
          <cell r="DT423">
            <v>62488.69140625</v>
          </cell>
          <cell r="DV423">
            <v>1.7016748046875001</v>
          </cell>
          <cell r="DW423">
            <v>1.54054382324219</v>
          </cell>
          <cell r="DX423">
            <v>13495.163</v>
          </cell>
        </row>
        <row r="424">
          <cell r="A424" t="str">
            <v>TVA2008</v>
          </cell>
          <cell r="B424" t="str">
            <v>EAST</v>
          </cell>
          <cell r="C424" t="str">
            <v>TVA</v>
          </cell>
          <cell r="D424">
            <v>2008</v>
          </cell>
          <cell r="N424">
            <v>0</v>
          </cell>
          <cell r="O424">
            <v>0.26189254760742198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5.1658818359375003</v>
          </cell>
          <cell r="U424">
            <v>2.91000003814697E-2</v>
          </cell>
          <cell r="V424">
            <v>0</v>
          </cell>
          <cell r="W424">
            <v>2.2808000564575198E-2</v>
          </cell>
          <cell r="X424">
            <v>0</v>
          </cell>
          <cell r="Y424">
            <v>1.70443713378906</v>
          </cell>
          <cell r="Z424">
            <v>39.254251410484308</v>
          </cell>
          <cell r="AA424">
            <v>18.664181640624999</v>
          </cell>
          <cell r="AB424">
            <v>0</v>
          </cell>
          <cell r="AC424">
            <v>3.32385693359375</v>
          </cell>
          <cell r="AD424">
            <v>8.4912607421874995</v>
          </cell>
          <cell r="AE424">
            <v>0</v>
          </cell>
          <cell r="AF424">
            <v>0</v>
          </cell>
          <cell r="AG424">
            <v>0.202611221313477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0.85969824218750002</v>
          </cell>
          <cell r="AM424">
            <v>8.9528636932372993E-3</v>
          </cell>
          <cell r="AN424">
            <v>0</v>
          </cell>
          <cell r="AO424">
            <v>1.1404000282287599E-2</v>
          </cell>
          <cell r="AP424">
            <v>0</v>
          </cell>
          <cell r="AQ424">
            <v>1.70443713378906</v>
          </cell>
          <cell r="AR424">
            <v>212990.13767187498</v>
          </cell>
          <cell r="AS424">
            <v>140556.94399999999</v>
          </cell>
          <cell r="AT424">
            <v>0</v>
          </cell>
          <cell r="AU424">
            <v>12928.955</v>
          </cell>
          <cell r="AV424">
            <v>286.7444375</v>
          </cell>
          <cell r="AW424">
            <v>0</v>
          </cell>
          <cell r="AX424">
            <v>0</v>
          </cell>
          <cell r="AY424">
            <v>60.789289062500004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7446.5394999999999</v>
          </cell>
          <cell r="BE424">
            <v>78.641960937500002</v>
          </cell>
          <cell r="BF424">
            <v>0</v>
          </cell>
          <cell r="BG424">
            <v>100.172734375</v>
          </cell>
          <cell r="BH424">
            <v>0</v>
          </cell>
          <cell r="BI424">
            <v>-1074.6086250000001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8.6993749999999999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1476723200</v>
          </cell>
          <cell r="BT424">
            <v>0</v>
          </cell>
          <cell r="BU424">
            <v>101498640</v>
          </cell>
          <cell r="BV424">
            <v>3221722.5</v>
          </cell>
          <cell r="BW424">
            <v>0</v>
          </cell>
          <cell r="BX424">
            <v>0</v>
          </cell>
          <cell r="BY424">
            <v>816855.0625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149177.84375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4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26000</v>
          </cell>
          <cell r="CZ424">
            <v>0</v>
          </cell>
          <cell r="DA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Q424" t="str">
            <v xml:space="preserve"> 5/12/2010 4:45:05 PM</v>
          </cell>
          <cell r="DR424" t="str">
            <v xml:space="preserve"> 5/12/2010 4:45:05 PM</v>
          </cell>
          <cell r="DS424" t="str">
            <v xml:space="preserve"> 5/12/2010 4:45:05 PM</v>
          </cell>
          <cell r="DT424">
            <v>43172.740966796897</v>
          </cell>
          <cell r="DV424">
            <v>6.8410737304687501</v>
          </cell>
          <cell r="DW424">
            <v>5.9878486328124998</v>
          </cell>
          <cell r="DX424">
            <v>52597.26</v>
          </cell>
        </row>
        <row r="425">
          <cell r="A425" t="str">
            <v>TVA2009</v>
          </cell>
          <cell r="B425" t="str">
            <v>EAST</v>
          </cell>
          <cell r="C425" t="str">
            <v>TVA</v>
          </cell>
          <cell r="D425">
            <v>2009</v>
          </cell>
          <cell r="F425">
            <v>223012.32</v>
          </cell>
          <cell r="G425">
            <v>25899.412597656301</v>
          </cell>
          <cell r="H425">
            <v>52.111056438446049</v>
          </cell>
          <cell r="I425">
            <v>24.838419921875001</v>
          </cell>
          <cell r="J425">
            <v>0</v>
          </cell>
          <cell r="K425">
            <v>3.2215500488281301</v>
          </cell>
          <cell r="L425">
            <v>10.026123046875</v>
          </cell>
          <cell r="M425">
            <v>0</v>
          </cell>
          <cell r="N425">
            <v>0</v>
          </cell>
          <cell r="O425">
            <v>0.26187512207031299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5.1658837890624998</v>
          </cell>
          <cell r="U425">
            <v>2.91000003814697E-2</v>
          </cell>
          <cell r="V425">
            <v>0</v>
          </cell>
          <cell r="W425">
            <v>2.2808000564575198E-2</v>
          </cell>
          <cell r="X425">
            <v>0</v>
          </cell>
          <cell r="Y425">
            <v>1.70443908691406</v>
          </cell>
          <cell r="Z425">
            <v>40.160531618118291</v>
          </cell>
          <cell r="AA425">
            <v>18.790931640625001</v>
          </cell>
          <cell r="AB425">
            <v>0</v>
          </cell>
          <cell r="AC425">
            <v>2.6566032714843799</v>
          </cell>
          <cell r="AD425">
            <v>8.4084560546875</v>
          </cell>
          <cell r="AE425">
            <v>0</v>
          </cell>
          <cell r="AF425">
            <v>0</v>
          </cell>
          <cell r="AG425">
            <v>0.17826350402832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2.2990798339843801</v>
          </cell>
          <cell r="AM425">
            <v>8.7194604873657208E-3</v>
          </cell>
          <cell r="AN425">
            <v>0</v>
          </cell>
          <cell r="AO425">
            <v>1.1404000282287599E-2</v>
          </cell>
          <cell r="AP425">
            <v>0</v>
          </cell>
          <cell r="AQ425">
            <v>1.70443908691406</v>
          </cell>
          <cell r="AR425">
            <v>226020.50794580078</v>
          </cell>
          <cell r="AS425">
            <v>144937.88800000001</v>
          </cell>
          <cell r="AT425">
            <v>0</v>
          </cell>
          <cell r="AU425">
            <v>8102.8694999999998</v>
          </cell>
          <cell r="AV425">
            <v>8.0535981445312501</v>
          </cell>
          <cell r="AW425">
            <v>0</v>
          </cell>
          <cell r="AX425">
            <v>0</v>
          </cell>
          <cell r="AY425">
            <v>60.599015625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20124.383999999998</v>
          </cell>
          <cell r="BE425">
            <v>76.380679687500006</v>
          </cell>
          <cell r="BF425">
            <v>0</v>
          </cell>
          <cell r="BG425">
            <v>99.899039062499995</v>
          </cell>
          <cell r="BH425">
            <v>0</v>
          </cell>
          <cell r="BI425">
            <v>-858.34524999999996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9.6993632812499992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1519092480</v>
          </cell>
          <cell r="BT425">
            <v>0</v>
          </cell>
          <cell r="BU425">
            <v>63691116</v>
          </cell>
          <cell r="BV425">
            <v>85538.9296875</v>
          </cell>
          <cell r="BW425">
            <v>0</v>
          </cell>
          <cell r="BX425">
            <v>0</v>
          </cell>
          <cell r="BY425">
            <v>814575.8125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175182.8125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278000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>
            <v>0</v>
          </cell>
          <cell r="DK425">
            <v>0</v>
          </cell>
          <cell r="DL425">
            <v>0</v>
          </cell>
          <cell r="DM425">
            <v>0</v>
          </cell>
          <cell r="DN425">
            <v>0</v>
          </cell>
          <cell r="DT425">
            <v>43980.567626953103</v>
          </cell>
          <cell r="DV425">
            <v>6.8408574218749996</v>
          </cell>
          <cell r="DW425">
            <v>6.102634765625</v>
          </cell>
          <cell r="DX425">
            <v>53459.08</v>
          </cell>
        </row>
        <row r="426">
          <cell r="A426" t="str">
            <v>TVA2010</v>
          </cell>
          <cell r="B426" t="str">
            <v>EAST</v>
          </cell>
          <cell r="C426" t="str">
            <v>TVA</v>
          </cell>
          <cell r="D426">
            <v>2010</v>
          </cell>
          <cell r="F426">
            <v>235523.45600000001</v>
          </cell>
          <cell r="G426">
            <v>26655.279785156301</v>
          </cell>
          <cell r="H426">
            <v>53.461713620871301</v>
          </cell>
          <cell r="I426">
            <v>25.427765624999999</v>
          </cell>
          <cell r="J426">
            <v>0</v>
          </cell>
          <cell r="K426">
            <v>3.42209790039063</v>
          </cell>
          <cell r="L426">
            <v>10.2448310546875</v>
          </cell>
          <cell r="M426">
            <v>0</v>
          </cell>
          <cell r="N426">
            <v>0</v>
          </cell>
          <cell r="O426">
            <v>0.26187512207031299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5.1658837890624998</v>
          </cell>
          <cell r="U426">
            <v>2.91000003814697E-2</v>
          </cell>
          <cell r="V426">
            <v>0</v>
          </cell>
          <cell r="W426">
            <v>2.4013479232788099E-2</v>
          </cell>
          <cell r="X426">
            <v>3.4232875704765295E-4</v>
          </cell>
          <cell r="Y426">
            <v>1.70443908691406</v>
          </cell>
          <cell r="Z426">
            <v>40.885747997187067</v>
          </cell>
          <cell r="AA426">
            <v>19.290886718749999</v>
          </cell>
          <cell r="AB426">
            <v>0</v>
          </cell>
          <cell r="AC426">
            <v>2.8214804687499999</v>
          </cell>
          <cell r="AD426">
            <v>8.6124707031250001</v>
          </cell>
          <cell r="AE426">
            <v>0</v>
          </cell>
          <cell r="AF426">
            <v>0</v>
          </cell>
          <cell r="AG426">
            <v>0.18868849182128899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1.8699166259765601</v>
          </cell>
          <cell r="AM426">
            <v>8.7194604873657208E-3</v>
          </cell>
          <cell r="AN426">
            <v>0</v>
          </cell>
          <cell r="AO426">
            <v>1.2006739616394001E-2</v>
          </cell>
          <cell r="AP426">
            <v>6.5482996404170999E-5</v>
          </cell>
          <cell r="AQ426">
            <v>1.70443908691406</v>
          </cell>
          <cell r="AR426">
            <v>232406.51305718991</v>
          </cell>
          <cell r="AS426">
            <v>152180.144</v>
          </cell>
          <cell r="AT426">
            <v>0</v>
          </cell>
          <cell r="AU426">
            <v>10192.732</v>
          </cell>
          <cell r="AV426">
            <v>336.80146875000003</v>
          </cell>
          <cell r="AW426">
            <v>0</v>
          </cell>
          <cell r="AX426">
            <v>0</v>
          </cell>
          <cell r="AY426">
            <v>60.599015625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16291.64</v>
          </cell>
          <cell r="BE426">
            <v>76.382468750000001</v>
          </cell>
          <cell r="BF426">
            <v>0</v>
          </cell>
          <cell r="BG426">
            <v>104.9177578125</v>
          </cell>
          <cell r="BH426">
            <v>0.57361578369140598</v>
          </cell>
          <cell r="BI426">
            <v>-1130.194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10.44873046875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1586570240</v>
          </cell>
          <cell r="BT426">
            <v>0</v>
          </cell>
          <cell r="BU426">
            <v>79677448</v>
          </cell>
          <cell r="BV426">
            <v>3462952.25</v>
          </cell>
          <cell r="BW426">
            <v>0</v>
          </cell>
          <cell r="BX426">
            <v>0</v>
          </cell>
          <cell r="BY426">
            <v>814575.8125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182968.953125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750000</v>
          </cell>
          <cell r="CN426">
            <v>0</v>
          </cell>
          <cell r="CO426">
            <v>600000</v>
          </cell>
          <cell r="CP426">
            <v>208300</v>
          </cell>
          <cell r="CQ426">
            <v>291000</v>
          </cell>
          <cell r="CR426">
            <v>0</v>
          </cell>
          <cell r="CS426">
            <v>0</v>
          </cell>
          <cell r="CT426">
            <v>4000</v>
          </cell>
          <cell r="CU426">
            <v>0</v>
          </cell>
          <cell r="CV426">
            <v>0</v>
          </cell>
          <cell r="CW426">
            <v>510</v>
          </cell>
          <cell r="CX426">
            <v>0</v>
          </cell>
          <cell r="CY426">
            <v>68000</v>
          </cell>
          <cell r="CZ426">
            <v>0</v>
          </cell>
          <cell r="DA426">
            <v>0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I426">
            <v>0</v>
          </cell>
          <cell r="DJ426">
            <v>0</v>
          </cell>
          <cell r="DK426">
            <v>0</v>
          </cell>
          <cell r="DL426">
            <v>0</v>
          </cell>
          <cell r="DM426">
            <v>0</v>
          </cell>
          <cell r="DN426">
            <v>0</v>
          </cell>
          <cell r="DT426">
            <v>42449.947021484397</v>
          </cell>
          <cell r="DV426">
            <v>7.1813652343749999</v>
          </cell>
          <cell r="DW426">
            <v>6.3770742187499998</v>
          </cell>
          <cell r="DX426">
            <v>54282.468000000001</v>
          </cell>
        </row>
        <row r="427">
          <cell r="A427" t="str">
            <v>TVA2011</v>
          </cell>
          <cell r="B427" t="str">
            <v>EAST</v>
          </cell>
          <cell r="C427" t="str">
            <v>TVA</v>
          </cell>
          <cell r="D427">
            <v>2011</v>
          </cell>
          <cell r="F427">
            <v>235999.152</v>
          </cell>
          <cell r="G427">
            <v>26914.5690917969</v>
          </cell>
          <cell r="H427">
            <v>54.217185143530365</v>
          </cell>
          <cell r="I427">
            <v>25.54204296875</v>
          </cell>
          <cell r="J427">
            <v>0</v>
          </cell>
          <cell r="K427">
            <v>3.8215500488281302</v>
          </cell>
          <cell r="L427">
            <v>10.29472265625</v>
          </cell>
          <cell r="M427">
            <v>0</v>
          </cell>
          <cell r="N427">
            <v>0</v>
          </cell>
          <cell r="O427">
            <v>0.26187512207031299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5.1658837890624998</v>
          </cell>
          <cell r="U427">
            <v>2.91000003814697E-2</v>
          </cell>
          <cell r="V427">
            <v>0</v>
          </cell>
          <cell r="W427">
            <v>2.4408000946044901E-2</v>
          </cell>
          <cell r="X427">
            <v>9.207945466041561E-4</v>
          </cell>
          <cell r="Y427">
            <v>1.70443908691406</v>
          </cell>
          <cell r="Z427">
            <v>41.493161560952657</v>
          </cell>
          <cell r="AA427">
            <v>19.415384765624999</v>
          </cell>
          <cell r="AB427">
            <v>0</v>
          </cell>
          <cell r="AC427">
            <v>3.1408200683593801</v>
          </cell>
          <cell r="AD427">
            <v>8.6866435546874996</v>
          </cell>
          <cell r="AE427">
            <v>0</v>
          </cell>
          <cell r="AF427">
            <v>0</v>
          </cell>
          <cell r="AG427">
            <v>0.19565534973144499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1.76208837890625</v>
          </cell>
          <cell r="AM427">
            <v>8.7194604873657208E-3</v>
          </cell>
          <cell r="AN427">
            <v>0</v>
          </cell>
          <cell r="AO427">
            <v>1.2204000473022499E-2</v>
          </cell>
          <cell r="AP427">
            <v>1.7027467489242601E-4</v>
          </cell>
          <cell r="AQ427">
            <v>1.70443908691406</v>
          </cell>
          <cell r="AR427">
            <v>234493.70229956054</v>
          </cell>
          <cell r="AS427">
            <v>150503.23199999999</v>
          </cell>
          <cell r="AT427">
            <v>0</v>
          </cell>
          <cell r="AU427">
            <v>12754.857</v>
          </cell>
          <cell r="AV427">
            <v>163.529171875</v>
          </cell>
          <cell r="AW427">
            <v>0</v>
          </cell>
          <cell r="AX427">
            <v>0</v>
          </cell>
          <cell r="AY427">
            <v>60.599015625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15380.254000000001</v>
          </cell>
          <cell r="BE427">
            <v>76.382468750000001</v>
          </cell>
          <cell r="BF427">
            <v>0</v>
          </cell>
          <cell r="BG427">
            <v>106.90362500000001</v>
          </cell>
          <cell r="BH427">
            <v>1.49160620117188</v>
          </cell>
          <cell r="BI427">
            <v>-1310.9694999999999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10.190912109375001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1566106880</v>
          </cell>
          <cell r="BT427">
            <v>0</v>
          </cell>
          <cell r="BU427">
            <v>98223480</v>
          </cell>
          <cell r="BV427">
            <v>1610175.75</v>
          </cell>
          <cell r="BW427">
            <v>0</v>
          </cell>
          <cell r="BX427">
            <v>0</v>
          </cell>
          <cell r="BY427">
            <v>814575.8125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180318.84375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162000</v>
          </cell>
          <cell r="CR427">
            <v>0</v>
          </cell>
          <cell r="CS427">
            <v>0</v>
          </cell>
          <cell r="CT427">
            <v>2000</v>
          </cell>
          <cell r="CU427">
            <v>0</v>
          </cell>
          <cell r="CV427">
            <v>0</v>
          </cell>
          <cell r="CW427">
            <v>612</v>
          </cell>
          <cell r="CX427">
            <v>0</v>
          </cell>
          <cell r="CY427">
            <v>846000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T427">
            <v>41936.498535156301</v>
          </cell>
          <cell r="DV427">
            <v>7.3722426757812496</v>
          </cell>
          <cell r="DW427">
            <v>6.5670366210937496</v>
          </cell>
          <cell r="DX427">
            <v>56747.232000000004</v>
          </cell>
        </row>
        <row r="428">
          <cell r="A428" t="str">
            <v>TVA2012</v>
          </cell>
          <cell r="B428" t="str">
            <v>EAST</v>
          </cell>
          <cell r="C428" t="str">
            <v>TVA</v>
          </cell>
          <cell r="D428">
            <v>2012</v>
          </cell>
          <cell r="F428">
            <v>244554.696</v>
          </cell>
          <cell r="G428">
            <v>27094.822753906301</v>
          </cell>
          <cell r="H428">
            <v>53.854570918202391</v>
          </cell>
          <cell r="I428">
            <v>24.757943359374998</v>
          </cell>
          <cell r="J428">
            <v>0</v>
          </cell>
          <cell r="K428">
            <v>4.3364462890624997</v>
          </cell>
          <cell r="L428">
            <v>10.2973115234375</v>
          </cell>
          <cell r="M428">
            <v>0</v>
          </cell>
          <cell r="N428">
            <v>0</v>
          </cell>
          <cell r="O428">
            <v>0.26189254760742198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5.1658837890624998</v>
          </cell>
          <cell r="U428">
            <v>2.91000003814697E-2</v>
          </cell>
          <cell r="V428">
            <v>0</v>
          </cell>
          <cell r="W428">
            <v>2.4408000946044901E-2</v>
          </cell>
          <cell r="X428">
            <v>1.61360657215118E-3</v>
          </cell>
          <cell r="Y428">
            <v>1.70443713378906</v>
          </cell>
          <cell r="Z428">
            <v>41.307325084209431</v>
          </cell>
          <cell r="AA428">
            <v>18.912560546875</v>
          </cell>
          <cell r="AB428">
            <v>0</v>
          </cell>
          <cell r="AC428">
            <v>3.5573251953125</v>
          </cell>
          <cell r="AD428">
            <v>8.6880312499999999</v>
          </cell>
          <cell r="AE428">
            <v>0</v>
          </cell>
          <cell r="AF428">
            <v>0</v>
          </cell>
          <cell r="AG428">
            <v>0.19502748107910198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1.7624799804687501</v>
          </cell>
          <cell r="AM428">
            <v>8.7241210937500004E-3</v>
          </cell>
          <cell r="AN428">
            <v>0</v>
          </cell>
          <cell r="AO428">
            <v>1.2204000473022499E-2</v>
          </cell>
          <cell r="AP428">
            <v>2.9562902450561504E-4</v>
          </cell>
          <cell r="AQ428">
            <v>1.70443713378906</v>
          </cell>
          <cell r="AR428">
            <v>236579.5711743164</v>
          </cell>
          <cell r="AS428">
            <v>151228.32</v>
          </cell>
          <cell r="AT428">
            <v>0</v>
          </cell>
          <cell r="AU428">
            <v>14101.436</v>
          </cell>
          <cell r="AV428">
            <v>245.41762499999999</v>
          </cell>
          <cell r="AW428">
            <v>0</v>
          </cell>
          <cell r="AX428">
            <v>0</v>
          </cell>
          <cell r="AY428">
            <v>60.780644531249997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15408.663</v>
          </cell>
          <cell r="BE428">
            <v>76.632679687500001</v>
          </cell>
          <cell r="BF428">
            <v>0</v>
          </cell>
          <cell r="BG428">
            <v>107.1877734375</v>
          </cell>
          <cell r="BH428">
            <v>2.59678662109375</v>
          </cell>
          <cell r="BI428">
            <v>-1461.2753749999999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10.4440400390625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1569323776</v>
          </cell>
          <cell r="BT428">
            <v>0</v>
          </cell>
          <cell r="BU428">
            <v>107467608</v>
          </cell>
          <cell r="BV428">
            <v>2433312.75</v>
          </cell>
          <cell r="BW428">
            <v>0</v>
          </cell>
          <cell r="BX428">
            <v>0</v>
          </cell>
          <cell r="BY428">
            <v>817076.3125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183265.375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880000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734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T428">
            <v>43083.319580078103</v>
          </cell>
          <cell r="DV428">
            <v>7.27553466796875</v>
          </cell>
          <cell r="DW428">
            <v>6.4662397460937502</v>
          </cell>
          <cell r="DX428">
            <v>56799.368000000002</v>
          </cell>
        </row>
        <row r="429">
          <cell r="A429" t="str">
            <v>TVA2013</v>
          </cell>
          <cell r="B429" t="str">
            <v>EAST</v>
          </cell>
          <cell r="C429" t="str">
            <v>TVA</v>
          </cell>
          <cell r="D429">
            <v>2013</v>
          </cell>
          <cell r="F429">
            <v>251490.19200000001</v>
          </cell>
          <cell r="G429">
            <v>28662.7604980469</v>
          </cell>
          <cell r="H429">
            <v>55.265443494319911</v>
          </cell>
          <cell r="I429">
            <v>24.916585937499999</v>
          </cell>
          <cell r="J429">
            <v>0</v>
          </cell>
          <cell r="K429">
            <v>4.7015498046874997</v>
          </cell>
          <cell r="L429">
            <v>10.29472265625</v>
          </cell>
          <cell r="M429">
            <v>0</v>
          </cell>
          <cell r="N429">
            <v>0</v>
          </cell>
          <cell r="O429">
            <v>0.26187512207031299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5.1658837890624998</v>
          </cell>
          <cell r="U429">
            <v>2.91000003814697E-2</v>
          </cell>
          <cell r="V429">
            <v>0</v>
          </cell>
          <cell r="W429">
            <v>2.4408000946044901E-2</v>
          </cell>
          <cell r="X429">
            <v>2.4479441642761201E-3</v>
          </cell>
          <cell r="Y429">
            <v>1.70443908691406</v>
          </cell>
          <cell r="Z429">
            <v>42.891736184626808</v>
          </cell>
          <cell r="AA429">
            <v>19.038107421875001</v>
          </cell>
          <cell r="AB429">
            <v>0</v>
          </cell>
          <cell r="AC429">
            <v>3.8216279296875002</v>
          </cell>
          <cell r="AD429">
            <v>8.6814355468750009</v>
          </cell>
          <cell r="AE429">
            <v>0</v>
          </cell>
          <cell r="AF429">
            <v>0</v>
          </cell>
          <cell r="AG429">
            <v>0.19448677062988301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1.76208837890625</v>
          </cell>
          <cell r="AM429">
            <v>8.7194604873657208E-3</v>
          </cell>
          <cell r="AN429">
            <v>0</v>
          </cell>
          <cell r="AO429">
            <v>1.2204000473022499E-2</v>
          </cell>
          <cell r="AP429">
            <v>4.46924716234207E-4</v>
          </cell>
          <cell r="AQ429">
            <v>1.70443908691406</v>
          </cell>
          <cell r="AR429">
            <v>249542.83426928709</v>
          </cell>
          <cell r="AS429">
            <v>152732.19200000001</v>
          </cell>
          <cell r="AT429">
            <v>0</v>
          </cell>
          <cell r="AU429">
            <v>15284.906000000001</v>
          </cell>
          <cell r="AV429">
            <v>305.25478125000001</v>
          </cell>
          <cell r="AW429">
            <v>0</v>
          </cell>
          <cell r="AX429">
            <v>0</v>
          </cell>
          <cell r="AY429">
            <v>60.596660156250003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15382.624</v>
          </cell>
          <cell r="BE429">
            <v>76.382468750000001</v>
          </cell>
          <cell r="BF429">
            <v>0</v>
          </cell>
          <cell r="BG429">
            <v>106.88396874999999</v>
          </cell>
          <cell r="BH429">
            <v>3.91503295898438</v>
          </cell>
          <cell r="BI429">
            <v>-1591.7202500000001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10.679607421875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1583590912</v>
          </cell>
          <cell r="BT429">
            <v>0</v>
          </cell>
          <cell r="BU429">
            <v>115657984</v>
          </cell>
          <cell r="BV429">
            <v>3031938.75</v>
          </cell>
          <cell r="BW429">
            <v>0</v>
          </cell>
          <cell r="BX429">
            <v>0</v>
          </cell>
          <cell r="BY429">
            <v>814523.3125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185450.859375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704000</v>
          </cell>
          <cell r="CN429">
            <v>0</v>
          </cell>
          <cell r="CO429">
            <v>0</v>
          </cell>
          <cell r="CP429">
            <v>0</v>
          </cell>
          <cell r="CQ429">
            <v>1180000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881</v>
          </cell>
          <cell r="CX429">
            <v>0</v>
          </cell>
          <cell r="CY429">
            <v>222000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I429">
            <v>0</v>
          </cell>
          <cell r="DJ429">
            <v>0</v>
          </cell>
          <cell r="DK429">
            <v>0</v>
          </cell>
          <cell r="DL429">
            <v>0</v>
          </cell>
          <cell r="DM429">
            <v>0</v>
          </cell>
          <cell r="DN429">
            <v>0</v>
          </cell>
          <cell r="DT429">
            <v>44493.522216796897</v>
          </cell>
          <cell r="DV429">
            <v>8.1644311523437505</v>
          </cell>
          <cell r="DW429">
            <v>7.6681806640624997</v>
          </cell>
          <cell r="DX429">
            <v>67171.12</v>
          </cell>
        </row>
        <row r="430">
          <cell r="A430" t="str">
            <v>TVA2014</v>
          </cell>
          <cell r="B430" t="str">
            <v>EAST</v>
          </cell>
          <cell r="C430" t="str">
            <v>TVA</v>
          </cell>
          <cell r="D430">
            <v>2014</v>
          </cell>
          <cell r="F430">
            <v>259240.74400000001</v>
          </cell>
          <cell r="G430">
            <v>29136.545410156301</v>
          </cell>
          <cell r="H430">
            <v>55.95646554398536</v>
          </cell>
          <cell r="I430">
            <v>25.210074218750002</v>
          </cell>
          <cell r="J430">
            <v>0</v>
          </cell>
          <cell r="K430">
            <v>4.7015498046874997</v>
          </cell>
          <cell r="L430">
            <v>10.29472265625</v>
          </cell>
          <cell r="M430">
            <v>0</v>
          </cell>
          <cell r="N430">
            <v>0</v>
          </cell>
          <cell r="O430">
            <v>0.26187512207031299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5.2714594726562503</v>
          </cell>
          <cell r="U430">
            <v>2.91000003814697E-2</v>
          </cell>
          <cell r="V430">
            <v>0</v>
          </cell>
          <cell r="W430">
            <v>2.4408000946044901E-2</v>
          </cell>
          <cell r="X430">
            <v>3.4475328922271703E-3</v>
          </cell>
          <cell r="Y430">
            <v>1.70443908691406</v>
          </cell>
          <cell r="Z430">
            <v>43.115337567985065</v>
          </cell>
          <cell r="AA430">
            <v>19.345121093749999</v>
          </cell>
          <cell r="AB430">
            <v>0</v>
          </cell>
          <cell r="AC430">
            <v>3.8223024902343798</v>
          </cell>
          <cell r="AD430">
            <v>8.6800712890625</v>
          </cell>
          <cell r="AE430">
            <v>0</v>
          </cell>
          <cell r="AF430">
            <v>0</v>
          </cell>
          <cell r="AG430">
            <v>0.194467620849609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1.79558520507813</v>
          </cell>
          <cell r="AM430">
            <v>8.7194604873657208E-3</v>
          </cell>
          <cell r="AN430">
            <v>0</v>
          </cell>
          <cell r="AO430">
            <v>1.2204000473022499E-2</v>
          </cell>
          <cell r="AP430">
            <v>6.2800472974777202E-4</v>
          </cell>
          <cell r="AQ430">
            <v>1.70443908691406</v>
          </cell>
          <cell r="AR430">
            <v>253619.38833789059</v>
          </cell>
          <cell r="AS430">
            <v>155276.432</v>
          </cell>
          <cell r="AT430">
            <v>0</v>
          </cell>
          <cell r="AU430">
            <v>17506.84</v>
          </cell>
          <cell r="AV430">
            <v>507.76581249999998</v>
          </cell>
          <cell r="AW430">
            <v>0</v>
          </cell>
          <cell r="AX430">
            <v>0</v>
          </cell>
          <cell r="AY430">
            <v>60.599015625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15667.300999999999</v>
          </cell>
          <cell r="BE430">
            <v>76.382468750000001</v>
          </cell>
          <cell r="BF430">
            <v>0</v>
          </cell>
          <cell r="BG430">
            <v>106.90531249999999</v>
          </cell>
          <cell r="BH430">
            <v>5.5013212890625001</v>
          </cell>
          <cell r="BI430">
            <v>-1753.1077499999999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11.005157226562501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1606407040</v>
          </cell>
          <cell r="BT430">
            <v>0</v>
          </cell>
          <cell r="BU430">
            <v>132806760</v>
          </cell>
          <cell r="BV430">
            <v>5166378</v>
          </cell>
          <cell r="BW430">
            <v>0</v>
          </cell>
          <cell r="BX430">
            <v>0</v>
          </cell>
          <cell r="BY430">
            <v>814575.8125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188894.046875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177000</v>
          </cell>
          <cell r="CS430">
            <v>0</v>
          </cell>
          <cell r="CT430">
            <v>20000</v>
          </cell>
          <cell r="CU430">
            <v>0</v>
          </cell>
          <cell r="CV430">
            <v>0</v>
          </cell>
          <cell r="CW430">
            <v>1058</v>
          </cell>
          <cell r="CX430">
            <v>0</v>
          </cell>
          <cell r="CY430">
            <v>352000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T430">
            <v>45793.736083984397</v>
          </cell>
          <cell r="DV430">
            <v>8.4553896484374995</v>
          </cell>
          <cell r="DW430">
            <v>7.5517993164062496</v>
          </cell>
          <cell r="DX430">
            <v>66153.763999999996</v>
          </cell>
        </row>
        <row r="431">
          <cell r="A431" t="str">
            <v>TVA2015</v>
          </cell>
          <cell r="B431" t="str">
            <v>EAST</v>
          </cell>
          <cell r="C431" t="str">
            <v>TVA</v>
          </cell>
          <cell r="D431">
            <v>2015</v>
          </cell>
          <cell r="F431">
            <v>266098.43199999997</v>
          </cell>
          <cell r="G431">
            <v>29253.5031738281</v>
          </cell>
          <cell r="H431">
            <v>55.736122570037836</v>
          </cell>
          <cell r="I431">
            <v>24.845107421874999</v>
          </cell>
          <cell r="J431">
            <v>0</v>
          </cell>
          <cell r="K431">
            <v>4.7015498046874997</v>
          </cell>
          <cell r="L431">
            <v>10.29472265625</v>
          </cell>
          <cell r="M431">
            <v>0</v>
          </cell>
          <cell r="N431">
            <v>0</v>
          </cell>
          <cell r="O431">
            <v>0.26187512207031299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5.4148837890625003</v>
          </cell>
          <cell r="U431">
            <v>2.91000003814697E-2</v>
          </cell>
          <cell r="V431">
            <v>0</v>
          </cell>
          <cell r="W431">
            <v>2.4408000946044901E-2</v>
          </cell>
          <cell r="X431">
            <v>4.6470394134521505E-3</v>
          </cell>
          <cell r="Y431">
            <v>1.70443908691406</v>
          </cell>
          <cell r="Z431">
            <v>43.007362268507478</v>
          </cell>
          <cell r="AA431">
            <v>19.062484375</v>
          </cell>
          <cell r="AB431">
            <v>0</v>
          </cell>
          <cell r="AC431">
            <v>3.82353662109375</v>
          </cell>
          <cell r="AD431">
            <v>8.6833623046875008</v>
          </cell>
          <cell r="AE431">
            <v>0</v>
          </cell>
          <cell r="AF431">
            <v>0</v>
          </cell>
          <cell r="AG431">
            <v>0.19546147155761698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1.8449735107421901</v>
          </cell>
          <cell r="AM431">
            <v>9.0048160552978502E-3</v>
          </cell>
          <cell r="AN431">
            <v>0</v>
          </cell>
          <cell r="AO431">
            <v>1.2204000473022499E-2</v>
          </cell>
          <cell r="AP431">
            <v>8.4530073404312099E-4</v>
          </cell>
          <cell r="AQ431">
            <v>1.70443908691406</v>
          </cell>
          <cell r="AR431">
            <v>254287.90733740237</v>
          </cell>
          <cell r="AS431">
            <v>150088.62400000001</v>
          </cell>
          <cell r="AT431">
            <v>0</v>
          </cell>
          <cell r="AU431">
            <v>21822.802</v>
          </cell>
          <cell r="AV431">
            <v>870.30393749999996</v>
          </cell>
          <cell r="AW431">
            <v>0</v>
          </cell>
          <cell r="AX431">
            <v>0</v>
          </cell>
          <cell r="AY431">
            <v>60.599015625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16149.171</v>
          </cell>
          <cell r="BE431">
            <v>78.882187500000001</v>
          </cell>
          <cell r="BF431">
            <v>0</v>
          </cell>
          <cell r="BG431">
            <v>106.9070390625</v>
          </cell>
          <cell r="BH431">
            <v>7.4048344726562503</v>
          </cell>
          <cell r="BI431">
            <v>-2106.6057500000002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11.4110732421875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1550547712</v>
          </cell>
          <cell r="BT431">
            <v>0</v>
          </cell>
          <cell r="BU431">
            <v>164401760</v>
          </cell>
          <cell r="BV431">
            <v>9046760</v>
          </cell>
          <cell r="BW431">
            <v>0</v>
          </cell>
          <cell r="BX431">
            <v>0</v>
          </cell>
          <cell r="BY431">
            <v>814575.8125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193164.484375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20000</v>
          </cell>
          <cell r="CU431">
            <v>0</v>
          </cell>
          <cell r="CV431">
            <v>0</v>
          </cell>
          <cell r="CW431">
            <v>1269</v>
          </cell>
          <cell r="CX431">
            <v>0</v>
          </cell>
          <cell r="CY431">
            <v>482000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T431">
            <v>47114.518798828103</v>
          </cell>
          <cell r="DV431">
            <v>8.4553896484374995</v>
          </cell>
          <cell r="DW431">
            <v>7.67105078125</v>
          </cell>
          <cell r="DX431">
            <v>67198.407999999996</v>
          </cell>
        </row>
        <row r="432">
          <cell r="A432" t="str">
            <v>TVA2016</v>
          </cell>
          <cell r="B432" t="str">
            <v>EAST</v>
          </cell>
          <cell r="C432" t="str">
            <v>TVA</v>
          </cell>
          <cell r="D432">
            <v>2016</v>
          </cell>
          <cell r="F432">
            <v>273593.83199999999</v>
          </cell>
          <cell r="G432">
            <v>29522.078125</v>
          </cell>
          <cell r="H432">
            <v>56.876885394096369</v>
          </cell>
          <cell r="I432">
            <v>24.732500000000002</v>
          </cell>
          <cell r="J432">
            <v>0</v>
          </cell>
          <cell r="K432">
            <v>6.4281401367187501</v>
          </cell>
          <cell r="L432">
            <v>9.9249501953124994</v>
          </cell>
          <cell r="M432">
            <v>0</v>
          </cell>
          <cell r="N432">
            <v>0</v>
          </cell>
          <cell r="O432">
            <v>0.26189254760742198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5.3098837890624999</v>
          </cell>
          <cell r="U432">
            <v>2.91000003814697E-2</v>
          </cell>
          <cell r="V432">
            <v>0</v>
          </cell>
          <cell r="W432">
            <v>2.4408000946044901E-2</v>
          </cell>
          <cell r="X432">
            <v>6.0384340286254896E-3</v>
          </cell>
          <cell r="Y432">
            <v>1.70443713378906</v>
          </cell>
          <cell r="Z432">
            <v>43.886244723081589</v>
          </cell>
          <cell r="AA432">
            <v>18.990697265624998</v>
          </cell>
          <cell r="AB432">
            <v>0</v>
          </cell>
          <cell r="AC432">
            <v>5.4144643554687502</v>
          </cell>
          <cell r="AD432">
            <v>8.3780947265624999</v>
          </cell>
          <cell r="AE432">
            <v>0</v>
          </cell>
          <cell r="AF432">
            <v>0</v>
          </cell>
          <cell r="AG432">
            <v>0.19932293701171899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1.3182326660156301</v>
          </cell>
          <cell r="AM432">
            <v>9.0094270706176788E-3</v>
          </cell>
          <cell r="AN432">
            <v>0</v>
          </cell>
          <cell r="AO432">
            <v>1.2204000473022499E-2</v>
          </cell>
          <cell r="AP432">
            <v>1.09471106529236E-3</v>
          </cell>
          <cell r="AQ432">
            <v>1.70443713378906</v>
          </cell>
          <cell r="AR432">
            <v>257322.92117480468</v>
          </cell>
          <cell r="AS432">
            <v>148192.72</v>
          </cell>
          <cell r="AT432">
            <v>0</v>
          </cell>
          <cell r="AU432">
            <v>30099.024000000001</v>
          </cell>
          <cell r="AV432">
            <v>298.35418750000002</v>
          </cell>
          <cell r="AW432">
            <v>0</v>
          </cell>
          <cell r="AX432">
            <v>0</v>
          </cell>
          <cell r="AY432">
            <v>60.780644531249997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11568.554</v>
          </cell>
          <cell r="BE432">
            <v>79.138804687499999</v>
          </cell>
          <cell r="BF432">
            <v>0</v>
          </cell>
          <cell r="BG432">
            <v>107.1999375</v>
          </cell>
          <cell r="BH432">
            <v>9.6159414062500002</v>
          </cell>
          <cell r="BI432">
            <v>-2133.915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10.7366591796875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1534280576</v>
          </cell>
          <cell r="BT432">
            <v>0</v>
          </cell>
          <cell r="BU432">
            <v>221885616</v>
          </cell>
          <cell r="BV432">
            <v>3043120</v>
          </cell>
          <cell r="BW432">
            <v>0</v>
          </cell>
          <cell r="BX432">
            <v>0</v>
          </cell>
          <cell r="BY432">
            <v>817076.3125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186337.875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900000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3495</v>
          </cell>
          <cell r="CU432">
            <v>0</v>
          </cell>
          <cell r="CV432">
            <v>0</v>
          </cell>
          <cell r="CW432">
            <v>1258</v>
          </cell>
          <cell r="CX432">
            <v>0</v>
          </cell>
          <cell r="CY432">
            <v>94000</v>
          </cell>
          <cell r="CZ432">
            <v>540000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1200000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Q432">
            <v>2.4711689369650207</v>
          </cell>
          <cell r="DR432">
            <v>5.5325454264687446</v>
          </cell>
          <cell r="DS432">
            <v>16.516243261210615</v>
          </cell>
          <cell r="DT432">
            <v>48973.864501953103</v>
          </cell>
          <cell r="DV432">
            <v>8.4555351562500007</v>
          </cell>
          <cell r="DW432">
            <v>7.8586875000000003</v>
          </cell>
          <cell r="DX432">
            <v>69030.712</v>
          </cell>
        </row>
        <row r="433">
          <cell r="A433" t="str">
            <v>TVA2017</v>
          </cell>
          <cell r="B433" t="str">
            <v>EAST</v>
          </cell>
          <cell r="C433" t="str">
            <v>TVA</v>
          </cell>
          <cell r="D433">
            <v>2017</v>
          </cell>
          <cell r="F433">
            <v>278362.56</v>
          </cell>
          <cell r="G433">
            <v>30046.9519042969</v>
          </cell>
          <cell r="H433">
            <v>57.704829010963437</v>
          </cell>
          <cell r="I433">
            <v>24.676185546875001</v>
          </cell>
          <cell r="J433">
            <v>0</v>
          </cell>
          <cell r="K433">
            <v>7.6015498046875001</v>
          </cell>
          <cell r="L433">
            <v>9.6348203125000005</v>
          </cell>
          <cell r="M433">
            <v>0</v>
          </cell>
          <cell r="N433">
            <v>0</v>
          </cell>
          <cell r="O433">
            <v>0.26187512207031299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5.3098837890624999</v>
          </cell>
          <cell r="U433">
            <v>2.91000003814697E-2</v>
          </cell>
          <cell r="V433">
            <v>0</v>
          </cell>
          <cell r="W433">
            <v>2.4408000946044901E-2</v>
          </cell>
          <cell r="X433">
            <v>7.1776990890502906E-3</v>
          </cell>
          <cell r="Y433">
            <v>1.70443908691406</v>
          </cell>
          <cell r="Z433">
            <v>44.473430767059313</v>
          </cell>
          <cell r="AA433">
            <v>18.955990234375001</v>
          </cell>
          <cell r="AB433">
            <v>0</v>
          </cell>
          <cell r="AC433">
            <v>6.4609233398437498</v>
          </cell>
          <cell r="AD433">
            <v>8.1359414062499997</v>
          </cell>
          <cell r="AE433">
            <v>0</v>
          </cell>
          <cell r="AF433">
            <v>0</v>
          </cell>
          <cell r="AG433">
            <v>0.198982574462891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1.3164721679687501</v>
          </cell>
          <cell r="AM433">
            <v>9.0048160552978502E-3</v>
          </cell>
          <cell r="AN433">
            <v>0</v>
          </cell>
          <cell r="AO433">
            <v>1.2204000473022499E-2</v>
          </cell>
          <cell r="AP433">
            <v>1.29882431030273E-3</v>
          </cell>
          <cell r="AQ433">
            <v>1.70443908691406</v>
          </cell>
          <cell r="AR433">
            <v>261160.2577880859</v>
          </cell>
          <cell r="AS433">
            <v>147114.54399999999</v>
          </cell>
          <cell r="AT433">
            <v>0</v>
          </cell>
          <cell r="AU433">
            <v>36836.036</v>
          </cell>
          <cell r="AV433">
            <v>329.50843750000001</v>
          </cell>
          <cell r="AW433">
            <v>0</v>
          </cell>
          <cell r="AX433">
            <v>0</v>
          </cell>
          <cell r="AY433">
            <v>60.599015625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11520.001</v>
          </cell>
          <cell r="BE433">
            <v>78.882187500000001</v>
          </cell>
          <cell r="BF433">
            <v>0</v>
          </cell>
          <cell r="BG433">
            <v>106.9070390625</v>
          </cell>
          <cell r="BH433">
            <v>11.377701171875</v>
          </cell>
          <cell r="BI433">
            <v>-2169.0812500000002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10.6756572265625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1523225600</v>
          </cell>
          <cell r="BT433">
            <v>0</v>
          </cell>
          <cell r="BU433">
            <v>268838560</v>
          </cell>
          <cell r="BV433">
            <v>3412237.75</v>
          </cell>
          <cell r="BW433">
            <v>0</v>
          </cell>
          <cell r="BX433">
            <v>0</v>
          </cell>
          <cell r="BY433">
            <v>814575.8125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185442.609375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3806</v>
          </cell>
          <cell r="CU433">
            <v>0</v>
          </cell>
          <cell r="CV433">
            <v>0</v>
          </cell>
          <cell r="CW433">
            <v>1078</v>
          </cell>
          <cell r="CX433">
            <v>0</v>
          </cell>
          <cell r="CY433">
            <v>0</v>
          </cell>
          <cell r="CZ433">
            <v>58000</v>
          </cell>
          <cell r="DA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800000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Q433">
            <v>2.5093423456118384</v>
          </cell>
          <cell r="DR433">
            <v>5.6079594757537761</v>
          </cell>
          <cell r="DS433">
            <v>16.900996981618153</v>
          </cell>
          <cell r="DT433">
            <v>49943.984619140603</v>
          </cell>
          <cell r="DV433">
            <v>8.4553896484374995</v>
          </cell>
          <cell r="DW433">
            <v>7.6781743164062499</v>
          </cell>
          <cell r="DX433">
            <v>67260.808000000005</v>
          </cell>
        </row>
        <row r="434">
          <cell r="A434" t="str">
            <v>TVA2018</v>
          </cell>
          <cell r="B434" t="str">
            <v>EAST</v>
          </cell>
          <cell r="C434" t="str">
            <v>TVA</v>
          </cell>
          <cell r="D434">
            <v>2018</v>
          </cell>
          <cell r="F434">
            <v>284113.65600000002</v>
          </cell>
          <cell r="G434">
            <v>31077.75390625</v>
          </cell>
          <cell r="H434">
            <v>59.246622185707082</v>
          </cell>
          <cell r="I434">
            <v>24.676185546875001</v>
          </cell>
          <cell r="J434">
            <v>0</v>
          </cell>
          <cell r="K434">
            <v>9.2015498046875006</v>
          </cell>
          <cell r="L434">
            <v>9.6348203125000005</v>
          </cell>
          <cell r="M434">
            <v>0</v>
          </cell>
          <cell r="N434">
            <v>0</v>
          </cell>
          <cell r="O434">
            <v>0.201831832885742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5.3098837890624999</v>
          </cell>
          <cell r="U434">
            <v>2.91000003814697E-2</v>
          </cell>
          <cell r="V434">
            <v>0</v>
          </cell>
          <cell r="W434">
            <v>2.4408000946044901E-2</v>
          </cell>
          <cell r="X434">
            <v>9.0141630172729491E-3</v>
          </cell>
          <cell r="Y434">
            <v>1.70443908691406</v>
          </cell>
          <cell r="Z434">
            <v>45.879335651636104</v>
          </cell>
          <cell r="AA434">
            <v>18.955800781250002</v>
          </cell>
          <cell r="AB434">
            <v>0</v>
          </cell>
          <cell r="AC434">
            <v>8.0129233398437503</v>
          </cell>
          <cell r="AD434">
            <v>8.1336108398437492</v>
          </cell>
          <cell r="AE434">
            <v>0</v>
          </cell>
          <cell r="AF434">
            <v>0</v>
          </cell>
          <cell r="AG434">
            <v>0.15324687194824199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1.3164721679687501</v>
          </cell>
          <cell r="AM434">
            <v>9.0048160552978502E-3</v>
          </cell>
          <cell r="AN434">
            <v>0</v>
          </cell>
          <cell r="AO434">
            <v>1.2204000473022499E-2</v>
          </cell>
          <cell r="AP434">
            <v>1.7235910892486599E-3</v>
          </cell>
          <cell r="AQ434">
            <v>1.70443908691406</v>
          </cell>
          <cell r="AR434">
            <v>270077.41498535161</v>
          </cell>
          <cell r="AS434">
            <v>144659.16800000001</v>
          </cell>
          <cell r="AT434">
            <v>0</v>
          </cell>
          <cell r="AU434">
            <v>49249.243999999999</v>
          </cell>
          <cell r="AV434">
            <v>264.1160625</v>
          </cell>
          <cell r="AW434">
            <v>0</v>
          </cell>
          <cell r="AX434">
            <v>0</v>
          </cell>
          <cell r="AY434">
            <v>46.996222656249998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11511.888000000001</v>
          </cell>
          <cell r="BE434">
            <v>78.882187500000001</v>
          </cell>
          <cell r="BF434">
            <v>0</v>
          </cell>
          <cell r="BG434">
            <v>106.9070390625</v>
          </cell>
          <cell r="BH434">
            <v>15.098658203125</v>
          </cell>
          <cell r="BI434">
            <v>-2265.3485000000001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10.451315429687501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1499544832</v>
          </cell>
          <cell r="BT434">
            <v>0</v>
          </cell>
          <cell r="BU434">
            <v>353413696</v>
          </cell>
          <cell r="BV434">
            <v>2728013</v>
          </cell>
          <cell r="BW434">
            <v>0</v>
          </cell>
          <cell r="BX434">
            <v>0</v>
          </cell>
          <cell r="BY434">
            <v>511207.71875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183087.015625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3678</v>
          </cell>
          <cell r="CU434">
            <v>0</v>
          </cell>
          <cell r="CV434">
            <v>0</v>
          </cell>
          <cell r="CW434">
            <v>2208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1600000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Q434">
            <v>2.5427314133146237</v>
          </cell>
          <cell r="DR434">
            <v>5.5865927023948725</v>
          </cell>
          <cell r="DS434">
            <v>16.293211227112117</v>
          </cell>
          <cell r="DT434">
            <v>50981.555908203103</v>
          </cell>
          <cell r="DV434">
            <v>8.4553896484374995</v>
          </cell>
          <cell r="DW434">
            <v>7.5799101562500004</v>
          </cell>
          <cell r="DX434">
            <v>66400.012000000002</v>
          </cell>
        </row>
        <row r="435">
          <cell r="A435" t="str">
            <v>TVA2019</v>
          </cell>
          <cell r="B435" t="str">
            <v>EAST</v>
          </cell>
          <cell r="C435" t="str">
            <v>TVA</v>
          </cell>
          <cell r="D435">
            <v>2019</v>
          </cell>
          <cell r="F435">
            <v>289746.288</v>
          </cell>
          <cell r="G435">
            <v>31864.4323730469</v>
          </cell>
          <cell r="H435">
            <v>59.966097134590143</v>
          </cell>
          <cell r="I435">
            <v>24.593929687500001</v>
          </cell>
          <cell r="J435">
            <v>0</v>
          </cell>
          <cell r="K435">
            <v>10.0015498046875</v>
          </cell>
          <cell r="L435">
            <v>9.6348203125000005</v>
          </cell>
          <cell r="M435">
            <v>0</v>
          </cell>
          <cell r="N435">
            <v>0</v>
          </cell>
          <cell r="O435">
            <v>0.201831832885742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5.3098837890624999</v>
          </cell>
          <cell r="U435">
            <v>2.91000003814697E-2</v>
          </cell>
          <cell r="V435">
            <v>0</v>
          </cell>
          <cell r="W435">
            <v>2.4408000946044901E-2</v>
          </cell>
          <cell r="X435">
            <v>1.07449712753296E-2</v>
          </cell>
          <cell r="Y435">
            <v>1.70443908691406</v>
          </cell>
          <cell r="Z435">
            <v>46.981087042808518</v>
          </cell>
          <cell r="AA435">
            <v>18.900287109375</v>
          </cell>
          <cell r="AB435">
            <v>0</v>
          </cell>
          <cell r="AC435">
            <v>8.7889238281250002</v>
          </cell>
          <cell r="AD435">
            <v>8.1360874023437493</v>
          </cell>
          <cell r="AE435">
            <v>0</v>
          </cell>
          <cell r="AF435">
            <v>0</v>
          </cell>
          <cell r="AG435">
            <v>0.15370860290527302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1.3164721679687501</v>
          </cell>
          <cell r="AM435">
            <v>9.0048160552978502E-3</v>
          </cell>
          <cell r="AN435">
            <v>0</v>
          </cell>
          <cell r="AO435">
            <v>1.2204000473022499E-2</v>
          </cell>
          <cell r="AP435">
            <v>2.0694036483764598E-3</v>
          </cell>
          <cell r="AQ435">
            <v>1.70443908691406</v>
          </cell>
          <cell r="AR435">
            <v>276805.99986621097</v>
          </cell>
          <cell r="AS435">
            <v>143184.72</v>
          </cell>
          <cell r="AT435">
            <v>0</v>
          </cell>
          <cell r="AU435">
            <v>54241.707999999999</v>
          </cell>
          <cell r="AV435">
            <v>297.21628125000001</v>
          </cell>
          <cell r="AW435">
            <v>0</v>
          </cell>
          <cell r="AX435">
            <v>0</v>
          </cell>
          <cell r="AY435">
            <v>46.996222656249998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11521.529</v>
          </cell>
          <cell r="BE435">
            <v>78.882187500000001</v>
          </cell>
          <cell r="BF435">
            <v>0</v>
          </cell>
          <cell r="BG435">
            <v>106.906265625</v>
          </cell>
          <cell r="BH435">
            <v>18.127976562499999</v>
          </cell>
          <cell r="BI435">
            <v>-2411.67875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10.4726826171875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1484964992</v>
          </cell>
          <cell r="BT435">
            <v>0</v>
          </cell>
          <cell r="BU435">
            <v>387563616</v>
          </cell>
          <cell r="BV435">
            <v>3079752.25</v>
          </cell>
          <cell r="BW435">
            <v>0</v>
          </cell>
          <cell r="BX435">
            <v>0</v>
          </cell>
          <cell r="BY435">
            <v>511207.71875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183311.375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3806</v>
          </cell>
          <cell r="CU435">
            <v>0</v>
          </cell>
          <cell r="CV435">
            <v>0</v>
          </cell>
          <cell r="CW435">
            <v>1497</v>
          </cell>
          <cell r="CX435">
            <v>0</v>
          </cell>
          <cell r="CY435">
            <v>326000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800000</v>
          </cell>
          <cell r="DF435">
            <v>0</v>
          </cell>
          <cell r="DG435">
            <v>0</v>
          </cell>
          <cell r="DH435">
            <v>0</v>
          </cell>
          <cell r="DI435">
            <v>0</v>
          </cell>
          <cell r="DJ435">
            <v>0</v>
          </cell>
          <cell r="DK435">
            <v>0</v>
          </cell>
          <cell r="DL435">
            <v>0</v>
          </cell>
          <cell r="DM435">
            <v>0</v>
          </cell>
          <cell r="DN435">
            <v>0</v>
          </cell>
          <cell r="DQ435">
            <v>2.5821064945347882</v>
          </cell>
          <cell r="DR435">
            <v>5.6983303097264937</v>
          </cell>
          <cell r="DS435">
            <v>16.27580298139738</v>
          </cell>
          <cell r="DT435">
            <v>51978.079345703103</v>
          </cell>
          <cell r="DV435">
            <v>8.4553896484374995</v>
          </cell>
          <cell r="DW435">
            <v>7.9578906250000001</v>
          </cell>
          <cell r="DX435">
            <v>69711.12</v>
          </cell>
        </row>
        <row r="436">
          <cell r="A436" t="str">
            <v>TVA2020</v>
          </cell>
          <cell r="B436" t="str">
            <v>EAST</v>
          </cell>
          <cell r="C436" t="str">
            <v>TVA</v>
          </cell>
          <cell r="D436">
            <v>2020</v>
          </cell>
          <cell r="F436">
            <v>295977.59999999998</v>
          </cell>
          <cell r="G436">
            <v>32439.4382324219</v>
          </cell>
          <cell r="H436">
            <v>61.234177405357357</v>
          </cell>
          <cell r="I436">
            <v>24.256669921875002</v>
          </cell>
          <cell r="J436">
            <v>0</v>
          </cell>
          <cell r="K436">
            <v>11.60191015625</v>
          </cell>
          <cell r="L436">
            <v>9.6373505859375008</v>
          </cell>
          <cell r="M436">
            <v>0</v>
          </cell>
          <cell r="N436">
            <v>0</v>
          </cell>
          <cell r="O436">
            <v>0.20184164428710902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5.3098837890624999</v>
          </cell>
          <cell r="U436">
            <v>2.91000003814697E-2</v>
          </cell>
          <cell r="V436">
            <v>0</v>
          </cell>
          <cell r="W436">
            <v>2.4408000946044901E-2</v>
          </cell>
          <cell r="X436">
            <v>1.30410165786743E-2</v>
          </cell>
          <cell r="Y436">
            <v>1.70443713378906</v>
          </cell>
          <cell r="Z436">
            <v>47.936636643409727</v>
          </cell>
          <cell r="AA436">
            <v>18.678796875</v>
          </cell>
          <cell r="AB436">
            <v>0</v>
          </cell>
          <cell r="AC436">
            <v>10.3403740234375</v>
          </cell>
          <cell r="AD436">
            <v>8.1376831054687493</v>
          </cell>
          <cell r="AE436">
            <v>0</v>
          </cell>
          <cell r="AF436">
            <v>0</v>
          </cell>
          <cell r="AG436">
            <v>0.153449798583984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1.3182326660156301</v>
          </cell>
          <cell r="AM436">
            <v>9.0094270706176788E-3</v>
          </cell>
          <cell r="AN436">
            <v>0</v>
          </cell>
          <cell r="AO436">
            <v>1.2204000473022499E-2</v>
          </cell>
          <cell r="AP436">
            <v>2.5633831024169901E-3</v>
          </cell>
          <cell r="AQ436">
            <v>1.70443713378906</v>
          </cell>
          <cell r="AR436">
            <v>282576.4372158203</v>
          </cell>
          <cell r="AS436">
            <v>140404.96</v>
          </cell>
          <cell r="AT436">
            <v>0</v>
          </cell>
          <cell r="AU436">
            <v>65932.448000000004</v>
          </cell>
          <cell r="AV436">
            <v>262.8501875</v>
          </cell>
          <cell r="AW436">
            <v>0</v>
          </cell>
          <cell r="AX436">
            <v>0</v>
          </cell>
          <cell r="AY436">
            <v>47.132617187500003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11568.561</v>
          </cell>
          <cell r="BE436">
            <v>79.138804687499999</v>
          </cell>
          <cell r="BF436">
            <v>0</v>
          </cell>
          <cell r="BG436">
            <v>107.1999375</v>
          </cell>
          <cell r="BH436">
            <v>22.5167578125</v>
          </cell>
          <cell r="BI436">
            <v>-2440.3975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10.307411132812501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1457012480</v>
          </cell>
          <cell r="BT436">
            <v>0</v>
          </cell>
          <cell r="BU436">
            <v>465537632</v>
          </cell>
          <cell r="BV436">
            <v>2701070.25</v>
          </cell>
          <cell r="BW436">
            <v>0</v>
          </cell>
          <cell r="BX436">
            <v>0</v>
          </cell>
          <cell r="BY436">
            <v>512699.4375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181830.765625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3881</v>
          </cell>
          <cell r="CU436">
            <v>0</v>
          </cell>
          <cell r="CV436">
            <v>0</v>
          </cell>
          <cell r="CW436">
            <v>2695</v>
          </cell>
          <cell r="CX436">
            <v>0</v>
          </cell>
          <cell r="CY436">
            <v>364000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1600000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>
            <v>0</v>
          </cell>
          <cell r="DK436">
            <v>0</v>
          </cell>
          <cell r="DL436">
            <v>0</v>
          </cell>
          <cell r="DM436">
            <v>0</v>
          </cell>
          <cell r="DN436">
            <v>0</v>
          </cell>
          <cell r="DQ436">
            <v>2.6247808803943808</v>
          </cell>
          <cell r="DR436">
            <v>5.8269993949705015</v>
          </cell>
          <cell r="DS436">
            <v>16.165331254050063</v>
          </cell>
          <cell r="DT436">
            <v>52924.115234375</v>
          </cell>
          <cell r="DV436">
            <v>8.4555351562500007</v>
          </cell>
          <cell r="DW436">
            <v>7.57988623046875</v>
          </cell>
          <cell r="DX436">
            <v>66581.72</v>
          </cell>
        </row>
        <row r="437">
          <cell r="A437" t="str">
            <v>TVA2021</v>
          </cell>
          <cell r="B437" t="str">
            <v>EAST</v>
          </cell>
          <cell r="C437" t="str">
            <v>TVA</v>
          </cell>
          <cell r="D437">
            <v>2021</v>
          </cell>
          <cell r="F437">
            <v>300070.53600000002</v>
          </cell>
          <cell r="G437">
            <v>33527.414306640603</v>
          </cell>
          <cell r="H437">
            <v>62.155285790443415</v>
          </cell>
          <cell r="I437">
            <v>23.978484375000001</v>
          </cell>
          <cell r="J437">
            <v>0</v>
          </cell>
          <cell r="K437">
            <v>12.8015498046875</v>
          </cell>
          <cell r="L437">
            <v>9.6348203125000005</v>
          </cell>
          <cell r="M437">
            <v>0</v>
          </cell>
          <cell r="N437">
            <v>0</v>
          </cell>
          <cell r="O437">
            <v>0.201831832885742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5.3098837890624999</v>
          </cell>
          <cell r="U437">
            <v>2.91000003814697E-2</v>
          </cell>
          <cell r="V437">
            <v>0</v>
          </cell>
          <cell r="W437">
            <v>2.4408000946044901E-2</v>
          </cell>
          <cell r="X437">
            <v>1.5378939628601101E-2</v>
          </cell>
          <cell r="Y437">
            <v>1.70443908691406</v>
          </cell>
          <cell r="Z437">
            <v>49.036625129461271</v>
          </cell>
          <cell r="AA437">
            <v>18.521935546875</v>
          </cell>
          <cell r="AB437">
            <v>0</v>
          </cell>
          <cell r="AC437">
            <v>11.504923828124999</v>
          </cell>
          <cell r="AD437">
            <v>8.1316708984375001</v>
          </cell>
          <cell r="AE437">
            <v>0</v>
          </cell>
          <cell r="AF437">
            <v>0</v>
          </cell>
          <cell r="AG437">
            <v>0.152812637329102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1.3164721679687501</v>
          </cell>
          <cell r="AM437">
            <v>9.2958736419677702E-3</v>
          </cell>
          <cell r="AN437">
            <v>0</v>
          </cell>
          <cell r="AO437">
            <v>1.2204000473022499E-2</v>
          </cell>
          <cell r="AP437">
            <v>3.0156209468841602E-3</v>
          </cell>
          <cell r="AQ437">
            <v>1.70443908691406</v>
          </cell>
          <cell r="AR437">
            <v>291232.59606152342</v>
          </cell>
          <cell r="AS437">
            <v>137550.20800000001</v>
          </cell>
          <cell r="AT437">
            <v>0</v>
          </cell>
          <cell r="AU437">
            <v>76943.895999999993</v>
          </cell>
          <cell r="AV437">
            <v>185.5499375</v>
          </cell>
          <cell r="AW437">
            <v>0</v>
          </cell>
          <cell r="AX437">
            <v>0</v>
          </cell>
          <cell r="AY437">
            <v>46.996222656249998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11524.492</v>
          </cell>
          <cell r="BE437">
            <v>81.431859375000002</v>
          </cell>
          <cell r="BF437">
            <v>0</v>
          </cell>
          <cell r="BG437">
            <v>106.9070390625</v>
          </cell>
          <cell r="BH437">
            <v>26.416839843750001</v>
          </cell>
          <cell r="BI437">
            <v>-2518.9092500000002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10.0714130859375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1428258816</v>
          </cell>
          <cell r="BT437">
            <v>0</v>
          </cell>
          <cell r="BU437">
            <v>539983744</v>
          </cell>
          <cell r="BV437">
            <v>1915494.125</v>
          </cell>
          <cell r="BW437">
            <v>0</v>
          </cell>
          <cell r="BX437">
            <v>0</v>
          </cell>
          <cell r="BY437">
            <v>511207.71875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179098.046875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3907</v>
          </cell>
          <cell r="CU437">
            <v>0</v>
          </cell>
          <cell r="CV437">
            <v>0</v>
          </cell>
          <cell r="CW437">
            <v>2156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1200000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Q437">
            <v>2.67650719685808</v>
          </cell>
          <cell r="DR437">
            <v>5.9915498122847195</v>
          </cell>
          <cell r="DS437">
            <v>16.123877388298592</v>
          </cell>
          <cell r="DT437">
            <v>53790.608154296897</v>
          </cell>
          <cell r="DV437">
            <v>8.4553896484374995</v>
          </cell>
          <cell r="DW437">
            <v>7.6798554687499996</v>
          </cell>
          <cell r="DX437">
            <v>67275.535999999993</v>
          </cell>
        </row>
        <row r="438">
          <cell r="A438" t="str">
            <v>TVA2022</v>
          </cell>
          <cell r="B438" t="str">
            <v>EAST</v>
          </cell>
          <cell r="C438" t="str">
            <v>TVA</v>
          </cell>
          <cell r="D438">
            <v>2022</v>
          </cell>
          <cell r="F438">
            <v>304955.19199999998</v>
          </cell>
          <cell r="G438">
            <v>34454.376953125</v>
          </cell>
          <cell r="H438">
            <v>63.357537897109978</v>
          </cell>
          <cell r="I438">
            <v>23.978484375000001</v>
          </cell>
          <cell r="J438">
            <v>0</v>
          </cell>
          <cell r="K438">
            <v>14.0015498046875</v>
          </cell>
          <cell r="L438">
            <v>9.6348203125000005</v>
          </cell>
          <cell r="M438">
            <v>0</v>
          </cell>
          <cell r="N438">
            <v>0</v>
          </cell>
          <cell r="O438">
            <v>0.201831832885742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5.3098837890624999</v>
          </cell>
          <cell r="U438">
            <v>2.91000003814697E-2</v>
          </cell>
          <cell r="V438">
            <v>0</v>
          </cell>
          <cell r="W438">
            <v>2.4408000946044901E-2</v>
          </cell>
          <cell r="X438">
            <v>1.7631046295166E-2</v>
          </cell>
          <cell r="Y438">
            <v>1.70443908691406</v>
          </cell>
          <cell r="Z438">
            <v>50.378372376441945</v>
          </cell>
          <cell r="AA438">
            <v>18.521935546875</v>
          </cell>
          <cell r="AB438">
            <v>0</v>
          </cell>
          <cell r="AC438">
            <v>12.668923828124999</v>
          </cell>
          <cell r="AD438">
            <v>8.1309033203125001</v>
          </cell>
          <cell r="AE438">
            <v>0</v>
          </cell>
          <cell r="AF438">
            <v>0</v>
          </cell>
          <cell r="AG438">
            <v>0.15280111694335902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1.3164721679687501</v>
          </cell>
          <cell r="AM438">
            <v>9.2958736419677702E-3</v>
          </cell>
          <cell r="AN438">
            <v>0</v>
          </cell>
          <cell r="AO438">
            <v>1.2204000473022499E-2</v>
          </cell>
          <cell r="AP438">
            <v>3.45163440704346E-3</v>
          </cell>
          <cell r="AQ438">
            <v>1.70443908691406</v>
          </cell>
          <cell r="AR438">
            <v>299348.45539843757</v>
          </cell>
          <cell r="AS438">
            <v>135644</v>
          </cell>
          <cell r="AT438">
            <v>0</v>
          </cell>
          <cell r="AU438">
            <v>85424.032000000007</v>
          </cell>
          <cell r="AV438">
            <v>151.99712500000001</v>
          </cell>
          <cell r="AW438">
            <v>0</v>
          </cell>
          <cell r="AX438">
            <v>0</v>
          </cell>
          <cell r="AY438">
            <v>46.996222656249998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11523.453</v>
          </cell>
          <cell r="BE438">
            <v>81.431859375000002</v>
          </cell>
          <cell r="BF438">
            <v>0</v>
          </cell>
          <cell r="BG438">
            <v>106.9070390625</v>
          </cell>
          <cell r="BH438">
            <v>30.236316406250001</v>
          </cell>
          <cell r="BI438">
            <v>-2506.0120000000002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9.8138359375000004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1409586176</v>
          </cell>
          <cell r="BT438">
            <v>0</v>
          </cell>
          <cell r="BU438">
            <v>596695488</v>
          </cell>
          <cell r="BV438">
            <v>1585282</v>
          </cell>
          <cell r="BW438">
            <v>0</v>
          </cell>
          <cell r="BX438">
            <v>0</v>
          </cell>
          <cell r="BY438">
            <v>511207.71875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176393.484375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3933</v>
          </cell>
          <cell r="CU438">
            <v>0</v>
          </cell>
          <cell r="CV438">
            <v>0</v>
          </cell>
          <cell r="CW438">
            <v>2299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1200000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J438">
            <v>0</v>
          </cell>
          <cell r="DK438">
            <v>0</v>
          </cell>
          <cell r="DL438">
            <v>0</v>
          </cell>
          <cell r="DM438">
            <v>0</v>
          </cell>
          <cell r="DN438">
            <v>0</v>
          </cell>
          <cell r="DQ438">
            <v>2.7313278645547672</v>
          </cell>
          <cell r="DR438">
            <v>6.2084527610840592</v>
          </cell>
          <cell r="DS438">
            <v>16.329970104854567</v>
          </cell>
          <cell r="DT438">
            <v>54662.377441406301</v>
          </cell>
          <cell r="DV438">
            <v>8.4553896484374995</v>
          </cell>
          <cell r="DW438">
            <v>7.8579458007812502</v>
          </cell>
          <cell r="DX438">
            <v>68835.600000000006</v>
          </cell>
        </row>
        <row r="439">
          <cell r="A439" t="str">
            <v>TVA2023</v>
          </cell>
          <cell r="B439" t="str">
            <v>EAST</v>
          </cell>
          <cell r="C439" t="str">
            <v>TVA</v>
          </cell>
          <cell r="D439">
            <v>2023</v>
          </cell>
          <cell r="F439">
            <v>309682.23200000002</v>
          </cell>
          <cell r="G439">
            <v>35039.455078125</v>
          </cell>
          <cell r="H439">
            <v>64.476917575836183</v>
          </cell>
          <cell r="I439">
            <v>23.978484375000001</v>
          </cell>
          <cell r="J439">
            <v>0</v>
          </cell>
          <cell r="K439">
            <v>14.0015498046875</v>
          </cell>
          <cell r="L439">
            <v>9.6348203125000005</v>
          </cell>
          <cell r="M439">
            <v>0</v>
          </cell>
          <cell r="N439">
            <v>0</v>
          </cell>
          <cell r="O439">
            <v>0.201831832885742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5.3098837890624999</v>
          </cell>
          <cell r="U439">
            <v>2.91000003814697E-2</v>
          </cell>
          <cell r="V439">
            <v>0</v>
          </cell>
          <cell r="W439">
            <v>2.4408000946044901E-2</v>
          </cell>
          <cell r="X439">
            <v>2.0010725021362301E-2</v>
          </cell>
          <cell r="Y439">
            <v>1.70443908691406</v>
          </cell>
          <cell r="Z439">
            <v>51.230189519882195</v>
          </cell>
          <cell r="AA439">
            <v>18.521935546875</v>
          </cell>
          <cell r="AB439">
            <v>0</v>
          </cell>
          <cell r="AC439">
            <v>12.668923828124999</v>
          </cell>
          <cell r="AD439">
            <v>8.1311494140625005</v>
          </cell>
          <cell r="AE439">
            <v>0</v>
          </cell>
          <cell r="AF439">
            <v>0</v>
          </cell>
          <cell r="AG439">
            <v>0.15295169067382802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1.3164721679687501</v>
          </cell>
          <cell r="AM439">
            <v>9.2958736419677702E-3</v>
          </cell>
          <cell r="AN439">
            <v>0</v>
          </cell>
          <cell r="AO439">
            <v>1.2204000473022499E-2</v>
          </cell>
          <cell r="AP439">
            <v>3.8804111480712899E-3</v>
          </cell>
          <cell r="AQ439">
            <v>1.70443908691406</v>
          </cell>
          <cell r="AR439">
            <v>304367.48545214848</v>
          </cell>
          <cell r="AS439">
            <v>134497.568</v>
          </cell>
          <cell r="AT439">
            <v>0</v>
          </cell>
          <cell r="AU439">
            <v>84226.207999999999</v>
          </cell>
          <cell r="AV439">
            <v>144.69909375</v>
          </cell>
          <cell r="AW439">
            <v>0</v>
          </cell>
          <cell r="AX439">
            <v>0</v>
          </cell>
          <cell r="AY439">
            <v>46.996222656249998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11524.463</v>
          </cell>
          <cell r="BE439">
            <v>81.431859375000002</v>
          </cell>
          <cell r="BF439">
            <v>0</v>
          </cell>
          <cell r="BG439">
            <v>106.9070390625</v>
          </cell>
          <cell r="BH439">
            <v>33.992402343750001</v>
          </cell>
          <cell r="BI439">
            <v>-2594.8697499999998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9.7935849609374994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1398773760</v>
          </cell>
          <cell r="BT439">
            <v>0</v>
          </cell>
          <cell r="BU439">
            <v>588214016</v>
          </cell>
          <cell r="BV439">
            <v>1506854.125</v>
          </cell>
          <cell r="BW439">
            <v>0</v>
          </cell>
          <cell r="BX439">
            <v>0</v>
          </cell>
          <cell r="BY439">
            <v>511207.71875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176180.84375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1117000</v>
          </cell>
          <cell r="CR439">
            <v>0</v>
          </cell>
          <cell r="CS439">
            <v>0</v>
          </cell>
          <cell r="CT439">
            <v>3998</v>
          </cell>
          <cell r="CU439">
            <v>0</v>
          </cell>
          <cell r="CV439">
            <v>0</v>
          </cell>
          <cell r="CW439">
            <v>2419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Q439">
            <v>2.7879710511584088</v>
          </cell>
          <cell r="DR439">
            <v>6.3967206622971728</v>
          </cell>
          <cell r="DS439">
            <v>16.449860975192614</v>
          </cell>
          <cell r="DT439">
            <v>55491.12109375</v>
          </cell>
          <cell r="DV439">
            <v>9.5723896484375004</v>
          </cell>
          <cell r="DW439">
            <v>8.7089374999999993</v>
          </cell>
          <cell r="DX439">
            <v>76290.296000000002</v>
          </cell>
        </row>
        <row r="440">
          <cell r="A440" t="str">
            <v>TVA2024</v>
          </cell>
          <cell r="B440" t="str">
            <v>EAST</v>
          </cell>
          <cell r="C440" t="str">
            <v>TVA</v>
          </cell>
          <cell r="D440">
            <v>2024</v>
          </cell>
          <cell r="F440">
            <v>315312.41600000003</v>
          </cell>
          <cell r="G440">
            <v>35477.893798828103</v>
          </cell>
          <cell r="H440">
            <v>65.118594949722294</v>
          </cell>
          <cell r="I440">
            <v>23.979208984374999</v>
          </cell>
          <cell r="J440">
            <v>0.23541052246093802</v>
          </cell>
          <cell r="K440">
            <v>14.40191015625</v>
          </cell>
          <cell r="L440">
            <v>9.6373505859375008</v>
          </cell>
          <cell r="M440">
            <v>0</v>
          </cell>
          <cell r="N440">
            <v>0</v>
          </cell>
          <cell r="O440">
            <v>0.20184164428710902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5.3098837890624999</v>
          </cell>
          <cell r="U440">
            <v>2.91000003814697E-2</v>
          </cell>
          <cell r="V440">
            <v>0</v>
          </cell>
          <cell r="W440">
            <v>2.4408000946044901E-2</v>
          </cell>
          <cell r="X440">
            <v>2.2508975982666001E-2</v>
          </cell>
          <cell r="Y440">
            <v>1.70443713378906</v>
          </cell>
          <cell r="Z440">
            <v>51.740743844032281</v>
          </cell>
          <cell r="AA440">
            <v>18.52615625</v>
          </cell>
          <cell r="AB440">
            <v>0.212138259887695</v>
          </cell>
          <cell r="AC440">
            <v>13.056374023437501</v>
          </cell>
          <cell r="AD440">
            <v>8.1325478515624994</v>
          </cell>
          <cell r="AE440">
            <v>0</v>
          </cell>
          <cell r="AF440">
            <v>0</v>
          </cell>
          <cell r="AG440">
            <v>0.153042907714844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1.3182326660156301</v>
          </cell>
          <cell r="AM440">
            <v>9.3004179000854489E-3</v>
          </cell>
          <cell r="AN440">
            <v>0</v>
          </cell>
          <cell r="AO440">
            <v>1.2204000473022499E-2</v>
          </cell>
          <cell r="AP440">
            <v>4.3279113769531304E-3</v>
          </cell>
          <cell r="AQ440">
            <v>1.70443713378906</v>
          </cell>
          <cell r="AR440">
            <v>308970.8557001953</v>
          </cell>
          <cell r="AS440">
            <v>133831.6</v>
          </cell>
          <cell r="AT440">
            <v>1816.6927499999999</v>
          </cell>
          <cell r="AU440">
            <v>88353.72</v>
          </cell>
          <cell r="AV440">
            <v>135.847953125</v>
          </cell>
          <cell r="AW440">
            <v>0</v>
          </cell>
          <cell r="AX440">
            <v>0</v>
          </cell>
          <cell r="AY440">
            <v>47.132617187500003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11567.778</v>
          </cell>
          <cell r="BE440">
            <v>81.694874999999996</v>
          </cell>
          <cell r="BF440">
            <v>0</v>
          </cell>
          <cell r="BG440">
            <v>107.1999375</v>
          </cell>
          <cell r="BH440">
            <v>38.016371093750003</v>
          </cell>
          <cell r="BI440">
            <v>-2666.24775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9.7649462890625003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1392722944</v>
          </cell>
          <cell r="BT440">
            <v>20601296</v>
          </cell>
          <cell r="BU440">
            <v>616505728</v>
          </cell>
          <cell r="BV440">
            <v>1422337.375</v>
          </cell>
          <cell r="BW440">
            <v>0</v>
          </cell>
          <cell r="BX440">
            <v>0</v>
          </cell>
          <cell r="BY440">
            <v>512699.4375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176134.890625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313310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4048</v>
          </cell>
          <cell r="CU440">
            <v>0</v>
          </cell>
          <cell r="CV440">
            <v>0</v>
          </cell>
          <cell r="CW440">
            <v>2544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400000</v>
          </cell>
          <cell r="DF440">
            <v>0</v>
          </cell>
          <cell r="DG440">
            <v>0</v>
          </cell>
          <cell r="DH440">
            <v>0</v>
          </cell>
          <cell r="DI440">
            <v>0</v>
          </cell>
          <cell r="DJ440">
            <v>0</v>
          </cell>
          <cell r="DK440">
            <v>0</v>
          </cell>
          <cell r="DL440">
            <v>0</v>
          </cell>
          <cell r="DM440">
            <v>0</v>
          </cell>
          <cell r="DN440">
            <v>0</v>
          </cell>
          <cell r="DQ440">
            <v>2.8439786011021586</v>
          </cell>
          <cell r="DR440">
            <v>6.5136657578629995</v>
          </cell>
          <cell r="DS440">
            <v>16.944885784852652</v>
          </cell>
          <cell r="DT440">
            <v>56349.920410156301</v>
          </cell>
          <cell r="DV440">
            <v>9.5725351562499998</v>
          </cell>
          <cell r="DW440">
            <v>8.6119824218750001</v>
          </cell>
          <cell r="DX440">
            <v>75647.656000000003</v>
          </cell>
        </row>
        <row r="441">
          <cell r="A441" t="str">
            <v>TVA2025</v>
          </cell>
          <cell r="B441" t="str">
            <v>EAST</v>
          </cell>
          <cell r="C441" t="str">
            <v>TVA</v>
          </cell>
          <cell r="D441">
            <v>2025</v>
          </cell>
          <cell r="F441">
            <v>319557.79200000002</v>
          </cell>
          <cell r="G441">
            <v>36079.901611328103</v>
          </cell>
          <cell r="H441">
            <v>65.644170457839977</v>
          </cell>
          <cell r="I441">
            <v>23.627292968750002</v>
          </cell>
          <cell r="J441">
            <v>0.31330999755859396</v>
          </cell>
          <cell r="K441">
            <v>15.201549804687501</v>
          </cell>
          <cell r="L441">
            <v>9.6348203125000005</v>
          </cell>
          <cell r="M441">
            <v>0</v>
          </cell>
          <cell r="N441">
            <v>0</v>
          </cell>
          <cell r="O441">
            <v>0.201831832885742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5.3098837890624999</v>
          </cell>
          <cell r="U441">
            <v>2.91000003814697E-2</v>
          </cell>
          <cell r="V441">
            <v>0</v>
          </cell>
          <cell r="W441">
            <v>2.4408000946044901E-2</v>
          </cell>
          <cell r="X441">
            <v>2.5145015716552699E-2</v>
          </cell>
          <cell r="Y441">
            <v>1.70443908691406</v>
          </cell>
          <cell r="Z441">
            <v>52.748624628543844</v>
          </cell>
          <cell r="AA441">
            <v>18.309593750000001</v>
          </cell>
          <cell r="AB441">
            <v>0.28656619262695299</v>
          </cell>
          <cell r="AC441">
            <v>13.832919921875</v>
          </cell>
          <cell r="AD441">
            <v>8.1307626953124998</v>
          </cell>
          <cell r="AE441">
            <v>0</v>
          </cell>
          <cell r="AF441">
            <v>0</v>
          </cell>
          <cell r="AG441">
            <v>0.153126968383789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1.3164721679687501</v>
          </cell>
          <cell r="AM441">
            <v>9.2958736419677702E-3</v>
          </cell>
          <cell r="AN441">
            <v>0</v>
          </cell>
          <cell r="AO441">
            <v>1.2204000473022499E-2</v>
          </cell>
          <cell r="AP441">
            <v>4.8054947853088401E-3</v>
          </cell>
          <cell r="AQ441">
            <v>1.70443908691406</v>
          </cell>
          <cell r="AR441">
            <v>313304.72386816406</v>
          </cell>
          <cell r="AS441">
            <v>128648.072</v>
          </cell>
          <cell r="AT441">
            <v>2467.7117499999999</v>
          </cell>
          <cell r="AU441">
            <v>94256.04</v>
          </cell>
          <cell r="AV441">
            <v>119.18760156250001</v>
          </cell>
          <cell r="AW441">
            <v>0</v>
          </cell>
          <cell r="AX441">
            <v>0</v>
          </cell>
          <cell r="AY441">
            <v>46.996222656249998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11524.456</v>
          </cell>
          <cell r="BE441">
            <v>81.431859375000002</v>
          </cell>
          <cell r="BF441">
            <v>0</v>
          </cell>
          <cell r="BG441">
            <v>106.9070390625</v>
          </cell>
          <cell r="BH441">
            <v>42.096136718750003</v>
          </cell>
          <cell r="BI441">
            <v>-2736.4542499999998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9.5595087890624999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1340088192</v>
          </cell>
          <cell r="BT441">
            <v>27983852</v>
          </cell>
          <cell r="BU441">
            <v>655086400</v>
          </cell>
          <cell r="BV441">
            <v>1260926.5</v>
          </cell>
          <cell r="BW441">
            <v>0</v>
          </cell>
          <cell r="BX441">
            <v>0</v>
          </cell>
          <cell r="BY441">
            <v>511207.71875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173723.046875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4090</v>
          </cell>
          <cell r="CU441">
            <v>0</v>
          </cell>
          <cell r="CV441">
            <v>0</v>
          </cell>
          <cell r="CW441">
            <v>2674</v>
          </cell>
          <cell r="CX441">
            <v>0</v>
          </cell>
          <cell r="CY441">
            <v>1346000</v>
          </cell>
          <cell r="CZ441">
            <v>0</v>
          </cell>
          <cell r="DA441">
            <v>0</v>
          </cell>
          <cell r="DB441">
            <v>0</v>
          </cell>
          <cell r="DC441">
            <v>0</v>
          </cell>
          <cell r="DD441">
            <v>0</v>
          </cell>
          <cell r="DE441">
            <v>800000</v>
          </cell>
          <cell r="DF441">
            <v>0</v>
          </cell>
          <cell r="DG441">
            <v>0</v>
          </cell>
          <cell r="DH441">
            <v>0</v>
          </cell>
          <cell r="DI441">
            <v>0</v>
          </cell>
          <cell r="DJ441">
            <v>0</v>
          </cell>
          <cell r="DK441">
            <v>0</v>
          </cell>
          <cell r="DL441">
            <v>0</v>
          </cell>
          <cell r="DM441">
            <v>0</v>
          </cell>
          <cell r="DN441">
            <v>0</v>
          </cell>
          <cell r="DQ441">
            <v>2.9003210558846564</v>
          </cell>
          <cell r="DR441">
            <v>6.6126529263926104</v>
          </cell>
          <cell r="DS441">
            <v>17.47549786511264</v>
          </cell>
          <cell r="DT441">
            <v>57249.9619140625</v>
          </cell>
          <cell r="DV441">
            <v>9.5723896484375004</v>
          </cell>
          <cell r="DW441">
            <v>8.9884384765625001</v>
          </cell>
          <cell r="DX441">
            <v>78738.720000000001</v>
          </cell>
        </row>
        <row r="442">
          <cell r="A442" t="str">
            <v>TVA2026</v>
          </cell>
          <cell r="B442" t="str">
            <v>EAST</v>
          </cell>
          <cell r="C442" t="str">
            <v>TVA</v>
          </cell>
          <cell r="D442">
            <v>2026</v>
          </cell>
          <cell r="F442">
            <v>324541.87199999997</v>
          </cell>
          <cell r="G442">
            <v>36624.672607421897</v>
          </cell>
          <cell r="H442">
            <v>66.885860414505004</v>
          </cell>
          <cell r="I442">
            <v>22.56419140625</v>
          </cell>
          <cell r="J442">
            <v>0.31330999755859396</v>
          </cell>
          <cell r="K442">
            <v>17.201550781249999</v>
          </cell>
          <cell r="L442">
            <v>9.6348203125000005</v>
          </cell>
          <cell r="M442">
            <v>0</v>
          </cell>
          <cell r="N442">
            <v>0</v>
          </cell>
          <cell r="O442">
            <v>0.201831832885742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5.3098837890624999</v>
          </cell>
          <cell r="U442">
            <v>2.91000003814697E-2</v>
          </cell>
          <cell r="V442">
            <v>0</v>
          </cell>
          <cell r="W442">
            <v>2.4408000946044901E-2</v>
          </cell>
          <cell r="X442">
            <v>2.7910167694091801E-2</v>
          </cell>
          <cell r="Y442">
            <v>1.70443908691406</v>
          </cell>
          <cell r="Z442">
            <v>53.893953168392173</v>
          </cell>
          <cell r="AA442">
            <v>17.616748046874999</v>
          </cell>
          <cell r="AB442">
            <v>0.28656619262695299</v>
          </cell>
          <cell r="AC442">
            <v>15.772923828125</v>
          </cell>
          <cell r="AD442">
            <v>8.1292827148437503</v>
          </cell>
          <cell r="AE442">
            <v>0</v>
          </cell>
          <cell r="AF442">
            <v>0</v>
          </cell>
          <cell r="AG442">
            <v>0.15284481811523401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1.3164721679687501</v>
          </cell>
          <cell r="AM442">
            <v>9.2958736419677702E-3</v>
          </cell>
          <cell r="AN442">
            <v>0</v>
          </cell>
          <cell r="AO442">
            <v>1.2204000473022499E-2</v>
          </cell>
          <cell r="AP442">
            <v>5.3834700584411603E-3</v>
          </cell>
          <cell r="AQ442">
            <v>1.70443908691406</v>
          </cell>
          <cell r="AR442">
            <v>317853.28670898441</v>
          </cell>
          <cell r="AS442">
            <v>119089.624</v>
          </cell>
          <cell r="AT442">
            <v>2466.6325000000002</v>
          </cell>
          <cell r="AU442">
            <v>109485.216</v>
          </cell>
          <cell r="AV442">
            <v>79.048000000000002</v>
          </cell>
          <cell r="AW442">
            <v>0</v>
          </cell>
          <cell r="AX442">
            <v>0</v>
          </cell>
          <cell r="AY442">
            <v>46.996222656249998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11525.698</v>
          </cell>
          <cell r="BE442">
            <v>81.431859375000002</v>
          </cell>
          <cell r="BF442">
            <v>0</v>
          </cell>
          <cell r="BG442">
            <v>106.9070390625</v>
          </cell>
          <cell r="BH442">
            <v>47.159199218749997</v>
          </cell>
          <cell r="BI442">
            <v>-2941.8319999999999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9.3418886718749992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1241140352</v>
          </cell>
          <cell r="BT442">
            <v>27971612</v>
          </cell>
          <cell r="BU442">
            <v>755811904</v>
          </cell>
          <cell r="BV442">
            <v>859455.5625</v>
          </cell>
          <cell r="BW442">
            <v>0</v>
          </cell>
          <cell r="BX442">
            <v>0</v>
          </cell>
          <cell r="BY442">
            <v>511207.71875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171438.046875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302025</v>
          </cell>
          <cell r="CR442">
            <v>0</v>
          </cell>
          <cell r="CS442">
            <v>0</v>
          </cell>
          <cell r="CT442">
            <v>4218</v>
          </cell>
          <cell r="CU442">
            <v>0</v>
          </cell>
          <cell r="CV442">
            <v>0</v>
          </cell>
          <cell r="CW442">
            <v>2810</v>
          </cell>
          <cell r="CX442">
            <v>0</v>
          </cell>
          <cell r="CY442">
            <v>124000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2000000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Q442">
            <v>2.9529671999577367</v>
          </cell>
          <cell r="DR442">
            <v>6.5833443131374656</v>
          </cell>
          <cell r="DS442">
            <v>17.81838747897427</v>
          </cell>
          <cell r="DT442">
            <v>58124.157470703103</v>
          </cell>
          <cell r="DV442">
            <v>9.8744150390624998</v>
          </cell>
          <cell r="DW442">
            <v>8.8877929687500004</v>
          </cell>
          <cell r="DX442">
            <v>77857.063999999998</v>
          </cell>
        </row>
        <row r="443">
          <cell r="A443" t="str">
            <v>TVA2027</v>
          </cell>
          <cell r="B443" t="str">
            <v>EAST</v>
          </cell>
          <cell r="C443" t="str">
            <v>TVA</v>
          </cell>
          <cell r="D443">
            <v>2027</v>
          </cell>
          <cell r="F443">
            <v>329350.26400000002</v>
          </cell>
          <cell r="G443">
            <v>37482.800537109397</v>
          </cell>
          <cell r="H443">
            <v>67.914838966369629</v>
          </cell>
          <cell r="I443">
            <v>22.470837890624999</v>
          </cell>
          <cell r="J443">
            <v>0.31330999755859396</v>
          </cell>
          <cell r="K443">
            <v>18.00155078125</v>
          </cell>
          <cell r="L443">
            <v>9.6348203125000005</v>
          </cell>
          <cell r="M443">
            <v>0</v>
          </cell>
          <cell r="N443">
            <v>0</v>
          </cell>
          <cell r="O443">
            <v>0.201831832885742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5.3098837890624999</v>
          </cell>
          <cell r="U443">
            <v>2.91000003814697E-2</v>
          </cell>
          <cell r="V443">
            <v>0</v>
          </cell>
          <cell r="W443">
            <v>2.4408000946044901E-2</v>
          </cell>
          <cell r="X443">
            <v>3.0814500808715797E-2</v>
          </cell>
          <cell r="Y443">
            <v>1.70443908691406</v>
          </cell>
          <cell r="Z443">
            <v>55.012862668991076</v>
          </cell>
          <cell r="AA443">
            <v>17.564732421875</v>
          </cell>
          <cell r="AB443">
            <v>0.28656619262695299</v>
          </cell>
          <cell r="AC443">
            <v>16.548923828125002</v>
          </cell>
          <cell r="AD443">
            <v>8.1280639648437507</v>
          </cell>
          <cell r="AE443">
            <v>0</v>
          </cell>
          <cell r="AF443">
            <v>0</v>
          </cell>
          <cell r="AG443">
            <v>0.15259432983398399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1.3164721679687501</v>
          </cell>
          <cell r="AM443">
            <v>9.2958736419677702E-3</v>
          </cell>
          <cell r="AN443">
            <v>0</v>
          </cell>
          <cell r="AO443">
            <v>1.2204000473022499E-2</v>
          </cell>
          <cell r="AP443">
            <v>5.9067401885986304E-3</v>
          </cell>
          <cell r="AQ443">
            <v>1.70443908691406</v>
          </cell>
          <cell r="AR443">
            <v>325342.6378144531</v>
          </cell>
          <cell r="AS443">
            <v>117199.52800000001</v>
          </cell>
          <cell r="AT443">
            <v>2468.3035</v>
          </cell>
          <cell r="AU443">
            <v>115393.72</v>
          </cell>
          <cell r="AV443">
            <v>84.890796875000007</v>
          </cell>
          <cell r="AW443">
            <v>0</v>
          </cell>
          <cell r="AX443">
            <v>0</v>
          </cell>
          <cell r="AY443">
            <v>46.996222656249998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11525.847</v>
          </cell>
          <cell r="BE443">
            <v>81.431859375000002</v>
          </cell>
          <cell r="BF443">
            <v>0</v>
          </cell>
          <cell r="BG443">
            <v>106.9070390625</v>
          </cell>
          <cell r="BH443">
            <v>51.743042968749997</v>
          </cell>
          <cell r="BI443">
            <v>-2950.97775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9.3521035156250001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1222473472</v>
          </cell>
          <cell r="BT443">
            <v>27990564</v>
          </cell>
          <cell r="BU443">
            <v>793968576</v>
          </cell>
          <cell r="BV443">
            <v>925452.5</v>
          </cell>
          <cell r="BW443">
            <v>0</v>
          </cell>
          <cell r="BX443">
            <v>0</v>
          </cell>
          <cell r="BY443">
            <v>511207.71875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171545.296875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319428</v>
          </cell>
          <cell r="CR443">
            <v>0</v>
          </cell>
          <cell r="CS443">
            <v>0</v>
          </cell>
          <cell r="CT443">
            <v>4293</v>
          </cell>
          <cell r="CU443">
            <v>0</v>
          </cell>
          <cell r="CV443">
            <v>0</v>
          </cell>
          <cell r="CW443">
            <v>2951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800000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Q443">
            <v>3.0117305891117119</v>
          </cell>
          <cell r="DR443">
            <v>6.6866248369003465</v>
          </cell>
          <cell r="DS443">
            <v>18.152766035081502</v>
          </cell>
          <cell r="DT443">
            <v>58960.147705078103</v>
          </cell>
          <cell r="DV443">
            <v>10.193842773437501</v>
          </cell>
          <cell r="DW443">
            <v>9.2836640624999998</v>
          </cell>
          <cell r="DX443">
            <v>81324.895999999993</v>
          </cell>
        </row>
        <row r="444">
          <cell r="A444" t="str">
            <v>TVA2028</v>
          </cell>
          <cell r="B444" t="str">
            <v>EAST</v>
          </cell>
          <cell r="C444" t="str">
            <v>TVA</v>
          </cell>
          <cell r="D444">
            <v>2028</v>
          </cell>
          <cell r="F444">
            <v>334920.71999999997</v>
          </cell>
          <cell r="G444">
            <v>37939.014160156301</v>
          </cell>
          <cell r="H444">
            <v>68.466051263809206</v>
          </cell>
          <cell r="I444">
            <v>22.271402343750001</v>
          </cell>
          <cell r="J444">
            <v>0.31330999755859396</v>
          </cell>
          <cell r="K444">
            <v>18.40191015625</v>
          </cell>
          <cell r="L444">
            <v>9.6373505859375008</v>
          </cell>
          <cell r="M444">
            <v>0</v>
          </cell>
          <cell r="N444">
            <v>0</v>
          </cell>
          <cell r="O444">
            <v>0.20184164428710902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5.3098837890624999</v>
          </cell>
          <cell r="U444">
            <v>2.91000003814697E-2</v>
          </cell>
          <cell r="V444">
            <v>0</v>
          </cell>
          <cell r="W444">
            <v>2.4408000946044901E-2</v>
          </cell>
          <cell r="X444">
            <v>3.3857807159423797E-2</v>
          </cell>
          <cell r="Y444">
            <v>1.70443713378906</v>
          </cell>
          <cell r="Z444">
            <v>55.791062631607055</v>
          </cell>
          <cell r="AA444">
            <v>17.455751953124999</v>
          </cell>
          <cell r="AB444">
            <v>0.28662216186523398</v>
          </cell>
          <cell r="AC444">
            <v>16.936375000000002</v>
          </cell>
          <cell r="AD444">
            <v>8.1289609375000005</v>
          </cell>
          <cell r="AE444">
            <v>0</v>
          </cell>
          <cell r="AF444">
            <v>0</v>
          </cell>
          <cell r="AG444">
            <v>0.15214529418945302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1.3182326660156301</v>
          </cell>
          <cell r="AM444">
            <v>9.3004179000854489E-3</v>
          </cell>
          <cell r="AN444">
            <v>0</v>
          </cell>
          <cell r="AO444">
            <v>1.2204000473022499E-2</v>
          </cell>
          <cell r="AP444">
            <v>6.4510354995727503E-3</v>
          </cell>
          <cell r="AQ444">
            <v>1.70443713378906</v>
          </cell>
          <cell r="AR444">
            <v>330210.87097363279</v>
          </cell>
          <cell r="AS444">
            <v>115728.648</v>
          </cell>
          <cell r="AT444">
            <v>2449.0922500000001</v>
          </cell>
          <cell r="AU444">
            <v>117145.296</v>
          </cell>
          <cell r="AV444">
            <v>81.377273437499994</v>
          </cell>
          <cell r="AW444">
            <v>0</v>
          </cell>
          <cell r="AX444">
            <v>0</v>
          </cell>
          <cell r="AY444">
            <v>47.132617187500003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11562.368</v>
          </cell>
          <cell r="BE444">
            <v>81.694874999999996</v>
          </cell>
          <cell r="BF444">
            <v>0</v>
          </cell>
          <cell r="BG444">
            <v>107.1999375</v>
          </cell>
          <cell r="BH444">
            <v>56.665898437499997</v>
          </cell>
          <cell r="BI444">
            <v>-2970.616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9.3801220703125008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1207205632</v>
          </cell>
          <cell r="BT444">
            <v>27772706</v>
          </cell>
          <cell r="BU444">
            <v>804818880</v>
          </cell>
          <cell r="BV444">
            <v>878370.5</v>
          </cell>
          <cell r="BW444">
            <v>0</v>
          </cell>
          <cell r="BX444">
            <v>0</v>
          </cell>
          <cell r="BY444">
            <v>512699.4375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172094.234375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344562</v>
          </cell>
          <cell r="CR444">
            <v>0</v>
          </cell>
          <cell r="CS444">
            <v>0</v>
          </cell>
          <cell r="CT444">
            <v>4370</v>
          </cell>
          <cell r="CU444">
            <v>0</v>
          </cell>
          <cell r="CV444">
            <v>0</v>
          </cell>
          <cell r="CW444">
            <v>3097</v>
          </cell>
          <cell r="CX444">
            <v>0</v>
          </cell>
          <cell r="CY444">
            <v>781000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400000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Q444">
            <v>3.0692039133892974</v>
          </cell>
          <cell r="DR444">
            <v>6.88529573262496</v>
          </cell>
          <cell r="DS444">
            <v>18.637713101363833</v>
          </cell>
          <cell r="DT444">
            <v>59769.397216796897</v>
          </cell>
          <cell r="DV444">
            <v>10.5385498046875</v>
          </cell>
          <cell r="DW444">
            <v>9.7805820312500007</v>
          </cell>
          <cell r="DX444">
            <v>85912.631999999998</v>
          </cell>
        </row>
        <row r="445">
          <cell r="A445" t="str">
            <v>TVA2029</v>
          </cell>
          <cell r="B445" t="str">
            <v>EAST</v>
          </cell>
          <cell r="C445" t="str">
            <v>TVA</v>
          </cell>
          <cell r="D445">
            <v>2029</v>
          </cell>
          <cell r="F445">
            <v>338695.848</v>
          </cell>
          <cell r="G445">
            <v>38839.66796875</v>
          </cell>
          <cell r="H445">
            <v>69.565306989669793</v>
          </cell>
          <cell r="I445">
            <v>21.294314453125001</v>
          </cell>
          <cell r="J445">
            <v>0.44139218139648395</v>
          </cell>
          <cell r="K445">
            <v>20.00155078125</v>
          </cell>
          <cell r="L445">
            <v>9.6348203125000005</v>
          </cell>
          <cell r="M445">
            <v>0</v>
          </cell>
          <cell r="N445">
            <v>0</v>
          </cell>
          <cell r="O445">
            <v>0.201831832885742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5.3098837890624999</v>
          </cell>
          <cell r="U445">
            <v>2.91000003814697E-2</v>
          </cell>
          <cell r="V445">
            <v>0</v>
          </cell>
          <cell r="W445">
            <v>2.4408000946044901E-2</v>
          </cell>
          <cell r="X445">
            <v>3.7062644958496101E-2</v>
          </cell>
          <cell r="Y445">
            <v>1.70443908691406</v>
          </cell>
          <cell r="Z445">
            <v>56.966521722793566</v>
          </cell>
          <cell r="AA445">
            <v>16.823591796875</v>
          </cell>
          <cell r="AB445">
            <v>0.40198641967773396</v>
          </cell>
          <cell r="AC445">
            <v>18.488923828124999</v>
          </cell>
          <cell r="AD445">
            <v>8.1285898437499995</v>
          </cell>
          <cell r="AE445">
            <v>0</v>
          </cell>
          <cell r="AF445">
            <v>0</v>
          </cell>
          <cell r="AG445">
            <v>0.15231050109863301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1.3164721679687501</v>
          </cell>
          <cell r="AM445">
            <v>9.2958736419677702E-3</v>
          </cell>
          <cell r="AN445">
            <v>0</v>
          </cell>
          <cell r="AO445">
            <v>1.2204000473022499E-2</v>
          </cell>
          <cell r="AP445">
            <v>7.0324230194091794E-3</v>
          </cell>
          <cell r="AQ445">
            <v>1.70443908691406</v>
          </cell>
          <cell r="AR445">
            <v>337093.29322070314</v>
          </cell>
          <cell r="AS445">
            <v>110046.056</v>
          </cell>
          <cell r="AT445">
            <v>3430.6759999999999</v>
          </cell>
          <cell r="AU445">
            <v>127834.784</v>
          </cell>
          <cell r="AV445">
            <v>95.467765624999998</v>
          </cell>
          <cell r="AW445">
            <v>0</v>
          </cell>
          <cell r="AX445">
            <v>0</v>
          </cell>
          <cell r="AY445">
            <v>46.996222656249998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11514.050999999999</v>
          </cell>
          <cell r="BE445">
            <v>81.431859375000002</v>
          </cell>
          <cell r="BF445">
            <v>0</v>
          </cell>
          <cell r="BG445">
            <v>106.9070390625</v>
          </cell>
          <cell r="BH445">
            <v>61.604023437499997</v>
          </cell>
          <cell r="BI445">
            <v>-3047.9259999999999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9.3733105468750004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1145269376</v>
          </cell>
          <cell r="BT445">
            <v>38638596</v>
          </cell>
          <cell r="BU445">
            <v>873924544</v>
          </cell>
          <cell r="BV445">
            <v>1048201.375</v>
          </cell>
          <cell r="BW445">
            <v>0</v>
          </cell>
          <cell r="BX445">
            <v>0</v>
          </cell>
          <cell r="BY445">
            <v>511207.71875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171767.96875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170000</v>
          </cell>
          <cell r="CO445">
            <v>0</v>
          </cell>
          <cell r="CP445">
            <v>0</v>
          </cell>
          <cell r="CQ445">
            <v>348099</v>
          </cell>
          <cell r="CR445">
            <v>0</v>
          </cell>
          <cell r="CS445">
            <v>0</v>
          </cell>
          <cell r="CT445">
            <v>4455</v>
          </cell>
          <cell r="CU445">
            <v>0</v>
          </cell>
          <cell r="CV445">
            <v>0</v>
          </cell>
          <cell r="CW445">
            <v>3249</v>
          </cell>
          <cell r="CX445">
            <v>0</v>
          </cell>
          <cell r="CY445">
            <v>1504000</v>
          </cell>
          <cell r="CZ445">
            <v>0</v>
          </cell>
          <cell r="DA445">
            <v>0</v>
          </cell>
          <cell r="DB445">
            <v>0</v>
          </cell>
          <cell r="DC445">
            <v>0</v>
          </cell>
          <cell r="DD445">
            <v>0</v>
          </cell>
          <cell r="DE445">
            <v>1600000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>
            <v>0</v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Q445">
            <v>3.1155777188964144</v>
          </cell>
          <cell r="DR445">
            <v>7.1131793272989938</v>
          </cell>
          <cell r="DS445">
            <v>19.136706492846425</v>
          </cell>
          <cell r="DT445">
            <v>60596.969482421897</v>
          </cell>
          <cell r="DV445">
            <v>10.886503906250001</v>
          </cell>
          <cell r="DW445">
            <v>9.9216757812500003</v>
          </cell>
          <cell r="DX445">
            <v>86913.872000000003</v>
          </cell>
        </row>
        <row r="446">
          <cell r="A446" t="str">
            <v>TVA2030</v>
          </cell>
          <cell r="B446" t="str">
            <v>EAST</v>
          </cell>
          <cell r="C446" t="str">
            <v>TVA</v>
          </cell>
          <cell r="D446">
            <v>2030</v>
          </cell>
          <cell r="F446">
            <v>343435.424</v>
          </cell>
          <cell r="G446">
            <v>39286.568603515603</v>
          </cell>
          <cell r="H446">
            <v>70.661451749801643</v>
          </cell>
          <cell r="I446">
            <v>19.938666015625</v>
          </cell>
          <cell r="J446">
            <v>0.483309997558594</v>
          </cell>
          <cell r="K446">
            <v>22.00155078125</v>
          </cell>
          <cell r="L446">
            <v>9.6348203125000005</v>
          </cell>
          <cell r="M446">
            <v>0</v>
          </cell>
          <cell r="N446">
            <v>0</v>
          </cell>
          <cell r="O446">
            <v>0.201831832885742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5.3098837890624999</v>
          </cell>
          <cell r="U446">
            <v>2.91000003814697E-2</v>
          </cell>
          <cell r="V446">
            <v>0</v>
          </cell>
          <cell r="W446">
            <v>2.4408000946044901E-2</v>
          </cell>
          <cell r="X446">
            <v>4.0417518615722701E-2</v>
          </cell>
          <cell r="Y446">
            <v>1.70443908691406</v>
          </cell>
          <cell r="Z446">
            <v>58.251144801616654</v>
          </cell>
          <cell r="AA446">
            <v>15.8500634765625</v>
          </cell>
          <cell r="AB446">
            <v>0.44205517578124998</v>
          </cell>
          <cell r="AC446">
            <v>20.428921875</v>
          </cell>
          <cell r="AD446">
            <v>8.1301523437499998</v>
          </cell>
          <cell r="AE446">
            <v>0</v>
          </cell>
          <cell r="AF446">
            <v>0</v>
          </cell>
          <cell r="AG446">
            <v>0.15219987487792999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1.3164721679687501</v>
          </cell>
          <cell r="AM446">
            <v>9.2958736419677702E-3</v>
          </cell>
          <cell r="AN446">
            <v>0</v>
          </cell>
          <cell r="AO446">
            <v>1.2204000473022499E-2</v>
          </cell>
          <cell r="AP446">
            <v>7.6368250846862804E-3</v>
          </cell>
          <cell r="AQ446">
            <v>1.70443908691406</v>
          </cell>
          <cell r="AR446">
            <v>340863.91323437501</v>
          </cell>
          <cell r="AS446">
            <v>100660.736</v>
          </cell>
          <cell r="AT446">
            <v>3795.9564999999998</v>
          </cell>
          <cell r="AU446">
            <v>138366.07999999999</v>
          </cell>
          <cell r="AV446">
            <v>48.887851562500003</v>
          </cell>
          <cell r="AW446">
            <v>0</v>
          </cell>
          <cell r="AX446">
            <v>0</v>
          </cell>
          <cell r="AY446">
            <v>46.996222656249998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11521.36</v>
          </cell>
          <cell r="BE446">
            <v>81.431859375000002</v>
          </cell>
          <cell r="BF446">
            <v>0</v>
          </cell>
          <cell r="BG446">
            <v>106.9070390625</v>
          </cell>
          <cell r="BH446">
            <v>66.898585937500002</v>
          </cell>
          <cell r="BI446">
            <v>-3172.4277499999998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9.2069257812499998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1046262656</v>
          </cell>
          <cell r="BT446">
            <v>42684404</v>
          </cell>
          <cell r="BU446">
            <v>939314752</v>
          </cell>
          <cell r="BV446">
            <v>551448.75</v>
          </cell>
          <cell r="BW446">
            <v>0</v>
          </cell>
          <cell r="BX446">
            <v>0</v>
          </cell>
          <cell r="BY446">
            <v>511207.71875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170020.9375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406520</v>
          </cell>
          <cell r="CR446">
            <v>0</v>
          </cell>
          <cell r="CS446">
            <v>0</v>
          </cell>
          <cell r="CT446">
            <v>4551</v>
          </cell>
          <cell r="CU446">
            <v>0</v>
          </cell>
          <cell r="CV446">
            <v>0</v>
          </cell>
          <cell r="CW446">
            <v>3407</v>
          </cell>
          <cell r="CX446">
            <v>0</v>
          </cell>
          <cell r="CY446">
            <v>874000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2000000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Q446">
            <v>3.1687047998777089</v>
          </cell>
          <cell r="DR446">
            <v>7.3595341553839448</v>
          </cell>
          <cell r="DS446">
            <v>19.670417556182262</v>
          </cell>
          <cell r="DT446">
            <v>61413.7666015625</v>
          </cell>
          <cell r="DV446">
            <v>11.293024414062501</v>
          </cell>
          <cell r="DW446">
            <v>10.197704101562501</v>
          </cell>
          <cell r="DX446">
            <v>89331.88</v>
          </cell>
        </row>
        <row r="447">
          <cell r="A447" t="str">
            <v>TVA2031</v>
          </cell>
          <cell r="B447" t="str">
            <v>EAST</v>
          </cell>
          <cell r="C447" t="str">
            <v>TVA</v>
          </cell>
          <cell r="D447">
            <v>2031</v>
          </cell>
          <cell r="F447">
            <v>348104.80800000002</v>
          </cell>
          <cell r="G447">
            <v>40396.2880859375</v>
          </cell>
          <cell r="H447">
            <v>71.539295255660988</v>
          </cell>
          <cell r="I447">
            <v>19.212919921874999</v>
          </cell>
          <cell r="J447">
            <v>0.483309997558594</v>
          </cell>
          <cell r="K447">
            <v>23.601550781250001</v>
          </cell>
          <cell r="L447">
            <v>9.6348203125000005</v>
          </cell>
          <cell r="M447">
            <v>0</v>
          </cell>
          <cell r="N447">
            <v>0</v>
          </cell>
          <cell r="O447">
            <v>0.201831832885742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5.3098837890624999</v>
          </cell>
          <cell r="U447">
            <v>2.91000003814697E-2</v>
          </cell>
          <cell r="V447">
            <v>0</v>
          </cell>
          <cell r="W447">
            <v>2.4408000946044901E-2</v>
          </cell>
          <cell r="X447">
            <v>4.4007118225097702E-2</v>
          </cell>
          <cell r="Y447">
            <v>1.70443908691406</v>
          </cell>
          <cell r="Z447">
            <v>59.63998196029663</v>
          </cell>
          <cell r="AA447">
            <v>15.389898437499999</v>
          </cell>
          <cell r="AB447">
            <v>0.44205517578124998</v>
          </cell>
          <cell r="AC447">
            <v>21.980923828125</v>
          </cell>
          <cell r="AD447">
            <v>8.1379609375000008</v>
          </cell>
          <cell r="AE447">
            <v>0</v>
          </cell>
          <cell r="AF447">
            <v>0</v>
          </cell>
          <cell r="AG447">
            <v>0.15385914611816401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1.22516076660156</v>
          </cell>
          <cell r="AM447">
            <v>9.2958736419677702E-3</v>
          </cell>
          <cell r="AN447">
            <v>0</v>
          </cell>
          <cell r="AO447">
            <v>1.2204000473022499E-2</v>
          </cell>
          <cell r="AP447">
            <v>8.2843170166015615E-3</v>
          </cell>
          <cell r="AQ447">
            <v>1.70443908691406</v>
          </cell>
          <cell r="AR447">
            <v>350538.28271777346</v>
          </cell>
          <cell r="AS447">
            <v>96765.111999999994</v>
          </cell>
          <cell r="AT447">
            <v>3800.5934999999999</v>
          </cell>
          <cell r="AU447">
            <v>149428.72</v>
          </cell>
          <cell r="AV447">
            <v>43.592429687500001</v>
          </cell>
          <cell r="AW447">
            <v>0</v>
          </cell>
          <cell r="AX447">
            <v>0</v>
          </cell>
          <cell r="AY447">
            <v>46.996222656249998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10726.544</v>
          </cell>
          <cell r="BE447">
            <v>81.431859375000002</v>
          </cell>
          <cell r="BF447">
            <v>0</v>
          </cell>
          <cell r="BG447">
            <v>106.9070390625</v>
          </cell>
          <cell r="BH447">
            <v>72.570617187500005</v>
          </cell>
          <cell r="BI447">
            <v>-3188.3195000000001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9.2545498046874997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1005556800</v>
          </cell>
          <cell r="BT447">
            <v>42736568</v>
          </cell>
          <cell r="BU447">
            <v>1007697536</v>
          </cell>
          <cell r="BV447">
            <v>473937.46875</v>
          </cell>
          <cell r="BW447">
            <v>0</v>
          </cell>
          <cell r="BX447">
            <v>0</v>
          </cell>
          <cell r="BY447">
            <v>511207.71875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170520.984375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4638</v>
          </cell>
          <cell r="CU447">
            <v>0</v>
          </cell>
          <cell r="CV447">
            <v>0</v>
          </cell>
          <cell r="CW447">
            <v>3679</v>
          </cell>
          <cell r="CX447">
            <v>0</v>
          </cell>
          <cell r="CY447">
            <v>268000</v>
          </cell>
          <cell r="CZ447">
            <v>0</v>
          </cell>
          <cell r="DA447">
            <v>0</v>
          </cell>
          <cell r="DB447">
            <v>0</v>
          </cell>
          <cell r="DC447">
            <v>0</v>
          </cell>
          <cell r="DD447">
            <v>0</v>
          </cell>
          <cell r="DE447">
            <v>1600000</v>
          </cell>
          <cell r="DF447">
            <v>0</v>
          </cell>
          <cell r="DG447">
            <v>0</v>
          </cell>
          <cell r="DH447">
            <v>0</v>
          </cell>
          <cell r="DI447">
            <v>0</v>
          </cell>
          <cell r="DJ447">
            <v>0</v>
          </cell>
          <cell r="DK447">
            <v>0</v>
          </cell>
          <cell r="DL447">
            <v>0</v>
          </cell>
          <cell r="DM447">
            <v>0</v>
          </cell>
          <cell r="DN447">
            <v>0</v>
          </cell>
          <cell r="DQ447">
            <v>3.2249893790186692</v>
          </cell>
          <cell r="DR447">
            <v>7.5326010323796204</v>
          </cell>
          <cell r="DS447">
            <v>20.141720200915707</v>
          </cell>
          <cell r="DT447">
            <v>62213.460449218801</v>
          </cell>
          <cell r="DV447">
            <v>11.293024414062501</v>
          </cell>
          <cell r="DW447">
            <v>10.575900390625</v>
          </cell>
          <cell r="DX447">
            <v>92644.88</v>
          </cell>
        </row>
        <row r="448">
          <cell r="A448" t="str">
            <v>TVA2032</v>
          </cell>
          <cell r="B448" t="str">
            <v>EAST</v>
          </cell>
          <cell r="C448" t="str">
            <v>TVA</v>
          </cell>
          <cell r="D448">
            <v>2032</v>
          </cell>
          <cell r="F448">
            <v>353367.88799999998</v>
          </cell>
          <cell r="G448">
            <v>40736.157714843801</v>
          </cell>
          <cell r="H448">
            <v>72.378402086257921</v>
          </cell>
          <cell r="I448">
            <v>18.845115234375001</v>
          </cell>
          <cell r="J448">
            <v>0.483309997558594</v>
          </cell>
          <cell r="K448">
            <v>24.801910156249999</v>
          </cell>
          <cell r="L448">
            <v>9.6373505859375008</v>
          </cell>
          <cell r="M448">
            <v>0</v>
          </cell>
          <cell r="N448">
            <v>0</v>
          </cell>
          <cell r="O448">
            <v>0.20184164428710902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5.3098837890624999</v>
          </cell>
          <cell r="U448">
            <v>2.91000003814697E-2</v>
          </cell>
          <cell r="V448">
            <v>0</v>
          </cell>
          <cell r="W448">
            <v>2.4408000946044901E-2</v>
          </cell>
          <cell r="X448">
            <v>4.7876598358154297E-2</v>
          </cell>
          <cell r="Y448">
            <v>1.70443713378906</v>
          </cell>
          <cell r="Z448">
            <v>60.227779259681697</v>
          </cell>
          <cell r="AA448">
            <v>15.1887490234375</v>
          </cell>
          <cell r="AB448">
            <v>0.44214151000976604</v>
          </cell>
          <cell r="AC448">
            <v>23.144375</v>
          </cell>
          <cell r="AD448">
            <v>8.1400219726562497</v>
          </cell>
          <cell r="AE448">
            <v>0</v>
          </cell>
          <cell r="AF448">
            <v>0</v>
          </cell>
          <cell r="AG448">
            <v>0.15363143920898401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1.22542651367188</v>
          </cell>
          <cell r="AM448">
            <v>9.3004179000854489E-3</v>
          </cell>
          <cell r="AN448">
            <v>0</v>
          </cell>
          <cell r="AO448">
            <v>1.2204000473022499E-2</v>
          </cell>
          <cell r="AP448">
            <v>8.9766235351562505E-3</v>
          </cell>
          <cell r="AQ448">
            <v>1.70443713378906</v>
          </cell>
          <cell r="AR448">
            <v>354387.65231835935</v>
          </cell>
          <cell r="AS448">
            <v>94118.207999999999</v>
          </cell>
          <cell r="AT448">
            <v>3832.165</v>
          </cell>
          <cell r="AU448">
            <v>159009.08799999999</v>
          </cell>
          <cell r="AV448">
            <v>34.185949218749997</v>
          </cell>
          <cell r="AW448">
            <v>0</v>
          </cell>
          <cell r="AX448">
            <v>0</v>
          </cell>
          <cell r="AY448">
            <v>47.132617187500003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10759.029</v>
          </cell>
          <cell r="BE448">
            <v>81.694874999999996</v>
          </cell>
          <cell r="BF448">
            <v>0</v>
          </cell>
          <cell r="BG448">
            <v>107.1999375</v>
          </cell>
          <cell r="BH448">
            <v>78.850664062500002</v>
          </cell>
          <cell r="BI448">
            <v>-3272.9312500000001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9.2695253906250006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978806272</v>
          </cell>
          <cell r="BT448">
            <v>43090852</v>
          </cell>
          <cell r="BU448">
            <v>1068592960</v>
          </cell>
          <cell r="BV448">
            <v>369511.21875</v>
          </cell>
          <cell r="BW448">
            <v>0</v>
          </cell>
          <cell r="BX448">
            <v>0</v>
          </cell>
          <cell r="BY448">
            <v>512699.4375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170932.96875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4729</v>
          </cell>
          <cell r="CU448">
            <v>0</v>
          </cell>
          <cell r="CV448">
            <v>0</v>
          </cell>
          <cell r="CW448">
            <v>3974</v>
          </cell>
          <cell r="CX448">
            <v>0</v>
          </cell>
          <cell r="CY448">
            <v>652000</v>
          </cell>
          <cell r="CZ448">
            <v>0</v>
          </cell>
          <cell r="DA448">
            <v>0</v>
          </cell>
          <cell r="DB448">
            <v>0</v>
          </cell>
          <cell r="DC448">
            <v>0</v>
          </cell>
          <cell r="DD448">
            <v>0</v>
          </cell>
          <cell r="DE448">
            <v>1200000</v>
          </cell>
          <cell r="DF448">
            <v>0</v>
          </cell>
          <cell r="DG448">
            <v>0</v>
          </cell>
          <cell r="DH448">
            <v>0</v>
          </cell>
          <cell r="DI448">
            <v>0</v>
          </cell>
          <cell r="DJ448">
            <v>0</v>
          </cell>
          <cell r="DK448">
            <v>0</v>
          </cell>
          <cell r="DL448">
            <v>0</v>
          </cell>
          <cell r="DM448">
            <v>0</v>
          </cell>
          <cell r="DN448">
            <v>0</v>
          </cell>
          <cell r="DQ448">
            <v>3.2942438072158167</v>
          </cell>
          <cell r="DR448">
            <v>7.7015798419633983</v>
          </cell>
          <cell r="DS448">
            <v>20.635767847744205</v>
          </cell>
          <cell r="DT448">
            <v>62960.564208984397</v>
          </cell>
          <cell r="DV448">
            <v>11.2931689453125</v>
          </cell>
          <cell r="DW448">
            <v>10.198515625000001</v>
          </cell>
          <cell r="DX448">
            <v>89583.76</v>
          </cell>
        </row>
        <row r="449">
          <cell r="A449" t="str">
            <v>TVA2033</v>
          </cell>
          <cell r="B449" t="str">
            <v>EAST</v>
          </cell>
          <cell r="C449" t="str">
            <v>TVA</v>
          </cell>
          <cell r="D449">
            <v>2033</v>
          </cell>
          <cell r="F449">
            <v>356986.136</v>
          </cell>
          <cell r="G449">
            <v>41509.256591796897</v>
          </cell>
          <cell r="H449">
            <v>73.339085126876824</v>
          </cell>
          <cell r="I449">
            <v>18.310810546875</v>
          </cell>
          <cell r="J449">
            <v>0.66413189697265607</v>
          </cell>
          <cell r="K449">
            <v>26.00155078125</v>
          </cell>
          <cell r="L449">
            <v>9.6348203125000005</v>
          </cell>
          <cell r="M449">
            <v>0</v>
          </cell>
          <cell r="N449">
            <v>0</v>
          </cell>
          <cell r="O449">
            <v>0.201831832885742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5.3098837890624999</v>
          </cell>
          <cell r="U449">
            <v>2.91000003814697E-2</v>
          </cell>
          <cell r="V449">
            <v>0</v>
          </cell>
          <cell r="W449">
            <v>2.4408000946044901E-2</v>
          </cell>
          <cell r="X449">
            <v>5.2070793151855498E-2</v>
          </cell>
          <cell r="Y449">
            <v>1.70443908691406</v>
          </cell>
          <cell r="Z449">
            <v>61.423592231750483</v>
          </cell>
          <cell r="AA449">
            <v>14.858392578125001</v>
          </cell>
          <cell r="AB449">
            <v>0.60500140380859402</v>
          </cell>
          <cell r="AC449">
            <v>24.308923828125</v>
          </cell>
          <cell r="AD449">
            <v>8.1364096679687492</v>
          </cell>
          <cell r="AE449">
            <v>0</v>
          </cell>
          <cell r="AF449">
            <v>0</v>
          </cell>
          <cell r="AG449">
            <v>0.153189270019531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1.22516076660156</v>
          </cell>
          <cell r="AM449">
            <v>9.2958736419677702E-3</v>
          </cell>
          <cell r="AN449">
            <v>0</v>
          </cell>
          <cell r="AO449">
            <v>1.2204000473022499E-2</v>
          </cell>
          <cell r="AP449">
            <v>9.7388420104980496E-3</v>
          </cell>
          <cell r="AQ449">
            <v>1.70443908691406</v>
          </cell>
          <cell r="AR449">
            <v>360095.1942822265</v>
          </cell>
          <cell r="AS449">
            <v>90066.096000000005</v>
          </cell>
          <cell r="AT449">
            <v>5240.8914999999997</v>
          </cell>
          <cell r="AU449">
            <v>165933.10399999999</v>
          </cell>
          <cell r="AV449">
            <v>28.056296875000001</v>
          </cell>
          <cell r="AW449">
            <v>0</v>
          </cell>
          <cell r="AX449">
            <v>0</v>
          </cell>
          <cell r="AY449">
            <v>46.996222656249998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10725.26</v>
          </cell>
          <cell r="BE449">
            <v>81.431859375000002</v>
          </cell>
          <cell r="BF449">
            <v>0</v>
          </cell>
          <cell r="BG449">
            <v>106.9070390625</v>
          </cell>
          <cell r="BH449">
            <v>85.312257812499993</v>
          </cell>
          <cell r="BI449">
            <v>-3339.4212499999999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9.2323564453125009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938268864</v>
          </cell>
          <cell r="BT449">
            <v>57925344</v>
          </cell>
          <cell r="BU449">
            <v>1111449984</v>
          </cell>
          <cell r="BV449">
            <v>302972.75</v>
          </cell>
          <cell r="BW449">
            <v>0</v>
          </cell>
          <cell r="BX449">
            <v>0</v>
          </cell>
          <cell r="BY449">
            <v>511207.71875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170287.953125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240000</v>
          </cell>
          <cell r="CO449">
            <v>0</v>
          </cell>
          <cell r="CP449">
            <v>0</v>
          </cell>
          <cell r="CQ449">
            <v>150000</v>
          </cell>
          <cell r="CR449">
            <v>0</v>
          </cell>
          <cell r="CS449">
            <v>0</v>
          </cell>
          <cell r="CT449">
            <v>4823</v>
          </cell>
          <cell r="CU449">
            <v>0</v>
          </cell>
          <cell r="CV449">
            <v>0</v>
          </cell>
          <cell r="CW449">
            <v>4291</v>
          </cell>
          <cell r="CX449">
            <v>0</v>
          </cell>
          <cell r="CY449">
            <v>145000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E449">
            <v>1200000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Q449">
            <v>3.3557073785622284</v>
          </cell>
          <cell r="DR449">
            <v>7.8356859286256464</v>
          </cell>
          <cell r="DS449">
            <v>21.148809200094902</v>
          </cell>
          <cell r="DT449">
            <v>63726.883544921897</v>
          </cell>
          <cell r="DV449">
            <v>11.406038085937499</v>
          </cell>
          <cell r="DW449">
            <v>10.4008369140625</v>
          </cell>
          <cell r="DX449">
            <v>91111.327999999994</v>
          </cell>
        </row>
        <row r="450">
          <cell r="A450" t="str">
            <v>TVA2034</v>
          </cell>
          <cell r="B450" t="str">
            <v>EAST</v>
          </cell>
          <cell r="C450" t="str">
            <v>TVA</v>
          </cell>
          <cell r="D450">
            <v>2034</v>
          </cell>
          <cell r="F450">
            <v>361389.19199999998</v>
          </cell>
          <cell r="G450">
            <v>41995.885009765603</v>
          </cell>
          <cell r="H450">
            <v>73.991273187637319</v>
          </cell>
          <cell r="I450">
            <v>18.153408203125</v>
          </cell>
          <cell r="J450">
            <v>0.91920043945312502</v>
          </cell>
          <cell r="K450">
            <v>26.401550781249998</v>
          </cell>
          <cell r="L450">
            <v>9.6348203125000005</v>
          </cell>
          <cell r="M450">
            <v>0</v>
          </cell>
          <cell r="N450">
            <v>0</v>
          </cell>
          <cell r="O450">
            <v>0.201831832885742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5.3098837890624999</v>
          </cell>
          <cell r="U450">
            <v>2.91000003814697E-2</v>
          </cell>
          <cell r="V450">
            <v>0</v>
          </cell>
          <cell r="W450">
            <v>2.4408000946044901E-2</v>
          </cell>
          <cell r="X450">
            <v>5.6592655181884804E-2</v>
          </cell>
          <cell r="Y450">
            <v>1.70443908691406</v>
          </cell>
          <cell r="Z450">
            <v>62.245684359550467</v>
          </cell>
          <cell r="AA450">
            <v>14.741913085937499</v>
          </cell>
          <cell r="AB450">
            <v>0.83809411621093799</v>
          </cell>
          <cell r="AC450">
            <v>24.696923828125001</v>
          </cell>
          <cell r="AD450">
            <v>8.1365668945312493</v>
          </cell>
          <cell r="AE450">
            <v>0</v>
          </cell>
          <cell r="AF450">
            <v>0</v>
          </cell>
          <cell r="AG450">
            <v>0.15281834411621101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1.22516076660156</v>
          </cell>
          <cell r="AM450">
            <v>9.2958736419677702E-3</v>
          </cell>
          <cell r="AN450">
            <v>0</v>
          </cell>
          <cell r="AO450">
            <v>1.2204000473022499E-2</v>
          </cell>
          <cell r="AP450">
            <v>1.0554495811462401E-2</v>
          </cell>
          <cell r="AQ450">
            <v>1.70443908691406</v>
          </cell>
          <cell r="AR450">
            <v>364317.63797167974</v>
          </cell>
          <cell r="AS450">
            <v>87912.512000000002</v>
          </cell>
          <cell r="AT450">
            <v>7260.9375</v>
          </cell>
          <cell r="AU450">
            <v>167526.06400000001</v>
          </cell>
          <cell r="AV450">
            <v>31.949005859374999</v>
          </cell>
          <cell r="AW450">
            <v>0</v>
          </cell>
          <cell r="AX450">
            <v>0</v>
          </cell>
          <cell r="AY450">
            <v>46.996222656249998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10720.407999999999</v>
          </cell>
          <cell r="BE450">
            <v>81.431859375000002</v>
          </cell>
          <cell r="BF450">
            <v>0</v>
          </cell>
          <cell r="BG450">
            <v>106.9070390625</v>
          </cell>
          <cell r="BH450">
            <v>92.457382812500001</v>
          </cell>
          <cell r="BI450">
            <v>-3358.3962499999998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9.2032119140624999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918617984</v>
          </cell>
          <cell r="BT450">
            <v>79205264</v>
          </cell>
          <cell r="BU450">
            <v>1121790464</v>
          </cell>
          <cell r="BV450">
            <v>347026.46875</v>
          </cell>
          <cell r="BW450">
            <v>0</v>
          </cell>
          <cell r="BX450">
            <v>0</v>
          </cell>
          <cell r="BY450">
            <v>511207.71875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169981.9375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260000</v>
          </cell>
          <cell r="CO450">
            <v>0</v>
          </cell>
          <cell r="CP450">
            <v>0</v>
          </cell>
          <cell r="CQ450">
            <v>150000</v>
          </cell>
          <cell r="CR450">
            <v>0</v>
          </cell>
          <cell r="CS450">
            <v>0</v>
          </cell>
          <cell r="CT450">
            <v>4920</v>
          </cell>
          <cell r="CU450">
            <v>0</v>
          </cell>
          <cell r="CV450">
            <v>0</v>
          </cell>
          <cell r="CW450">
            <v>4635</v>
          </cell>
          <cell r="CX450">
            <v>0</v>
          </cell>
          <cell r="CY450">
            <v>134000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E450">
            <v>400000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Q450">
            <v>3.4381062694283155</v>
          </cell>
          <cell r="DR450">
            <v>7.95898100984392</v>
          </cell>
          <cell r="DS450">
            <v>21.67647468330912</v>
          </cell>
          <cell r="DT450">
            <v>64459.190185546897</v>
          </cell>
          <cell r="DV450">
            <v>11.5560380859375</v>
          </cell>
          <cell r="DW450">
            <v>10.7177138671875</v>
          </cell>
          <cell r="DX450">
            <v>93887.168000000005</v>
          </cell>
        </row>
        <row r="451">
          <cell r="A451" t="str">
            <v>TVA2035</v>
          </cell>
          <cell r="B451" t="str">
            <v>EAST</v>
          </cell>
          <cell r="C451" t="str">
            <v>TVA</v>
          </cell>
          <cell r="D451">
            <v>2035</v>
          </cell>
          <cell r="F451">
            <v>365804.12</v>
          </cell>
          <cell r="G451">
            <v>42682.5107421875</v>
          </cell>
          <cell r="H451">
            <v>75.057834653854357</v>
          </cell>
          <cell r="I451">
            <v>18.050976562500001</v>
          </cell>
          <cell r="J451">
            <v>1.4202962646484401</v>
          </cell>
          <cell r="K451">
            <v>26.80155078125</v>
          </cell>
          <cell r="L451">
            <v>9.6348203125000005</v>
          </cell>
          <cell r="M451">
            <v>0</v>
          </cell>
          <cell r="N451">
            <v>0</v>
          </cell>
          <cell r="O451">
            <v>0.201831832885742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5.3098837890624999</v>
          </cell>
          <cell r="U451">
            <v>2.91000003814697E-2</v>
          </cell>
          <cell r="V451">
            <v>0</v>
          </cell>
          <cell r="W451">
            <v>2.4408000946044901E-2</v>
          </cell>
          <cell r="X451">
            <v>6.1476264953613302E-2</v>
          </cell>
          <cell r="Y451">
            <v>1.70443908691406</v>
          </cell>
          <cell r="Z451">
            <v>63.095756777763363</v>
          </cell>
          <cell r="AA451">
            <v>14.6848232421875</v>
          </cell>
          <cell r="AB451">
            <v>1.29316235351563</v>
          </cell>
          <cell r="AC451">
            <v>25.084923828125</v>
          </cell>
          <cell r="AD451">
            <v>8.1370043945312496</v>
          </cell>
          <cell r="AE451">
            <v>0</v>
          </cell>
          <cell r="AF451">
            <v>0</v>
          </cell>
          <cell r="AG451">
            <v>0.152732635498047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1.22516076660156</v>
          </cell>
          <cell r="AM451">
            <v>9.2958736419677702E-3</v>
          </cell>
          <cell r="AN451">
            <v>0</v>
          </cell>
          <cell r="AO451">
            <v>1.2204000473022499E-2</v>
          </cell>
          <cell r="AP451">
            <v>1.1435400962829601E-2</v>
          </cell>
          <cell r="AQ451">
            <v>1.70443908691406</v>
          </cell>
          <cell r="AR451">
            <v>370170.24363964843</v>
          </cell>
          <cell r="AS451">
            <v>86395.64</v>
          </cell>
          <cell r="AT451">
            <v>11082.448</v>
          </cell>
          <cell r="AU451">
            <v>170649.18400000001</v>
          </cell>
          <cell r="AV451">
            <v>36.179625000000001</v>
          </cell>
          <cell r="AW451">
            <v>0</v>
          </cell>
          <cell r="AX451">
            <v>0</v>
          </cell>
          <cell r="AY451">
            <v>46.996222656249998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10723.06</v>
          </cell>
          <cell r="BE451">
            <v>81.431859375000002</v>
          </cell>
          <cell r="BF451">
            <v>0</v>
          </cell>
          <cell r="BG451">
            <v>106.9070390625</v>
          </cell>
          <cell r="BH451">
            <v>100.174109375</v>
          </cell>
          <cell r="BI451">
            <v>-3498.8262500000001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9.2090341796874995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904620544</v>
          </cell>
          <cell r="BT451">
            <v>119442288</v>
          </cell>
          <cell r="BU451">
            <v>1141882496</v>
          </cell>
          <cell r="BV451">
            <v>396211.53125</v>
          </cell>
          <cell r="BW451">
            <v>0</v>
          </cell>
          <cell r="BX451">
            <v>0</v>
          </cell>
          <cell r="BY451">
            <v>511207.71875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170043.0625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580000</v>
          </cell>
          <cell r="CO451">
            <v>0</v>
          </cell>
          <cell r="CP451">
            <v>0</v>
          </cell>
          <cell r="CQ451">
            <v>300000</v>
          </cell>
          <cell r="CR451">
            <v>0</v>
          </cell>
          <cell r="CS451">
            <v>0</v>
          </cell>
          <cell r="CT451">
            <v>5016</v>
          </cell>
          <cell r="CU451">
            <v>0</v>
          </cell>
          <cell r="CV451">
            <v>0</v>
          </cell>
          <cell r="CW451">
            <v>5006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E451">
            <v>400000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Q451">
            <v>3.5107471536706556</v>
          </cell>
          <cell r="DR451">
            <v>7.9974297110164301</v>
          </cell>
          <cell r="DS451">
            <v>22.190221527717444</v>
          </cell>
          <cell r="DT451">
            <v>65243.592041015603</v>
          </cell>
          <cell r="DV451">
            <v>11.819051757812501</v>
          </cell>
          <cell r="DW451">
            <v>10.780575195312499</v>
          </cell>
          <cell r="DX451">
            <v>94437.84</v>
          </cell>
        </row>
        <row r="452">
          <cell r="A452" t="str">
            <v>VACAR2008</v>
          </cell>
          <cell r="B452" t="str">
            <v>EAST</v>
          </cell>
          <cell r="C452" t="str">
            <v>VACAR</v>
          </cell>
          <cell r="D452">
            <v>2008</v>
          </cell>
          <cell r="N452">
            <v>0</v>
          </cell>
          <cell r="O452">
            <v>2.0805422363281298</v>
          </cell>
          <cell r="P452">
            <v>0</v>
          </cell>
          <cell r="Q452">
            <v>0</v>
          </cell>
          <cell r="R452">
            <v>0</v>
          </cell>
          <cell r="S452">
            <v>1.7025285644531301</v>
          </cell>
          <cell r="T452">
            <v>3.0498999023437499</v>
          </cell>
          <cell r="U452">
            <v>0.20092204284668</v>
          </cell>
          <cell r="V452">
            <v>0</v>
          </cell>
          <cell r="W452">
            <v>0.571804321289063</v>
          </cell>
          <cell r="X452">
            <v>6.2891530990600599E-4</v>
          </cell>
          <cell r="Y452">
            <v>4.6992001953124998</v>
          </cell>
          <cell r="Z452">
            <v>57.442749854192144</v>
          </cell>
          <cell r="AA452">
            <v>19.644806640624999</v>
          </cell>
          <cell r="AB452">
            <v>0</v>
          </cell>
          <cell r="AC452">
            <v>5.7109423828125001</v>
          </cell>
          <cell r="AD452">
            <v>9.9962207031249992</v>
          </cell>
          <cell r="AE452">
            <v>2.0978450775146502E-3</v>
          </cell>
          <cell r="AF452">
            <v>0</v>
          </cell>
          <cell r="AG452">
            <v>1.48747631835938</v>
          </cell>
          <cell r="AH452">
            <v>0</v>
          </cell>
          <cell r="AI452">
            <v>0</v>
          </cell>
          <cell r="AJ452">
            <v>0</v>
          </cell>
          <cell r="AK452">
            <v>1.41520434570313</v>
          </cell>
          <cell r="AL452">
            <v>0.59017315673828097</v>
          </cell>
          <cell r="AM452">
            <v>5.7336444854736303E-2</v>
          </cell>
          <cell r="AN452">
            <v>0</v>
          </cell>
          <cell r="AO452">
            <v>0.285902160644531</v>
          </cell>
          <cell r="AP452">
            <v>1.33801564574242E-4</v>
          </cell>
          <cell r="AQ452">
            <v>4.6992001953124998</v>
          </cell>
          <cell r="AR452">
            <v>297139.80283941654</v>
          </cell>
          <cell r="AS452">
            <v>149452.848</v>
          </cell>
          <cell r="AT452">
            <v>0</v>
          </cell>
          <cell r="AU452">
            <v>17226.238000000001</v>
          </cell>
          <cell r="AV452">
            <v>1990.279125</v>
          </cell>
          <cell r="AW452">
            <v>0.32808050537109396</v>
          </cell>
          <cell r="AX452">
            <v>0</v>
          </cell>
          <cell r="AY452">
            <v>971.73406250000005</v>
          </cell>
          <cell r="AZ452">
            <v>0</v>
          </cell>
          <cell r="BA452">
            <v>0</v>
          </cell>
          <cell r="BB452">
            <v>0</v>
          </cell>
          <cell r="BC452">
            <v>3089.40825</v>
          </cell>
          <cell r="BD452">
            <v>5182.6495000000004</v>
          </cell>
          <cell r="BE452">
            <v>503.64284375</v>
          </cell>
          <cell r="BF452">
            <v>0</v>
          </cell>
          <cell r="BG452">
            <v>2509.0472500000001</v>
          </cell>
          <cell r="BH452">
            <v>0.93985266113281296</v>
          </cell>
          <cell r="BI452">
            <v>-3133.3249999999998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294.212875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1512386560</v>
          </cell>
          <cell r="BT452">
            <v>0</v>
          </cell>
          <cell r="BU452">
            <v>135516128</v>
          </cell>
          <cell r="BV452">
            <v>21062094</v>
          </cell>
          <cell r="BW452">
            <v>3801.796875</v>
          </cell>
          <cell r="BX452">
            <v>0</v>
          </cell>
          <cell r="BY452">
            <v>16072963</v>
          </cell>
          <cell r="BZ452">
            <v>0</v>
          </cell>
          <cell r="CA452">
            <v>0</v>
          </cell>
          <cell r="CB452">
            <v>0</v>
          </cell>
          <cell r="CC452">
            <v>39531188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5913692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600000</v>
          </cell>
          <cell r="CN452">
            <v>0</v>
          </cell>
          <cell r="CO452">
            <v>0</v>
          </cell>
          <cell r="CP452">
            <v>290000</v>
          </cell>
          <cell r="CQ452">
            <v>0</v>
          </cell>
          <cell r="CR452">
            <v>0</v>
          </cell>
          <cell r="CS452">
            <v>264004</v>
          </cell>
          <cell r="CT452">
            <v>22970</v>
          </cell>
          <cell r="CU452">
            <v>2900</v>
          </cell>
          <cell r="CV452">
            <v>0</v>
          </cell>
          <cell r="CW452">
            <v>3330</v>
          </cell>
          <cell r="CX452">
            <v>0</v>
          </cell>
          <cell r="CY452">
            <v>0</v>
          </cell>
          <cell r="CZ452">
            <v>173000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Q452" t="str">
            <v xml:space="preserve"> 5/12/2010 4:45:05 PM</v>
          </cell>
          <cell r="DR452" t="str">
            <v xml:space="preserve"> 5/12/2010 4:45:05 PM</v>
          </cell>
          <cell r="DS452" t="str">
            <v xml:space="preserve"> 5/12/2010 4:45:05 PM</v>
          </cell>
          <cell r="DT452">
            <v>61679.580078125</v>
          </cell>
          <cell r="DU452" t="str">
            <v xml:space="preserve"> 5/12/2010 4:45:05 PM</v>
          </cell>
          <cell r="DV452">
            <v>15.098628906249999</v>
          </cell>
          <cell r="DW452">
            <v>13.553255859375</v>
          </cell>
          <cell r="DX452">
            <v>119051.8</v>
          </cell>
        </row>
        <row r="453">
          <cell r="A453" t="str">
            <v>VACAR2009</v>
          </cell>
          <cell r="B453" t="str">
            <v>EAST</v>
          </cell>
          <cell r="C453" t="str">
            <v>VACAR</v>
          </cell>
          <cell r="D453">
            <v>2009</v>
          </cell>
          <cell r="F453">
            <v>308791.92</v>
          </cell>
          <cell r="G453">
            <v>33058.833984375</v>
          </cell>
          <cell r="H453">
            <v>73.284140758752841</v>
          </cell>
          <cell r="I453">
            <v>26.762017578125</v>
          </cell>
          <cell r="J453">
            <v>0</v>
          </cell>
          <cell r="K453">
            <v>6.8930458984375003</v>
          </cell>
          <cell r="L453">
            <v>12.122196289062501</v>
          </cell>
          <cell r="M453">
            <v>2.70000004768372E-3</v>
          </cell>
          <cell r="N453">
            <v>0</v>
          </cell>
          <cell r="O453">
            <v>2.03739636230469</v>
          </cell>
          <cell r="P453">
            <v>0</v>
          </cell>
          <cell r="Q453">
            <v>0</v>
          </cell>
          <cell r="R453">
            <v>0</v>
          </cell>
          <cell r="S453">
            <v>1.7025032958984401</v>
          </cell>
          <cell r="T453">
            <v>3.0498999023437499</v>
          </cell>
          <cell r="U453">
            <v>0.33000601196289103</v>
          </cell>
          <cell r="V453">
            <v>0</v>
          </cell>
          <cell r="W453">
            <v>0.582247741699219</v>
          </cell>
          <cell r="X453">
            <v>4.7116632461547897E-3</v>
          </cell>
          <cell r="Y453">
            <v>4.6992001953124998</v>
          </cell>
          <cell r="Z453">
            <v>58.328235405445099</v>
          </cell>
          <cell r="AA453">
            <v>19.979951171875001</v>
          </cell>
          <cell r="AB453">
            <v>0</v>
          </cell>
          <cell r="AC453">
            <v>5.7261987304687496</v>
          </cell>
          <cell r="AD453">
            <v>10.242139648437499</v>
          </cell>
          <cell r="AE453">
            <v>2.0982429981231698E-3</v>
          </cell>
          <cell r="AF453">
            <v>0</v>
          </cell>
          <cell r="AG453">
            <v>1.44987634277344</v>
          </cell>
          <cell r="AH453">
            <v>0</v>
          </cell>
          <cell r="AI453">
            <v>0</v>
          </cell>
          <cell r="AJ453">
            <v>0</v>
          </cell>
          <cell r="AK453">
            <v>1.4158184814453101</v>
          </cell>
          <cell r="AL453">
            <v>0.65519940185546899</v>
          </cell>
          <cell r="AM453">
            <v>9.8882270812988296E-2</v>
          </cell>
          <cell r="AN453">
            <v>0</v>
          </cell>
          <cell r="AO453">
            <v>0.291123870849609</v>
          </cell>
          <cell r="AP453">
            <v>8.2810330390930198E-4</v>
          </cell>
          <cell r="AQ453">
            <v>4.6992001953124998</v>
          </cell>
          <cell r="AR453">
            <v>286957.15276885981</v>
          </cell>
          <cell r="AS453">
            <v>130367.296</v>
          </cell>
          <cell r="AT453">
            <v>0</v>
          </cell>
          <cell r="AU453">
            <v>24528.612000000001</v>
          </cell>
          <cell r="AV453">
            <v>432.26524999999998</v>
          </cell>
          <cell r="AW453">
            <v>0.246174133300781</v>
          </cell>
          <cell r="AX453">
            <v>0</v>
          </cell>
          <cell r="AY453">
            <v>965.51081250000004</v>
          </cell>
          <cell r="AZ453">
            <v>0</v>
          </cell>
          <cell r="BA453">
            <v>0</v>
          </cell>
          <cell r="BB453">
            <v>0</v>
          </cell>
          <cell r="BC453">
            <v>3269.6255000000001</v>
          </cell>
          <cell r="BD453">
            <v>5733.2534999999998</v>
          </cell>
          <cell r="BE453">
            <v>866.2086875</v>
          </cell>
          <cell r="BF453">
            <v>0</v>
          </cell>
          <cell r="BG453">
            <v>2548.07575</v>
          </cell>
          <cell r="BH453">
            <v>7.0851884765625002</v>
          </cell>
          <cell r="BI453">
            <v>-2639.4512500000001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280.73715625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1313947136</v>
          </cell>
          <cell r="BT453">
            <v>0</v>
          </cell>
          <cell r="BU453">
            <v>186316032</v>
          </cell>
          <cell r="BV453">
            <v>4532184</v>
          </cell>
          <cell r="BW453">
            <v>2852.66577148438</v>
          </cell>
          <cell r="BX453">
            <v>0</v>
          </cell>
          <cell r="BY453">
            <v>15980508</v>
          </cell>
          <cell r="BZ453">
            <v>0</v>
          </cell>
          <cell r="CA453">
            <v>0</v>
          </cell>
          <cell r="CB453">
            <v>0</v>
          </cell>
          <cell r="CC453">
            <v>41205788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5641328.5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335000</v>
          </cell>
          <cell r="CQ453">
            <v>0</v>
          </cell>
          <cell r="CR453">
            <v>0</v>
          </cell>
          <cell r="CS453">
            <v>0</v>
          </cell>
          <cell r="CT453">
            <v>13000</v>
          </cell>
          <cell r="CU453">
            <v>1384</v>
          </cell>
          <cell r="CV453">
            <v>0</v>
          </cell>
          <cell r="CW453">
            <v>5268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T453">
            <v>60193.44140625</v>
          </cell>
          <cell r="DV453">
            <v>15.0982158203125</v>
          </cell>
          <cell r="DW453">
            <v>13.766918945312501</v>
          </cell>
          <cell r="DX453">
            <v>120597.68799999999</v>
          </cell>
        </row>
        <row r="454">
          <cell r="A454" t="str">
            <v>VACAR2010</v>
          </cell>
          <cell r="B454" t="str">
            <v>EAST</v>
          </cell>
          <cell r="C454" t="str">
            <v>VACAR</v>
          </cell>
          <cell r="D454">
            <v>2010</v>
          </cell>
          <cell r="F454">
            <v>325211.61599999998</v>
          </cell>
          <cell r="G454">
            <v>34146.412109375</v>
          </cell>
          <cell r="H454">
            <v>73.648322598695756</v>
          </cell>
          <cell r="I454">
            <v>26.746138671874998</v>
          </cell>
          <cell r="J454">
            <v>0</v>
          </cell>
          <cell r="K454">
            <v>6.8930458984375003</v>
          </cell>
          <cell r="L454">
            <v>12.253343750000001</v>
          </cell>
          <cell r="M454">
            <v>2.70000004768372E-3</v>
          </cell>
          <cell r="N454">
            <v>0</v>
          </cell>
          <cell r="O454">
            <v>1.98321630859375</v>
          </cell>
          <cell r="P454">
            <v>0</v>
          </cell>
          <cell r="Q454">
            <v>0</v>
          </cell>
          <cell r="R454">
            <v>0</v>
          </cell>
          <cell r="S454">
            <v>1.7025032958984401</v>
          </cell>
          <cell r="T454">
            <v>3.0498999023437499</v>
          </cell>
          <cell r="U454">
            <v>0.355512847900391</v>
          </cell>
          <cell r="V454">
            <v>0</v>
          </cell>
          <cell r="W454">
            <v>0.59968682861328104</v>
          </cell>
          <cell r="X454">
            <v>1.5751657485961901E-2</v>
          </cell>
          <cell r="Y454">
            <v>4.6992001953124998</v>
          </cell>
          <cell r="Z454">
            <v>58.286479494571694</v>
          </cell>
          <cell r="AA454">
            <v>20.013279296875002</v>
          </cell>
          <cell r="AB454">
            <v>0</v>
          </cell>
          <cell r="AC454">
            <v>5.7204848632812499</v>
          </cell>
          <cell r="AD454">
            <v>10.334676757812501</v>
          </cell>
          <cell r="AE454">
            <v>2.0982429981231698E-3</v>
          </cell>
          <cell r="AF454">
            <v>0</v>
          </cell>
          <cell r="AG454">
            <v>1.28842712402344</v>
          </cell>
          <cell r="AH454">
            <v>0</v>
          </cell>
          <cell r="AI454">
            <v>0</v>
          </cell>
          <cell r="AJ454">
            <v>0</v>
          </cell>
          <cell r="AK454">
            <v>1.4142935791015601</v>
          </cell>
          <cell r="AL454">
            <v>0.65901501464843792</v>
          </cell>
          <cell r="AM454">
            <v>0.105532791137695</v>
          </cell>
          <cell r="AN454">
            <v>0</v>
          </cell>
          <cell r="AO454">
            <v>0.29984341430664102</v>
          </cell>
          <cell r="AP454">
            <v>2.8528244495391801E-3</v>
          </cell>
          <cell r="AQ454">
            <v>4.6992001953124998</v>
          </cell>
          <cell r="AR454">
            <v>295947.23393646243</v>
          </cell>
          <cell r="AS454">
            <v>140034.35200000001</v>
          </cell>
          <cell r="AT454">
            <v>0</v>
          </cell>
          <cell r="AU454">
            <v>24288.592000000001</v>
          </cell>
          <cell r="AV454">
            <v>2185.8645000000001</v>
          </cell>
          <cell r="AW454">
            <v>0.93947747802734394</v>
          </cell>
          <cell r="AX454">
            <v>0</v>
          </cell>
          <cell r="AY454">
            <v>965.24662499999999</v>
          </cell>
          <cell r="AZ454">
            <v>0</v>
          </cell>
          <cell r="BA454">
            <v>0</v>
          </cell>
          <cell r="BB454">
            <v>0</v>
          </cell>
          <cell r="BC454">
            <v>2989.8992499999999</v>
          </cell>
          <cell r="BD454">
            <v>5750.7950000000001</v>
          </cell>
          <cell r="BE454">
            <v>924.42831249999995</v>
          </cell>
          <cell r="BF454">
            <v>0</v>
          </cell>
          <cell r="BG454">
            <v>2625.9557500000001</v>
          </cell>
          <cell r="BH454">
            <v>24.186146484375001</v>
          </cell>
          <cell r="BI454">
            <v>-3216.24575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271.50062500000001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1411563776</v>
          </cell>
          <cell r="BT454">
            <v>0</v>
          </cell>
          <cell r="BU454">
            <v>186978672</v>
          </cell>
          <cell r="BV454">
            <v>23230904</v>
          </cell>
          <cell r="BW454">
            <v>10886.6650390625</v>
          </cell>
          <cell r="BX454">
            <v>0</v>
          </cell>
          <cell r="BY454">
            <v>15977708</v>
          </cell>
          <cell r="BZ454">
            <v>0</v>
          </cell>
          <cell r="CA454">
            <v>0</v>
          </cell>
          <cell r="CB454">
            <v>0</v>
          </cell>
          <cell r="CC454">
            <v>38556384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5446462.5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18000</v>
          </cell>
          <cell r="CQ454">
            <v>28000</v>
          </cell>
          <cell r="CR454">
            <v>0</v>
          </cell>
          <cell r="CS454">
            <v>38000</v>
          </cell>
          <cell r="CT454">
            <v>14300</v>
          </cell>
          <cell r="CU454">
            <v>0</v>
          </cell>
          <cell r="CV454">
            <v>0</v>
          </cell>
          <cell r="CW454">
            <v>16000</v>
          </cell>
          <cell r="CX454">
            <v>0</v>
          </cell>
          <cell r="CY454">
            <v>63000</v>
          </cell>
          <cell r="CZ454">
            <v>324000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T454">
            <v>64794.3671875</v>
          </cell>
          <cell r="DV454">
            <v>15.3473232421875</v>
          </cell>
          <cell r="DW454">
            <v>13.746775390625</v>
          </cell>
          <cell r="DX454">
            <v>119101.72</v>
          </cell>
        </row>
        <row r="455">
          <cell r="A455" t="str">
            <v>VACAR2011</v>
          </cell>
          <cell r="B455" t="str">
            <v>EAST</v>
          </cell>
          <cell r="C455" t="str">
            <v>VACAR</v>
          </cell>
          <cell r="D455">
            <v>2011</v>
          </cell>
          <cell r="F455">
            <v>321962.62400000001</v>
          </cell>
          <cell r="G455">
            <v>33963.9189453125</v>
          </cell>
          <cell r="H455">
            <v>74.404728450059892</v>
          </cell>
          <cell r="I455">
            <v>26.699017578125002</v>
          </cell>
          <cell r="J455">
            <v>0</v>
          </cell>
          <cell r="K455">
            <v>7.9190732421875003</v>
          </cell>
          <cell r="L455">
            <v>12.090284179687499</v>
          </cell>
          <cell r="M455">
            <v>2.70000004768372E-3</v>
          </cell>
          <cell r="N455">
            <v>0</v>
          </cell>
          <cell r="O455">
            <v>1.92766284179688</v>
          </cell>
          <cell r="P455">
            <v>0</v>
          </cell>
          <cell r="Q455">
            <v>0</v>
          </cell>
          <cell r="R455">
            <v>0</v>
          </cell>
          <cell r="S455">
            <v>1.7025032958984401</v>
          </cell>
          <cell r="T455">
            <v>3.0498999023437499</v>
          </cell>
          <cell r="U455">
            <v>0.36800601196289101</v>
          </cell>
          <cell r="V455">
            <v>0</v>
          </cell>
          <cell r="W455">
            <v>0.60746575927734403</v>
          </cell>
          <cell r="X455">
            <v>3.6759193420410202E-2</v>
          </cell>
          <cell r="Y455">
            <v>4.6992001953124998</v>
          </cell>
          <cell r="Z455">
            <v>59.176817916154867</v>
          </cell>
          <cell r="AA455">
            <v>19.981187500000001</v>
          </cell>
          <cell r="AB455">
            <v>0</v>
          </cell>
          <cell r="AC455">
            <v>6.6260566406250003</v>
          </cell>
          <cell r="AD455">
            <v>10.205701171875001</v>
          </cell>
          <cell r="AE455">
            <v>2.0982429981231698E-3</v>
          </cell>
          <cell r="AF455">
            <v>0</v>
          </cell>
          <cell r="AG455">
            <v>1.316904296875</v>
          </cell>
          <cell r="AH455">
            <v>0</v>
          </cell>
          <cell r="AI455">
            <v>0</v>
          </cell>
          <cell r="AJ455">
            <v>0</v>
          </cell>
          <cell r="AK455">
            <v>1.4143369140625</v>
          </cell>
          <cell r="AL455">
            <v>0.54302502441406297</v>
          </cell>
          <cell r="AM455">
            <v>0.110268508911133</v>
          </cell>
          <cell r="AN455">
            <v>0</v>
          </cell>
          <cell r="AO455">
            <v>0.30373287963867202</v>
          </cell>
          <cell r="AP455">
            <v>6.7479476928710902E-3</v>
          </cell>
          <cell r="AQ455">
            <v>4.6992001953124998</v>
          </cell>
          <cell r="AR455">
            <v>294939.80366549687</v>
          </cell>
          <cell r="AS455">
            <v>133677.07999999999</v>
          </cell>
          <cell r="AT455">
            <v>0</v>
          </cell>
          <cell r="AU455">
            <v>30528.972000000002</v>
          </cell>
          <cell r="AV455">
            <v>849.44825000000003</v>
          </cell>
          <cell r="AW455">
            <v>0.45073580932617197</v>
          </cell>
          <cell r="AX455">
            <v>0</v>
          </cell>
          <cell r="AY455">
            <v>964.43731249999996</v>
          </cell>
          <cell r="AZ455">
            <v>0</v>
          </cell>
          <cell r="BA455">
            <v>0</v>
          </cell>
          <cell r="BB455">
            <v>0</v>
          </cell>
          <cell r="BC455">
            <v>2982.78575</v>
          </cell>
          <cell r="BD455">
            <v>4740.1679999999997</v>
          </cell>
          <cell r="BE455">
            <v>965.94956249999996</v>
          </cell>
          <cell r="BF455">
            <v>0</v>
          </cell>
          <cell r="BG455">
            <v>2660.7</v>
          </cell>
          <cell r="BH455">
            <v>59.082835937500001</v>
          </cell>
          <cell r="BI455">
            <v>-3946.5612500000002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243.73846875000001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1347706368</v>
          </cell>
          <cell r="BT455">
            <v>0</v>
          </cell>
          <cell r="BU455">
            <v>230705664</v>
          </cell>
          <cell r="BV455">
            <v>8917380</v>
          </cell>
          <cell r="BW455">
            <v>5223.12646484375</v>
          </cell>
          <cell r="BX455">
            <v>0</v>
          </cell>
          <cell r="BY455">
            <v>15969331</v>
          </cell>
          <cell r="BZ455">
            <v>0</v>
          </cell>
          <cell r="CA455">
            <v>0</v>
          </cell>
          <cell r="CB455">
            <v>0</v>
          </cell>
          <cell r="CC455">
            <v>38489016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4984961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1160000</v>
          </cell>
          <cell r="CP455">
            <v>0</v>
          </cell>
          <cell r="CQ455">
            <v>35000</v>
          </cell>
          <cell r="CR455">
            <v>0</v>
          </cell>
          <cell r="CS455">
            <v>0</v>
          </cell>
          <cell r="CT455">
            <v>21500</v>
          </cell>
          <cell r="CU455">
            <v>0</v>
          </cell>
          <cell r="CV455">
            <v>0</v>
          </cell>
          <cell r="CW455">
            <v>18000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T455">
            <v>62950.80859375</v>
          </cell>
          <cell r="DV455">
            <v>15.302156249999999</v>
          </cell>
          <cell r="DW455">
            <v>13.967558593750001</v>
          </cell>
          <cell r="DX455">
            <v>121213.552</v>
          </cell>
        </row>
        <row r="456">
          <cell r="A456" t="str">
            <v>VACAR2012</v>
          </cell>
          <cell r="B456" t="str">
            <v>EAST</v>
          </cell>
          <cell r="C456" t="str">
            <v>VACAR</v>
          </cell>
          <cell r="D456">
            <v>2012</v>
          </cell>
          <cell r="F456">
            <v>331437.52799999999</v>
          </cell>
          <cell r="G456">
            <v>35176.9921875</v>
          </cell>
          <cell r="H456">
            <v>76.344500289201747</v>
          </cell>
          <cell r="I456">
            <v>27.254865234375</v>
          </cell>
          <cell r="J456">
            <v>0</v>
          </cell>
          <cell r="K456">
            <v>8.6442656249999992</v>
          </cell>
          <cell r="L456">
            <v>12.752139648437501</v>
          </cell>
          <cell r="M456">
            <v>2.70000004768372E-3</v>
          </cell>
          <cell r="N456">
            <v>0</v>
          </cell>
          <cell r="O456">
            <v>1.92852746582031</v>
          </cell>
          <cell r="P456">
            <v>0</v>
          </cell>
          <cell r="Q456">
            <v>0</v>
          </cell>
          <cell r="R456">
            <v>0</v>
          </cell>
          <cell r="S456">
            <v>1.7025285644531301</v>
          </cell>
          <cell r="T456">
            <v>3.0498999023437499</v>
          </cell>
          <cell r="U456">
            <v>0.36800601196289101</v>
          </cell>
          <cell r="V456">
            <v>0</v>
          </cell>
          <cell r="W456">
            <v>0.626571228027344</v>
          </cell>
          <cell r="X456">
            <v>5.5328639984130901E-2</v>
          </cell>
          <cell r="Y456">
            <v>4.6992001953124998</v>
          </cell>
          <cell r="Z456">
            <v>60.622107428550713</v>
          </cell>
          <cell r="AA456">
            <v>20.525136718750002</v>
          </cell>
          <cell r="AB456">
            <v>0</v>
          </cell>
          <cell r="AC456">
            <v>7.2011005859374997</v>
          </cell>
          <cell r="AD456">
            <v>10.776624999999999</v>
          </cell>
          <cell r="AE456">
            <v>2.0978450775146502E-3</v>
          </cell>
          <cell r="AF456">
            <v>0</v>
          </cell>
          <cell r="AG456">
            <v>1.2668714599609401</v>
          </cell>
          <cell r="AH456">
            <v>0</v>
          </cell>
          <cell r="AI456">
            <v>0</v>
          </cell>
          <cell r="AJ456">
            <v>0</v>
          </cell>
          <cell r="AK456">
            <v>1.41408752441406</v>
          </cell>
          <cell r="AL456">
            <v>0.54298632812500003</v>
          </cell>
          <cell r="AM456">
            <v>0.11032745361328099</v>
          </cell>
          <cell r="AN456">
            <v>0</v>
          </cell>
          <cell r="AO456">
            <v>0.313285614013672</v>
          </cell>
          <cell r="AP456">
            <v>1.0087922096252401E-2</v>
          </cell>
          <cell r="AQ456">
            <v>4.6992001953124998</v>
          </cell>
          <cell r="AR456">
            <v>306701.29875311285</v>
          </cell>
          <cell r="AS456">
            <v>148135.04000000001</v>
          </cell>
          <cell r="AT456">
            <v>0</v>
          </cell>
          <cell r="AU456">
            <v>28099.387999999999</v>
          </cell>
          <cell r="AV456">
            <v>1748.650625</v>
          </cell>
          <cell r="AW456">
            <v>0.43960467529296898</v>
          </cell>
          <cell r="AX456">
            <v>0</v>
          </cell>
          <cell r="AY456">
            <v>969.0786875</v>
          </cell>
          <cell r="AZ456">
            <v>0</v>
          </cell>
          <cell r="BA456">
            <v>0</v>
          </cell>
          <cell r="BB456">
            <v>0</v>
          </cell>
          <cell r="BC456">
            <v>2991.002</v>
          </cell>
          <cell r="BD456">
            <v>4753.67</v>
          </cell>
          <cell r="BE456">
            <v>969.1155</v>
          </cell>
          <cell r="BF456">
            <v>0</v>
          </cell>
          <cell r="BG456">
            <v>2751.9007499999998</v>
          </cell>
          <cell r="BH456">
            <v>88.586273437499997</v>
          </cell>
          <cell r="BI456">
            <v>-4281.8125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243.71981249999999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1489986176</v>
          </cell>
          <cell r="BT456">
            <v>0</v>
          </cell>
          <cell r="BU456">
            <v>213544400</v>
          </cell>
          <cell r="BV456">
            <v>18479726</v>
          </cell>
          <cell r="BW456">
            <v>5094.13916015625</v>
          </cell>
          <cell r="BX456">
            <v>0</v>
          </cell>
          <cell r="BY456">
            <v>16049108</v>
          </cell>
          <cell r="BZ456">
            <v>0</v>
          </cell>
          <cell r="CA456">
            <v>0</v>
          </cell>
          <cell r="CB456">
            <v>0</v>
          </cell>
          <cell r="CC456">
            <v>38595000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4991769.5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1385000</v>
          </cell>
          <cell r="CN456">
            <v>0</v>
          </cell>
          <cell r="CO456">
            <v>0</v>
          </cell>
          <cell r="CP456">
            <v>720000</v>
          </cell>
          <cell r="CQ456">
            <v>22000</v>
          </cell>
          <cell r="CR456">
            <v>0</v>
          </cell>
          <cell r="CS456">
            <v>0</v>
          </cell>
          <cell r="CT456">
            <v>21500</v>
          </cell>
          <cell r="CU456">
            <v>0</v>
          </cell>
          <cell r="CV456">
            <v>0</v>
          </cell>
          <cell r="CW456">
            <v>18900</v>
          </cell>
          <cell r="CX456">
            <v>0</v>
          </cell>
          <cell r="CY456">
            <v>340000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T456">
            <v>64495.859375</v>
          </cell>
          <cell r="DV456">
            <v>15.260467773437499</v>
          </cell>
          <cell r="DW456">
            <v>13.760300781250001</v>
          </cell>
          <cell r="DX456">
            <v>120232.52</v>
          </cell>
        </row>
        <row r="457">
          <cell r="A457" t="str">
            <v>VACAR2013</v>
          </cell>
          <cell r="B457" t="str">
            <v>EAST</v>
          </cell>
          <cell r="C457" t="str">
            <v>VACAR</v>
          </cell>
          <cell r="D457">
            <v>2013</v>
          </cell>
          <cell r="F457">
            <v>337647.304</v>
          </cell>
          <cell r="G457">
            <v>36458.34375</v>
          </cell>
          <cell r="H457">
            <v>78.848228564500829</v>
          </cell>
          <cell r="I457">
            <v>27.238181640625001</v>
          </cell>
          <cell r="J457">
            <v>0</v>
          </cell>
          <cell r="K457">
            <v>11.0470732421875</v>
          </cell>
          <cell r="L457">
            <v>12.829393554687501</v>
          </cell>
          <cell r="M457">
            <v>2.70000004768372E-3</v>
          </cell>
          <cell r="N457">
            <v>0</v>
          </cell>
          <cell r="O457">
            <v>1.92766284179688</v>
          </cell>
          <cell r="P457">
            <v>0</v>
          </cell>
          <cell r="Q457">
            <v>0</v>
          </cell>
          <cell r="R457">
            <v>0</v>
          </cell>
          <cell r="S457">
            <v>1.7025032958984401</v>
          </cell>
          <cell r="T457">
            <v>3.0498999023437499</v>
          </cell>
          <cell r="U457">
            <v>0.37807449340820304</v>
          </cell>
          <cell r="V457">
            <v>0</v>
          </cell>
          <cell r="W457">
            <v>0.62651092529296892</v>
          </cell>
          <cell r="X457">
            <v>7.4897613525390594E-2</v>
          </cell>
          <cell r="Y457">
            <v>4.6992001953124998</v>
          </cell>
          <cell r="Z457">
            <v>63.006766817331304</v>
          </cell>
          <cell r="AA457">
            <v>20.617316406250001</v>
          </cell>
          <cell r="AB457">
            <v>0</v>
          </cell>
          <cell r="AC457">
            <v>9.1950546875000008</v>
          </cell>
          <cell r="AD457">
            <v>10.8414765625</v>
          </cell>
          <cell r="AE457">
            <v>2.0982429981231698E-3</v>
          </cell>
          <cell r="AF457">
            <v>0</v>
          </cell>
          <cell r="AG457">
            <v>1.2465576171874999</v>
          </cell>
          <cell r="AH457">
            <v>0</v>
          </cell>
          <cell r="AI457">
            <v>0</v>
          </cell>
          <cell r="AJ457">
            <v>0</v>
          </cell>
          <cell r="AK457">
            <v>1.4133292236328101</v>
          </cell>
          <cell r="AL457">
            <v>0.54302502441406297</v>
          </cell>
          <cell r="AM457">
            <v>0.112893714904785</v>
          </cell>
          <cell r="AN457">
            <v>0</v>
          </cell>
          <cell r="AO457">
            <v>0.31325546264648396</v>
          </cell>
          <cell r="AP457">
            <v>1.3619250297546398E-2</v>
          </cell>
          <cell r="AQ457">
            <v>4.6992001953124998</v>
          </cell>
          <cell r="AR457">
            <v>319275.07182336424</v>
          </cell>
          <cell r="AS457">
            <v>150757.984</v>
          </cell>
          <cell r="AT457">
            <v>0</v>
          </cell>
          <cell r="AU457">
            <v>36511.031999999999</v>
          </cell>
          <cell r="AV457">
            <v>1901.95775</v>
          </cell>
          <cell r="AW457">
            <v>0.53788586425781293</v>
          </cell>
          <cell r="AX457">
            <v>0</v>
          </cell>
          <cell r="AY457">
            <v>964.43731249999996</v>
          </cell>
          <cell r="AZ457">
            <v>0</v>
          </cell>
          <cell r="BA457">
            <v>0</v>
          </cell>
          <cell r="BB457">
            <v>0</v>
          </cell>
          <cell r="BC457">
            <v>2982.78575</v>
          </cell>
          <cell r="BD457">
            <v>4741.2545</v>
          </cell>
          <cell r="BE457">
            <v>988.9441875</v>
          </cell>
          <cell r="BF457">
            <v>0</v>
          </cell>
          <cell r="BG457">
            <v>2744.1179999999999</v>
          </cell>
          <cell r="BH457">
            <v>119.283</v>
          </cell>
          <cell r="BI457">
            <v>-4744.7269999999999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242.65643750000001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1511900416</v>
          </cell>
          <cell r="BT457">
            <v>0</v>
          </cell>
          <cell r="BU457">
            <v>271699296</v>
          </cell>
          <cell r="BV457">
            <v>20103754</v>
          </cell>
          <cell r="BW457">
            <v>6233.02099609375</v>
          </cell>
          <cell r="BX457">
            <v>0</v>
          </cell>
          <cell r="BY457">
            <v>15969331</v>
          </cell>
          <cell r="BZ457">
            <v>0</v>
          </cell>
          <cell r="CA457">
            <v>0</v>
          </cell>
          <cell r="CB457">
            <v>0</v>
          </cell>
          <cell r="CC457">
            <v>38489016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4967045.5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2190000</v>
          </cell>
          <cell r="CP457">
            <v>225000</v>
          </cell>
          <cell r="CQ457">
            <v>10000</v>
          </cell>
          <cell r="CR457">
            <v>0</v>
          </cell>
          <cell r="CS457">
            <v>15000</v>
          </cell>
          <cell r="CT457">
            <v>10000</v>
          </cell>
          <cell r="CU457">
            <v>0</v>
          </cell>
          <cell r="CV457">
            <v>0</v>
          </cell>
          <cell r="CW457">
            <v>19845</v>
          </cell>
          <cell r="CX457">
            <v>0</v>
          </cell>
          <cell r="CY457">
            <v>1042800</v>
          </cell>
          <cell r="CZ457">
            <v>84000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T457">
            <v>65969.4921875</v>
          </cell>
          <cell r="DV457">
            <v>15.272130859375</v>
          </cell>
          <cell r="DW457">
            <v>14.008940429687501</v>
          </cell>
          <cell r="DX457">
            <v>122064.808</v>
          </cell>
        </row>
        <row r="458">
          <cell r="A458" t="str">
            <v>VACAR2014</v>
          </cell>
          <cell r="B458" t="str">
            <v>EAST</v>
          </cell>
          <cell r="C458" t="str">
            <v>VACAR</v>
          </cell>
          <cell r="D458">
            <v>2014</v>
          </cell>
          <cell r="F458">
            <v>345736.016</v>
          </cell>
          <cell r="G458">
            <v>37290.8193359375</v>
          </cell>
          <cell r="H458">
            <v>79.653349948167801</v>
          </cell>
          <cell r="I458">
            <v>26.686429687499999</v>
          </cell>
          <cell r="J458">
            <v>0</v>
          </cell>
          <cell r="K458">
            <v>12.2408544921875</v>
          </cell>
          <cell r="L458">
            <v>13.135284179687501</v>
          </cell>
          <cell r="M458">
            <v>2.70000004768372E-3</v>
          </cell>
          <cell r="N458">
            <v>0</v>
          </cell>
          <cell r="O458">
            <v>1.8179312744140601</v>
          </cell>
          <cell r="P458">
            <v>0</v>
          </cell>
          <cell r="Q458">
            <v>0</v>
          </cell>
          <cell r="R458">
            <v>0</v>
          </cell>
          <cell r="S458">
            <v>1.7025032958984401</v>
          </cell>
          <cell r="T458">
            <v>3.0498999023437499</v>
          </cell>
          <cell r="U458">
            <v>0.40314297485351602</v>
          </cell>
          <cell r="V458">
            <v>0</v>
          </cell>
          <cell r="W458">
            <v>0.62651092529296892</v>
          </cell>
          <cell r="X458">
            <v>9.5408645629882799E-2</v>
          </cell>
          <cell r="Y458">
            <v>4.6992001953124998</v>
          </cell>
          <cell r="Z458">
            <v>63.66859690403939</v>
          </cell>
          <cell r="AA458">
            <v>20.313654296875001</v>
          </cell>
          <cell r="AB458">
            <v>0</v>
          </cell>
          <cell r="AC458">
            <v>10.1768359375</v>
          </cell>
          <cell r="AD458">
            <v>11.115135742187499</v>
          </cell>
          <cell r="AE458">
            <v>2.0982429981231698E-3</v>
          </cell>
          <cell r="AF458">
            <v>0</v>
          </cell>
          <cell r="AG458">
            <v>1.12913110351563</v>
          </cell>
          <cell r="AH458">
            <v>0</v>
          </cell>
          <cell r="AI458">
            <v>0</v>
          </cell>
          <cell r="AJ458">
            <v>0</v>
          </cell>
          <cell r="AK458">
            <v>1.4084385986328101</v>
          </cell>
          <cell r="AL458">
            <v>0.54302502441406297</v>
          </cell>
          <cell r="AM458">
            <v>0.120013488769531</v>
          </cell>
          <cell r="AN458">
            <v>0</v>
          </cell>
          <cell r="AO458">
            <v>0.31325546264648396</v>
          </cell>
          <cell r="AP458">
            <v>1.7314670562744102E-2</v>
          </cell>
          <cell r="AQ458">
            <v>4.6992001953124998</v>
          </cell>
          <cell r="AR458">
            <v>328628.56326489255</v>
          </cell>
          <cell r="AS458">
            <v>149260.24</v>
          </cell>
          <cell r="AT458">
            <v>0</v>
          </cell>
          <cell r="AU458">
            <v>47796.92</v>
          </cell>
          <cell r="AV458">
            <v>2869.3615</v>
          </cell>
          <cell r="AW458">
            <v>0.89926489257812503</v>
          </cell>
          <cell r="AX458">
            <v>0</v>
          </cell>
          <cell r="AY458">
            <v>925.98737500000004</v>
          </cell>
          <cell r="AZ458">
            <v>0</v>
          </cell>
          <cell r="BA458">
            <v>0</v>
          </cell>
          <cell r="BB458">
            <v>0</v>
          </cell>
          <cell r="BC458">
            <v>2982.78575</v>
          </cell>
          <cell r="BD458">
            <v>4751.4134999999997</v>
          </cell>
          <cell r="BE458">
            <v>1051.318125</v>
          </cell>
          <cell r="BF458">
            <v>0</v>
          </cell>
          <cell r="BG458">
            <v>2744.1179999999999</v>
          </cell>
          <cell r="BH458">
            <v>151.66234374999999</v>
          </cell>
          <cell r="BI458">
            <v>-5309.1064999999999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247.83590624999999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1494186240</v>
          </cell>
          <cell r="BT458">
            <v>0</v>
          </cell>
          <cell r="BU458">
            <v>351253536</v>
          </cell>
          <cell r="BV458">
            <v>30208874</v>
          </cell>
          <cell r="BW458">
            <v>10420.681640625</v>
          </cell>
          <cell r="BX458">
            <v>0</v>
          </cell>
          <cell r="BY458">
            <v>15661732</v>
          </cell>
          <cell r="BZ458">
            <v>0</v>
          </cell>
          <cell r="CA458">
            <v>0</v>
          </cell>
          <cell r="CB458">
            <v>0</v>
          </cell>
          <cell r="CC458">
            <v>38489016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5040248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30000</v>
          </cell>
          <cell r="CT458">
            <v>50000</v>
          </cell>
          <cell r="CU458">
            <v>0</v>
          </cell>
          <cell r="CV458">
            <v>0</v>
          </cell>
          <cell r="CW458">
            <v>20837</v>
          </cell>
          <cell r="CX458">
            <v>0</v>
          </cell>
          <cell r="CY458">
            <v>786000</v>
          </cell>
          <cell r="CZ458">
            <v>66700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250000</v>
          </cell>
          <cell r="DF458">
            <v>100000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T458">
            <v>67555.869140625</v>
          </cell>
          <cell r="DV458">
            <v>15.193484375000001</v>
          </cell>
          <cell r="DW458">
            <v>13.830494140624999</v>
          </cell>
          <cell r="DX458">
            <v>121155.128</v>
          </cell>
        </row>
        <row r="459">
          <cell r="A459" t="str">
            <v>VACAR2015</v>
          </cell>
          <cell r="B459" t="str">
            <v>EAST</v>
          </cell>
          <cell r="C459" t="str">
            <v>VACAR</v>
          </cell>
          <cell r="D459">
            <v>2015</v>
          </cell>
          <cell r="F459">
            <v>353359.84</v>
          </cell>
          <cell r="G459">
            <v>37941.171875</v>
          </cell>
          <cell r="H459">
            <v>79.34862940216064</v>
          </cell>
          <cell r="I459">
            <v>25.750974609375</v>
          </cell>
          <cell r="J459">
            <v>0</v>
          </cell>
          <cell r="K459">
            <v>12.723045898437499</v>
          </cell>
          <cell r="L459">
            <v>13.2352841796875</v>
          </cell>
          <cell r="M459">
            <v>0</v>
          </cell>
          <cell r="N459">
            <v>0</v>
          </cell>
          <cell r="O459">
            <v>1.7402786865234401</v>
          </cell>
          <cell r="P459">
            <v>0</v>
          </cell>
          <cell r="Q459">
            <v>0</v>
          </cell>
          <cell r="R459">
            <v>0</v>
          </cell>
          <cell r="S459">
            <v>1.7025032958984401</v>
          </cell>
          <cell r="T459">
            <v>3.0498999023437499</v>
          </cell>
          <cell r="U459">
            <v>0.413006011962891</v>
          </cell>
          <cell r="V459">
            <v>0</v>
          </cell>
          <cell r="W459">
            <v>0.62651092529296892</v>
          </cell>
          <cell r="X459">
            <v>0.11694522857666</v>
          </cell>
          <cell r="Y459">
            <v>4.6992001953124998</v>
          </cell>
          <cell r="Z459">
            <v>63.461991378784177</v>
          </cell>
          <cell r="AA459">
            <v>19.635255859375</v>
          </cell>
          <cell r="AB459">
            <v>0</v>
          </cell>
          <cell r="AC459">
            <v>10.645705078124999</v>
          </cell>
          <cell r="AD459">
            <v>11.2068642578125</v>
          </cell>
          <cell r="AE459">
            <v>0</v>
          </cell>
          <cell r="AF459">
            <v>0</v>
          </cell>
          <cell r="AG459">
            <v>1.0785355224609401</v>
          </cell>
          <cell r="AH459">
            <v>0</v>
          </cell>
          <cell r="AI459">
            <v>0</v>
          </cell>
          <cell r="AJ459">
            <v>0</v>
          </cell>
          <cell r="AK459">
            <v>1.4062183837890601</v>
          </cell>
          <cell r="AL459">
            <v>0.54302502441406297</v>
          </cell>
          <cell r="AM459">
            <v>0.12780216217040999</v>
          </cell>
          <cell r="AN459">
            <v>0</v>
          </cell>
          <cell r="AO459">
            <v>0.31325546264648396</v>
          </cell>
          <cell r="AP459">
            <v>2.11948623657227E-2</v>
          </cell>
          <cell r="AQ459">
            <v>4.6992001953124998</v>
          </cell>
          <cell r="AR459">
            <v>336194.11590624996</v>
          </cell>
          <cell r="AS459">
            <v>137416.592</v>
          </cell>
          <cell r="AT459">
            <v>0</v>
          </cell>
          <cell r="AU459">
            <v>67336.88</v>
          </cell>
          <cell r="AV459">
            <v>4474.0465000000004</v>
          </cell>
          <cell r="AW459">
            <v>0</v>
          </cell>
          <cell r="AX459">
            <v>0</v>
          </cell>
          <cell r="AY459">
            <v>898.77793750000001</v>
          </cell>
          <cell r="AZ459">
            <v>0</v>
          </cell>
          <cell r="BA459">
            <v>0</v>
          </cell>
          <cell r="BB459">
            <v>0</v>
          </cell>
          <cell r="BC459">
            <v>2982.78575</v>
          </cell>
          <cell r="BD459">
            <v>4755.4184999999998</v>
          </cell>
          <cell r="BE459">
            <v>1119.546875</v>
          </cell>
          <cell r="BF459">
            <v>0</v>
          </cell>
          <cell r="BG459">
            <v>2744.1179999999999</v>
          </cell>
          <cell r="BH459">
            <v>185.66149999999999</v>
          </cell>
          <cell r="BI459">
            <v>-6065.9229999999998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250.62784375000001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1367774848</v>
          </cell>
          <cell r="BT459">
            <v>0</v>
          </cell>
          <cell r="BU459">
            <v>487414624</v>
          </cell>
          <cell r="BV459">
            <v>47182260</v>
          </cell>
          <cell r="BW459">
            <v>0</v>
          </cell>
          <cell r="BX459">
            <v>0</v>
          </cell>
          <cell r="BY459">
            <v>15096553</v>
          </cell>
          <cell r="BZ459">
            <v>0</v>
          </cell>
          <cell r="CA459">
            <v>0</v>
          </cell>
          <cell r="CB459">
            <v>0</v>
          </cell>
          <cell r="CC459">
            <v>38489016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5077413.5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18000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21879</v>
          </cell>
          <cell r="CX459">
            <v>0</v>
          </cell>
          <cell r="CY459">
            <v>1574400</v>
          </cell>
          <cell r="CZ459">
            <v>138000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400000</v>
          </cell>
          <cell r="DF459">
            <v>100000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T459">
            <v>69029.4609375</v>
          </cell>
          <cell r="DV459">
            <v>15.29098046875</v>
          </cell>
          <cell r="DW459">
            <v>13.784934570312499</v>
          </cell>
          <cell r="DX459">
            <v>120095.584</v>
          </cell>
        </row>
        <row r="460">
          <cell r="A460" t="str">
            <v>VACAR2016</v>
          </cell>
          <cell r="B460" t="str">
            <v>EAST</v>
          </cell>
          <cell r="C460" t="str">
            <v>VACAR</v>
          </cell>
          <cell r="D460">
            <v>2016</v>
          </cell>
          <cell r="F460">
            <v>356529.48800000001</v>
          </cell>
          <cell r="G460">
            <v>40564.068359375</v>
          </cell>
          <cell r="H460">
            <v>83.801847808837906</v>
          </cell>
          <cell r="I460">
            <v>24.29071875</v>
          </cell>
          <cell r="J460">
            <v>0</v>
          </cell>
          <cell r="K460">
            <v>18.874265625</v>
          </cell>
          <cell r="L460">
            <v>13.198124023437501</v>
          </cell>
          <cell r="M460">
            <v>0</v>
          </cell>
          <cell r="N460">
            <v>0</v>
          </cell>
          <cell r="O460">
            <v>1.5836767578124999</v>
          </cell>
          <cell r="P460">
            <v>0</v>
          </cell>
          <cell r="Q460">
            <v>0</v>
          </cell>
          <cell r="R460">
            <v>0</v>
          </cell>
          <cell r="S460">
            <v>1.7025285644531301</v>
          </cell>
          <cell r="T460">
            <v>3.0498999023437499</v>
          </cell>
          <cell r="U460">
            <v>0.43300601196289101</v>
          </cell>
          <cell r="V460">
            <v>0</v>
          </cell>
          <cell r="W460">
            <v>0.626571228027344</v>
          </cell>
          <cell r="X460">
            <v>0.131957336425781</v>
          </cell>
          <cell r="Y460">
            <v>4.6992001953124998</v>
          </cell>
          <cell r="Z460">
            <v>68.463269733428945</v>
          </cell>
          <cell r="AA460">
            <v>18.498261718750001</v>
          </cell>
          <cell r="AB460">
            <v>0</v>
          </cell>
          <cell r="AC460">
            <v>16.589927734374999</v>
          </cell>
          <cell r="AD460">
            <v>11.165140624999999</v>
          </cell>
          <cell r="AE460">
            <v>0</v>
          </cell>
          <cell r="AF460">
            <v>0</v>
          </cell>
          <cell r="AG460">
            <v>0.728738525390625</v>
          </cell>
          <cell r="AH460">
            <v>0</v>
          </cell>
          <cell r="AI460">
            <v>0</v>
          </cell>
          <cell r="AJ460">
            <v>0</v>
          </cell>
          <cell r="AK460">
            <v>1.37131872558594</v>
          </cell>
          <cell r="AL460">
            <v>1.0197621459960899</v>
          </cell>
          <cell r="AM460">
            <v>0.135416870117188</v>
          </cell>
          <cell r="AN460">
            <v>0</v>
          </cell>
          <cell r="AO460">
            <v>0.313285614013672</v>
          </cell>
          <cell r="AP460">
            <v>2.37722663879395E-2</v>
          </cell>
          <cell r="AQ460">
            <v>4.6992001953124998</v>
          </cell>
          <cell r="AR460">
            <v>358829.801296875</v>
          </cell>
          <cell r="AS460">
            <v>120355.10400000001</v>
          </cell>
          <cell r="AT460">
            <v>0</v>
          </cell>
          <cell r="AU460">
            <v>103896.064</v>
          </cell>
          <cell r="AV460">
            <v>1634.7146250000001</v>
          </cell>
          <cell r="AW460">
            <v>0</v>
          </cell>
          <cell r="AX460">
            <v>0</v>
          </cell>
          <cell r="AY460">
            <v>904.32456249999996</v>
          </cell>
          <cell r="AZ460">
            <v>0</v>
          </cell>
          <cell r="BA460">
            <v>0</v>
          </cell>
          <cell r="BB460">
            <v>0</v>
          </cell>
          <cell r="BC460">
            <v>2991.002</v>
          </cell>
          <cell r="BD460">
            <v>8947.4760000000006</v>
          </cell>
          <cell r="BE460">
            <v>1189.4581250000001</v>
          </cell>
          <cell r="BF460">
            <v>0</v>
          </cell>
          <cell r="BG460">
            <v>2751.9007499999998</v>
          </cell>
          <cell r="BH460">
            <v>208.80673437499999</v>
          </cell>
          <cell r="BI460">
            <v>-6308.6734999999999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1198642432</v>
          </cell>
          <cell r="BT460">
            <v>0</v>
          </cell>
          <cell r="BU460">
            <v>734412288</v>
          </cell>
          <cell r="BV460">
            <v>17143448</v>
          </cell>
          <cell r="BW460">
            <v>0</v>
          </cell>
          <cell r="BX460">
            <v>0</v>
          </cell>
          <cell r="BY460">
            <v>15185051</v>
          </cell>
          <cell r="BZ460">
            <v>0</v>
          </cell>
          <cell r="CA460">
            <v>0</v>
          </cell>
          <cell r="CB460">
            <v>0</v>
          </cell>
          <cell r="CC460">
            <v>38595000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35351</v>
          </cell>
          <cell r="CU460">
            <v>0</v>
          </cell>
          <cell r="CV460">
            <v>0</v>
          </cell>
          <cell r="CW460">
            <v>8144</v>
          </cell>
          <cell r="CX460">
            <v>0</v>
          </cell>
          <cell r="CY460">
            <v>241510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3200000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Q460">
            <v>3.3393701433723315</v>
          </cell>
          <cell r="DR460">
            <v>5.6690292605779495</v>
          </cell>
          <cell r="DS460">
            <v>19.288276921164112</v>
          </cell>
          <cell r="DT460">
            <v>70627.330078125</v>
          </cell>
          <cell r="DU460">
            <v>13.884144643088483</v>
          </cell>
          <cell r="DV460">
            <v>15.211899414062501</v>
          </cell>
          <cell r="DW460">
            <v>13.918445312499999</v>
          </cell>
          <cell r="DX460">
            <v>122259.624</v>
          </cell>
        </row>
        <row r="461">
          <cell r="A461" t="str">
            <v>VACAR2017</v>
          </cell>
          <cell r="B461" t="str">
            <v>EAST</v>
          </cell>
          <cell r="C461" t="str">
            <v>VACAR</v>
          </cell>
          <cell r="D461">
            <v>2017</v>
          </cell>
          <cell r="F461">
            <v>361462.48</v>
          </cell>
          <cell r="G461">
            <v>41526.2880859375</v>
          </cell>
          <cell r="H461">
            <v>85.127819412231418</v>
          </cell>
          <cell r="I461">
            <v>24.064601562499998</v>
          </cell>
          <cell r="J461">
            <v>0</v>
          </cell>
          <cell r="K461">
            <v>20.073044921874999</v>
          </cell>
          <cell r="L461">
            <v>13.545284179687499</v>
          </cell>
          <cell r="M461">
            <v>0</v>
          </cell>
          <cell r="N461">
            <v>0</v>
          </cell>
          <cell r="O461">
            <v>1.5829483642578099</v>
          </cell>
          <cell r="P461">
            <v>0</v>
          </cell>
          <cell r="Q461">
            <v>0</v>
          </cell>
          <cell r="R461">
            <v>0</v>
          </cell>
          <cell r="S461">
            <v>1.7025032958984401</v>
          </cell>
          <cell r="T461">
            <v>3.0498999023437499</v>
          </cell>
          <cell r="U461">
            <v>0.43300601196289101</v>
          </cell>
          <cell r="V461">
            <v>0</v>
          </cell>
          <cell r="W461">
            <v>0.62651092529296892</v>
          </cell>
          <cell r="X461">
            <v>0.139335678100586</v>
          </cell>
          <cell r="Y461">
            <v>4.6992001953124998</v>
          </cell>
          <cell r="Z461">
            <v>69.712563524246207</v>
          </cell>
          <cell r="AA461">
            <v>18.330648437499999</v>
          </cell>
          <cell r="AB461">
            <v>0</v>
          </cell>
          <cell r="AC461">
            <v>17.756884765624999</v>
          </cell>
          <cell r="AD461">
            <v>11.503256835937499</v>
          </cell>
          <cell r="AE461">
            <v>0</v>
          </cell>
          <cell r="AF461">
            <v>0</v>
          </cell>
          <cell r="AG461">
            <v>0.71543450927734398</v>
          </cell>
          <cell r="AH461">
            <v>0</v>
          </cell>
          <cell r="AI461">
            <v>0</v>
          </cell>
          <cell r="AJ461">
            <v>0</v>
          </cell>
          <cell r="AK461">
            <v>1.3682353515625001</v>
          </cell>
          <cell r="AL461">
            <v>1.0176614990234401</v>
          </cell>
          <cell r="AM461">
            <v>0.13535449218750001</v>
          </cell>
          <cell r="AN461">
            <v>0</v>
          </cell>
          <cell r="AO461">
            <v>0.31325546264648396</v>
          </cell>
          <cell r="AP461">
            <v>2.5105607986450198E-2</v>
          </cell>
          <cell r="AQ461">
            <v>4.6992001953124998</v>
          </cell>
          <cell r="AR461">
            <v>366153.47671874997</v>
          </cell>
          <cell r="AS461">
            <v>118299.28</v>
          </cell>
          <cell r="AT461">
            <v>0</v>
          </cell>
          <cell r="AU461">
            <v>113865.76</v>
          </cell>
          <cell r="AV461">
            <v>2104.3427499999998</v>
          </cell>
          <cell r="AW461">
            <v>0</v>
          </cell>
          <cell r="AX461">
            <v>0</v>
          </cell>
          <cell r="AY461">
            <v>899.88493749999998</v>
          </cell>
          <cell r="AZ461">
            <v>0</v>
          </cell>
          <cell r="BA461">
            <v>0</v>
          </cell>
          <cell r="BB461">
            <v>0</v>
          </cell>
          <cell r="BC461">
            <v>2982.78575</v>
          </cell>
          <cell r="BD461">
            <v>8911.2919999999995</v>
          </cell>
          <cell r="BE461">
            <v>1185.705375</v>
          </cell>
          <cell r="BF461">
            <v>0</v>
          </cell>
          <cell r="BG461">
            <v>2744.1179999999999</v>
          </cell>
          <cell r="BH461">
            <v>219.92240624999999</v>
          </cell>
          <cell r="BI461">
            <v>-6363.9425000000001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1177969152</v>
          </cell>
          <cell r="BT461">
            <v>0</v>
          </cell>
          <cell r="BU461">
            <v>803451648</v>
          </cell>
          <cell r="BV461">
            <v>21996732</v>
          </cell>
          <cell r="BW461">
            <v>0</v>
          </cell>
          <cell r="BX461">
            <v>0</v>
          </cell>
          <cell r="BY461">
            <v>15108012</v>
          </cell>
          <cell r="BZ461">
            <v>0</v>
          </cell>
          <cell r="CA461">
            <v>0</v>
          </cell>
          <cell r="CB461">
            <v>0</v>
          </cell>
          <cell r="CC461">
            <v>38489016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38495</v>
          </cell>
          <cell r="CU461">
            <v>0</v>
          </cell>
          <cell r="CV461">
            <v>0</v>
          </cell>
          <cell r="CW461">
            <v>6981</v>
          </cell>
          <cell r="CX461">
            <v>0</v>
          </cell>
          <cell r="CY461">
            <v>333150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1200000</v>
          </cell>
          <cell r="DF461">
            <v>350000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Q461">
            <v>3.4085892598993968</v>
          </cell>
          <cell r="DR461">
            <v>5.744837927073366</v>
          </cell>
          <cell r="DS461">
            <v>19.751692843505818</v>
          </cell>
          <cell r="DT461">
            <v>71904.849609375</v>
          </cell>
          <cell r="DU461">
            <v>14.026899583507149</v>
          </cell>
          <cell r="DV461">
            <v>15.211484375</v>
          </cell>
          <cell r="DW461">
            <v>13.8475263671875</v>
          </cell>
          <cell r="DX461">
            <v>121304.32799999999</v>
          </cell>
        </row>
        <row r="462">
          <cell r="A462" t="str">
            <v>VACAR2018</v>
          </cell>
          <cell r="B462" t="str">
            <v>EAST</v>
          </cell>
          <cell r="C462" t="str">
            <v>VACAR</v>
          </cell>
          <cell r="D462">
            <v>2018</v>
          </cell>
          <cell r="F462">
            <v>367868.62400000001</v>
          </cell>
          <cell r="G462">
            <v>43190.4794921875</v>
          </cell>
          <cell r="H462">
            <v>88.423039260864243</v>
          </cell>
          <cell r="I462">
            <v>23.718029296874999</v>
          </cell>
          <cell r="J462">
            <v>0</v>
          </cell>
          <cell r="K462">
            <v>22.873044921875</v>
          </cell>
          <cell r="L462">
            <v>13.7202841796875</v>
          </cell>
          <cell r="M462">
            <v>0</v>
          </cell>
          <cell r="N462">
            <v>0</v>
          </cell>
          <cell r="O462">
            <v>1.5829483642578099</v>
          </cell>
          <cell r="P462">
            <v>0</v>
          </cell>
          <cell r="Q462">
            <v>0</v>
          </cell>
          <cell r="R462">
            <v>0</v>
          </cell>
          <cell r="S462">
            <v>1.7025032958984401</v>
          </cell>
          <cell r="T462">
            <v>3.0498999023437499</v>
          </cell>
          <cell r="U462">
            <v>0.43300601196289101</v>
          </cell>
          <cell r="V462">
            <v>0</v>
          </cell>
          <cell r="W462">
            <v>0.62651092529296892</v>
          </cell>
          <cell r="X462">
            <v>0.151229354858398</v>
          </cell>
          <cell r="Y462">
            <v>4.6992001953124998</v>
          </cell>
          <cell r="Z462">
            <v>72.748663482666018</v>
          </cell>
          <cell r="AA462">
            <v>18.104181640625001</v>
          </cell>
          <cell r="AB462">
            <v>0</v>
          </cell>
          <cell r="AC462">
            <v>20.465771484375001</v>
          </cell>
          <cell r="AD462">
            <v>11.666015625</v>
          </cell>
          <cell r="AE462">
            <v>0</v>
          </cell>
          <cell r="AF462">
            <v>0</v>
          </cell>
          <cell r="AG462">
            <v>0.68301593017578099</v>
          </cell>
          <cell r="AH462">
            <v>0</v>
          </cell>
          <cell r="AI462">
            <v>0</v>
          </cell>
          <cell r="AJ462">
            <v>0</v>
          </cell>
          <cell r="AK462">
            <v>1.3562373046875</v>
          </cell>
          <cell r="AL462">
            <v>1.0176614990234401</v>
          </cell>
          <cell r="AM462">
            <v>0.13535449218750001</v>
          </cell>
          <cell r="AN462">
            <v>0</v>
          </cell>
          <cell r="AO462">
            <v>0.31325546264648396</v>
          </cell>
          <cell r="AP462">
            <v>2.7856567382812499E-2</v>
          </cell>
          <cell r="AQ462">
            <v>4.6992001953124998</v>
          </cell>
          <cell r="AR462">
            <v>379967.02706250001</v>
          </cell>
          <cell r="AS462">
            <v>110855.664</v>
          </cell>
          <cell r="AT462">
            <v>0</v>
          </cell>
          <cell r="AU462">
            <v>132169.92800000001</v>
          </cell>
          <cell r="AV462">
            <v>1745.4548749999999</v>
          </cell>
          <cell r="AW462">
            <v>0</v>
          </cell>
          <cell r="AX462">
            <v>0</v>
          </cell>
          <cell r="AY462">
            <v>899.88493749999998</v>
          </cell>
          <cell r="AZ462">
            <v>0</v>
          </cell>
          <cell r="BA462">
            <v>0</v>
          </cell>
          <cell r="BB462">
            <v>0</v>
          </cell>
          <cell r="BC462">
            <v>2982.78575</v>
          </cell>
          <cell r="BD462">
            <v>8903.3140000000003</v>
          </cell>
          <cell r="BE462">
            <v>1185.5615</v>
          </cell>
          <cell r="BF462">
            <v>0</v>
          </cell>
          <cell r="BG462">
            <v>2744.1179999999999</v>
          </cell>
          <cell r="BH462">
            <v>244.00899999999999</v>
          </cell>
          <cell r="BI462">
            <v>-6857.4849999999997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1109689728</v>
          </cell>
          <cell r="BT462">
            <v>0</v>
          </cell>
          <cell r="BU462">
            <v>927507008</v>
          </cell>
          <cell r="BV462">
            <v>18137430</v>
          </cell>
          <cell r="BW462">
            <v>0</v>
          </cell>
          <cell r="BX462">
            <v>0</v>
          </cell>
          <cell r="BY462">
            <v>15108012</v>
          </cell>
          <cell r="BZ462">
            <v>0</v>
          </cell>
          <cell r="CA462">
            <v>0</v>
          </cell>
          <cell r="CB462">
            <v>0</v>
          </cell>
          <cell r="CC462">
            <v>38489016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1117000</v>
          </cell>
          <cell r="CR462">
            <v>0</v>
          </cell>
          <cell r="CS462">
            <v>0</v>
          </cell>
          <cell r="CT462">
            <v>37206</v>
          </cell>
          <cell r="CU462">
            <v>0</v>
          </cell>
          <cell r="CV462">
            <v>0</v>
          </cell>
          <cell r="CW462">
            <v>14300</v>
          </cell>
          <cell r="CX462">
            <v>0</v>
          </cell>
          <cell r="CY462">
            <v>304010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2800000</v>
          </cell>
          <cell r="DF462">
            <v>175000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Q462">
            <v>3.477754324134827</v>
          </cell>
          <cell r="DR462">
            <v>5.7163956221018655</v>
          </cell>
          <cell r="DS462">
            <v>20.205183597285995</v>
          </cell>
          <cell r="DT462">
            <v>73160.607421875</v>
          </cell>
          <cell r="DU462">
            <v>14.155952635941642</v>
          </cell>
          <cell r="DV462">
            <v>15.866382812499999</v>
          </cell>
          <cell r="DW462">
            <v>14.280113281249999</v>
          </cell>
          <cell r="DX462">
            <v>125093.792</v>
          </cell>
        </row>
        <row r="463">
          <cell r="A463" t="str">
            <v>VACAR2019</v>
          </cell>
          <cell r="B463" t="str">
            <v>EAST</v>
          </cell>
          <cell r="C463" t="str">
            <v>VACAR</v>
          </cell>
          <cell r="D463">
            <v>2019</v>
          </cell>
          <cell r="F463">
            <v>374215.92800000001</v>
          </cell>
          <cell r="G463">
            <v>43897.5546875</v>
          </cell>
          <cell r="H463">
            <v>88.508424438476553</v>
          </cell>
          <cell r="I463">
            <v>23.330103515625002</v>
          </cell>
          <cell r="J463">
            <v>0</v>
          </cell>
          <cell r="K463">
            <v>22.873044921875</v>
          </cell>
          <cell r="L463">
            <v>13.7202841796875</v>
          </cell>
          <cell r="M463">
            <v>0</v>
          </cell>
          <cell r="N463">
            <v>0</v>
          </cell>
          <cell r="O463">
            <v>1.5829483642578099</v>
          </cell>
          <cell r="P463">
            <v>0</v>
          </cell>
          <cell r="Q463">
            <v>0</v>
          </cell>
          <cell r="R463">
            <v>0</v>
          </cell>
          <cell r="S463">
            <v>1.7025032958984401</v>
          </cell>
          <cell r="T463">
            <v>3.0498999023437499</v>
          </cell>
          <cell r="U463">
            <v>0.43300601196289101</v>
          </cell>
          <cell r="V463">
            <v>0</v>
          </cell>
          <cell r="W463">
            <v>0.62651092529296892</v>
          </cell>
          <cell r="X463">
            <v>0.162438751220703</v>
          </cell>
          <cell r="Y463">
            <v>4.6992001953124998</v>
          </cell>
          <cell r="Z463">
            <v>73.110267301559446</v>
          </cell>
          <cell r="AA463">
            <v>17.860357421875001</v>
          </cell>
          <cell r="AB463">
            <v>0</v>
          </cell>
          <cell r="AC463">
            <v>20.462583984375001</v>
          </cell>
          <cell r="AD463">
            <v>11.650325195312501</v>
          </cell>
          <cell r="AE463">
            <v>0</v>
          </cell>
          <cell r="AF463">
            <v>0</v>
          </cell>
          <cell r="AG463">
            <v>0.65745825195312502</v>
          </cell>
          <cell r="AH463">
            <v>0</v>
          </cell>
          <cell r="AI463">
            <v>0</v>
          </cell>
          <cell r="AJ463">
            <v>0</v>
          </cell>
          <cell r="AK463">
            <v>1.3542236328124999</v>
          </cell>
          <cell r="AL463">
            <v>1.0176614990234401</v>
          </cell>
          <cell r="AM463">
            <v>0.13535449218750001</v>
          </cell>
          <cell r="AN463">
            <v>0</v>
          </cell>
          <cell r="AO463">
            <v>0.31325546264648396</v>
          </cell>
          <cell r="AP463">
            <v>3.0096189498901398E-2</v>
          </cell>
          <cell r="AQ463">
            <v>4.6992001953124998</v>
          </cell>
          <cell r="AR463">
            <v>385946.66721874999</v>
          </cell>
          <cell r="AS463">
            <v>108848.488</v>
          </cell>
          <cell r="AT463">
            <v>0</v>
          </cell>
          <cell r="AU463">
            <v>134488.992</v>
          </cell>
          <cell r="AV463">
            <v>1934.4771249999999</v>
          </cell>
          <cell r="AW463">
            <v>0</v>
          </cell>
          <cell r="AX463">
            <v>0</v>
          </cell>
          <cell r="AY463">
            <v>899.88493749999998</v>
          </cell>
          <cell r="AZ463">
            <v>0</v>
          </cell>
          <cell r="BA463">
            <v>0</v>
          </cell>
          <cell r="BB463">
            <v>0</v>
          </cell>
          <cell r="BC463">
            <v>2982.78575</v>
          </cell>
          <cell r="BD463">
            <v>8901.6170000000002</v>
          </cell>
          <cell r="BE463">
            <v>1185.5607500000001</v>
          </cell>
          <cell r="BF463">
            <v>0</v>
          </cell>
          <cell r="BG463">
            <v>2744.1179999999999</v>
          </cell>
          <cell r="BH463">
            <v>263.63665624999999</v>
          </cell>
          <cell r="BI463">
            <v>-7087.509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1088969344</v>
          </cell>
          <cell r="BT463">
            <v>0</v>
          </cell>
          <cell r="BU463">
            <v>944639168</v>
          </cell>
          <cell r="BV463">
            <v>20133604</v>
          </cell>
          <cell r="BW463">
            <v>0</v>
          </cell>
          <cell r="BX463">
            <v>0</v>
          </cell>
          <cell r="BY463">
            <v>15108012</v>
          </cell>
          <cell r="BZ463">
            <v>0</v>
          </cell>
          <cell r="CA463">
            <v>0</v>
          </cell>
          <cell r="CB463">
            <v>0</v>
          </cell>
          <cell r="CC463">
            <v>38489016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38500</v>
          </cell>
          <cell r="CU463">
            <v>0</v>
          </cell>
          <cell r="CV463">
            <v>0</v>
          </cell>
          <cell r="CW463">
            <v>9696</v>
          </cell>
          <cell r="CX463">
            <v>0</v>
          </cell>
          <cell r="CY463">
            <v>622500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Q463">
            <v>3.5508263123337289</v>
          </cell>
          <cell r="DR463">
            <v>5.8290188322997842</v>
          </cell>
          <cell r="DS463">
            <v>20.147153543431127</v>
          </cell>
          <cell r="DT463">
            <v>74407.61328125</v>
          </cell>
          <cell r="DU463">
            <v>13.786831092278378</v>
          </cell>
          <cell r="DV463">
            <v>16.328484374999999</v>
          </cell>
          <cell r="DW463">
            <v>14.9297509765625</v>
          </cell>
          <cell r="DX463">
            <v>130784.61599999999</v>
          </cell>
        </row>
        <row r="464">
          <cell r="A464" t="str">
            <v>VACAR2020</v>
          </cell>
          <cell r="B464" t="str">
            <v>EAST</v>
          </cell>
          <cell r="C464" t="str">
            <v>VACAR</v>
          </cell>
          <cell r="D464">
            <v>2020</v>
          </cell>
          <cell r="F464">
            <v>382009.46399999998</v>
          </cell>
          <cell r="G464">
            <v>44316.8388671875</v>
          </cell>
          <cell r="H464">
            <v>89.801014770507805</v>
          </cell>
          <cell r="I464">
            <v>22.685535156250001</v>
          </cell>
          <cell r="J464">
            <v>0</v>
          </cell>
          <cell r="K464">
            <v>23.674265625</v>
          </cell>
          <cell r="L464">
            <v>13.723124023437499</v>
          </cell>
          <cell r="M464">
            <v>0</v>
          </cell>
          <cell r="N464">
            <v>0</v>
          </cell>
          <cell r="O464">
            <v>1.5836767578124999</v>
          </cell>
          <cell r="P464">
            <v>0</v>
          </cell>
          <cell r="Q464">
            <v>0</v>
          </cell>
          <cell r="R464">
            <v>0</v>
          </cell>
          <cell r="S464">
            <v>1.7025285644531301</v>
          </cell>
          <cell r="T464">
            <v>3.0498999023437499</v>
          </cell>
          <cell r="U464">
            <v>0.43300601196289101</v>
          </cell>
          <cell r="V464">
            <v>0</v>
          </cell>
          <cell r="W464">
            <v>0.626571228027344</v>
          </cell>
          <cell r="X464">
            <v>0.17730886840820301</v>
          </cell>
          <cell r="Y464">
            <v>4.6992001953124998</v>
          </cell>
          <cell r="Z464">
            <v>74.437854133605953</v>
          </cell>
          <cell r="AA464">
            <v>17.446291015625</v>
          </cell>
          <cell r="AB464">
            <v>0</v>
          </cell>
          <cell r="AC464">
            <v>21.231671875</v>
          </cell>
          <cell r="AD464">
            <v>11.6393583984375</v>
          </cell>
          <cell r="AE464">
            <v>0</v>
          </cell>
          <cell r="AF464">
            <v>0</v>
          </cell>
          <cell r="AG464">
            <v>0.65092694091796899</v>
          </cell>
          <cell r="AH464">
            <v>0</v>
          </cell>
          <cell r="AI464">
            <v>0</v>
          </cell>
          <cell r="AJ464">
            <v>0</v>
          </cell>
          <cell r="AK464">
            <v>1.3578172607421899</v>
          </cell>
          <cell r="AL464">
            <v>1.0197621459960899</v>
          </cell>
          <cell r="AM464">
            <v>0.135416870117188</v>
          </cell>
          <cell r="AN464">
            <v>0</v>
          </cell>
          <cell r="AO464">
            <v>0.313285614013672</v>
          </cell>
          <cell r="AP464">
            <v>3.3283973693847696E-2</v>
          </cell>
          <cell r="AQ464">
            <v>4.6992001953124998</v>
          </cell>
          <cell r="AR464">
            <v>390197.19218749995</v>
          </cell>
          <cell r="AS464">
            <v>102615.848</v>
          </cell>
          <cell r="AT464">
            <v>0</v>
          </cell>
          <cell r="AU464">
            <v>136405.79199999999</v>
          </cell>
          <cell r="AV464">
            <v>1495.1033749999999</v>
          </cell>
          <cell r="AW464">
            <v>0</v>
          </cell>
          <cell r="AX464">
            <v>0</v>
          </cell>
          <cell r="AY464">
            <v>904.32456249999996</v>
          </cell>
          <cell r="AZ464">
            <v>0</v>
          </cell>
          <cell r="BA464">
            <v>0</v>
          </cell>
          <cell r="BB464">
            <v>0</v>
          </cell>
          <cell r="BC464">
            <v>2991.002</v>
          </cell>
          <cell r="BD464">
            <v>8943.74</v>
          </cell>
          <cell r="BE464">
            <v>1189.441</v>
          </cell>
          <cell r="BF464">
            <v>0</v>
          </cell>
          <cell r="BG464">
            <v>2751.9007499999998</v>
          </cell>
          <cell r="BH464">
            <v>292.36349999999999</v>
          </cell>
          <cell r="BI464">
            <v>-7153.1390000000001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1027116928</v>
          </cell>
          <cell r="BT464">
            <v>0</v>
          </cell>
          <cell r="BU464">
            <v>955777280</v>
          </cell>
          <cell r="BV464">
            <v>15532516</v>
          </cell>
          <cell r="BW464">
            <v>0</v>
          </cell>
          <cell r="BX464">
            <v>0</v>
          </cell>
          <cell r="BY464">
            <v>15185051</v>
          </cell>
          <cell r="BZ464">
            <v>0</v>
          </cell>
          <cell r="CA464">
            <v>0</v>
          </cell>
          <cell r="CB464">
            <v>0</v>
          </cell>
          <cell r="CC464">
            <v>38595000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1117000</v>
          </cell>
          <cell r="CR464">
            <v>0</v>
          </cell>
          <cell r="CS464">
            <v>0</v>
          </cell>
          <cell r="CT464">
            <v>39257</v>
          </cell>
          <cell r="CU464">
            <v>0</v>
          </cell>
          <cell r="CV464">
            <v>0</v>
          </cell>
          <cell r="CW464">
            <v>17452</v>
          </cell>
          <cell r="CX464">
            <v>0</v>
          </cell>
          <cell r="CY464">
            <v>700200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800000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Q464">
            <v>3.6235820854857921</v>
          </cell>
          <cell r="DR464">
            <v>5.9599397466321857</v>
          </cell>
          <cell r="DS464">
            <v>19.91229729817832</v>
          </cell>
          <cell r="DT464">
            <v>75630.19140625</v>
          </cell>
          <cell r="DU464">
            <v>13.253313253012049</v>
          </cell>
          <cell r="DV464">
            <v>17.445898437499999</v>
          </cell>
          <cell r="DW464">
            <v>15.910839843750001</v>
          </cell>
          <cell r="DX464">
            <v>139760.81599999999</v>
          </cell>
        </row>
        <row r="465">
          <cell r="A465" t="str">
            <v>VACAR2021</v>
          </cell>
          <cell r="B465" t="str">
            <v>EAST</v>
          </cell>
          <cell r="C465" t="str">
            <v>VACAR</v>
          </cell>
          <cell r="D465">
            <v>2021</v>
          </cell>
          <cell r="F465">
            <v>386096.48800000001</v>
          </cell>
          <cell r="G465">
            <v>44537.2509765625</v>
          </cell>
          <cell r="H465">
            <v>90.949789245605473</v>
          </cell>
          <cell r="I465">
            <v>22.027539062500001</v>
          </cell>
          <cell r="J465">
            <v>0.18835617065429699</v>
          </cell>
          <cell r="K465">
            <v>23.673044921875</v>
          </cell>
          <cell r="L465">
            <v>15.295284179687499</v>
          </cell>
          <cell r="M465">
            <v>0</v>
          </cell>
          <cell r="N465">
            <v>0</v>
          </cell>
          <cell r="O465">
            <v>1.5829483642578099</v>
          </cell>
          <cell r="P465">
            <v>0</v>
          </cell>
          <cell r="Q465">
            <v>0</v>
          </cell>
          <cell r="R465">
            <v>0</v>
          </cell>
          <cell r="S465">
            <v>1.7025032958984401</v>
          </cell>
          <cell r="T465">
            <v>3.0498999023437499</v>
          </cell>
          <cell r="U465">
            <v>0.466567657470703</v>
          </cell>
          <cell r="V465">
            <v>0</v>
          </cell>
          <cell r="W465">
            <v>0.62651092529296892</v>
          </cell>
          <cell r="X465">
            <v>0.19245019531249999</v>
          </cell>
          <cell r="Y465">
            <v>4.6992001953124998</v>
          </cell>
          <cell r="Z465">
            <v>75.520845378875748</v>
          </cell>
          <cell r="AA465">
            <v>17.049292968749999</v>
          </cell>
          <cell r="AB465">
            <v>0.169735610961914</v>
          </cell>
          <cell r="AC465">
            <v>21.225958984375001</v>
          </cell>
          <cell r="AD465">
            <v>13.147443359375</v>
          </cell>
          <cell r="AE465">
            <v>0</v>
          </cell>
          <cell r="AF465">
            <v>0</v>
          </cell>
          <cell r="AG465">
            <v>0.62313378906250005</v>
          </cell>
          <cell r="AH465">
            <v>0</v>
          </cell>
          <cell r="AI465">
            <v>0</v>
          </cell>
          <cell r="AJ465">
            <v>0</v>
          </cell>
          <cell r="AK465">
            <v>1.3544080810546899</v>
          </cell>
          <cell r="AL465">
            <v>1.0176614990234401</v>
          </cell>
          <cell r="AM465">
            <v>0.14899502563476599</v>
          </cell>
          <cell r="AN465">
            <v>0</v>
          </cell>
          <cell r="AO465">
            <v>0.31325546264648396</v>
          </cell>
          <cell r="AP465">
            <v>3.6224269866943402E-2</v>
          </cell>
          <cell r="AQ465">
            <v>4.6992001953124998</v>
          </cell>
          <cell r="AR465">
            <v>390942.75971874996</v>
          </cell>
          <cell r="AS465">
            <v>100185.352</v>
          </cell>
          <cell r="AT465">
            <v>1440.1835000000001</v>
          </cell>
          <cell r="AU465">
            <v>139164.36799999999</v>
          </cell>
          <cell r="AV465">
            <v>2501.42625</v>
          </cell>
          <cell r="AW465">
            <v>0</v>
          </cell>
          <cell r="AX465">
            <v>0</v>
          </cell>
          <cell r="AY465">
            <v>899.88493749999998</v>
          </cell>
          <cell r="AZ465">
            <v>0</v>
          </cell>
          <cell r="BA465">
            <v>0</v>
          </cell>
          <cell r="BB465">
            <v>0</v>
          </cell>
          <cell r="BC465">
            <v>2982.78575</v>
          </cell>
          <cell r="BD465">
            <v>8907.1820000000007</v>
          </cell>
          <cell r="BE465">
            <v>1305.1965</v>
          </cell>
          <cell r="BF465">
            <v>0</v>
          </cell>
          <cell r="BG465">
            <v>2744.1179999999999</v>
          </cell>
          <cell r="BH465">
            <v>317.32378125000002</v>
          </cell>
          <cell r="BI465">
            <v>-7348.357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1000189120</v>
          </cell>
          <cell r="BT465">
            <v>16331681</v>
          </cell>
          <cell r="BU465">
            <v>975016448</v>
          </cell>
          <cell r="BV465">
            <v>25612822</v>
          </cell>
          <cell r="BW465">
            <v>0</v>
          </cell>
          <cell r="BX465">
            <v>0</v>
          </cell>
          <cell r="BY465">
            <v>15108012</v>
          </cell>
          <cell r="BZ465">
            <v>0</v>
          </cell>
          <cell r="CA465">
            <v>0</v>
          </cell>
          <cell r="CB465">
            <v>0</v>
          </cell>
          <cell r="CC465">
            <v>38489016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250000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50000</v>
          </cell>
          <cell r="CT465">
            <v>39516</v>
          </cell>
          <cell r="CU465">
            <v>0</v>
          </cell>
          <cell r="CV465">
            <v>0</v>
          </cell>
          <cell r="CW465">
            <v>13962</v>
          </cell>
          <cell r="CX465">
            <v>0</v>
          </cell>
          <cell r="CY465">
            <v>527000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1575000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Q465">
            <v>3.706851460251837</v>
          </cell>
          <cell r="DR465">
            <v>6.1316145099533745</v>
          </cell>
          <cell r="DS465">
            <v>19.782849738933223</v>
          </cell>
          <cell r="DT465">
            <v>76738.9140625</v>
          </cell>
          <cell r="DU465">
            <v>12.80372431449014</v>
          </cell>
          <cell r="DV465">
            <v>17.445484374999999</v>
          </cell>
          <cell r="DW465">
            <v>15.7355361328125</v>
          </cell>
          <cell r="DX465">
            <v>137843.296</v>
          </cell>
        </row>
        <row r="466">
          <cell r="A466" t="str">
            <v>VACAR2022</v>
          </cell>
          <cell r="B466" t="str">
            <v>EAST</v>
          </cell>
          <cell r="C466" t="str">
            <v>VACAR</v>
          </cell>
          <cell r="D466">
            <v>2022</v>
          </cell>
          <cell r="F466">
            <v>391605.2</v>
          </cell>
          <cell r="G466">
            <v>44711.0205078125</v>
          </cell>
          <cell r="H466">
            <v>92.35328411865234</v>
          </cell>
          <cell r="I466">
            <v>21.588367187500001</v>
          </cell>
          <cell r="J466">
            <v>0.25</v>
          </cell>
          <cell r="K466">
            <v>23.673044921875</v>
          </cell>
          <cell r="L466">
            <v>17.045283203124999</v>
          </cell>
          <cell r="M466">
            <v>0</v>
          </cell>
          <cell r="N466">
            <v>0</v>
          </cell>
          <cell r="O466">
            <v>1.5829483642578099</v>
          </cell>
          <cell r="P466">
            <v>0</v>
          </cell>
          <cell r="Q466">
            <v>0</v>
          </cell>
          <cell r="R466">
            <v>0</v>
          </cell>
          <cell r="S466">
            <v>1.7025032958984401</v>
          </cell>
          <cell r="T466">
            <v>3.0498999023437499</v>
          </cell>
          <cell r="U466">
            <v>0.483006011962891</v>
          </cell>
          <cell r="V466">
            <v>0</v>
          </cell>
          <cell r="W466">
            <v>0.62651092529296892</v>
          </cell>
          <cell r="X466">
            <v>0.20703573608398401</v>
          </cell>
          <cell r="Y466">
            <v>4.6992001953124998</v>
          </cell>
          <cell r="Z466">
            <v>77.130347415924078</v>
          </cell>
          <cell r="AA466">
            <v>16.701025390624999</v>
          </cell>
          <cell r="AB466">
            <v>0.22866027832031302</v>
          </cell>
          <cell r="AC466">
            <v>21.220318359375</v>
          </cell>
          <cell r="AD466">
            <v>14.827467773437499</v>
          </cell>
          <cell r="AE466">
            <v>0</v>
          </cell>
          <cell r="AF466">
            <v>0</v>
          </cell>
          <cell r="AG466">
            <v>0.60712481689453102</v>
          </cell>
          <cell r="AH466">
            <v>0</v>
          </cell>
          <cell r="AI466">
            <v>0</v>
          </cell>
          <cell r="AJ466">
            <v>0</v>
          </cell>
          <cell r="AK466">
            <v>1.3620690917968801</v>
          </cell>
          <cell r="AL466">
            <v>1.0176614990234401</v>
          </cell>
          <cell r="AM466">
            <v>0.15550769042968801</v>
          </cell>
          <cell r="AN466">
            <v>0</v>
          </cell>
          <cell r="AO466">
            <v>0.31325546264648396</v>
          </cell>
          <cell r="AP466">
            <v>3.9048069000244101E-2</v>
          </cell>
          <cell r="AQ466">
            <v>4.6992001953124998</v>
          </cell>
          <cell r="AR466">
            <v>392151.14934374997</v>
          </cell>
          <cell r="AS466">
            <v>98067.32</v>
          </cell>
          <cell r="AT466">
            <v>1951.34275</v>
          </cell>
          <cell r="AU466">
            <v>139192.432</v>
          </cell>
          <cell r="AV466">
            <v>3414.3890000000001</v>
          </cell>
          <cell r="AW466">
            <v>0</v>
          </cell>
          <cell r="AX466">
            <v>0</v>
          </cell>
          <cell r="AY466">
            <v>899.88493749999998</v>
          </cell>
          <cell r="AZ466">
            <v>0</v>
          </cell>
          <cell r="BA466">
            <v>0</v>
          </cell>
          <cell r="BB466">
            <v>0</v>
          </cell>
          <cell r="BC466">
            <v>2982.78575</v>
          </cell>
          <cell r="BD466">
            <v>8908.6970000000001</v>
          </cell>
          <cell r="BE466">
            <v>1362.1912500000001</v>
          </cell>
          <cell r="BF466">
            <v>0</v>
          </cell>
          <cell r="BG466">
            <v>2744.1179999999999</v>
          </cell>
          <cell r="BH466">
            <v>342.05915625</v>
          </cell>
          <cell r="BI466">
            <v>-7514.9825000000001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977660416</v>
          </cell>
          <cell r="BT466">
            <v>22128226</v>
          </cell>
          <cell r="BU466">
            <v>974884480</v>
          </cell>
          <cell r="BV466">
            <v>34729768</v>
          </cell>
          <cell r="BW466">
            <v>0</v>
          </cell>
          <cell r="BX466">
            <v>0</v>
          </cell>
          <cell r="BY466">
            <v>15108012</v>
          </cell>
          <cell r="BZ466">
            <v>0</v>
          </cell>
          <cell r="CA466">
            <v>0</v>
          </cell>
          <cell r="CB466">
            <v>0</v>
          </cell>
          <cell r="CC466">
            <v>38489016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39778</v>
          </cell>
          <cell r="CU466">
            <v>0</v>
          </cell>
          <cell r="CV466">
            <v>0</v>
          </cell>
          <cell r="CW466">
            <v>14891</v>
          </cell>
          <cell r="CX466">
            <v>0</v>
          </cell>
          <cell r="CY466">
            <v>165000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1750000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Q466">
            <v>3.7880415217710932</v>
          </cell>
          <cell r="DR466">
            <v>6.3549257651532214</v>
          </cell>
          <cell r="DS466">
            <v>19.926478000546993</v>
          </cell>
          <cell r="DT466">
            <v>77838.83203125</v>
          </cell>
          <cell r="DU466">
            <v>12.567755207095967</v>
          </cell>
          <cell r="DV466">
            <v>17.445484374999999</v>
          </cell>
          <cell r="DW466">
            <v>15.9590087890625</v>
          </cell>
          <cell r="DX466">
            <v>139800.91200000001</v>
          </cell>
        </row>
        <row r="467">
          <cell r="A467" t="str">
            <v>VACAR2023</v>
          </cell>
          <cell r="B467" t="str">
            <v>EAST</v>
          </cell>
          <cell r="C467" t="str">
            <v>VACAR</v>
          </cell>
          <cell r="D467">
            <v>2023</v>
          </cell>
          <cell r="F467">
            <v>396955.408</v>
          </cell>
          <cell r="G467">
            <v>44937.583984375</v>
          </cell>
          <cell r="H467">
            <v>93.54355525207518</v>
          </cell>
          <cell r="I467">
            <v>21.3632265625</v>
          </cell>
          <cell r="J467">
            <v>0.25</v>
          </cell>
          <cell r="K467">
            <v>23.673044921875</v>
          </cell>
          <cell r="L467">
            <v>18.445283203125001</v>
          </cell>
          <cell r="M467">
            <v>0</v>
          </cell>
          <cell r="N467">
            <v>0</v>
          </cell>
          <cell r="O467">
            <v>1.5829483642578099</v>
          </cell>
          <cell r="P467">
            <v>0</v>
          </cell>
          <cell r="Q467">
            <v>0</v>
          </cell>
          <cell r="R467">
            <v>0</v>
          </cell>
          <cell r="S467">
            <v>1.7025032958984401</v>
          </cell>
          <cell r="T467">
            <v>3.0498999023437499</v>
          </cell>
          <cell r="U467">
            <v>0.483006011962891</v>
          </cell>
          <cell r="V467">
            <v>0</v>
          </cell>
          <cell r="W467">
            <v>0.62651092529296892</v>
          </cell>
          <cell r="X467">
            <v>0.22244749450683599</v>
          </cell>
          <cell r="Y467">
            <v>4.6992001953124998</v>
          </cell>
          <cell r="Z467">
            <v>78.285989517211917</v>
          </cell>
          <cell r="AA467">
            <v>16.569201171875001</v>
          </cell>
          <cell r="AB467">
            <v>0.22866027832031302</v>
          </cell>
          <cell r="AC467">
            <v>21.215130859375002</v>
          </cell>
          <cell r="AD467">
            <v>16.164999023437499</v>
          </cell>
          <cell r="AE467">
            <v>0</v>
          </cell>
          <cell r="AF467">
            <v>0</v>
          </cell>
          <cell r="AG467">
            <v>0.59858007812500003</v>
          </cell>
          <cell r="AH467">
            <v>0</v>
          </cell>
          <cell r="AI467">
            <v>0</v>
          </cell>
          <cell r="AJ467">
            <v>0</v>
          </cell>
          <cell r="AK467">
            <v>1.3734614257812501</v>
          </cell>
          <cell r="AL467">
            <v>1.0176614990234401</v>
          </cell>
          <cell r="AM467">
            <v>0.15550769042968801</v>
          </cell>
          <cell r="AN467">
            <v>0</v>
          </cell>
          <cell r="AO467">
            <v>0.31325546264648396</v>
          </cell>
          <cell r="AP467">
            <v>4.1824996948242203E-2</v>
          </cell>
          <cell r="AQ467">
            <v>4.6992001953124998</v>
          </cell>
          <cell r="AR467">
            <v>393788.36443750001</v>
          </cell>
          <cell r="AS467">
            <v>97196.047999999995</v>
          </cell>
          <cell r="AT467">
            <v>1954.8017500000001</v>
          </cell>
          <cell r="AU467">
            <v>141700.016</v>
          </cell>
          <cell r="AV467">
            <v>4120.6107499999998</v>
          </cell>
          <cell r="AW467">
            <v>0</v>
          </cell>
          <cell r="AX467">
            <v>0</v>
          </cell>
          <cell r="AY467">
            <v>899.88493749999998</v>
          </cell>
          <cell r="AZ467">
            <v>0</v>
          </cell>
          <cell r="BA467">
            <v>0</v>
          </cell>
          <cell r="BB467">
            <v>0</v>
          </cell>
          <cell r="BC467">
            <v>2982.78575</v>
          </cell>
          <cell r="BD467">
            <v>8911.598</v>
          </cell>
          <cell r="BE467">
            <v>1362.2473749999999</v>
          </cell>
          <cell r="BF467">
            <v>0</v>
          </cell>
          <cell r="BG467">
            <v>2744.1179999999999</v>
          </cell>
          <cell r="BH467">
            <v>366.385875</v>
          </cell>
          <cell r="BI467">
            <v>-7808.66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967536640</v>
          </cell>
          <cell r="BT467">
            <v>22167452</v>
          </cell>
          <cell r="BU467">
            <v>992461952</v>
          </cell>
          <cell r="BV467">
            <v>41794044</v>
          </cell>
          <cell r="BW467">
            <v>0</v>
          </cell>
          <cell r="BX467">
            <v>0</v>
          </cell>
          <cell r="BY467">
            <v>15108012</v>
          </cell>
          <cell r="BZ467">
            <v>0</v>
          </cell>
          <cell r="CA467">
            <v>0</v>
          </cell>
          <cell r="CB467">
            <v>0</v>
          </cell>
          <cell r="CC467">
            <v>38489016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40441</v>
          </cell>
          <cell r="CU467">
            <v>0</v>
          </cell>
          <cell r="CV467">
            <v>0</v>
          </cell>
          <cell r="CW467">
            <v>15667</v>
          </cell>
          <cell r="CX467">
            <v>0</v>
          </cell>
          <cell r="CY467">
            <v>397000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1400000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Q467">
            <v>3.8718874770468639</v>
          </cell>
          <cell r="DR467">
            <v>6.5326660502547913</v>
          </cell>
          <cell r="DS467">
            <v>20.023688424393626</v>
          </cell>
          <cell r="DT467">
            <v>78896.673828125</v>
          </cell>
          <cell r="DU467">
            <v>12.293020169702443</v>
          </cell>
          <cell r="DV467">
            <v>17.445484374999999</v>
          </cell>
          <cell r="DW467">
            <v>15.9085068359375</v>
          </cell>
          <cell r="DX467">
            <v>139358.52799999999</v>
          </cell>
        </row>
        <row r="468">
          <cell r="A468" t="str">
            <v>VACAR2024</v>
          </cell>
          <cell r="B468" t="str">
            <v>EAST</v>
          </cell>
          <cell r="C468" t="str">
            <v>VACAR</v>
          </cell>
          <cell r="D468">
            <v>2024</v>
          </cell>
          <cell r="F468">
            <v>404069.62400000001</v>
          </cell>
          <cell r="G468">
            <v>45215.3115234375</v>
          </cell>
          <cell r="H468">
            <v>94.809046936035145</v>
          </cell>
          <cell r="I468">
            <v>21.032250000000001</v>
          </cell>
          <cell r="J468">
            <v>0.25</v>
          </cell>
          <cell r="K468">
            <v>23.674265625</v>
          </cell>
          <cell r="L468">
            <v>20.023123046875</v>
          </cell>
          <cell r="M468">
            <v>0</v>
          </cell>
          <cell r="N468">
            <v>0</v>
          </cell>
          <cell r="O468">
            <v>1.5836767578124999</v>
          </cell>
          <cell r="P468">
            <v>0</v>
          </cell>
          <cell r="Q468">
            <v>0</v>
          </cell>
          <cell r="R468">
            <v>0</v>
          </cell>
          <cell r="S468">
            <v>1.7025285644531301</v>
          </cell>
          <cell r="T468">
            <v>3.0498999023437499</v>
          </cell>
          <cell r="U468">
            <v>0.483006011962891</v>
          </cell>
          <cell r="V468">
            <v>0</v>
          </cell>
          <cell r="W468">
            <v>0.626571228027344</v>
          </cell>
          <cell r="X468">
            <v>0.23862716674804699</v>
          </cell>
          <cell r="Y468">
            <v>4.6992001953124998</v>
          </cell>
          <cell r="Z468">
            <v>79.42778461074829</v>
          </cell>
          <cell r="AA468">
            <v>16.38501171875</v>
          </cell>
          <cell r="AB468">
            <v>0.22869689941406302</v>
          </cell>
          <cell r="AC468">
            <v>21.213750000000001</v>
          </cell>
          <cell r="AD468">
            <v>17.68498828125</v>
          </cell>
          <cell r="AE468">
            <v>0</v>
          </cell>
          <cell r="AF468">
            <v>0</v>
          </cell>
          <cell r="AG468">
            <v>0.57797454833984396</v>
          </cell>
          <cell r="AH468">
            <v>0</v>
          </cell>
          <cell r="AI468">
            <v>0</v>
          </cell>
          <cell r="AJ468">
            <v>0</v>
          </cell>
          <cell r="AK468">
            <v>1.3665540771484399</v>
          </cell>
          <cell r="AL468">
            <v>1.0197621459960899</v>
          </cell>
          <cell r="AM468">
            <v>0.15557690429687501</v>
          </cell>
          <cell r="AN468">
            <v>0</v>
          </cell>
          <cell r="AO468">
            <v>0.313285614013672</v>
          </cell>
          <cell r="AP468">
            <v>4.47117652893066E-2</v>
          </cell>
          <cell r="AQ468">
            <v>4.6992001953124998</v>
          </cell>
          <cell r="AR468">
            <v>397047.62074999994</v>
          </cell>
          <cell r="AS468">
            <v>96696.551999999996</v>
          </cell>
          <cell r="AT468">
            <v>1962.04375</v>
          </cell>
          <cell r="AU468">
            <v>145775.568</v>
          </cell>
          <cell r="AV468">
            <v>5169.4775</v>
          </cell>
          <cell r="AW468">
            <v>0</v>
          </cell>
          <cell r="AX468">
            <v>0</v>
          </cell>
          <cell r="AY468">
            <v>904.32456249999996</v>
          </cell>
          <cell r="AZ468">
            <v>0</v>
          </cell>
          <cell r="BA468">
            <v>0</v>
          </cell>
          <cell r="BB468">
            <v>0</v>
          </cell>
          <cell r="BC468">
            <v>2991.002</v>
          </cell>
          <cell r="BD468">
            <v>8947.3829999999998</v>
          </cell>
          <cell r="BE468">
            <v>1366.50425</v>
          </cell>
          <cell r="BF468">
            <v>0</v>
          </cell>
          <cell r="BG468">
            <v>2751.9007499999998</v>
          </cell>
          <cell r="BH468">
            <v>392.74243749999999</v>
          </cell>
          <cell r="BI468">
            <v>-8154.8535000000002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961141312</v>
          </cell>
          <cell r="BT468">
            <v>22249576</v>
          </cell>
          <cell r="BU468">
            <v>1021356736</v>
          </cell>
          <cell r="BV468">
            <v>52318676</v>
          </cell>
          <cell r="BW468">
            <v>0</v>
          </cell>
          <cell r="BX468">
            <v>0</v>
          </cell>
          <cell r="BY468">
            <v>15185051</v>
          </cell>
          <cell r="BZ468">
            <v>0</v>
          </cell>
          <cell r="CA468">
            <v>0</v>
          </cell>
          <cell r="CB468">
            <v>0</v>
          </cell>
          <cell r="CC468">
            <v>38595000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40940</v>
          </cell>
          <cell r="CU468">
            <v>0</v>
          </cell>
          <cell r="CV468">
            <v>0</v>
          </cell>
          <cell r="CW468">
            <v>16476</v>
          </cell>
          <cell r="CX468">
            <v>0</v>
          </cell>
          <cell r="CY468">
            <v>133000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1575000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Q468">
            <v>3.9489835704825058</v>
          </cell>
          <cell r="DR468">
            <v>6.6415002328823922</v>
          </cell>
          <cell r="DS468">
            <v>20.629884203220655</v>
          </cell>
          <cell r="DT468">
            <v>79976.255859375</v>
          </cell>
          <cell r="DU468">
            <v>12.499596774193549</v>
          </cell>
          <cell r="DV468">
            <v>17.445898437499999</v>
          </cell>
          <cell r="DW468">
            <v>15.7382724609375</v>
          </cell>
          <cell r="DX468">
            <v>138244.976</v>
          </cell>
        </row>
        <row r="469">
          <cell r="A469" t="str">
            <v>VACAR2025</v>
          </cell>
          <cell r="B469" t="str">
            <v>EAST</v>
          </cell>
          <cell r="C469" t="str">
            <v>VACAR</v>
          </cell>
          <cell r="D469">
            <v>2025</v>
          </cell>
          <cell r="F469">
            <v>408411.68800000002</v>
          </cell>
          <cell r="G469">
            <v>45897.9404296875</v>
          </cell>
          <cell r="H469">
            <v>96.079240554809559</v>
          </cell>
          <cell r="I469">
            <v>20.915660156249999</v>
          </cell>
          <cell r="J469">
            <v>0.25</v>
          </cell>
          <cell r="K469">
            <v>24.873044921875</v>
          </cell>
          <cell r="L469">
            <v>20.195283203125001</v>
          </cell>
          <cell r="M469">
            <v>0</v>
          </cell>
          <cell r="N469">
            <v>0</v>
          </cell>
          <cell r="O469">
            <v>1.5829483642578099</v>
          </cell>
          <cell r="P469">
            <v>0</v>
          </cell>
          <cell r="Q469">
            <v>0</v>
          </cell>
          <cell r="R469">
            <v>0</v>
          </cell>
          <cell r="S469">
            <v>1.7025032958984401</v>
          </cell>
          <cell r="T469">
            <v>3.0498999023437499</v>
          </cell>
          <cell r="U469">
            <v>0.483006011962891</v>
          </cell>
          <cell r="V469">
            <v>0</v>
          </cell>
          <cell r="W469">
            <v>0.62651092529296892</v>
          </cell>
          <cell r="X469">
            <v>0.255699203491211</v>
          </cell>
          <cell r="Y469">
            <v>4.6992001953124998</v>
          </cell>
          <cell r="Z469">
            <v>80.876427677154552</v>
          </cell>
          <cell r="AA469">
            <v>16.307882812500001</v>
          </cell>
          <cell r="AB469">
            <v>0.22862278747558598</v>
          </cell>
          <cell r="AC469">
            <v>22.377187500000002</v>
          </cell>
          <cell r="AD469">
            <v>17.846078124999998</v>
          </cell>
          <cell r="AE469">
            <v>0</v>
          </cell>
          <cell r="AF469">
            <v>0</v>
          </cell>
          <cell r="AG469">
            <v>0.56059698486328102</v>
          </cell>
          <cell r="AH469">
            <v>0</v>
          </cell>
          <cell r="AI469">
            <v>0</v>
          </cell>
          <cell r="AJ469">
            <v>0</v>
          </cell>
          <cell r="AK469">
            <v>1.36231079101563</v>
          </cell>
          <cell r="AL469">
            <v>1.0176614990234401</v>
          </cell>
          <cell r="AM469">
            <v>0.15550769042968801</v>
          </cell>
          <cell r="AN469">
            <v>0</v>
          </cell>
          <cell r="AO469">
            <v>0.31325546264648396</v>
          </cell>
          <cell r="AP469">
            <v>4.7816211700439502E-2</v>
          </cell>
          <cell r="AQ469">
            <v>4.6992001953124998</v>
          </cell>
          <cell r="AR469">
            <v>401442.62818750006</v>
          </cell>
          <cell r="AS469">
            <v>93399.64</v>
          </cell>
          <cell r="AT469">
            <v>1960.9322500000001</v>
          </cell>
          <cell r="AU469">
            <v>152497.23199999999</v>
          </cell>
          <cell r="AV469">
            <v>4801.6570000000002</v>
          </cell>
          <cell r="AW469">
            <v>0</v>
          </cell>
          <cell r="AX469">
            <v>0</v>
          </cell>
          <cell r="AY469">
            <v>899.88493749999998</v>
          </cell>
          <cell r="AZ469">
            <v>0</v>
          </cell>
          <cell r="BA469">
            <v>0</v>
          </cell>
          <cell r="BB469">
            <v>0</v>
          </cell>
          <cell r="BC469">
            <v>2982.78575</v>
          </cell>
          <cell r="BD469">
            <v>8907.7389999999996</v>
          </cell>
          <cell r="BE469">
            <v>1362.2202500000001</v>
          </cell>
          <cell r="BF469">
            <v>0</v>
          </cell>
          <cell r="BG469">
            <v>2744.1179999999999</v>
          </cell>
          <cell r="BH469">
            <v>418.86450000000002</v>
          </cell>
          <cell r="BI469">
            <v>-8344.7335000000003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930107456</v>
          </cell>
          <cell r="BT469">
            <v>22236972</v>
          </cell>
          <cell r="BU469">
            <v>1064494400</v>
          </cell>
          <cell r="BV469">
            <v>48569032</v>
          </cell>
          <cell r="BW469">
            <v>0</v>
          </cell>
          <cell r="BX469">
            <v>0</v>
          </cell>
          <cell r="BY469">
            <v>15108012</v>
          </cell>
          <cell r="BZ469">
            <v>0</v>
          </cell>
          <cell r="CA469">
            <v>0</v>
          </cell>
          <cell r="CB469">
            <v>0</v>
          </cell>
          <cell r="CC469">
            <v>38489016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41374</v>
          </cell>
          <cell r="CU469">
            <v>0</v>
          </cell>
          <cell r="CV469">
            <v>0</v>
          </cell>
          <cell r="CW469">
            <v>17319</v>
          </cell>
          <cell r="CX469">
            <v>0</v>
          </cell>
          <cell r="CY469">
            <v>63000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1200000</v>
          </cell>
          <cell r="DF469">
            <v>175000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Q469">
            <v>4.0322061454370282</v>
          </cell>
          <cell r="DR469">
            <v>6.7403045990659978</v>
          </cell>
          <cell r="DS469">
            <v>21.267902007888264</v>
          </cell>
          <cell r="DT469">
            <v>81142.91796875</v>
          </cell>
          <cell r="DU469">
            <v>12.696839924408565</v>
          </cell>
          <cell r="DV469">
            <v>17.445484374999999</v>
          </cell>
          <cell r="DW469">
            <v>15.9603076171875</v>
          </cell>
          <cell r="DX469">
            <v>139812.288</v>
          </cell>
        </row>
        <row r="470">
          <cell r="A470" t="str">
            <v>VACAR2026</v>
          </cell>
          <cell r="B470" t="str">
            <v>EAST</v>
          </cell>
          <cell r="C470" t="str">
            <v>VACAR</v>
          </cell>
          <cell r="D470">
            <v>2026</v>
          </cell>
          <cell r="F470">
            <v>414219.60800000001</v>
          </cell>
          <cell r="G470">
            <v>46676.5498046875</v>
          </cell>
          <cell r="H470">
            <v>97.212298217773423</v>
          </cell>
          <cell r="I470">
            <v>20.794183593749999</v>
          </cell>
          <cell r="J470">
            <v>0.43647259521484399</v>
          </cell>
          <cell r="K470">
            <v>25.273044921875002</v>
          </cell>
          <cell r="L470">
            <v>20.195283203125001</v>
          </cell>
          <cell r="M470">
            <v>0</v>
          </cell>
          <cell r="N470">
            <v>0</v>
          </cell>
          <cell r="O470">
            <v>1.5829483642578099</v>
          </cell>
          <cell r="P470">
            <v>0</v>
          </cell>
          <cell r="Q470">
            <v>0</v>
          </cell>
          <cell r="R470">
            <v>0</v>
          </cell>
          <cell r="S470">
            <v>1.7025032958984401</v>
          </cell>
          <cell r="T470">
            <v>3.0498999023437499</v>
          </cell>
          <cell r="U470">
            <v>0.51656762695312497</v>
          </cell>
          <cell r="V470">
            <v>0</v>
          </cell>
          <cell r="W470">
            <v>0.62651092529296892</v>
          </cell>
          <cell r="X470">
            <v>0.27360742187499998</v>
          </cell>
          <cell r="Y470">
            <v>4.6992001953124998</v>
          </cell>
          <cell r="Z470">
            <v>81.833788532257074</v>
          </cell>
          <cell r="AA470">
            <v>16.221955078124999</v>
          </cell>
          <cell r="AB470">
            <v>0.39669854736328103</v>
          </cell>
          <cell r="AC470">
            <v>22.762591796875</v>
          </cell>
          <cell r="AD470">
            <v>17.842644531249999</v>
          </cell>
          <cell r="AE470">
            <v>0</v>
          </cell>
          <cell r="AF470">
            <v>0</v>
          </cell>
          <cell r="AG470">
            <v>0.54186920166015606</v>
          </cell>
          <cell r="AH470">
            <v>0</v>
          </cell>
          <cell r="AI470">
            <v>0</v>
          </cell>
          <cell r="AJ470">
            <v>0</v>
          </cell>
          <cell r="AK470">
            <v>1.34502807617188</v>
          </cell>
          <cell r="AL470">
            <v>1.0176614990234401</v>
          </cell>
          <cell r="AM470">
            <v>0.16496731567382802</v>
          </cell>
          <cell r="AN470">
            <v>0</v>
          </cell>
          <cell r="AO470">
            <v>0.31325546264648396</v>
          </cell>
          <cell r="AP470">
            <v>5.1559406280517597E-2</v>
          </cell>
          <cell r="AQ470">
            <v>4.6992001953124998</v>
          </cell>
          <cell r="AR470">
            <v>407937.00165625004</v>
          </cell>
          <cell r="AS470">
            <v>90342.983999999997</v>
          </cell>
          <cell r="AT470">
            <v>3403.5507499999999</v>
          </cell>
          <cell r="AU470">
            <v>156367.408</v>
          </cell>
          <cell r="AV470">
            <v>4646.4369999999999</v>
          </cell>
          <cell r="AW470">
            <v>0</v>
          </cell>
          <cell r="AX470">
            <v>0</v>
          </cell>
          <cell r="AY470">
            <v>899.88493749999998</v>
          </cell>
          <cell r="AZ470">
            <v>0</v>
          </cell>
          <cell r="BA470">
            <v>0</v>
          </cell>
          <cell r="BB470">
            <v>0</v>
          </cell>
          <cell r="BC470">
            <v>2982.78575</v>
          </cell>
          <cell r="BD470">
            <v>8911.1959999999999</v>
          </cell>
          <cell r="BE470">
            <v>1445.11375</v>
          </cell>
          <cell r="BF470">
            <v>0</v>
          </cell>
          <cell r="BG470">
            <v>2744.1179999999999</v>
          </cell>
          <cell r="BH470">
            <v>451.65946874999997</v>
          </cell>
          <cell r="BI470">
            <v>-8591.0319999999992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901529920</v>
          </cell>
          <cell r="BT470">
            <v>38207064</v>
          </cell>
          <cell r="BU470">
            <v>1090387328</v>
          </cell>
          <cell r="BV470">
            <v>46981880</v>
          </cell>
          <cell r="BW470">
            <v>0</v>
          </cell>
          <cell r="BX470">
            <v>0</v>
          </cell>
          <cell r="BY470">
            <v>15108012</v>
          </cell>
          <cell r="BZ470">
            <v>0</v>
          </cell>
          <cell r="CA470">
            <v>0</v>
          </cell>
          <cell r="CB470">
            <v>0</v>
          </cell>
          <cell r="CC470">
            <v>38489016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247500</v>
          </cell>
          <cell r="CO470">
            <v>0</v>
          </cell>
          <cell r="CP470">
            <v>0</v>
          </cell>
          <cell r="CQ470">
            <v>616592</v>
          </cell>
          <cell r="CR470">
            <v>0</v>
          </cell>
          <cell r="CS470">
            <v>50000</v>
          </cell>
          <cell r="CT470">
            <v>42665</v>
          </cell>
          <cell r="CU470">
            <v>0</v>
          </cell>
          <cell r="CV470">
            <v>0</v>
          </cell>
          <cell r="CW470">
            <v>18197</v>
          </cell>
          <cell r="CX470">
            <v>0</v>
          </cell>
          <cell r="CY470">
            <v>295000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400000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Q470">
            <v>4.1134613702005582</v>
          </cell>
          <cell r="DR470">
            <v>6.7068185884126486</v>
          </cell>
          <cell r="DS470">
            <v>21.693324045546163</v>
          </cell>
          <cell r="DT470">
            <v>82274.6640625</v>
          </cell>
          <cell r="DU470">
            <v>12.921243232095099</v>
          </cell>
          <cell r="DV470">
            <v>18.062076171874999</v>
          </cell>
          <cell r="DW470">
            <v>16.476357421875001</v>
          </cell>
          <cell r="DX470">
            <v>144332.89600000001</v>
          </cell>
        </row>
        <row r="471">
          <cell r="A471" t="str">
            <v>VACAR2027</v>
          </cell>
          <cell r="B471" t="str">
            <v>EAST</v>
          </cell>
          <cell r="C471" t="str">
            <v>VACAR</v>
          </cell>
          <cell r="D471">
            <v>2027</v>
          </cell>
          <cell r="F471">
            <v>419858.24</v>
          </cell>
          <cell r="G471">
            <v>47443.6640625</v>
          </cell>
          <cell r="H471">
            <v>98.541610717773438</v>
          </cell>
          <cell r="I471">
            <v>20.556904296875</v>
          </cell>
          <cell r="J471">
            <v>0.4975</v>
          </cell>
          <cell r="K471">
            <v>26.073044921874999</v>
          </cell>
          <cell r="L471">
            <v>20.195283203125001</v>
          </cell>
          <cell r="M471">
            <v>0</v>
          </cell>
          <cell r="N471">
            <v>0</v>
          </cell>
          <cell r="O471">
            <v>1.5829483642578099</v>
          </cell>
          <cell r="P471">
            <v>0</v>
          </cell>
          <cell r="Q471">
            <v>0</v>
          </cell>
          <cell r="R471">
            <v>0</v>
          </cell>
          <cell r="S471">
            <v>1.7025032958984401</v>
          </cell>
          <cell r="T471">
            <v>3.0498999023437499</v>
          </cell>
          <cell r="U471">
            <v>0.53300598144531297</v>
          </cell>
          <cell r="V471">
            <v>0</v>
          </cell>
          <cell r="W471">
            <v>0.62651092529296892</v>
          </cell>
          <cell r="X471">
            <v>0.29241705322265604</v>
          </cell>
          <cell r="Y471">
            <v>4.6992001953124998</v>
          </cell>
          <cell r="Z471">
            <v>82.892524639129618</v>
          </cell>
          <cell r="AA471">
            <v>16.032463867187499</v>
          </cell>
          <cell r="AB471">
            <v>0.45503393554687499</v>
          </cell>
          <cell r="AC471">
            <v>23.534158203124999</v>
          </cell>
          <cell r="AD471">
            <v>17.834917968749998</v>
          </cell>
          <cell r="AE471">
            <v>0</v>
          </cell>
          <cell r="AF471">
            <v>0</v>
          </cell>
          <cell r="AG471">
            <v>0.519304138183594</v>
          </cell>
          <cell r="AH471">
            <v>0</v>
          </cell>
          <cell r="AI471">
            <v>0</v>
          </cell>
          <cell r="AJ471">
            <v>0</v>
          </cell>
          <cell r="AK471">
            <v>1.3375327148437499</v>
          </cell>
          <cell r="AL471">
            <v>1.0176614990234401</v>
          </cell>
          <cell r="AM471">
            <v>0.17147998046874999</v>
          </cell>
          <cell r="AN471">
            <v>0</v>
          </cell>
          <cell r="AO471">
            <v>0.31325546264648396</v>
          </cell>
          <cell r="AP471">
            <v>5.4948314666747995E-2</v>
          </cell>
          <cell r="AQ471">
            <v>4.6992001953124998</v>
          </cell>
          <cell r="AR471">
            <v>414171.74949999998</v>
          </cell>
          <cell r="AS471">
            <v>87487.351999999999</v>
          </cell>
          <cell r="AT471">
            <v>3918.8422500000001</v>
          </cell>
          <cell r="AU471">
            <v>161353.77600000001</v>
          </cell>
          <cell r="AV471">
            <v>4414.9144999999999</v>
          </cell>
          <cell r="AW471">
            <v>0</v>
          </cell>
          <cell r="AX471">
            <v>0</v>
          </cell>
          <cell r="AY471">
            <v>899.88493749999998</v>
          </cell>
          <cell r="AZ471">
            <v>0</v>
          </cell>
          <cell r="BA471">
            <v>0</v>
          </cell>
          <cell r="BB471">
            <v>0</v>
          </cell>
          <cell r="BC471">
            <v>2982.78575</v>
          </cell>
          <cell r="BD471">
            <v>8912.4320000000007</v>
          </cell>
          <cell r="BE471">
            <v>1502.1646249999999</v>
          </cell>
          <cell r="BF471">
            <v>0</v>
          </cell>
          <cell r="BG471">
            <v>2744.1179999999999</v>
          </cell>
          <cell r="BH471">
            <v>481.34643749999998</v>
          </cell>
          <cell r="BI471">
            <v>-8767.5630000000001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873423680</v>
          </cell>
          <cell r="BT471">
            <v>43911832</v>
          </cell>
          <cell r="BU471">
            <v>1123050624</v>
          </cell>
          <cell r="BV471">
            <v>44655616</v>
          </cell>
          <cell r="BW471">
            <v>0</v>
          </cell>
          <cell r="BX471">
            <v>0</v>
          </cell>
          <cell r="BY471">
            <v>15108012</v>
          </cell>
          <cell r="BZ471">
            <v>0</v>
          </cell>
          <cell r="CA471">
            <v>0</v>
          </cell>
          <cell r="CB471">
            <v>0</v>
          </cell>
          <cell r="CC471">
            <v>38489016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670316</v>
          </cell>
          <cell r="CR471">
            <v>0</v>
          </cell>
          <cell r="CS471">
            <v>0</v>
          </cell>
          <cell r="CT471">
            <v>43423</v>
          </cell>
          <cell r="CU471">
            <v>0</v>
          </cell>
          <cell r="CV471">
            <v>0</v>
          </cell>
          <cell r="CW471">
            <v>19110</v>
          </cell>
          <cell r="CX471">
            <v>0</v>
          </cell>
          <cell r="CY471">
            <v>66000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800000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Q471">
            <v>4.1982214175828165</v>
          </cell>
          <cell r="DR471">
            <v>6.8182349364867099</v>
          </cell>
          <cell r="DS471">
            <v>22.106509198562989</v>
          </cell>
          <cell r="DT471">
            <v>83370.560546875</v>
          </cell>
          <cell r="DU471">
            <v>13.132530784886784</v>
          </cell>
          <cell r="DV471">
            <v>18.732392578125001</v>
          </cell>
          <cell r="DW471">
            <v>16.922568359374999</v>
          </cell>
          <cell r="DX471">
            <v>148241.696</v>
          </cell>
        </row>
        <row r="472">
          <cell r="A472" t="str">
            <v>VACAR2028</v>
          </cell>
          <cell r="B472" t="str">
            <v>EAST</v>
          </cell>
          <cell r="C472" t="str">
            <v>VACAR</v>
          </cell>
          <cell r="D472">
            <v>2028</v>
          </cell>
          <cell r="F472">
            <v>427054.864</v>
          </cell>
          <cell r="G472">
            <v>48226.9775390625</v>
          </cell>
          <cell r="H472">
            <v>99.801948791503918</v>
          </cell>
          <cell r="I472">
            <v>20.311505859375</v>
          </cell>
          <cell r="J472">
            <v>0.4975</v>
          </cell>
          <cell r="K472">
            <v>26.874265625</v>
          </cell>
          <cell r="L472">
            <v>20.198123046875001</v>
          </cell>
          <cell r="M472">
            <v>0</v>
          </cell>
          <cell r="N472">
            <v>0</v>
          </cell>
          <cell r="O472">
            <v>1.5836767578124999</v>
          </cell>
          <cell r="P472">
            <v>0</v>
          </cell>
          <cell r="Q472">
            <v>0</v>
          </cell>
          <cell r="R472">
            <v>0</v>
          </cell>
          <cell r="S472">
            <v>1.7025285644531301</v>
          </cell>
          <cell r="T472">
            <v>3.0498999023437499</v>
          </cell>
          <cell r="U472">
            <v>0.53300598144531297</v>
          </cell>
          <cell r="V472">
            <v>0</v>
          </cell>
          <cell r="W472">
            <v>0.626571228027344</v>
          </cell>
          <cell r="X472">
            <v>0.312126708984375</v>
          </cell>
          <cell r="Y472">
            <v>4.6992001953124998</v>
          </cell>
          <cell r="Z472">
            <v>84.314903800964345</v>
          </cell>
          <cell r="AA472">
            <v>15.8887607421875</v>
          </cell>
          <cell r="AB472">
            <v>0.45512277221679698</v>
          </cell>
          <cell r="AC472">
            <v>24.29865234375</v>
          </cell>
          <cell r="AD472">
            <v>17.819193359374999</v>
          </cell>
          <cell r="AE472">
            <v>0</v>
          </cell>
          <cell r="AF472">
            <v>0</v>
          </cell>
          <cell r="AG472">
            <v>0.49170599365234396</v>
          </cell>
          <cell r="AH472">
            <v>0</v>
          </cell>
          <cell r="AI472">
            <v>0</v>
          </cell>
          <cell r="AJ472">
            <v>0</v>
          </cell>
          <cell r="AK472">
            <v>1.3216567382812501</v>
          </cell>
          <cell r="AL472">
            <v>1.0197621459960899</v>
          </cell>
          <cell r="AM472">
            <v>0.17155700683593803</v>
          </cell>
          <cell r="AN472">
            <v>0</v>
          </cell>
          <cell r="AO472">
            <v>0.313285614013672</v>
          </cell>
          <cell r="AP472">
            <v>5.8461967468261697E-2</v>
          </cell>
          <cell r="AQ472">
            <v>4.6992001953124998</v>
          </cell>
          <cell r="AR472">
            <v>421508.96928124991</v>
          </cell>
          <cell r="AS472">
            <v>85640.016000000003</v>
          </cell>
          <cell r="AT472">
            <v>3908.3580000000002</v>
          </cell>
          <cell r="AU472">
            <v>163232.95999999999</v>
          </cell>
          <cell r="AV472">
            <v>3928.8142499999999</v>
          </cell>
          <cell r="AW472">
            <v>0</v>
          </cell>
          <cell r="AX472">
            <v>0</v>
          </cell>
          <cell r="AY472">
            <v>904.32456249999996</v>
          </cell>
          <cell r="AZ472">
            <v>0</v>
          </cell>
          <cell r="BA472">
            <v>0</v>
          </cell>
          <cell r="BB472">
            <v>0</v>
          </cell>
          <cell r="BC472">
            <v>2991.002</v>
          </cell>
          <cell r="BD472">
            <v>8954.8449999999993</v>
          </cell>
          <cell r="BE472">
            <v>1506.9567500000001</v>
          </cell>
          <cell r="BF472">
            <v>0</v>
          </cell>
          <cell r="BG472">
            <v>2751.9007499999998</v>
          </cell>
          <cell r="BH472">
            <v>513.52796875000001</v>
          </cell>
          <cell r="BI472">
            <v>-8981.6880000000001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855726784</v>
          </cell>
          <cell r="BT472">
            <v>43793824</v>
          </cell>
          <cell r="BU472">
            <v>1134393472</v>
          </cell>
          <cell r="BV472">
            <v>39740276</v>
          </cell>
          <cell r="BW472">
            <v>0</v>
          </cell>
          <cell r="BX472">
            <v>0</v>
          </cell>
          <cell r="BY472">
            <v>15185051</v>
          </cell>
          <cell r="BZ472">
            <v>0</v>
          </cell>
          <cell r="CA472">
            <v>0</v>
          </cell>
          <cell r="CB472">
            <v>0</v>
          </cell>
          <cell r="CC472">
            <v>38595000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680737</v>
          </cell>
          <cell r="CR472">
            <v>0</v>
          </cell>
          <cell r="CS472">
            <v>0</v>
          </cell>
          <cell r="CT472">
            <v>44205</v>
          </cell>
          <cell r="CU472">
            <v>0</v>
          </cell>
          <cell r="CV472">
            <v>0</v>
          </cell>
          <cell r="CW472">
            <v>20058</v>
          </cell>
          <cell r="CX472">
            <v>0</v>
          </cell>
          <cell r="CY472">
            <v>772500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800000</v>
          </cell>
          <cell r="DF472">
            <v>0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Q472">
            <v>4.2782600924175354</v>
          </cell>
          <cell r="DR472">
            <v>7.0248702912140875</v>
          </cell>
          <cell r="DS472">
            <v>22.686637667532363</v>
          </cell>
          <cell r="DT472">
            <v>84461.818359375</v>
          </cell>
          <cell r="DU472">
            <v>13.508362482186811</v>
          </cell>
          <cell r="DV472">
            <v>19.413544921875001</v>
          </cell>
          <cell r="DW472">
            <v>17.777544921874998</v>
          </cell>
          <cell r="DX472">
            <v>156157.95199999999</v>
          </cell>
        </row>
        <row r="473">
          <cell r="A473" t="str">
            <v>VACAR2029</v>
          </cell>
          <cell r="B473" t="str">
            <v>EAST</v>
          </cell>
          <cell r="C473" t="str">
            <v>VACAR</v>
          </cell>
          <cell r="D473">
            <v>2029</v>
          </cell>
          <cell r="F473">
            <v>431066.32799999998</v>
          </cell>
          <cell r="G473">
            <v>49239.177734375</v>
          </cell>
          <cell r="H473">
            <v>100.93972482299806</v>
          </cell>
          <cell r="I473">
            <v>19.639558593749999</v>
          </cell>
          <cell r="J473">
            <v>0.62558221435546901</v>
          </cell>
          <cell r="K473">
            <v>27.673044921875</v>
          </cell>
          <cell r="L473">
            <v>20.370283203124998</v>
          </cell>
          <cell r="M473">
            <v>0</v>
          </cell>
          <cell r="N473">
            <v>0</v>
          </cell>
          <cell r="O473">
            <v>1.5829483642578099</v>
          </cell>
          <cell r="P473">
            <v>0</v>
          </cell>
          <cell r="Q473">
            <v>0</v>
          </cell>
          <cell r="R473">
            <v>0</v>
          </cell>
          <cell r="S473">
            <v>1.7025032958984401</v>
          </cell>
          <cell r="T473">
            <v>3.0498999023437499</v>
          </cell>
          <cell r="U473">
            <v>0.53300598144531297</v>
          </cell>
          <cell r="V473">
            <v>0</v>
          </cell>
          <cell r="W473">
            <v>0.62651092529296892</v>
          </cell>
          <cell r="X473">
            <v>0.332882537841797</v>
          </cell>
          <cell r="Y473">
            <v>4.6992001953124998</v>
          </cell>
          <cell r="Z473">
            <v>85.415630287170416</v>
          </cell>
          <cell r="AA473">
            <v>15.3981064453125</v>
          </cell>
          <cell r="AB473">
            <v>0.56946893310546898</v>
          </cell>
          <cell r="AC473">
            <v>25.068871093750001</v>
          </cell>
          <cell r="AD473">
            <v>17.977218749999999</v>
          </cell>
          <cell r="AE473">
            <v>0</v>
          </cell>
          <cell r="AF473">
            <v>0</v>
          </cell>
          <cell r="AG473">
            <v>0.467707000732422</v>
          </cell>
          <cell r="AH473">
            <v>0</v>
          </cell>
          <cell r="AI473">
            <v>0</v>
          </cell>
          <cell r="AJ473">
            <v>0</v>
          </cell>
          <cell r="AK473">
            <v>1.30899841308594</v>
          </cell>
          <cell r="AL473">
            <v>1.0176614990234401</v>
          </cell>
          <cell r="AM473">
            <v>0.17147998046874999</v>
          </cell>
          <cell r="AN473">
            <v>0</v>
          </cell>
          <cell r="AO473">
            <v>0.31325546264648396</v>
          </cell>
          <cell r="AP473">
            <v>6.2238685607910196E-2</v>
          </cell>
          <cell r="AQ473">
            <v>4.6992001953124998</v>
          </cell>
          <cell r="AR473">
            <v>428478.4850625</v>
          </cell>
          <cell r="AS473">
            <v>82741.751999999993</v>
          </cell>
          <cell r="AT473">
            <v>4881.4094999999998</v>
          </cell>
          <cell r="AU473">
            <v>167794.49600000001</v>
          </cell>
          <cell r="AV473">
            <v>3968.4807500000002</v>
          </cell>
          <cell r="AW473">
            <v>0</v>
          </cell>
          <cell r="AX473">
            <v>0</v>
          </cell>
          <cell r="AY473">
            <v>899.88493749999998</v>
          </cell>
          <cell r="AZ473">
            <v>0</v>
          </cell>
          <cell r="BA473">
            <v>0</v>
          </cell>
          <cell r="BB473">
            <v>0</v>
          </cell>
          <cell r="BC473">
            <v>2982.78575</v>
          </cell>
          <cell r="BD473">
            <v>8900.8040000000001</v>
          </cell>
          <cell r="BE473">
            <v>1502.118125</v>
          </cell>
          <cell r="BF473">
            <v>0</v>
          </cell>
          <cell r="BG473">
            <v>2744.1179999999999</v>
          </cell>
          <cell r="BH473">
            <v>545.20699999999999</v>
          </cell>
          <cell r="BI473">
            <v>-9328.6350000000002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826225024</v>
          </cell>
          <cell r="BT473">
            <v>54565020</v>
          </cell>
          <cell r="BU473">
            <v>1163587840</v>
          </cell>
          <cell r="BV473">
            <v>40122684</v>
          </cell>
          <cell r="BW473">
            <v>0</v>
          </cell>
          <cell r="BX473">
            <v>0</v>
          </cell>
          <cell r="BY473">
            <v>15108012</v>
          </cell>
          <cell r="BZ473">
            <v>0</v>
          </cell>
          <cell r="CA473">
            <v>0</v>
          </cell>
          <cell r="CB473">
            <v>0</v>
          </cell>
          <cell r="CC473">
            <v>38489016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170000</v>
          </cell>
          <cell r="CO473">
            <v>0</v>
          </cell>
          <cell r="CP473">
            <v>0</v>
          </cell>
          <cell r="CQ473">
            <v>691175</v>
          </cell>
          <cell r="CR473">
            <v>0</v>
          </cell>
          <cell r="CS473">
            <v>0</v>
          </cell>
          <cell r="CT473">
            <v>45063</v>
          </cell>
          <cell r="CU473">
            <v>0</v>
          </cell>
          <cell r="CV473">
            <v>0</v>
          </cell>
          <cell r="CW473">
            <v>21043</v>
          </cell>
          <cell r="CX473">
            <v>0</v>
          </cell>
          <cell r="CY473">
            <v>350000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800000</v>
          </cell>
          <cell r="DF473">
            <v>175000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Q473">
            <v>4.3607224367970732</v>
          </cell>
          <cell r="DR473">
            <v>7.2608579340258492</v>
          </cell>
          <cell r="DS473">
            <v>23.284526531353034</v>
          </cell>
          <cell r="DT473">
            <v>85532.919921875</v>
          </cell>
          <cell r="DU473">
            <v>13.871439646573453</v>
          </cell>
          <cell r="DV473">
            <v>20.104304687500001</v>
          </cell>
          <cell r="DW473">
            <v>18.361423828125002</v>
          </cell>
          <cell r="DX473">
            <v>160846.06400000001</v>
          </cell>
        </row>
        <row r="474">
          <cell r="A474" t="str">
            <v>VACAR2030</v>
          </cell>
          <cell r="B474" t="str">
            <v>EAST</v>
          </cell>
          <cell r="C474" t="str">
            <v>VACAR</v>
          </cell>
          <cell r="D474">
            <v>2030</v>
          </cell>
          <cell r="F474">
            <v>436866.72</v>
          </cell>
          <cell r="G474">
            <v>50125.634765625</v>
          </cell>
          <cell r="H474">
            <v>102.26750488281252</v>
          </cell>
          <cell r="I474">
            <v>19.376626953125001</v>
          </cell>
          <cell r="J474">
            <v>0.66749999999999998</v>
          </cell>
          <cell r="K474">
            <v>28.473044921875001</v>
          </cell>
          <cell r="L474">
            <v>20.370283203124998</v>
          </cell>
          <cell r="M474">
            <v>0</v>
          </cell>
          <cell r="N474">
            <v>0</v>
          </cell>
          <cell r="O474">
            <v>1.5829483642578099</v>
          </cell>
          <cell r="P474">
            <v>0</v>
          </cell>
          <cell r="Q474">
            <v>0</v>
          </cell>
          <cell r="R474">
            <v>0</v>
          </cell>
          <cell r="S474">
            <v>1.7025032958984401</v>
          </cell>
          <cell r="T474">
            <v>3.0498999023437499</v>
          </cell>
          <cell r="U474">
            <v>0.53300598144531297</v>
          </cell>
          <cell r="V474">
            <v>0</v>
          </cell>
          <cell r="W474">
            <v>0.62651092529296892</v>
          </cell>
          <cell r="X474">
            <v>0.354610046386719</v>
          </cell>
          <cell r="Y474">
            <v>4.6992001953124998</v>
          </cell>
          <cell r="Z474">
            <v>86.480138053894052</v>
          </cell>
          <cell r="AA474">
            <v>15.1834130859375</v>
          </cell>
          <cell r="AB474">
            <v>0.61051586914062494</v>
          </cell>
          <cell r="AC474">
            <v>25.838773437499999</v>
          </cell>
          <cell r="AD474">
            <v>17.957328125</v>
          </cell>
          <cell r="AE474">
            <v>0</v>
          </cell>
          <cell r="AF474">
            <v>0</v>
          </cell>
          <cell r="AG474">
            <v>0.45187408447265603</v>
          </cell>
          <cell r="AH474">
            <v>0</v>
          </cell>
          <cell r="AI474">
            <v>0</v>
          </cell>
          <cell r="AJ474">
            <v>0</v>
          </cell>
          <cell r="AK474">
            <v>1.3122391357421901</v>
          </cell>
          <cell r="AL474">
            <v>1.0176614990234401</v>
          </cell>
          <cell r="AM474">
            <v>0.17147998046874999</v>
          </cell>
          <cell r="AN474">
            <v>0</v>
          </cell>
          <cell r="AO474">
            <v>0.31325546264648396</v>
          </cell>
          <cell r="AP474">
            <v>6.61530380249023E-2</v>
          </cell>
          <cell r="AQ474">
            <v>4.6992001953124998</v>
          </cell>
          <cell r="AR474">
            <v>435682.27031250001</v>
          </cell>
          <cell r="AS474">
            <v>80741.2</v>
          </cell>
          <cell r="AT474">
            <v>5256.4669999999996</v>
          </cell>
          <cell r="AU474">
            <v>172567.92</v>
          </cell>
          <cell r="AV474">
            <v>3886.3865000000001</v>
          </cell>
          <cell r="AW474">
            <v>0</v>
          </cell>
          <cell r="AX474">
            <v>0</v>
          </cell>
          <cell r="AY474">
            <v>899.88493749999998</v>
          </cell>
          <cell r="AZ474">
            <v>0</v>
          </cell>
          <cell r="BA474">
            <v>0</v>
          </cell>
          <cell r="BB474">
            <v>0</v>
          </cell>
          <cell r="BC474">
            <v>2982.78575</v>
          </cell>
          <cell r="BD474">
            <v>8905.357</v>
          </cell>
          <cell r="BE474">
            <v>1502.091625</v>
          </cell>
          <cell r="BF474">
            <v>0</v>
          </cell>
          <cell r="BG474">
            <v>2744.1179999999999</v>
          </cell>
          <cell r="BH474">
            <v>579.49850000000004</v>
          </cell>
          <cell r="BI474">
            <v>-9581.6630000000005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806270464</v>
          </cell>
          <cell r="BT474">
            <v>58719712</v>
          </cell>
          <cell r="BU474">
            <v>1193418496</v>
          </cell>
          <cell r="BV474">
            <v>39255940</v>
          </cell>
          <cell r="BW474">
            <v>0</v>
          </cell>
          <cell r="BX474">
            <v>0</v>
          </cell>
          <cell r="BY474">
            <v>15108012</v>
          </cell>
          <cell r="BZ474">
            <v>0</v>
          </cell>
          <cell r="CA474">
            <v>0</v>
          </cell>
          <cell r="CB474">
            <v>0</v>
          </cell>
          <cell r="CC474">
            <v>38489016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727066</v>
          </cell>
          <cell r="CR474">
            <v>0</v>
          </cell>
          <cell r="CS474">
            <v>0</v>
          </cell>
          <cell r="CT474">
            <v>46031</v>
          </cell>
          <cell r="CU474">
            <v>0</v>
          </cell>
          <cell r="CV474">
            <v>0</v>
          </cell>
          <cell r="CW474">
            <v>22063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800000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Q474">
            <v>4.4472554931641399</v>
          </cell>
          <cell r="DR474">
            <v>7.5120731160513206</v>
          </cell>
          <cell r="DS474">
            <v>23.873493828969689</v>
          </cell>
          <cell r="DT474">
            <v>86656.7421875</v>
          </cell>
          <cell r="DU474">
            <v>14.235199270877697</v>
          </cell>
          <cell r="DV474">
            <v>20.831371093750001</v>
          </cell>
          <cell r="DW474">
            <v>18.858244140625001</v>
          </cell>
          <cell r="DX474">
            <v>165198.22399999999</v>
          </cell>
        </row>
        <row r="475">
          <cell r="A475" t="str">
            <v>VACAR2031</v>
          </cell>
          <cell r="B475" t="str">
            <v>EAST</v>
          </cell>
          <cell r="C475" t="str">
            <v>VACAR</v>
          </cell>
          <cell r="D475">
            <v>2031</v>
          </cell>
          <cell r="F475">
            <v>442546.17599999998</v>
          </cell>
          <cell r="G475">
            <v>50873.630859375</v>
          </cell>
          <cell r="H475">
            <v>103.44064624023437</v>
          </cell>
          <cell r="I475">
            <v>19.292958984375002</v>
          </cell>
          <cell r="J475">
            <v>0.66749999999999998</v>
          </cell>
          <cell r="K475">
            <v>29.673044921875</v>
          </cell>
          <cell r="L475">
            <v>20.370283203124998</v>
          </cell>
          <cell r="M475">
            <v>0</v>
          </cell>
          <cell r="N475">
            <v>0</v>
          </cell>
          <cell r="O475">
            <v>1.5829483642578099</v>
          </cell>
          <cell r="P475">
            <v>0</v>
          </cell>
          <cell r="Q475">
            <v>0</v>
          </cell>
          <cell r="R475">
            <v>0</v>
          </cell>
          <cell r="S475">
            <v>1.7025032958984401</v>
          </cell>
          <cell r="T475">
            <v>3.0498999023437499</v>
          </cell>
          <cell r="U475">
            <v>0.56656762695312501</v>
          </cell>
          <cell r="V475">
            <v>0</v>
          </cell>
          <cell r="W475">
            <v>0.62651092529296892</v>
          </cell>
          <cell r="X475">
            <v>0.37785772705078102</v>
          </cell>
          <cell r="Y475">
            <v>4.6992001953124998</v>
          </cell>
          <cell r="Z475">
            <v>87.790119384765617</v>
          </cell>
          <cell r="AA475">
            <v>15.1258212890625</v>
          </cell>
          <cell r="AB475">
            <v>0.61037475585937495</v>
          </cell>
          <cell r="AC475">
            <v>27.010470703125002</v>
          </cell>
          <cell r="AD475">
            <v>17.995910156250002</v>
          </cell>
          <cell r="AE475">
            <v>0</v>
          </cell>
          <cell r="AF475">
            <v>0</v>
          </cell>
          <cell r="AG475">
            <v>0.47780239868164104</v>
          </cell>
          <cell r="AH475">
            <v>0</v>
          </cell>
          <cell r="AI475">
            <v>0</v>
          </cell>
          <cell r="AJ475">
            <v>0</v>
          </cell>
          <cell r="AK475">
            <v>1.3282515869140601</v>
          </cell>
          <cell r="AL475">
            <v>0.89334832763671901</v>
          </cell>
          <cell r="AM475">
            <v>0.18093962097168001</v>
          </cell>
          <cell r="AN475">
            <v>0</v>
          </cell>
          <cell r="AO475">
            <v>0.31325546264648396</v>
          </cell>
          <cell r="AP475">
            <v>7.034645080566411E-2</v>
          </cell>
          <cell r="AQ475">
            <v>4.6992001953124998</v>
          </cell>
          <cell r="AR475">
            <v>441702.94443750009</v>
          </cell>
          <cell r="AS475">
            <v>79275.816000000006</v>
          </cell>
          <cell r="AT475">
            <v>5268.7915000000003</v>
          </cell>
          <cell r="AU475">
            <v>179536.75200000001</v>
          </cell>
          <cell r="AV475">
            <v>3608.6689999999999</v>
          </cell>
          <cell r="AW475">
            <v>0</v>
          </cell>
          <cell r="AX475">
            <v>0</v>
          </cell>
          <cell r="AY475">
            <v>899.88493749999998</v>
          </cell>
          <cell r="AZ475">
            <v>0</v>
          </cell>
          <cell r="BA475">
            <v>0</v>
          </cell>
          <cell r="BB475">
            <v>0</v>
          </cell>
          <cell r="BC475">
            <v>2982.78575</v>
          </cell>
          <cell r="BD475">
            <v>7821.0625</v>
          </cell>
          <cell r="BE475">
            <v>1585.0309999999999</v>
          </cell>
          <cell r="BF475">
            <v>0</v>
          </cell>
          <cell r="BG475">
            <v>2744.1179999999999</v>
          </cell>
          <cell r="BH475">
            <v>616.23474999999996</v>
          </cell>
          <cell r="BI475">
            <v>-9815.5290000000005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792879296</v>
          </cell>
          <cell r="BT475">
            <v>58857940</v>
          </cell>
          <cell r="BU475">
            <v>1236389504</v>
          </cell>
          <cell r="BV475">
            <v>36439412</v>
          </cell>
          <cell r="BW475">
            <v>0</v>
          </cell>
          <cell r="BX475">
            <v>0</v>
          </cell>
          <cell r="BY475">
            <v>15108012</v>
          </cell>
          <cell r="BZ475">
            <v>0</v>
          </cell>
          <cell r="CA475">
            <v>0</v>
          </cell>
          <cell r="CB475">
            <v>0</v>
          </cell>
          <cell r="CC475">
            <v>38489016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50000</v>
          </cell>
          <cell r="CT475">
            <v>46914</v>
          </cell>
          <cell r="CU475">
            <v>0</v>
          </cell>
          <cell r="CV475">
            <v>0</v>
          </cell>
          <cell r="CW475">
            <v>23828</v>
          </cell>
          <cell r="CX475">
            <v>0</v>
          </cell>
          <cell r="CY475">
            <v>319000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1200000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Q475">
            <v>4.5396761753758801</v>
          </cell>
          <cell r="DR475">
            <v>7.6948728286842529</v>
          </cell>
          <cell r="DS475">
            <v>24.459010970470501</v>
          </cell>
          <cell r="DT475">
            <v>87747.517578125</v>
          </cell>
          <cell r="DU475">
            <v>14.588683236277072</v>
          </cell>
          <cell r="DV475">
            <v>20.831371093750001</v>
          </cell>
          <cell r="DW475">
            <v>19.084398437499999</v>
          </cell>
          <cell r="DX475">
            <v>167179.32800000001</v>
          </cell>
        </row>
        <row r="476">
          <cell r="A476" t="str">
            <v>VACAR2032</v>
          </cell>
          <cell r="B476" t="str">
            <v>EAST</v>
          </cell>
          <cell r="C476" t="str">
            <v>VACAR</v>
          </cell>
          <cell r="D476">
            <v>2032</v>
          </cell>
          <cell r="F476">
            <v>449575.90399999998</v>
          </cell>
          <cell r="G476">
            <v>51624.873046875</v>
          </cell>
          <cell r="H476">
            <v>104.75240026855468</v>
          </cell>
          <cell r="I476">
            <v>18.957925781250001</v>
          </cell>
          <cell r="J476">
            <v>0.66749999999999998</v>
          </cell>
          <cell r="K476">
            <v>31.274265625000002</v>
          </cell>
          <cell r="L476">
            <v>20.373123046875001</v>
          </cell>
          <cell r="M476">
            <v>0</v>
          </cell>
          <cell r="N476">
            <v>0</v>
          </cell>
          <cell r="O476">
            <v>1.5836767578124999</v>
          </cell>
          <cell r="P476">
            <v>0</v>
          </cell>
          <cell r="Q476">
            <v>0</v>
          </cell>
          <cell r="R476">
            <v>0</v>
          </cell>
          <cell r="S476">
            <v>1.7025285644531301</v>
          </cell>
          <cell r="T476">
            <v>3.0498999023437499</v>
          </cell>
          <cell r="U476">
            <v>0.5830059814453129</v>
          </cell>
          <cell r="V476">
            <v>0</v>
          </cell>
          <cell r="W476">
            <v>0.626571228027344</v>
          </cell>
          <cell r="X476">
            <v>0.40291802978515601</v>
          </cell>
          <cell r="Y476">
            <v>4.6992001953124998</v>
          </cell>
          <cell r="Z476">
            <v>89.027147972106917</v>
          </cell>
          <cell r="AA476">
            <v>14.88044921875</v>
          </cell>
          <cell r="AB476">
            <v>0.61064215087890605</v>
          </cell>
          <cell r="AC476">
            <v>28.555453125</v>
          </cell>
          <cell r="AD476">
            <v>17.991695312499999</v>
          </cell>
          <cell r="AE476">
            <v>0</v>
          </cell>
          <cell r="AF476">
            <v>0</v>
          </cell>
          <cell r="AG476">
            <v>0.46543148803710899</v>
          </cell>
          <cell r="AH476">
            <v>0</v>
          </cell>
          <cell r="AI476">
            <v>0</v>
          </cell>
          <cell r="AJ476">
            <v>0</v>
          </cell>
          <cell r="AK476">
            <v>1.3214765625</v>
          </cell>
          <cell r="AL476">
            <v>0.89327569580078103</v>
          </cell>
          <cell r="AM476">
            <v>0.18753710937500001</v>
          </cell>
          <cell r="AN476">
            <v>0</v>
          </cell>
          <cell r="AO476">
            <v>0.313285614013672</v>
          </cell>
          <cell r="AP476">
            <v>7.4818687438964804E-2</v>
          </cell>
          <cell r="AQ476">
            <v>4.6992001953124998</v>
          </cell>
          <cell r="AR476">
            <v>449104.72356249997</v>
          </cell>
          <cell r="AS476">
            <v>76798.775999999998</v>
          </cell>
          <cell r="AT476">
            <v>5319.6144999999997</v>
          </cell>
          <cell r="AU476">
            <v>189525.53599999999</v>
          </cell>
          <cell r="AV476">
            <v>3297.7437500000001</v>
          </cell>
          <cell r="AW476">
            <v>0</v>
          </cell>
          <cell r="AX476">
            <v>0</v>
          </cell>
          <cell r="AY476">
            <v>904.32456249999996</v>
          </cell>
          <cell r="AZ476">
            <v>0</v>
          </cell>
          <cell r="BA476">
            <v>0</v>
          </cell>
          <cell r="BB476">
            <v>0</v>
          </cell>
          <cell r="BC476">
            <v>2991.002</v>
          </cell>
          <cell r="BD476">
            <v>7843.9544999999998</v>
          </cell>
          <cell r="BE476">
            <v>1647.326</v>
          </cell>
          <cell r="BF476">
            <v>0</v>
          </cell>
          <cell r="BG476">
            <v>2751.9007499999998</v>
          </cell>
          <cell r="BH476">
            <v>657.20650000000001</v>
          </cell>
          <cell r="BI476">
            <v>-9826.277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768511680</v>
          </cell>
          <cell r="BT476">
            <v>59425520</v>
          </cell>
          <cell r="BU476">
            <v>1298451072</v>
          </cell>
          <cell r="BV476">
            <v>33283452</v>
          </cell>
          <cell r="BW476">
            <v>0</v>
          </cell>
          <cell r="BX476">
            <v>0</v>
          </cell>
          <cell r="BY476">
            <v>15185051</v>
          </cell>
          <cell r="BZ476">
            <v>0</v>
          </cell>
          <cell r="CA476">
            <v>0</v>
          </cell>
          <cell r="CB476">
            <v>0</v>
          </cell>
          <cell r="CC476">
            <v>38595000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47831</v>
          </cell>
          <cell r="CU476">
            <v>0</v>
          </cell>
          <cell r="CV476">
            <v>0</v>
          </cell>
          <cell r="CW476">
            <v>25734</v>
          </cell>
          <cell r="CX476">
            <v>0</v>
          </cell>
          <cell r="CY476">
            <v>350000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1600000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Q476">
            <v>4.6387990485713892</v>
          </cell>
          <cell r="DR476">
            <v>7.8745377630987088</v>
          </cell>
          <cell r="DS476">
            <v>25.054694416238707</v>
          </cell>
          <cell r="DT476">
            <v>88797.546875</v>
          </cell>
          <cell r="DU476">
            <v>14.955045990413266</v>
          </cell>
          <cell r="DV476">
            <v>20.83178515625</v>
          </cell>
          <cell r="DW476">
            <v>19.0338828125</v>
          </cell>
          <cell r="DX476">
            <v>167193.61600000001</v>
          </cell>
        </row>
        <row r="477">
          <cell r="A477" t="str">
            <v>VACAR2033</v>
          </cell>
          <cell r="B477" t="str">
            <v>EAST</v>
          </cell>
          <cell r="C477" t="str">
            <v>VACAR</v>
          </cell>
          <cell r="D477">
            <v>2033</v>
          </cell>
          <cell r="F477">
            <v>453428.88</v>
          </cell>
          <cell r="G477">
            <v>51871.51953125</v>
          </cell>
          <cell r="H477">
            <v>105.86854412841797</v>
          </cell>
          <cell r="I477">
            <v>18.6440625</v>
          </cell>
          <cell r="J477">
            <v>0.848321899414063</v>
          </cell>
          <cell r="K477">
            <v>31.273044921875002</v>
          </cell>
          <cell r="L477">
            <v>21.420283203124999</v>
          </cell>
          <cell r="M477">
            <v>0</v>
          </cell>
          <cell r="N477">
            <v>0</v>
          </cell>
          <cell r="O477">
            <v>1.5829483642578099</v>
          </cell>
          <cell r="P477">
            <v>0</v>
          </cell>
          <cell r="Q477">
            <v>0</v>
          </cell>
          <cell r="R477">
            <v>0</v>
          </cell>
          <cell r="S477">
            <v>1.7025032958984401</v>
          </cell>
          <cell r="T477">
            <v>3.0498999023437499</v>
          </cell>
          <cell r="U477">
            <v>0.5830059814453129</v>
          </cell>
          <cell r="V477">
            <v>0</v>
          </cell>
          <cell r="W477">
            <v>0.62651092529296892</v>
          </cell>
          <cell r="X477">
            <v>0.43008129882812501</v>
          </cell>
          <cell r="Y477">
            <v>4.6992001953124998</v>
          </cell>
          <cell r="Z477">
            <v>89.913277313232427</v>
          </cell>
          <cell r="AA477">
            <v>14.625334960937501</v>
          </cell>
          <cell r="AB477">
            <v>0.77346911621093795</v>
          </cell>
          <cell r="AC477">
            <v>28.552761718749998</v>
          </cell>
          <cell r="AD477">
            <v>18.999205078125001</v>
          </cell>
          <cell r="AE477">
            <v>0</v>
          </cell>
          <cell r="AF477">
            <v>0</v>
          </cell>
          <cell r="AG477">
            <v>0.45199951171875002</v>
          </cell>
          <cell r="AH477">
            <v>0</v>
          </cell>
          <cell r="AI477">
            <v>0</v>
          </cell>
          <cell r="AJ477">
            <v>0</v>
          </cell>
          <cell r="AK477">
            <v>1.3114177246093801</v>
          </cell>
          <cell r="AL477">
            <v>0.89334832763671901</v>
          </cell>
          <cell r="AM477">
            <v>0.18745227050781302</v>
          </cell>
          <cell r="AN477">
            <v>0</v>
          </cell>
          <cell r="AO477">
            <v>0.31325546264648396</v>
          </cell>
          <cell r="AP477">
            <v>7.9766540527343804E-2</v>
          </cell>
          <cell r="AQ477">
            <v>4.6992001953124998</v>
          </cell>
          <cell r="AR477">
            <v>449831.70081249997</v>
          </cell>
          <cell r="AS477">
            <v>74898.183999999994</v>
          </cell>
          <cell r="AT477">
            <v>6726.9989999999998</v>
          </cell>
          <cell r="AU477">
            <v>191388.416</v>
          </cell>
          <cell r="AV477">
            <v>3906.9812499999998</v>
          </cell>
          <cell r="AW477">
            <v>0</v>
          </cell>
          <cell r="AX477">
            <v>0</v>
          </cell>
          <cell r="AY477">
            <v>899.88493749999998</v>
          </cell>
          <cell r="AZ477">
            <v>0</v>
          </cell>
          <cell r="BA477">
            <v>0</v>
          </cell>
          <cell r="BB477">
            <v>0</v>
          </cell>
          <cell r="BC477">
            <v>2982.78575</v>
          </cell>
          <cell r="BD477">
            <v>7823.6610000000001</v>
          </cell>
          <cell r="BE477">
            <v>1642.0818750000001</v>
          </cell>
          <cell r="BF477">
            <v>0</v>
          </cell>
          <cell r="BG477">
            <v>2744.1179999999999</v>
          </cell>
          <cell r="BH477">
            <v>698.75400000000002</v>
          </cell>
          <cell r="BI477">
            <v>-10014.325000000001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749716480</v>
          </cell>
          <cell r="BT477">
            <v>74243176</v>
          </cell>
          <cell r="BU477">
            <v>1311607296</v>
          </cell>
          <cell r="BV477">
            <v>38954340</v>
          </cell>
          <cell r="BW477">
            <v>0</v>
          </cell>
          <cell r="BX477">
            <v>0</v>
          </cell>
          <cell r="BY477">
            <v>15108012</v>
          </cell>
          <cell r="BZ477">
            <v>0</v>
          </cell>
          <cell r="CA477">
            <v>0</v>
          </cell>
          <cell r="CB477">
            <v>0</v>
          </cell>
          <cell r="CC477">
            <v>38489016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240000</v>
          </cell>
          <cell r="CO477">
            <v>0</v>
          </cell>
          <cell r="CP477">
            <v>0</v>
          </cell>
          <cell r="CQ477">
            <v>885000</v>
          </cell>
          <cell r="CR477">
            <v>0</v>
          </cell>
          <cell r="CS477">
            <v>0</v>
          </cell>
          <cell r="CT477">
            <v>48783</v>
          </cell>
          <cell r="CU477">
            <v>0</v>
          </cell>
          <cell r="CV477">
            <v>0</v>
          </cell>
          <cell r="CW477">
            <v>27793</v>
          </cell>
          <cell r="CX477">
            <v>0</v>
          </cell>
          <cell r="CY477">
            <v>198000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1050000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Q477">
            <v>4.7398241132434489</v>
          </cell>
          <cell r="DR477">
            <v>8.018986347572131</v>
          </cell>
          <cell r="DS477">
            <v>25.695467908021254</v>
          </cell>
          <cell r="DT477">
            <v>89832.66015625</v>
          </cell>
          <cell r="DU477">
            <v>15.342403141717107</v>
          </cell>
          <cell r="DV477">
            <v>21.008681640624999</v>
          </cell>
          <cell r="DW477">
            <v>19.026066406249999</v>
          </cell>
          <cell r="DX477">
            <v>166134.16</v>
          </cell>
        </row>
        <row r="478">
          <cell r="A478" t="str">
            <v>VACAR2034</v>
          </cell>
          <cell r="B478" t="str">
            <v>EAST</v>
          </cell>
          <cell r="C478" t="str">
            <v>VACAR</v>
          </cell>
          <cell r="D478">
            <v>2034</v>
          </cell>
          <cell r="F478">
            <v>459001.48800000001</v>
          </cell>
          <cell r="G478">
            <v>52228.7021484375</v>
          </cell>
          <cell r="H478">
            <v>106.82537066650391</v>
          </cell>
          <cell r="I478">
            <v>18.355832031249999</v>
          </cell>
          <cell r="J478">
            <v>1.1033903808593799</v>
          </cell>
          <cell r="K478">
            <v>31.273044921875002</v>
          </cell>
          <cell r="L478">
            <v>22.295283203124999</v>
          </cell>
          <cell r="M478">
            <v>0</v>
          </cell>
          <cell r="N478">
            <v>0</v>
          </cell>
          <cell r="O478">
            <v>1.5829483642578099</v>
          </cell>
          <cell r="P478">
            <v>0</v>
          </cell>
          <cell r="Q478">
            <v>0</v>
          </cell>
          <cell r="R478">
            <v>0</v>
          </cell>
          <cell r="S478">
            <v>1.7025032958984401</v>
          </cell>
          <cell r="T478">
            <v>3.0498999023437499</v>
          </cell>
          <cell r="U478">
            <v>0.5830059814453129</v>
          </cell>
          <cell r="V478">
            <v>0</v>
          </cell>
          <cell r="W478">
            <v>0.62651092529296892</v>
          </cell>
          <cell r="X478">
            <v>0.45936669921875001</v>
          </cell>
          <cell r="Y478">
            <v>4.6992001953124998</v>
          </cell>
          <cell r="Z478">
            <v>91.071694664001484</v>
          </cell>
          <cell r="AA478">
            <v>14.4323271484375</v>
          </cell>
          <cell r="AB478">
            <v>1.00656182861328</v>
          </cell>
          <cell r="AC478">
            <v>28.54893359375</v>
          </cell>
          <cell r="AD478">
            <v>19.840650390625001</v>
          </cell>
          <cell r="AE478">
            <v>0</v>
          </cell>
          <cell r="AF478">
            <v>0</v>
          </cell>
          <cell r="AG478">
            <v>0.441886016845703</v>
          </cell>
          <cell r="AH478">
            <v>0</v>
          </cell>
          <cell r="AI478">
            <v>0</v>
          </cell>
          <cell r="AJ478">
            <v>0</v>
          </cell>
          <cell r="AK478">
            <v>1.2978624267578101</v>
          </cell>
          <cell r="AL478">
            <v>0.89334832763671901</v>
          </cell>
          <cell r="AM478">
            <v>0.18745227050781302</v>
          </cell>
          <cell r="AN478">
            <v>0</v>
          </cell>
          <cell r="AO478">
            <v>0.31325546264648396</v>
          </cell>
          <cell r="AP478">
            <v>8.5049034118652306E-2</v>
          </cell>
          <cell r="AQ478">
            <v>4.6992001953124998</v>
          </cell>
          <cell r="AR478">
            <v>452579.95943749999</v>
          </cell>
          <cell r="AS478">
            <v>73600.631999999998</v>
          </cell>
          <cell r="AT478">
            <v>8749.1959999999999</v>
          </cell>
          <cell r="AU478">
            <v>189848.38399999999</v>
          </cell>
          <cell r="AV478">
            <v>4314.8999999999996</v>
          </cell>
          <cell r="AW478">
            <v>0</v>
          </cell>
          <cell r="AX478">
            <v>0</v>
          </cell>
          <cell r="AY478">
            <v>899.88493749999998</v>
          </cell>
          <cell r="AZ478">
            <v>0</v>
          </cell>
          <cell r="BA478">
            <v>0</v>
          </cell>
          <cell r="BB478">
            <v>0</v>
          </cell>
          <cell r="BC478">
            <v>2982.78575</v>
          </cell>
          <cell r="BD478">
            <v>7821.9449999999997</v>
          </cell>
          <cell r="BE478">
            <v>1642.0818750000001</v>
          </cell>
          <cell r="BF478">
            <v>0</v>
          </cell>
          <cell r="BG478">
            <v>2744.1179999999999</v>
          </cell>
          <cell r="BH478">
            <v>745.02587500000004</v>
          </cell>
          <cell r="BI478">
            <v>-10057.474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736326336</v>
          </cell>
          <cell r="BT478">
            <v>95540880</v>
          </cell>
          <cell r="BU478">
            <v>1302292352</v>
          </cell>
          <cell r="BV478">
            <v>42675524</v>
          </cell>
          <cell r="BW478">
            <v>0</v>
          </cell>
          <cell r="BX478">
            <v>0</v>
          </cell>
          <cell r="BY478">
            <v>15108012</v>
          </cell>
          <cell r="BZ478">
            <v>0</v>
          </cell>
          <cell r="CA478">
            <v>0</v>
          </cell>
          <cell r="CB478">
            <v>0</v>
          </cell>
          <cell r="CC478">
            <v>38489016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260000</v>
          </cell>
          <cell r="CO478">
            <v>0</v>
          </cell>
          <cell r="CP478">
            <v>0</v>
          </cell>
          <cell r="CQ478">
            <v>150000</v>
          </cell>
          <cell r="CR478">
            <v>0</v>
          </cell>
          <cell r="CS478">
            <v>0</v>
          </cell>
          <cell r="CT478">
            <v>49759</v>
          </cell>
          <cell r="CU478">
            <v>0</v>
          </cell>
          <cell r="CV478">
            <v>0</v>
          </cell>
          <cell r="CW478">
            <v>30016</v>
          </cell>
          <cell r="CX478">
            <v>0</v>
          </cell>
          <cell r="CY478">
            <v>545000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875000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Q478">
            <v>4.8408980851664118</v>
          </cell>
          <cell r="DR478">
            <v>8.1546174971317047</v>
          </cell>
          <cell r="DS478">
            <v>26.348633344347355</v>
          </cell>
          <cell r="DT478">
            <v>90907.921875</v>
          </cell>
          <cell r="DU478">
            <v>15.738480427766717</v>
          </cell>
          <cell r="DV478">
            <v>21.094384765625001</v>
          </cell>
          <cell r="DW478">
            <v>19.325167968750002</v>
          </cell>
          <cell r="DX478">
            <v>169288.48</v>
          </cell>
        </row>
        <row r="479">
          <cell r="A479" t="str">
            <v>VACAR2035</v>
          </cell>
          <cell r="B479" t="str">
            <v>EAST</v>
          </cell>
          <cell r="C479" t="str">
            <v>VACAR</v>
          </cell>
          <cell r="D479">
            <v>2035</v>
          </cell>
          <cell r="F479">
            <v>464654.41600000003</v>
          </cell>
          <cell r="G479">
            <v>53046.263671875</v>
          </cell>
          <cell r="H479">
            <v>107.93740841674804</v>
          </cell>
          <cell r="I479">
            <v>17.8385703125</v>
          </cell>
          <cell r="J479">
            <v>1.6044863281249999</v>
          </cell>
          <cell r="K479">
            <v>32.073044921875002</v>
          </cell>
          <cell r="L479">
            <v>22.295283203124999</v>
          </cell>
          <cell r="M479">
            <v>0</v>
          </cell>
          <cell r="N479">
            <v>0</v>
          </cell>
          <cell r="O479">
            <v>1.5829483642578099</v>
          </cell>
          <cell r="P479">
            <v>0</v>
          </cell>
          <cell r="Q479">
            <v>0</v>
          </cell>
          <cell r="R479">
            <v>0</v>
          </cell>
          <cell r="S479">
            <v>1.7025032958984401</v>
          </cell>
          <cell r="T479">
            <v>3.0498999023437499</v>
          </cell>
          <cell r="U479">
            <v>0.61656762695312495</v>
          </cell>
          <cell r="V479">
            <v>0</v>
          </cell>
          <cell r="W479">
            <v>0.62651092529296892</v>
          </cell>
          <cell r="X479">
            <v>0.49099490356445302</v>
          </cell>
          <cell r="Y479">
            <v>4.6992001953124998</v>
          </cell>
          <cell r="Z479">
            <v>92.164371459960947</v>
          </cell>
          <cell r="AA479">
            <v>14.129142578125</v>
          </cell>
          <cell r="AB479">
            <v>1.4615135498046901</v>
          </cell>
          <cell r="AC479">
            <v>29.32387109375</v>
          </cell>
          <cell r="AD479">
            <v>19.837478515625001</v>
          </cell>
          <cell r="AE479">
            <v>0</v>
          </cell>
          <cell r="AF479">
            <v>0</v>
          </cell>
          <cell r="AG479">
            <v>0.42046075439453101</v>
          </cell>
          <cell r="AH479">
            <v>0</v>
          </cell>
          <cell r="AI479">
            <v>0</v>
          </cell>
          <cell r="AJ479">
            <v>0</v>
          </cell>
          <cell r="AK479">
            <v>1.2836224365234401</v>
          </cell>
          <cell r="AL479">
            <v>0.89334832763671901</v>
          </cell>
          <cell r="AM479">
            <v>0.19691191101074199</v>
          </cell>
          <cell r="AN479">
            <v>0</v>
          </cell>
          <cell r="AO479">
            <v>0.31325546264648396</v>
          </cell>
          <cell r="AP479">
            <v>9.0754135131835889E-2</v>
          </cell>
          <cell r="AQ479">
            <v>4.6992001953124998</v>
          </cell>
          <cell r="AR479">
            <v>458973.05825</v>
          </cell>
          <cell r="AS479">
            <v>70426.631999999998</v>
          </cell>
          <cell r="AT479">
            <v>12604.75</v>
          </cell>
          <cell r="AU479">
            <v>194122.736</v>
          </cell>
          <cell r="AV479">
            <v>4352.1639999999998</v>
          </cell>
          <cell r="AW479">
            <v>0</v>
          </cell>
          <cell r="AX479">
            <v>0</v>
          </cell>
          <cell r="AY479">
            <v>899.88493749999998</v>
          </cell>
          <cell r="AZ479">
            <v>0</v>
          </cell>
          <cell r="BA479">
            <v>0</v>
          </cell>
          <cell r="BB479">
            <v>0</v>
          </cell>
          <cell r="BC479">
            <v>2982.78575</v>
          </cell>
          <cell r="BD479">
            <v>7821.549</v>
          </cell>
          <cell r="BE479">
            <v>1724.9482499999999</v>
          </cell>
          <cell r="BF479">
            <v>0</v>
          </cell>
          <cell r="BG479">
            <v>2744.1179999999999</v>
          </cell>
          <cell r="BH479">
            <v>795.00531249999995</v>
          </cell>
          <cell r="BI479">
            <v>-10451.275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704480256</v>
          </cell>
          <cell r="BT479">
            <v>136142064</v>
          </cell>
          <cell r="BU479">
            <v>1329489408</v>
          </cell>
          <cell r="BV479">
            <v>43011372</v>
          </cell>
          <cell r="BW479">
            <v>0</v>
          </cell>
          <cell r="BX479">
            <v>0</v>
          </cell>
          <cell r="BY479">
            <v>15108012</v>
          </cell>
          <cell r="BZ479">
            <v>0</v>
          </cell>
          <cell r="CA479">
            <v>0</v>
          </cell>
          <cell r="CB479">
            <v>0</v>
          </cell>
          <cell r="CC479">
            <v>38489016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580000</v>
          </cell>
          <cell r="CO479">
            <v>0</v>
          </cell>
          <cell r="CP479">
            <v>0</v>
          </cell>
          <cell r="CQ479">
            <v>300000</v>
          </cell>
          <cell r="CR479">
            <v>0</v>
          </cell>
          <cell r="CS479">
            <v>50000</v>
          </cell>
          <cell r="CT479">
            <v>50738</v>
          </cell>
          <cell r="CU479">
            <v>0</v>
          </cell>
          <cell r="CV479">
            <v>0</v>
          </cell>
          <cell r="CW479">
            <v>32418</v>
          </cell>
          <cell r="CX479">
            <v>0</v>
          </cell>
          <cell r="CY479">
            <v>420000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800000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Q479">
            <v>4.946756094751362</v>
          </cell>
          <cell r="DR479">
            <v>8.2084279380735019</v>
          </cell>
          <cell r="DS479">
            <v>27.019856252430831</v>
          </cell>
          <cell r="DT479">
            <v>91991.6796875</v>
          </cell>
          <cell r="DU479">
            <v>16.145517009320269</v>
          </cell>
          <cell r="DV479">
            <v>21.357398437499999</v>
          </cell>
          <cell r="DW479">
            <v>19.514812500000001</v>
          </cell>
          <cell r="DX479">
            <v>170949.76000000001</v>
          </cell>
        </row>
        <row r="480">
          <cell r="A480" t="str">
            <v>ERCOTH2008</v>
          </cell>
          <cell r="B480" t="str">
            <v>ERCOT</v>
          </cell>
          <cell r="C480" t="str">
            <v>ERCOTH</v>
          </cell>
          <cell r="D480">
            <v>2008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2.6280000686645502E-2</v>
          </cell>
          <cell r="X480">
            <v>0</v>
          </cell>
          <cell r="Y480">
            <v>0</v>
          </cell>
          <cell r="Z480">
            <v>14.445486191749584</v>
          </cell>
          <cell r="AA480">
            <v>2.22606787109375</v>
          </cell>
          <cell r="AB480">
            <v>0</v>
          </cell>
          <cell r="AC480">
            <v>5.6274755859374999</v>
          </cell>
          <cell r="AD480">
            <v>1.54905200195313</v>
          </cell>
          <cell r="AE480">
            <v>2.6938422851562498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1.31400003433228E-2</v>
          </cell>
          <cell r="AP480">
            <v>0</v>
          </cell>
          <cell r="AQ480">
            <v>0</v>
          </cell>
          <cell r="AR480">
            <v>85054.787632812498</v>
          </cell>
          <cell r="AS480">
            <v>19131.830000000002</v>
          </cell>
          <cell r="AT480">
            <v>0</v>
          </cell>
          <cell r="AU480">
            <v>36258.239999999998</v>
          </cell>
          <cell r="AV480">
            <v>6489.6</v>
          </cell>
          <cell r="AW480">
            <v>2546.152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115.3896328125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197434624</v>
          </cell>
          <cell r="BT480">
            <v>0</v>
          </cell>
          <cell r="BU480">
            <v>297551296</v>
          </cell>
          <cell r="BV480">
            <v>88411312</v>
          </cell>
          <cell r="BW480">
            <v>27788100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255000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Q480" t="str">
            <v xml:space="preserve"> 5/14/2010 9:25:01 AM</v>
          </cell>
          <cell r="DR480" t="str">
            <v xml:space="preserve"> 5/14/2010 9:25:01 AM</v>
          </cell>
          <cell r="DT480">
            <v>16968.373046875</v>
          </cell>
          <cell r="DV480">
            <v>2.5631750488281302</v>
          </cell>
          <cell r="DW480">
            <v>2.3359084472656302</v>
          </cell>
          <cell r="DX480">
            <v>20513.576000000001</v>
          </cell>
        </row>
        <row r="481">
          <cell r="A481" t="str">
            <v>ERCOTH2009</v>
          </cell>
          <cell r="B481" t="str">
            <v>ERCOT</v>
          </cell>
          <cell r="C481" t="str">
            <v>ERCOTH</v>
          </cell>
          <cell r="D481">
            <v>2009</v>
          </cell>
          <cell r="F481">
            <v>84773.111999999994</v>
          </cell>
          <cell r="G481">
            <v>9707.201171875</v>
          </cell>
          <cell r="H481">
            <v>18.510058395385748</v>
          </cell>
          <cell r="I481">
            <v>2.6059999999999999</v>
          </cell>
          <cell r="J481">
            <v>0</v>
          </cell>
          <cell r="K481">
            <v>7.1826660156250002</v>
          </cell>
          <cell r="L481">
            <v>1.8843465576171901</v>
          </cell>
          <cell r="M481">
            <v>3.76062451171875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0.188382736206055</v>
          </cell>
          <cell r="X481">
            <v>0</v>
          </cell>
          <cell r="Y481">
            <v>0</v>
          </cell>
          <cell r="Z481">
            <v>15.241942466735848</v>
          </cell>
          <cell r="AA481">
            <v>2.22651220703125</v>
          </cell>
          <cell r="AB481">
            <v>0</v>
          </cell>
          <cell r="AC481">
            <v>6.0022817382812503</v>
          </cell>
          <cell r="AD481">
            <v>1.54511682128906</v>
          </cell>
          <cell r="AE481">
            <v>2.7180598144531301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9.4191368103027306E-2</v>
          </cell>
          <cell r="AP481">
            <v>0</v>
          </cell>
          <cell r="AQ481">
            <v>0</v>
          </cell>
          <cell r="AR481">
            <v>85032.3315</v>
          </cell>
          <cell r="AS481">
            <v>18534.164000000001</v>
          </cell>
          <cell r="AT481">
            <v>0</v>
          </cell>
          <cell r="AU481">
            <v>36234.915999999997</v>
          </cell>
          <cell r="AV481">
            <v>6240.6970000000001</v>
          </cell>
          <cell r="AW481">
            <v>1816.75225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790.31025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191346000</v>
          </cell>
          <cell r="BT481">
            <v>0</v>
          </cell>
          <cell r="BU481">
            <v>296394688</v>
          </cell>
          <cell r="BV481">
            <v>79761904</v>
          </cell>
          <cell r="BW481">
            <v>19239910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550000</v>
          </cell>
          <cell r="CP481">
            <v>19600</v>
          </cell>
          <cell r="CQ481">
            <v>160000</v>
          </cell>
          <cell r="CR481">
            <v>0</v>
          </cell>
          <cell r="CS481">
            <v>0</v>
          </cell>
          <cell r="CT481">
            <v>241500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T481">
            <v>17632.5625</v>
          </cell>
          <cell r="DV481">
            <v>2.8880385742187502</v>
          </cell>
          <cell r="DW481">
            <v>2.6557805175781302</v>
          </cell>
          <cell r="DX481">
            <v>21415.491999999998</v>
          </cell>
        </row>
        <row r="482">
          <cell r="A482" t="str">
            <v>ERCOTH2010</v>
          </cell>
          <cell r="B482" t="str">
            <v>ERCOT</v>
          </cell>
          <cell r="C482" t="str">
            <v>ERCOTH</v>
          </cell>
          <cell r="D482">
            <v>2010</v>
          </cell>
          <cell r="F482">
            <v>87632.607999999993</v>
          </cell>
          <cell r="G482">
            <v>9655.67578125</v>
          </cell>
          <cell r="H482">
            <v>18.716604854822169</v>
          </cell>
          <cell r="I482">
            <v>2.6059999999999999</v>
          </cell>
          <cell r="J482">
            <v>0</v>
          </cell>
          <cell r="K482">
            <v>7.4102001953125001</v>
          </cell>
          <cell r="L482">
            <v>1.94810766601563</v>
          </cell>
          <cell r="M482">
            <v>3.76062451171875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4.5871177315711997E-4</v>
          </cell>
          <cell r="V482">
            <v>0</v>
          </cell>
          <cell r="W482">
            <v>0.26777999877929698</v>
          </cell>
          <cell r="X482">
            <v>8.7823957204818693E-5</v>
          </cell>
          <cell r="Y482">
            <v>0</v>
          </cell>
          <cell r="Z482">
            <v>15.322429115071905</v>
          </cell>
          <cell r="AA482">
            <v>2.22651220703125</v>
          </cell>
          <cell r="AB482">
            <v>0</v>
          </cell>
          <cell r="AC482">
            <v>6.1784575195312499</v>
          </cell>
          <cell r="AD482">
            <v>1.6129609375</v>
          </cell>
          <cell r="AE482">
            <v>2.6473425292968802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1.0991708189248999E-4</v>
          </cell>
          <cell r="AN482">
            <v>0</v>
          </cell>
          <cell r="AO482">
            <v>0.13388999938964802</v>
          </cell>
          <cell r="AP482">
            <v>1.9530631601810499E-5</v>
          </cell>
          <cell r="AQ482">
            <v>0</v>
          </cell>
          <cell r="AR482">
            <v>84555.308415115345</v>
          </cell>
          <cell r="AS482">
            <v>17879.511999999999</v>
          </cell>
          <cell r="AT482">
            <v>0</v>
          </cell>
          <cell r="AU482">
            <v>36156.404000000002</v>
          </cell>
          <cell r="AV482">
            <v>6280.9709999999995</v>
          </cell>
          <cell r="AW482">
            <v>967.91637500000002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0.96157678222656295</v>
          </cell>
          <cell r="BF482">
            <v>0</v>
          </cell>
          <cell r="BG482">
            <v>1172.8763750000001</v>
          </cell>
          <cell r="BH482">
            <v>0.171088333129883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184796848</v>
          </cell>
          <cell r="BT482">
            <v>0</v>
          </cell>
          <cell r="BU482">
            <v>295348416</v>
          </cell>
          <cell r="BV482">
            <v>80139008</v>
          </cell>
          <cell r="BW482">
            <v>10222236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50000</v>
          </cell>
          <cell r="CQ482">
            <v>0</v>
          </cell>
          <cell r="CR482">
            <v>0</v>
          </cell>
          <cell r="CS482">
            <v>683</v>
          </cell>
          <cell r="CT482">
            <v>16719</v>
          </cell>
          <cell r="CU482">
            <v>0</v>
          </cell>
          <cell r="CV482">
            <v>0</v>
          </cell>
          <cell r="CW482">
            <v>131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T482">
            <v>17539.19140625</v>
          </cell>
          <cell r="DV482">
            <v>2.7233459472656301</v>
          </cell>
          <cell r="DW482">
            <v>2.5231364746093798</v>
          </cell>
          <cell r="DX482">
            <v>22096.495999999999</v>
          </cell>
        </row>
        <row r="483">
          <cell r="A483" t="str">
            <v>ERCOTH2011</v>
          </cell>
          <cell r="B483" t="str">
            <v>ERCOT</v>
          </cell>
          <cell r="C483" t="str">
            <v>ERCOTH</v>
          </cell>
          <cell r="D483">
            <v>2011</v>
          </cell>
          <cell r="F483">
            <v>88097.687999999995</v>
          </cell>
          <cell r="G483">
            <v>9475.5849609375</v>
          </cell>
          <cell r="H483">
            <v>18.773223919630055</v>
          </cell>
          <cell r="I483">
            <v>2.6059999999999999</v>
          </cell>
          <cell r="J483">
            <v>0</v>
          </cell>
          <cell r="K483">
            <v>7.4102001953125001</v>
          </cell>
          <cell r="L483">
            <v>1.99769677734375</v>
          </cell>
          <cell r="M483">
            <v>3.76062451171875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5.68917036056519E-3</v>
          </cell>
          <cell r="V483">
            <v>0</v>
          </cell>
          <cell r="W483">
            <v>0.26777999877929698</v>
          </cell>
          <cell r="X483">
            <v>1.8873188495636001E-3</v>
          </cell>
          <cell r="Y483">
            <v>0</v>
          </cell>
          <cell r="Z483">
            <v>15.244407412052158</v>
          </cell>
          <cell r="AA483">
            <v>2.22651220703125</v>
          </cell>
          <cell r="AB483">
            <v>0</v>
          </cell>
          <cell r="AC483">
            <v>6.1787573242187497</v>
          </cell>
          <cell r="AD483">
            <v>1.6582890625</v>
          </cell>
          <cell r="AE483">
            <v>2.63758032226563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1.3905909061431901E-3</v>
          </cell>
          <cell r="AN483">
            <v>0</v>
          </cell>
          <cell r="AO483">
            <v>0.13388999938964802</v>
          </cell>
          <cell r="AP483">
            <v>4.1808152198791497E-4</v>
          </cell>
          <cell r="AQ483">
            <v>0</v>
          </cell>
          <cell r="AR483">
            <v>82971.652394287114</v>
          </cell>
          <cell r="AS483">
            <v>18062.441999999999</v>
          </cell>
          <cell r="AT483">
            <v>0</v>
          </cell>
          <cell r="AU483">
            <v>35544.080000000002</v>
          </cell>
          <cell r="AV483">
            <v>6281.66</v>
          </cell>
          <cell r="AW483">
            <v>815.45743749999997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12.171956054687501</v>
          </cell>
          <cell r="BF483">
            <v>0</v>
          </cell>
          <cell r="BG483">
            <v>1172.6086250000001</v>
          </cell>
          <cell r="BH483">
            <v>3.66237573242188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186561760</v>
          </cell>
          <cell r="BT483">
            <v>0</v>
          </cell>
          <cell r="BU483">
            <v>290345088</v>
          </cell>
          <cell r="BV483">
            <v>80044872</v>
          </cell>
          <cell r="BW483">
            <v>8599307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7458</v>
          </cell>
          <cell r="CT483">
            <v>0</v>
          </cell>
          <cell r="CU483">
            <v>0</v>
          </cell>
          <cell r="CV483">
            <v>0</v>
          </cell>
          <cell r="CW483">
            <v>2617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T483">
            <v>17146.0078125</v>
          </cell>
          <cell r="DV483">
            <v>2.7233459472656301</v>
          </cell>
          <cell r="DW483">
            <v>2.4075698242187502</v>
          </cell>
          <cell r="DX483">
            <v>21079.57</v>
          </cell>
        </row>
        <row r="484">
          <cell r="A484" t="str">
            <v>ERCOTH2012</v>
          </cell>
          <cell r="B484" t="str">
            <v>ERCOT</v>
          </cell>
          <cell r="C484" t="str">
            <v>ERCOTH</v>
          </cell>
          <cell r="D484">
            <v>2012</v>
          </cell>
          <cell r="F484">
            <v>90294.12</v>
          </cell>
          <cell r="G484">
            <v>9662.6484375</v>
          </cell>
          <cell r="H484">
            <v>18.861432662010198</v>
          </cell>
          <cell r="I484">
            <v>2.6059999999999999</v>
          </cell>
          <cell r="J484">
            <v>0</v>
          </cell>
          <cell r="K484">
            <v>7.4109521484374996</v>
          </cell>
          <cell r="L484">
            <v>1.9980305175781301</v>
          </cell>
          <cell r="M484">
            <v>3.7607275390625001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1.4494572639465301E-2</v>
          </cell>
          <cell r="V484">
            <v>0</v>
          </cell>
          <cell r="W484">
            <v>0.34291662597656303</v>
          </cell>
          <cell r="X484">
            <v>4.9372348785400397E-3</v>
          </cell>
          <cell r="Y484">
            <v>0</v>
          </cell>
          <cell r="Z484">
            <v>15.376894890546806</v>
          </cell>
          <cell r="AA484">
            <v>2.22606787109375</v>
          </cell>
          <cell r="AB484">
            <v>0</v>
          </cell>
          <cell r="AC484">
            <v>6.1781406250000002</v>
          </cell>
          <cell r="AD484">
            <v>1.66168420410156</v>
          </cell>
          <cell r="AE484">
            <v>2.6292985839843799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3.8003001213073699E-3</v>
          </cell>
          <cell r="AN484">
            <v>0</v>
          </cell>
          <cell r="AO484">
            <v>0.17145831298828099</v>
          </cell>
          <cell r="AP484">
            <v>1.0634014606475798E-3</v>
          </cell>
          <cell r="AQ484">
            <v>0</v>
          </cell>
          <cell r="AR484">
            <v>84743.023293945313</v>
          </cell>
          <cell r="AS484">
            <v>18490.62</v>
          </cell>
          <cell r="AT484">
            <v>0</v>
          </cell>
          <cell r="AU484">
            <v>35604.635999999999</v>
          </cell>
          <cell r="AV484">
            <v>6325.268</v>
          </cell>
          <cell r="AW484">
            <v>812.49593749999997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33.268437499999997</v>
          </cell>
          <cell r="BF484">
            <v>0</v>
          </cell>
          <cell r="BG484">
            <v>1471.0219999999999</v>
          </cell>
          <cell r="BH484">
            <v>9.3409189453125006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191085504</v>
          </cell>
          <cell r="BT484">
            <v>0</v>
          </cell>
          <cell r="BU484">
            <v>290902496</v>
          </cell>
          <cell r="BV484">
            <v>80564744</v>
          </cell>
          <cell r="BW484">
            <v>8548515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9491</v>
          </cell>
          <cell r="CT484">
            <v>135725</v>
          </cell>
          <cell r="CU484">
            <v>0</v>
          </cell>
          <cell r="CV484">
            <v>0</v>
          </cell>
          <cell r="CW484">
            <v>3271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T484">
            <v>17547.455078125</v>
          </cell>
          <cell r="DV484">
            <v>2.7233740234375001</v>
          </cell>
          <cell r="DW484">
            <v>2.5053815917968798</v>
          </cell>
          <cell r="DX484">
            <v>21996.371999999999</v>
          </cell>
        </row>
        <row r="485">
          <cell r="A485" t="str">
            <v>ERCOTH2013</v>
          </cell>
          <cell r="B485" t="str">
            <v>ERCOT</v>
          </cell>
          <cell r="C485" t="str">
            <v>ERCOTH</v>
          </cell>
          <cell r="D485">
            <v>2013</v>
          </cell>
          <cell r="F485">
            <v>92077.343999999997</v>
          </cell>
          <cell r="G485">
            <v>9730.884765625</v>
          </cell>
          <cell r="H485">
            <v>18.90103467082978</v>
          </cell>
          <cell r="I485">
            <v>2.6059999999999999</v>
          </cell>
          <cell r="J485">
            <v>0</v>
          </cell>
          <cell r="K485">
            <v>7.4102001953125001</v>
          </cell>
          <cell r="L485">
            <v>1.99769677734375</v>
          </cell>
          <cell r="M485">
            <v>3.76062451171875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2.6733892440795898E-2</v>
          </cell>
          <cell r="V485">
            <v>0</v>
          </cell>
          <cell r="W485">
            <v>0.36777999877929701</v>
          </cell>
          <cell r="X485">
            <v>8.6533479690551786E-3</v>
          </cell>
          <cell r="Y485">
            <v>0</v>
          </cell>
          <cell r="Z485">
            <v>15.371788904309275</v>
          </cell>
          <cell r="AA485">
            <v>2.22651220703125</v>
          </cell>
          <cell r="AB485">
            <v>0</v>
          </cell>
          <cell r="AC485">
            <v>6.1787573242187497</v>
          </cell>
          <cell r="AD485">
            <v>1.65705822753906</v>
          </cell>
          <cell r="AE485">
            <v>2.6215974121093799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7.1115503311157202E-3</v>
          </cell>
          <cell r="AN485">
            <v>0</v>
          </cell>
          <cell r="AO485">
            <v>0.18388999938964801</v>
          </cell>
          <cell r="AP485">
            <v>1.8494883775711101E-3</v>
          </cell>
          <cell r="AQ485">
            <v>0</v>
          </cell>
          <cell r="AR485">
            <v>85047.680190429688</v>
          </cell>
          <cell r="AS485">
            <v>18499.022000000001</v>
          </cell>
          <cell r="AT485">
            <v>0</v>
          </cell>
          <cell r="AU485">
            <v>35695.964</v>
          </cell>
          <cell r="AV485">
            <v>6314.2044999999998</v>
          </cell>
          <cell r="AW485">
            <v>1002.776875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62.100671875000003</v>
          </cell>
          <cell r="BF485">
            <v>0</v>
          </cell>
          <cell r="BG485">
            <v>1610.5086249999999</v>
          </cell>
          <cell r="BH485">
            <v>16.2015185546875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191158400</v>
          </cell>
          <cell r="BT485">
            <v>0</v>
          </cell>
          <cell r="BU485">
            <v>291572992</v>
          </cell>
          <cell r="BV485">
            <v>80420416</v>
          </cell>
          <cell r="BW485">
            <v>10549717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13559</v>
          </cell>
          <cell r="CT485">
            <v>3572</v>
          </cell>
          <cell r="CU485">
            <v>0</v>
          </cell>
          <cell r="CV485">
            <v>0</v>
          </cell>
          <cell r="CW485">
            <v>3925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T485">
            <v>17896.427734375</v>
          </cell>
          <cell r="DV485">
            <v>2.7233459472656301</v>
          </cell>
          <cell r="DW485">
            <v>2.4950126953125</v>
          </cell>
          <cell r="DX485">
            <v>21846.901999999998</v>
          </cell>
        </row>
        <row r="486">
          <cell r="A486" t="str">
            <v>ERCOTH2014</v>
          </cell>
          <cell r="B486" t="str">
            <v>ERCOT</v>
          </cell>
          <cell r="C486" t="str">
            <v>ERCOTH</v>
          </cell>
          <cell r="D486">
            <v>2014</v>
          </cell>
          <cell r="F486">
            <v>93958.343999999997</v>
          </cell>
          <cell r="G486">
            <v>9696.3203125</v>
          </cell>
          <cell r="H486">
            <v>18.926678505897527</v>
          </cell>
          <cell r="I486">
            <v>2.6059999999999999</v>
          </cell>
          <cell r="J486">
            <v>0</v>
          </cell>
          <cell r="K486">
            <v>7.4102001953125001</v>
          </cell>
          <cell r="L486">
            <v>1.99769677734375</v>
          </cell>
          <cell r="M486">
            <v>3.76062451171875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4.7574295043945301E-2</v>
          </cell>
          <cell r="V486">
            <v>0</v>
          </cell>
          <cell r="W486">
            <v>0.36777999877929701</v>
          </cell>
          <cell r="X486">
            <v>1.3456780433654799E-2</v>
          </cell>
          <cell r="Y486">
            <v>0</v>
          </cell>
          <cell r="Z486">
            <v>15.237862094402317</v>
          </cell>
          <cell r="AA486">
            <v>2.22651220703125</v>
          </cell>
          <cell r="AB486">
            <v>0</v>
          </cell>
          <cell r="AC486">
            <v>6.17796533203125</v>
          </cell>
          <cell r="AD486">
            <v>1.6451853027343799</v>
          </cell>
          <cell r="AE486">
            <v>2.6030834960937499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1.2647911071777299E-2</v>
          </cell>
          <cell r="AN486">
            <v>0</v>
          </cell>
          <cell r="AO486">
            <v>0.18388999938964801</v>
          </cell>
          <cell r="AP486">
            <v>2.86886167526245E-3</v>
          </cell>
          <cell r="AQ486">
            <v>0</v>
          </cell>
          <cell r="AR486">
            <v>84741.117203125003</v>
          </cell>
          <cell r="AS486">
            <v>18603.227999999999</v>
          </cell>
          <cell r="AT486">
            <v>0</v>
          </cell>
          <cell r="AU486">
            <v>35898.843999999997</v>
          </cell>
          <cell r="AV486">
            <v>6315.3125</v>
          </cell>
          <cell r="AW486">
            <v>1288.1713749999999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110.252875</v>
          </cell>
          <cell r="BF486">
            <v>0</v>
          </cell>
          <cell r="BG486">
            <v>1610.5086249999999</v>
          </cell>
          <cell r="BH486">
            <v>25.129828125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192153248</v>
          </cell>
          <cell r="BT486">
            <v>0</v>
          </cell>
          <cell r="BU486">
            <v>293195456</v>
          </cell>
          <cell r="BV486">
            <v>80422152</v>
          </cell>
          <cell r="BW486">
            <v>13629834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24407</v>
          </cell>
          <cell r="CT486">
            <v>0</v>
          </cell>
          <cell r="CU486">
            <v>0</v>
          </cell>
          <cell r="CV486">
            <v>0</v>
          </cell>
          <cell r="CW486">
            <v>5234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T486">
            <v>18269.53515625</v>
          </cell>
          <cell r="DV486">
            <v>2.7233459472656301</v>
          </cell>
          <cell r="DW486">
            <v>2.3857089843749999</v>
          </cell>
          <cell r="DX486">
            <v>20889.669999999998</v>
          </cell>
        </row>
        <row r="487">
          <cell r="A487" t="str">
            <v>ERCOTH2015</v>
          </cell>
          <cell r="B487" t="str">
            <v>ERCOT</v>
          </cell>
          <cell r="C487" t="str">
            <v>ERCOTH</v>
          </cell>
          <cell r="D487">
            <v>2015</v>
          </cell>
          <cell r="F487">
            <v>95700.191999999995</v>
          </cell>
          <cell r="G487">
            <v>9737.548828125</v>
          </cell>
          <cell r="H487">
            <v>18.951297040939338</v>
          </cell>
          <cell r="I487">
            <v>2.6059999999999999</v>
          </cell>
          <cell r="J487">
            <v>0</v>
          </cell>
          <cell r="K487">
            <v>7.4102001953125001</v>
          </cell>
          <cell r="L487">
            <v>1.99769677734375</v>
          </cell>
          <cell r="M487">
            <v>3.76062451171875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6.6520118713378901E-2</v>
          </cell>
          <cell r="V487">
            <v>0</v>
          </cell>
          <cell r="W487">
            <v>0.36777999877929701</v>
          </cell>
          <cell r="X487">
            <v>1.91294918060303E-2</v>
          </cell>
          <cell r="Y487">
            <v>0</v>
          </cell>
          <cell r="Z487">
            <v>15.389203601360322</v>
          </cell>
          <cell r="AA487">
            <v>2.22440063476563</v>
          </cell>
          <cell r="AB487">
            <v>0</v>
          </cell>
          <cell r="AC487">
            <v>6.1764199218750004</v>
          </cell>
          <cell r="AD487">
            <v>1.63983215332031</v>
          </cell>
          <cell r="AE487">
            <v>2.6367158203124998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1.88241367340088E-2</v>
          </cell>
          <cell r="AN487">
            <v>0</v>
          </cell>
          <cell r="AO487">
            <v>0.18388999938964801</v>
          </cell>
          <cell r="AP487">
            <v>4.0652709007263201E-3</v>
          </cell>
          <cell r="AQ487">
            <v>0</v>
          </cell>
          <cell r="AR487">
            <v>85099.565425781242</v>
          </cell>
          <cell r="AS487">
            <v>17303.34</v>
          </cell>
          <cell r="AT487">
            <v>0</v>
          </cell>
          <cell r="AU487">
            <v>36191.275999999998</v>
          </cell>
          <cell r="AV487">
            <v>6310.0219999999999</v>
          </cell>
          <cell r="AW487">
            <v>1551.7896249999999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163.41345312499999</v>
          </cell>
          <cell r="BF487">
            <v>0</v>
          </cell>
          <cell r="BG487">
            <v>1610.5086249999999</v>
          </cell>
          <cell r="BH487">
            <v>35.605722656250002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178677760</v>
          </cell>
          <cell r="BT487">
            <v>0</v>
          </cell>
          <cell r="BU487">
            <v>295115520</v>
          </cell>
          <cell r="BV487">
            <v>80367952</v>
          </cell>
          <cell r="BW487">
            <v>16603585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16271</v>
          </cell>
          <cell r="CT487">
            <v>0</v>
          </cell>
          <cell r="CU487">
            <v>0</v>
          </cell>
          <cell r="CV487">
            <v>0</v>
          </cell>
          <cell r="CW487">
            <v>5888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T487">
            <v>18605.4296875</v>
          </cell>
          <cell r="DV487">
            <v>2.7233459472656301</v>
          </cell>
          <cell r="DW487">
            <v>2.5050556640625001</v>
          </cell>
          <cell r="DX487">
            <v>21933.61</v>
          </cell>
        </row>
        <row r="488">
          <cell r="A488" t="str">
            <v>ERCOTH2016</v>
          </cell>
          <cell r="B488" t="str">
            <v>ERCOT</v>
          </cell>
          <cell r="C488" t="str">
            <v>ERCOTH</v>
          </cell>
          <cell r="D488">
            <v>2016</v>
          </cell>
          <cell r="F488">
            <v>97486.535999999993</v>
          </cell>
          <cell r="G488">
            <v>9636.8349609375</v>
          </cell>
          <cell r="H488">
            <v>19.002513048171995</v>
          </cell>
          <cell r="I488">
            <v>2.6059999999999999</v>
          </cell>
          <cell r="J488">
            <v>0</v>
          </cell>
          <cell r="K488">
            <v>7.4109521484374996</v>
          </cell>
          <cell r="L488">
            <v>2.0175015869140598</v>
          </cell>
          <cell r="M488">
            <v>3.7607275390625001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7.8458496093749996E-2</v>
          </cell>
          <cell r="V488">
            <v>0</v>
          </cell>
          <cell r="W488">
            <v>0.37627999877929696</v>
          </cell>
          <cell r="X488">
            <v>2.9219255447387699E-2</v>
          </cell>
          <cell r="Y488">
            <v>0</v>
          </cell>
          <cell r="Z488">
            <v>15.402128939151774</v>
          </cell>
          <cell r="AA488">
            <v>2.2260144042968801</v>
          </cell>
          <cell r="AB488">
            <v>0</v>
          </cell>
          <cell r="AC488">
            <v>6.1782822265624997</v>
          </cell>
          <cell r="AD488">
            <v>1.66461145019531</v>
          </cell>
          <cell r="AE488">
            <v>2.6070021972656301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2.2327386856079101E-2</v>
          </cell>
          <cell r="AN488">
            <v>0</v>
          </cell>
          <cell r="AO488">
            <v>0.18813999938964801</v>
          </cell>
          <cell r="AP488">
            <v>6.3828663825988797E-3</v>
          </cell>
          <cell r="AQ488">
            <v>0</v>
          </cell>
          <cell r="AR488">
            <v>84437.921207031235</v>
          </cell>
          <cell r="AS488">
            <v>16578.043000000001</v>
          </cell>
          <cell r="AT488">
            <v>0</v>
          </cell>
          <cell r="AU488">
            <v>36357.74</v>
          </cell>
          <cell r="AV488">
            <v>6318.4324999999999</v>
          </cell>
          <cell r="AW488">
            <v>1242.8776250000001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195.80348437500001</v>
          </cell>
          <cell r="BF488">
            <v>0</v>
          </cell>
          <cell r="BG488">
            <v>1652.2455</v>
          </cell>
          <cell r="BH488">
            <v>56.067097656249999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171255824</v>
          </cell>
          <cell r="BT488">
            <v>0</v>
          </cell>
          <cell r="BU488">
            <v>296360896</v>
          </cell>
          <cell r="BV488">
            <v>80469424</v>
          </cell>
          <cell r="BW488">
            <v>13026713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14915</v>
          </cell>
          <cell r="CT488">
            <v>13129</v>
          </cell>
          <cell r="CU488">
            <v>0</v>
          </cell>
          <cell r="CV488">
            <v>0</v>
          </cell>
          <cell r="CW488">
            <v>11121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Q488">
            <v>2.0372546206078224</v>
          </cell>
          <cell r="DR488">
            <v>5.3671575652140016</v>
          </cell>
          <cell r="DT488">
            <v>18648.78515625</v>
          </cell>
          <cell r="DV488">
            <v>2.7233740234375001</v>
          </cell>
          <cell r="DW488">
            <v>2.5093684082031298</v>
          </cell>
          <cell r="DX488">
            <v>22036.712</v>
          </cell>
        </row>
        <row r="489">
          <cell r="A489" t="str">
            <v>ERCOTH2017</v>
          </cell>
          <cell r="B489" t="str">
            <v>ERCOT</v>
          </cell>
          <cell r="C489" t="str">
            <v>ERCOTH</v>
          </cell>
          <cell r="D489">
            <v>2017</v>
          </cell>
          <cell r="F489">
            <v>98889</v>
          </cell>
          <cell r="G489">
            <v>9597.353515625</v>
          </cell>
          <cell r="H489">
            <v>19.021766334533698</v>
          </cell>
          <cell r="I489">
            <v>2.6059999999999999</v>
          </cell>
          <cell r="J489">
            <v>0</v>
          </cell>
          <cell r="K489">
            <v>7.4102001953125001</v>
          </cell>
          <cell r="L489">
            <v>2.0171582031250002</v>
          </cell>
          <cell r="M489">
            <v>3.76062451171875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8.8850334167480491E-2</v>
          </cell>
          <cell r="V489">
            <v>0</v>
          </cell>
          <cell r="W489">
            <v>0.37627999877929696</v>
          </cell>
          <cell r="X489">
            <v>3.9307144165039096E-2</v>
          </cell>
          <cell r="Y489">
            <v>0</v>
          </cell>
          <cell r="Z489">
            <v>15.301908676147475</v>
          </cell>
          <cell r="AA489">
            <v>2.22504370117188</v>
          </cell>
          <cell r="AB489">
            <v>0</v>
          </cell>
          <cell r="AC489">
            <v>6.1787573242187497</v>
          </cell>
          <cell r="AD489">
            <v>1.66304418945313</v>
          </cell>
          <cell r="AE489">
            <v>2.6126806640625002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2.5501413345336899E-2</v>
          </cell>
          <cell r="AN489">
            <v>0</v>
          </cell>
          <cell r="AO489">
            <v>0.18813999938964801</v>
          </cell>
          <cell r="AP489">
            <v>8.9916286468505902E-3</v>
          </cell>
          <cell r="AQ489">
            <v>0</v>
          </cell>
          <cell r="AR489">
            <v>83826.483640624996</v>
          </cell>
          <cell r="AS489">
            <v>16013.9</v>
          </cell>
          <cell r="AT489">
            <v>0</v>
          </cell>
          <cell r="AU489">
            <v>37171.904000000002</v>
          </cell>
          <cell r="AV489">
            <v>6312.2965000000004</v>
          </cell>
          <cell r="AW489">
            <v>1362.6855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222.95084374999999</v>
          </cell>
          <cell r="BF489">
            <v>0</v>
          </cell>
          <cell r="BG489">
            <v>1647.730125</v>
          </cell>
          <cell r="BH489">
            <v>78.766671875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165552400</v>
          </cell>
          <cell r="BT489">
            <v>0</v>
          </cell>
          <cell r="BU489">
            <v>302203712</v>
          </cell>
          <cell r="BV489">
            <v>80360608</v>
          </cell>
          <cell r="BW489">
            <v>14273443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8136</v>
          </cell>
          <cell r="CT489">
            <v>7197</v>
          </cell>
          <cell r="CU489">
            <v>0</v>
          </cell>
          <cell r="CV489">
            <v>0</v>
          </cell>
          <cell r="CW489">
            <v>9551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0</v>
          </cell>
          <cell r="DM489">
            <v>0</v>
          </cell>
          <cell r="DN489">
            <v>0</v>
          </cell>
          <cell r="DQ489">
            <v>2.0886732841082338</v>
          </cell>
          <cell r="DR489">
            <v>5.4637709910062258</v>
          </cell>
          <cell r="DT489">
            <v>18961.486328125</v>
          </cell>
          <cell r="DV489">
            <v>2.7233459472656301</v>
          </cell>
          <cell r="DW489">
            <v>2.3997497558593799</v>
          </cell>
          <cell r="DX489">
            <v>21016.25</v>
          </cell>
        </row>
        <row r="490">
          <cell r="A490" t="str">
            <v>ERCOTH2018</v>
          </cell>
          <cell r="B490" t="str">
            <v>ERCOT</v>
          </cell>
          <cell r="C490" t="str">
            <v>ERCOTH</v>
          </cell>
          <cell r="D490">
            <v>2018</v>
          </cell>
          <cell r="F490">
            <v>100510.152</v>
          </cell>
          <cell r="G490">
            <v>9704.134765625</v>
          </cell>
          <cell r="H490">
            <v>19.042055747985845</v>
          </cell>
          <cell r="I490">
            <v>2.6059999999999999</v>
          </cell>
          <cell r="J490">
            <v>0</v>
          </cell>
          <cell r="K490">
            <v>7.4102001953125001</v>
          </cell>
          <cell r="L490">
            <v>2.0171582031250002</v>
          </cell>
          <cell r="M490">
            <v>3.76062451171875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9.7896034240722699E-2</v>
          </cell>
          <cell r="V490">
            <v>0</v>
          </cell>
          <cell r="W490">
            <v>0.37627999877929696</v>
          </cell>
          <cell r="X490">
            <v>5.0550857543945296E-2</v>
          </cell>
          <cell r="Y490">
            <v>0</v>
          </cell>
          <cell r="Z490">
            <v>15.395742186546327</v>
          </cell>
          <cell r="AA490">
            <v>2.22079760742188</v>
          </cell>
          <cell r="AB490">
            <v>0</v>
          </cell>
          <cell r="AC490">
            <v>6.1752167968749996</v>
          </cell>
          <cell r="AD490">
            <v>1.6376802978515601</v>
          </cell>
          <cell r="AE490">
            <v>2.629001953125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2.8083768844604499E-2</v>
          </cell>
          <cell r="AN490">
            <v>0</v>
          </cell>
          <cell r="AO490">
            <v>0.18813999938964801</v>
          </cell>
          <cell r="AP490">
            <v>1.17660989761353E-2</v>
          </cell>
          <cell r="AQ490">
            <v>0</v>
          </cell>
          <cell r="AR490">
            <v>84726.616929687501</v>
          </cell>
          <cell r="AS490">
            <v>15070.032999999999</v>
          </cell>
          <cell r="AT490">
            <v>0</v>
          </cell>
          <cell r="AU490">
            <v>37442.271999999997</v>
          </cell>
          <cell r="AV490">
            <v>6313.9979999999996</v>
          </cell>
          <cell r="AW490">
            <v>1965.669875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245.08617187499999</v>
          </cell>
          <cell r="BF490">
            <v>0</v>
          </cell>
          <cell r="BG490">
            <v>1647.730125</v>
          </cell>
          <cell r="BH490">
            <v>103.0537578125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155832912</v>
          </cell>
          <cell r="BT490">
            <v>0</v>
          </cell>
          <cell r="BU490">
            <v>304131648</v>
          </cell>
          <cell r="BV490">
            <v>80380704</v>
          </cell>
          <cell r="BW490">
            <v>21371100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9491</v>
          </cell>
          <cell r="CT490">
            <v>9087</v>
          </cell>
          <cell r="CU490">
            <v>0</v>
          </cell>
          <cell r="CV490">
            <v>0</v>
          </cell>
          <cell r="CW490">
            <v>12073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0</v>
          </cell>
          <cell r="DM490">
            <v>0</v>
          </cell>
          <cell r="DN490">
            <v>0</v>
          </cell>
          <cell r="DQ490">
            <v>2.141020160426701</v>
          </cell>
          <cell r="DR490">
            <v>5.4297892404804911</v>
          </cell>
          <cell r="DT490">
            <v>19359.23828125</v>
          </cell>
          <cell r="DV490">
            <v>2.7233459472656301</v>
          </cell>
          <cell r="DW490">
            <v>2.5050556640625001</v>
          </cell>
          <cell r="DX490">
            <v>21938.774000000001</v>
          </cell>
        </row>
        <row r="491">
          <cell r="A491" t="str">
            <v>ERCOTH2019</v>
          </cell>
          <cell r="B491" t="str">
            <v>ERCOT</v>
          </cell>
          <cell r="C491" t="str">
            <v>ERCOTH</v>
          </cell>
          <cell r="D491">
            <v>2019</v>
          </cell>
          <cell r="F491">
            <v>102164.18399999999</v>
          </cell>
          <cell r="G491">
            <v>9720.9404296875</v>
          </cell>
          <cell r="H491">
            <v>19.064984527587896</v>
          </cell>
          <cell r="I491">
            <v>2.6059999999999999</v>
          </cell>
          <cell r="J491">
            <v>0</v>
          </cell>
          <cell r="K491">
            <v>7.4102001953125001</v>
          </cell>
          <cell r="L491">
            <v>2.0171582031250002</v>
          </cell>
          <cell r="M491">
            <v>3.76062451171875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0.107387519836426</v>
          </cell>
          <cell r="V491">
            <v>0</v>
          </cell>
          <cell r="W491">
            <v>0.37627999877929696</v>
          </cell>
          <cell r="X491">
            <v>6.3988151550292999E-2</v>
          </cell>
          <cell r="Y491">
            <v>0</v>
          </cell>
          <cell r="Z491">
            <v>15.417564805984512</v>
          </cell>
          <cell r="AA491">
            <v>2.2258532714843802</v>
          </cell>
          <cell r="AB491">
            <v>0</v>
          </cell>
          <cell r="AC491">
            <v>6.1784033203125004</v>
          </cell>
          <cell r="AD491">
            <v>1.6602568359375001</v>
          </cell>
          <cell r="AE491">
            <v>2.6100300292968801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3.0830863952636702E-2</v>
          </cell>
          <cell r="AN491">
            <v>0</v>
          </cell>
          <cell r="AO491">
            <v>0.18813999938964801</v>
          </cell>
          <cell r="AP491">
            <v>1.4997018814086899E-2</v>
          </cell>
          <cell r="AQ491">
            <v>0</v>
          </cell>
          <cell r="AR491">
            <v>84833.007218750005</v>
          </cell>
          <cell r="AS491">
            <v>14758.76</v>
          </cell>
          <cell r="AT491">
            <v>0</v>
          </cell>
          <cell r="AU491">
            <v>38236.764000000003</v>
          </cell>
          <cell r="AV491">
            <v>6301.9679999999998</v>
          </cell>
          <cell r="AW491">
            <v>1513.6555000000001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269.74462499999998</v>
          </cell>
          <cell r="BF491">
            <v>0</v>
          </cell>
          <cell r="BG491">
            <v>1647.730125</v>
          </cell>
          <cell r="BH491">
            <v>131.36296874999999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152744944</v>
          </cell>
          <cell r="BT491">
            <v>0</v>
          </cell>
          <cell r="BU491">
            <v>309822016</v>
          </cell>
          <cell r="BV491">
            <v>80215504</v>
          </cell>
          <cell r="BW491">
            <v>15827478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9491</v>
          </cell>
          <cell r="CT491">
            <v>9596</v>
          </cell>
          <cell r="CU491">
            <v>0</v>
          </cell>
          <cell r="CV491">
            <v>0</v>
          </cell>
          <cell r="CW491">
            <v>14106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Q491">
            <v>2.1960947853043176</v>
          </cell>
          <cell r="DR491">
            <v>5.5584893457022755</v>
          </cell>
          <cell r="DT491">
            <v>19577.408203125</v>
          </cell>
          <cell r="DV491">
            <v>2.7233459472656301</v>
          </cell>
          <cell r="DW491">
            <v>2.50905346679688</v>
          </cell>
          <cell r="DX491">
            <v>21973.022000000001</v>
          </cell>
        </row>
        <row r="492">
          <cell r="A492" t="str">
            <v>ERCOTH2020</v>
          </cell>
          <cell r="B492" t="str">
            <v>ERCOT</v>
          </cell>
          <cell r="C492" t="str">
            <v>ERCOTH</v>
          </cell>
          <cell r="D492">
            <v>2020</v>
          </cell>
          <cell r="F492">
            <v>104086.776</v>
          </cell>
          <cell r="G492">
            <v>9451.5751953125</v>
          </cell>
          <cell r="H492">
            <v>19.093643165588375</v>
          </cell>
          <cell r="I492">
            <v>2.6059999999999999</v>
          </cell>
          <cell r="J492">
            <v>0</v>
          </cell>
          <cell r="K492">
            <v>7.4109521484374996</v>
          </cell>
          <cell r="L492">
            <v>2.0175015869140598</v>
          </cell>
          <cell r="M492">
            <v>3.7607275390625001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0.119584564208984</v>
          </cell>
          <cell r="V492">
            <v>0</v>
          </cell>
          <cell r="W492">
            <v>0.37627999877929696</v>
          </cell>
          <cell r="X492">
            <v>7.92233047485352E-2</v>
          </cell>
          <cell r="Y492">
            <v>0</v>
          </cell>
          <cell r="Z492">
            <v>15.32476513671876</v>
          </cell>
          <cell r="AA492">
            <v>2.21927978515625</v>
          </cell>
          <cell r="AB492">
            <v>0</v>
          </cell>
          <cell r="AC492">
            <v>6.1749604492187498</v>
          </cell>
          <cell r="AD492">
            <v>1.6490750732421899</v>
          </cell>
          <cell r="AE492">
            <v>2.6397585449218801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3.4595760345458998E-2</v>
          </cell>
          <cell r="AN492">
            <v>0</v>
          </cell>
          <cell r="AO492">
            <v>0.18813999938964801</v>
          </cell>
          <cell r="AP492">
            <v>1.8591999053955099E-2</v>
          </cell>
          <cell r="AQ492">
            <v>0</v>
          </cell>
          <cell r="AR492">
            <v>82653.292109375005</v>
          </cell>
          <cell r="AS492">
            <v>13839.643</v>
          </cell>
          <cell r="AT492">
            <v>0</v>
          </cell>
          <cell r="AU492">
            <v>37566.864000000001</v>
          </cell>
          <cell r="AV492">
            <v>6317.74</v>
          </cell>
          <cell r="AW492">
            <v>1735.5818750000001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302.74034375000002</v>
          </cell>
          <cell r="BF492">
            <v>0</v>
          </cell>
          <cell r="BG492">
            <v>1652.2455</v>
          </cell>
          <cell r="BH492">
            <v>163.30739062500001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143710272</v>
          </cell>
          <cell r="BT492">
            <v>0</v>
          </cell>
          <cell r="BU492">
            <v>305045120</v>
          </cell>
          <cell r="BV492">
            <v>80440000</v>
          </cell>
          <cell r="BW492">
            <v>18804672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13559</v>
          </cell>
          <cell r="CT492">
            <v>10240</v>
          </cell>
          <cell r="CU492">
            <v>0</v>
          </cell>
          <cell r="CV492">
            <v>0</v>
          </cell>
          <cell r="CW492">
            <v>15832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0</v>
          </cell>
          <cell r="DM492">
            <v>0</v>
          </cell>
          <cell r="DN492">
            <v>0</v>
          </cell>
          <cell r="DQ492">
            <v>2.264668927075721</v>
          </cell>
          <cell r="DR492">
            <v>5.6673726660501895</v>
          </cell>
          <cell r="DT492">
            <v>19891.517578125</v>
          </cell>
          <cell r="DV492">
            <v>2.7233740234375001</v>
          </cell>
          <cell r="DW492">
            <v>2.4003635253906301</v>
          </cell>
          <cell r="DX492">
            <v>21075.17</v>
          </cell>
        </row>
        <row r="493">
          <cell r="A493" t="str">
            <v>ERCOTH2021</v>
          </cell>
          <cell r="B493" t="str">
            <v>ERCOT</v>
          </cell>
          <cell r="C493" t="str">
            <v>ERCOTH</v>
          </cell>
          <cell r="D493">
            <v>2021</v>
          </cell>
          <cell r="F493">
            <v>105479.11199999999</v>
          </cell>
          <cell r="G493">
            <v>9562.751953125</v>
          </cell>
          <cell r="H493">
            <v>19.120122962951665</v>
          </cell>
          <cell r="I493">
            <v>2.6059999999999999</v>
          </cell>
          <cell r="J493">
            <v>0</v>
          </cell>
          <cell r="K493">
            <v>7.4102001953125001</v>
          </cell>
          <cell r="L493">
            <v>2.0171582031250002</v>
          </cell>
          <cell r="M493">
            <v>3.76062451171875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0.13043826293945301</v>
          </cell>
          <cell r="V493">
            <v>0</v>
          </cell>
          <cell r="W493">
            <v>0.37627999877929696</v>
          </cell>
          <cell r="X493">
            <v>9.6075843811035205E-2</v>
          </cell>
          <cell r="Y493">
            <v>0</v>
          </cell>
          <cell r="Z493">
            <v>15.417475528717054</v>
          </cell>
          <cell r="AA493">
            <v>2.2134758300781301</v>
          </cell>
          <cell r="AB493">
            <v>0</v>
          </cell>
          <cell r="AC493">
            <v>6.1733183593750001</v>
          </cell>
          <cell r="AD493">
            <v>1.60159326171875</v>
          </cell>
          <cell r="AE493">
            <v>2.67426245117188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3.9083850860595702E-2</v>
          </cell>
          <cell r="AN493">
            <v>0</v>
          </cell>
          <cell r="AO493">
            <v>0.18813999938964801</v>
          </cell>
          <cell r="AP493">
            <v>2.2546112060546901E-2</v>
          </cell>
          <cell r="AQ493">
            <v>0</v>
          </cell>
          <cell r="AR493">
            <v>83358.524765624999</v>
          </cell>
          <cell r="AS493">
            <v>13476.396000000001</v>
          </cell>
          <cell r="AT493">
            <v>0</v>
          </cell>
          <cell r="AU493">
            <v>37169.307999999997</v>
          </cell>
          <cell r="AV493">
            <v>6329.4189999999999</v>
          </cell>
          <cell r="AW493">
            <v>2262.4247500000001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341.3501875</v>
          </cell>
          <cell r="BF493">
            <v>0</v>
          </cell>
          <cell r="BG493">
            <v>1647.730125</v>
          </cell>
          <cell r="BH493">
            <v>197.458703125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140131680</v>
          </cell>
          <cell r="BT493">
            <v>0</v>
          </cell>
          <cell r="BU493">
            <v>302114208</v>
          </cell>
          <cell r="BV493">
            <v>80590016</v>
          </cell>
          <cell r="BW493">
            <v>25337826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9491</v>
          </cell>
          <cell r="CT493">
            <v>9301</v>
          </cell>
          <cell r="CU493">
            <v>0</v>
          </cell>
          <cell r="CV493">
            <v>0</v>
          </cell>
          <cell r="CW493">
            <v>17309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Q493">
            <v>2.3354627055067061</v>
          </cell>
          <cell r="DR493">
            <v>5.8166380576182632</v>
          </cell>
          <cell r="DT493">
            <v>20201.23046875</v>
          </cell>
          <cell r="DV493">
            <v>2.7233459472656301</v>
          </cell>
          <cell r="DW493">
            <v>2.5050556640625001</v>
          </cell>
          <cell r="DX493">
            <v>21934.437999999998</v>
          </cell>
        </row>
        <row r="494">
          <cell r="A494" t="str">
            <v>ERCOTH2022</v>
          </cell>
          <cell r="B494" t="str">
            <v>ERCOT</v>
          </cell>
          <cell r="C494" t="str">
            <v>ERCOTH</v>
          </cell>
          <cell r="D494">
            <v>2022</v>
          </cell>
          <cell r="F494">
            <v>107129.496</v>
          </cell>
          <cell r="G494">
            <v>10039.1689453125</v>
          </cell>
          <cell r="H494">
            <v>19.948328872680669</v>
          </cell>
          <cell r="I494">
            <v>2.6059999999999999</v>
          </cell>
          <cell r="J494">
            <v>0</v>
          </cell>
          <cell r="K494">
            <v>8.2102001953125008</v>
          </cell>
          <cell r="L494">
            <v>2.0171582031250002</v>
          </cell>
          <cell r="M494">
            <v>3.76062451171875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0.140839889526367</v>
          </cell>
          <cell r="V494">
            <v>0</v>
          </cell>
          <cell r="W494">
            <v>0.37627999877929696</v>
          </cell>
          <cell r="X494">
            <v>0.11388012695312499</v>
          </cell>
          <cell r="Y494">
            <v>0</v>
          </cell>
          <cell r="Z494">
            <v>16.200412536621101</v>
          </cell>
          <cell r="AA494">
            <v>2.2148972167968801</v>
          </cell>
          <cell r="AB494">
            <v>0</v>
          </cell>
          <cell r="AC494">
            <v>6.9500048828125003</v>
          </cell>
          <cell r="AD494">
            <v>1.6300283203124999</v>
          </cell>
          <cell r="AE494">
            <v>2.6388720703124999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4.2315444946289096E-2</v>
          </cell>
          <cell r="AN494">
            <v>0</v>
          </cell>
          <cell r="AO494">
            <v>0.18813999938964801</v>
          </cell>
          <cell r="AP494">
            <v>2.7101135253906301E-2</v>
          </cell>
          <cell r="AQ494">
            <v>0</v>
          </cell>
          <cell r="AR494">
            <v>87487.635609374993</v>
          </cell>
          <cell r="AS494">
            <v>12849.741</v>
          </cell>
          <cell r="AT494">
            <v>0</v>
          </cell>
          <cell r="AU494">
            <v>42238.847999999998</v>
          </cell>
          <cell r="AV494">
            <v>6290.52</v>
          </cell>
          <cell r="AW494">
            <v>1883.5515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369.78831250000002</v>
          </cell>
          <cell r="BF494">
            <v>0</v>
          </cell>
          <cell r="BG494">
            <v>1647.730125</v>
          </cell>
          <cell r="BH494">
            <v>237.38067187499999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133995584</v>
          </cell>
          <cell r="BT494">
            <v>0</v>
          </cell>
          <cell r="BU494">
            <v>336550976</v>
          </cell>
          <cell r="BV494">
            <v>80109880</v>
          </cell>
          <cell r="BW494">
            <v>20757902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10847</v>
          </cell>
          <cell r="CT494">
            <v>9843</v>
          </cell>
          <cell r="CU494">
            <v>0</v>
          </cell>
          <cell r="CV494">
            <v>0</v>
          </cell>
          <cell r="CW494">
            <v>18047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800000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Q494">
            <v>2.4205403571359487</v>
          </cell>
          <cell r="DR494">
            <v>6.0328635772549353</v>
          </cell>
          <cell r="DT494">
            <v>20508.982421875</v>
          </cell>
          <cell r="DV494">
            <v>2.7233459472656301</v>
          </cell>
          <cell r="DW494">
            <v>2.50905346679688</v>
          </cell>
          <cell r="DX494">
            <v>21970.076000000001</v>
          </cell>
        </row>
        <row r="495">
          <cell r="A495" t="str">
            <v>ERCOTH2023</v>
          </cell>
          <cell r="B495" t="str">
            <v>ERCOT</v>
          </cell>
          <cell r="C495" t="str">
            <v>ERCOTH</v>
          </cell>
          <cell r="D495">
            <v>2023</v>
          </cell>
          <cell r="F495">
            <v>108752.04</v>
          </cell>
          <cell r="G495">
            <v>10240.583984375</v>
          </cell>
          <cell r="H495">
            <v>20.376374450683599</v>
          </cell>
          <cell r="I495">
            <v>2.6059999999999999</v>
          </cell>
          <cell r="J495">
            <v>0</v>
          </cell>
          <cell r="K495">
            <v>8.6102001953124994</v>
          </cell>
          <cell r="L495">
            <v>2.0171582031250002</v>
          </cell>
          <cell r="M495">
            <v>3.76062451171875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0.15032209777832001</v>
          </cell>
          <cell r="V495">
            <v>0</v>
          </cell>
          <cell r="W495">
            <v>0.37627999877929696</v>
          </cell>
          <cell r="X495">
            <v>0.13244349670410199</v>
          </cell>
          <cell r="Y495">
            <v>0</v>
          </cell>
          <cell r="Z495">
            <v>16.476018444061289</v>
          </cell>
          <cell r="AA495">
            <v>2.2133435058593802</v>
          </cell>
          <cell r="AB495">
            <v>0</v>
          </cell>
          <cell r="AC495">
            <v>7.3373339843750003</v>
          </cell>
          <cell r="AD495">
            <v>1.60297668457031</v>
          </cell>
          <cell r="AE495">
            <v>2.65782177734375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4.5192039489746101E-2</v>
          </cell>
          <cell r="AN495">
            <v>0</v>
          </cell>
          <cell r="AO495">
            <v>0.18813999938964801</v>
          </cell>
          <cell r="AP495">
            <v>3.1460697174072301E-2</v>
          </cell>
          <cell r="AQ495">
            <v>0</v>
          </cell>
          <cell r="AR495">
            <v>89205.511312500006</v>
          </cell>
          <cell r="AS495">
            <v>12718.832</v>
          </cell>
          <cell r="AT495">
            <v>0</v>
          </cell>
          <cell r="AU495">
            <v>44666.796000000002</v>
          </cell>
          <cell r="AV495">
            <v>6288.8815000000004</v>
          </cell>
          <cell r="AW495">
            <v>2201.0472500000001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394.82431250000002</v>
          </cell>
          <cell r="BF495">
            <v>0</v>
          </cell>
          <cell r="BG495">
            <v>1647.730125</v>
          </cell>
          <cell r="BH495">
            <v>275.58212500000002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132721800</v>
          </cell>
          <cell r="BT495">
            <v>0</v>
          </cell>
          <cell r="BU495">
            <v>353038688</v>
          </cell>
          <cell r="BV495">
            <v>80108280</v>
          </cell>
          <cell r="BW495">
            <v>24615304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8814</v>
          </cell>
          <cell r="CT495">
            <v>10037</v>
          </cell>
          <cell r="CU495">
            <v>0</v>
          </cell>
          <cell r="CV495">
            <v>0</v>
          </cell>
          <cell r="CW495">
            <v>18816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400000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0</v>
          </cell>
          <cell r="DM495">
            <v>0</v>
          </cell>
          <cell r="DN495">
            <v>0</v>
          </cell>
          <cell r="DQ495">
            <v>2.4923043915920369</v>
          </cell>
          <cell r="DR495">
            <v>6.2332963066076204</v>
          </cell>
          <cell r="DT495">
            <v>20811.91796875</v>
          </cell>
          <cell r="DV495">
            <v>2.7233459472656301</v>
          </cell>
          <cell r="DW495">
            <v>2.3997497558593799</v>
          </cell>
          <cell r="DX495">
            <v>21011.817999999999</v>
          </cell>
        </row>
        <row r="496">
          <cell r="A496" t="str">
            <v>ERCOTH2024</v>
          </cell>
          <cell r="B496" t="str">
            <v>ERCOT</v>
          </cell>
          <cell r="C496" t="str">
            <v>ERCOTH</v>
          </cell>
          <cell r="D496">
            <v>2024</v>
          </cell>
          <cell r="F496">
            <v>110625.52800000001</v>
          </cell>
          <cell r="G496">
            <v>11132.83984375</v>
          </cell>
          <cell r="H496">
            <v>21.205717575073237</v>
          </cell>
          <cell r="I496">
            <v>2.6059999999999999</v>
          </cell>
          <cell r="J496">
            <v>0</v>
          </cell>
          <cell r="K496">
            <v>9.4109521484375005</v>
          </cell>
          <cell r="L496">
            <v>2.0175015869140598</v>
          </cell>
          <cell r="M496">
            <v>3.7607275390625001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0.159119445800781</v>
          </cell>
          <cell r="V496">
            <v>0</v>
          </cell>
          <cell r="W496">
            <v>0.37627999877929696</v>
          </cell>
          <cell r="X496">
            <v>0.15176283264160198</v>
          </cell>
          <cell r="Y496">
            <v>0</v>
          </cell>
          <cell r="Z496">
            <v>17.3516558456421</v>
          </cell>
          <cell r="AA496">
            <v>2.2052905273437502</v>
          </cell>
          <cell r="AB496">
            <v>0</v>
          </cell>
          <cell r="AC496">
            <v>8.1115917968750004</v>
          </cell>
          <cell r="AD496">
            <v>1.5715340576171899</v>
          </cell>
          <cell r="AE496">
            <v>2.6859091796875001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4.78497543334961E-2</v>
          </cell>
          <cell r="AN496">
            <v>0</v>
          </cell>
          <cell r="AO496">
            <v>0.18813999938964801</v>
          </cell>
          <cell r="AP496">
            <v>3.5958938598632799E-2</v>
          </cell>
          <cell r="AQ496">
            <v>0</v>
          </cell>
          <cell r="AR496">
            <v>97245.573562500009</v>
          </cell>
          <cell r="AS496">
            <v>12312.727000000001</v>
          </cell>
          <cell r="AT496">
            <v>0</v>
          </cell>
          <cell r="AU496">
            <v>51642.631999999998</v>
          </cell>
          <cell r="AV496">
            <v>6347.0884999999998</v>
          </cell>
          <cell r="AW496">
            <v>2557.5239999999999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419.17862500000001</v>
          </cell>
          <cell r="BF496">
            <v>0</v>
          </cell>
          <cell r="BG496">
            <v>1652.2455</v>
          </cell>
          <cell r="BH496">
            <v>315.7519375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128714184</v>
          </cell>
          <cell r="BT496">
            <v>0</v>
          </cell>
          <cell r="BU496">
            <v>400679104</v>
          </cell>
          <cell r="BV496">
            <v>80842624</v>
          </cell>
          <cell r="BW496">
            <v>28922570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8814</v>
          </cell>
          <cell r="CT496">
            <v>10151</v>
          </cell>
          <cell r="CU496">
            <v>0</v>
          </cell>
          <cell r="CV496">
            <v>0</v>
          </cell>
          <cell r="CW496">
            <v>19619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800000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Q496">
            <v>2.5650960891769317</v>
          </cell>
          <cell r="DR496">
            <v>6.3562991545473757</v>
          </cell>
          <cell r="DT496">
            <v>21110.763671875</v>
          </cell>
          <cell r="DV496">
            <v>2.7233740234375001</v>
          </cell>
          <cell r="DW496">
            <v>2.5053815917968798</v>
          </cell>
          <cell r="DX496">
            <v>21998.425999999999</v>
          </cell>
        </row>
        <row r="497">
          <cell r="A497" t="str">
            <v>ERCOTH2025</v>
          </cell>
          <cell r="B497" t="str">
            <v>ERCOT</v>
          </cell>
          <cell r="C497" t="str">
            <v>ERCOTH</v>
          </cell>
          <cell r="D497">
            <v>2025</v>
          </cell>
          <cell r="F497">
            <v>112032.696</v>
          </cell>
          <cell r="G497">
            <v>11059.8076171875</v>
          </cell>
          <cell r="H497">
            <v>21.233992691040044</v>
          </cell>
          <cell r="I497">
            <v>2.6059999999999999</v>
          </cell>
          <cell r="J497">
            <v>0</v>
          </cell>
          <cell r="K497">
            <v>9.4102001953125001</v>
          </cell>
          <cell r="L497">
            <v>2.0171582031250002</v>
          </cell>
          <cell r="M497">
            <v>3.76062451171875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0.16840420532226599</v>
          </cell>
          <cell r="V497">
            <v>0</v>
          </cell>
          <cell r="W497">
            <v>0.37627999877929696</v>
          </cell>
          <cell r="X497">
            <v>0.17197962951660198</v>
          </cell>
          <cell r="Y497">
            <v>0</v>
          </cell>
          <cell r="Z497">
            <v>17.348280605316177</v>
          </cell>
          <cell r="AA497">
            <v>2.2037431640624998</v>
          </cell>
          <cell r="AB497">
            <v>0</v>
          </cell>
          <cell r="AC497">
            <v>8.1095375976562494</v>
          </cell>
          <cell r="AD497">
            <v>1.56061743164063</v>
          </cell>
          <cell r="AE497">
            <v>2.6857614746093801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5.0740982055664095E-2</v>
          </cell>
          <cell r="AN497">
            <v>0</v>
          </cell>
          <cell r="AO497">
            <v>0.18813999938964801</v>
          </cell>
          <cell r="AP497">
            <v>4.0686489105224599E-2</v>
          </cell>
          <cell r="AQ497">
            <v>0</v>
          </cell>
          <cell r="AR497">
            <v>96285.89903125001</v>
          </cell>
          <cell r="AS497">
            <v>11522.78</v>
          </cell>
          <cell r="AT497">
            <v>0</v>
          </cell>
          <cell r="AU497">
            <v>51371.983999999997</v>
          </cell>
          <cell r="AV497">
            <v>6264.4049999999997</v>
          </cell>
          <cell r="AW497">
            <v>2708.9904999999999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443.40974999999997</v>
          </cell>
          <cell r="BF497">
            <v>0</v>
          </cell>
          <cell r="BG497">
            <v>1647.730125</v>
          </cell>
          <cell r="BH497">
            <v>356.41365624999997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121077040</v>
          </cell>
          <cell r="BT497">
            <v>0</v>
          </cell>
          <cell r="BU497">
            <v>398792512</v>
          </cell>
          <cell r="BV497">
            <v>79841032</v>
          </cell>
          <cell r="BW497">
            <v>30858252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9491</v>
          </cell>
          <cell r="CT497">
            <v>10128</v>
          </cell>
          <cell r="CU497">
            <v>0</v>
          </cell>
          <cell r="CV497">
            <v>0</v>
          </cell>
          <cell r="CW497">
            <v>20456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Q497">
            <v>2.6398404065708907</v>
          </cell>
          <cell r="DR497">
            <v>6.4473947544932839</v>
          </cell>
          <cell r="DT497">
            <v>21422.7109375</v>
          </cell>
          <cell r="DV497">
            <v>2.7233459472656301</v>
          </cell>
          <cell r="DW497">
            <v>2.50905346679688</v>
          </cell>
          <cell r="DX497">
            <v>21970.186000000002</v>
          </cell>
        </row>
        <row r="498">
          <cell r="A498" t="str">
            <v>ERCOTH2026</v>
          </cell>
          <cell r="B498" t="str">
            <v>ERCOT</v>
          </cell>
          <cell r="C498" t="str">
            <v>ERCOTH</v>
          </cell>
          <cell r="D498">
            <v>2026</v>
          </cell>
          <cell r="F498">
            <v>113681.47199999999</v>
          </cell>
          <cell r="G498">
            <v>11137.853515625</v>
          </cell>
          <cell r="H498">
            <v>21.663614547729498</v>
          </cell>
          <cell r="I498">
            <v>2.6059999999999999</v>
          </cell>
          <cell r="J498">
            <v>0</v>
          </cell>
          <cell r="K498">
            <v>9.8102001953125004</v>
          </cell>
          <cell r="L498">
            <v>2.0171582031250002</v>
          </cell>
          <cell r="M498">
            <v>3.76062451171875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0.17698554992675802</v>
          </cell>
          <cell r="V498">
            <v>0</v>
          </cell>
          <cell r="W498">
            <v>0.37627999877929696</v>
          </cell>
          <cell r="X498">
            <v>0.193020141601563</v>
          </cell>
          <cell r="Y498">
            <v>0</v>
          </cell>
          <cell r="Z498">
            <v>17.621400653839125</v>
          </cell>
          <cell r="AA498">
            <v>2.1994155273437501</v>
          </cell>
          <cell r="AB498">
            <v>0</v>
          </cell>
          <cell r="AC498">
            <v>8.4980302734375002</v>
          </cell>
          <cell r="AD498">
            <v>1.54145239257813</v>
          </cell>
          <cell r="AE498">
            <v>2.6939279785156298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5.3330226898193403E-2</v>
          </cell>
          <cell r="AN498">
            <v>0</v>
          </cell>
          <cell r="AO498">
            <v>0.18813999938964801</v>
          </cell>
          <cell r="AP498">
            <v>4.7354499816894505E-2</v>
          </cell>
          <cell r="AQ498">
            <v>0</v>
          </cell>
          <cell r="AR498">
            <v>96952.289312500012</v>
          </cell>
          <cell r="AS498">
            <v>10909.370999999999</v>
          </cell>
          <cell r="AT498">
            <v>0</v>
          </cell>
          <cell r="AU498">
            <v>53430.536</v>
          </cell>
          <cell r="AV498">
            <v>6262.9345000000003</v>
          </cell>
          <cell r="AW498">
            <v>2806.4342499999998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466.38390625</v>
          </cell>
          <cell r="BF498">
            <v>0</v>
          </cell>
          <cell r="BG498">
            <v>1647.730125</v>
          </cell>
          <cell r="BH498">
            <v>414.81553124999999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115112784</v>
          </cell>
          <cell r="BT498">
            <v>0</v>
          </cell>
          <cell r="BU498">
            <v>412505376</v>
          </cell>
          <cell r="BV498">
            <v>79836144</v>
          </cell>
          <cell r="BW498">
            <v>32181662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8136</v>
          </cell>
          <cell r="CT498">
            <v>0</v>
          </cell>
          <cell r="CU498">
            <v>0</v>
          </cell>
          <cell r="CV498">
            <v>0</v>
          </cell>
          <cell r="CW498">
            <v>21327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400000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Q498">
            <v>2.7155462919739652</v>
          </cell>
          <cell r="DR498">
            <v>6.4162121368328542</v>
          </cell>
          <cell r="DT498">
            <v>21728.42578125</v>
          </cell>
          <cell r="DV498">
            <v>2.7233459472656301</v>
          </cell>
          <cell r="DW498">
            <v>2.3997497558593799</v>
          </cell>
          <cell r="DX498">
            <v>21014.083999999999</v>
          </cell>
        </row>
        <row r="499">
          <cell r="A499" t="str">
            <v>ERCOTH2027</v>
          </cell>
          <cell r="B499" t="str">
            <v>ERCOT</v>
          </cell>
          <cell r="C499" t="str">
            <v>ERCOTH</v>
          </cell>
          <cell r="D499">
            <v>2027</v>
          </cell>
          <cell r="F499">
            <v>115306.96799999999</v>
          </cell>
          <cell r="G499">
            <v>11317.130859375</v>
          </cell>
          <cell r="H499">
            <v>21.694140106201178</v>
          </cell>
          <cell r="I499">
            <v>2.6059999999999999</v>
          </cell>
          <cell r="J499">
            <v>0</v>
          </cell>
          <cell r="K499">
            <v>9.8102001953125004</v>
          </cell>
          <cell r="L499">
            <v>2.0171582031250002</v>
          </cell>
          <cell r="M499">
            <v>3.76062451171875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0.18557618713378901</v>
          </cell>
          <cell r="V499">
            <v>0</v>
          </cell>
          <cell r="W499">
            <v>0.37627999877929696</v>
          </cell>
          <cell r="X499">
            <v>0.21495506286621099</v>
          </cell>
          <cell r="Y499">
            <v>0</v>
          </cell>
          <cell r="Z499">
            <v>17.713709960937507</v>
          </cell>
          <cell r="AA499">
            <v>2.2048488769531298</v>
          </cell>
          <cell r="AB499">
            <v>0</v>
          </cell>
          <cell r="AC499">
            <v>8.4990156250000002</v>
          </cell>
          <cell r="AD499">
            <v>1.5392070312499999</v>
          </cell>
          <cell r="AE499">
            <v>2.6688911132812501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5.5961029052734403E-2</v>
          </cell>
          <cell r="AN499">
            <v>0</v>
          </cell>
          <cell r="AO499">
            <v>0.18813999938964801</v>
          </cell>
          <cell r="AP499">
            <v>5.2590621948242204E-2</v>
          </cell>
          <cell r="AQ499">
            <v>0</v>
          </cell>
          <cell r="AR499">
            <v>98523.38953125001</v>
          </cell>
          <cell r="AS499">
            <v>10729.447</v>
          </cell>
          <cell r="AT499">
            <v>0</v>
          </cell>
          <cell r="AU499">
            <v>54150.415999999997</v>
          </cell>
          <cell r="AV499">
            <v>6262.4125000000004</v>
          </cell>
          <cell r="AW499">
            <v>2845.3717499999998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489.64431250000001</v>
          </cell>
          <cell r="BF499">
            <v>0</v>
          </cell>
          <cell r="BG499">
            <v>1647.730125</v>
          </cell>
          <cell r="BH499">
            <v>460.69384374999998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113437400</v>
          </cell>
          <cell r="BT499">
            <v>0</v>
          </cell>
          <cell r="BU499">
            <v>417543328</v>
          </cell>
          <cell r="BV499">
            <v>79823384</v>
          </cell>
          <cell r="BW499">
            <v>32627004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8814</v>
          </cell>
          <cell r="CT499">
            <v>0</v>
          </cell>
          <cell r="CU499">
            <v>0</v>
          </cell>
          <cell r="CV499">
            <v>0</v>
          </cell>
          <cell r="CW499">
            <v>22233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Q499">
            <v>2.7925815251407382</v>
          </cell>
          <cell r="DR499">
            <v>6.5272717038841055</v>
          </cell>
          <cell r="DT499">
            <v>22027.484375</v>
          </cell>
          <cell r="DV499">
            <v>2.7233459472656301</v>
          </cell>
          <cell r="DW499">
            <v>2.5050556640625001</v>
          </cell>
          <cell r="DX499">
            <v>21937.673999999999</v>
          </cell>
        </row>
        <row r="500">
          <cell r="A500" t="str">
            <v>ERCOTH2028</v>
          </cell>
          <cell r="B500" t="str">
            <v>ERCOT</v>
          </cell>
          <cell r="C500" t="str">
            <v>ERCOTH</v>
          </cell>
          <cell r="D500">
            <v>2028</v>
          </cell>
          <cell r="F500">
            <v>117213.96</v>
          </cell>
          <cell r="G500">
            <v>11948.904296875</v>
          </cell>
          <cell r="H500">
            <v>22.926532058715818</v>
          </cell>
          <cell r="I500">
            <v>2.6059999999999999</v>
          </cell>
          <cell r="J500">
            <v>0</v>
          </cell>
          <cell r="K500">
            <v>11.0109521484375</v>
          </cell>
          <cell r="L500">
            <v>2.0175015869140598</v>
          </cell>
          <cell r="M500">
            <v>3.7607275390625001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0.19391970825195301</v>
          </cell>
          <cell r="V500">
            <v>0</v>
          </cell>
          <cell r="W500">
            <v>0.37627999877929696</v>
          </cell>
          <cell r="X500">
            <v>0.23777705383300801</v>
          </cell>
          <cell r="Y500">
            <v>0</v>
          </cell>
          <cell r="Z500">
            <v>18.863136173248311</v>
          </cell>
          <cell r="AA500">
            <v>2.20152319335938</v>
          </cell>
          <cell r="AB500">
            <v>0</v>
          </cell>
          <cell r="AC500">
            <v>9.6614833984375004</v>
          </cell>
          <cell r="AD500">
            <v>1.50774645996094</v>
          </cell>
          <cell r="AE500">
            <v>2.6782443847656299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5.8649375915527303E-2</v>
          </cell>
          <cell r="AN500">
            <v>0</v>
          </cell>
          <cell r="AO500">
            <v>0.18813999938964801</v>
          </cell>
          <cell r="AP500">
            <v>5.7980953216552701E-2</v>
          </cell>
          <cell r="AQ500">
            <v>0</v>
          </cell>
          <cell r="AR500">
            <v>104336.45156250001</v>
          </cell>
          <cell r="AS500">
            <v>10657.996999999999</v>
          </cell>
          <cell r="AT500">
            <v>0</v>
          </cell>
          <cell r="AU500">
            <v>59769.811999999998</v>
          </cell>
          <cell r="AV500">
            <v>6262.9404999999997</v>
          </cell>
          <cell r="AW500">
            <v>2933.7860000000001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514.37262499999997</v>
          </cell>
          <cell r="BF500">
            <v>0</v>
          </cell>
          <cell r="BG500">
            <v>1652.2455</v>
          </cell>
          <cell r="BH500">
            <v>509.2999375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112767720</v>
          </cell>
          <cell r="BT500">
            <v>0</v>
          </cell>
          <cell r="BU500">
            <v>454524704</v>
          </cell>
          <cell r="BV500">
            <v>79873144</v>
          </cell>
          <cell r="BW500">
            <v>33986744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8136</v>
          </cell>
          <cell r="CT500">
            <v>0</v>
          </cell>
          <cell r="CU500">
            <v>0</v>
          </cell>
          <cell r="CV500">
            <v>0</v>
          </cell>
          <cell r="CW500">
            <v>23174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1200000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Q500">
            <v>2.8565879158503868</v>
          </cell>
          <cell r="DR500">
            <v>6.7411038894818791</v>
          </cell>
          <cell r="DT500">
            <v>22326.529296875</v>
          </cell>
          <cell r="DV500">
            <v>2.7233740234375001</v>
          </cell>
          <cell r="DW500">
            <v>2.5093684082031298</v>
          </cell>
          <cell r="DX500">
            <v>22035.998</v>
          </cell>
        </row>
        <row r="501">
          <cell r="A501" t="str">
            <v>ERCOTH2029</v>
          </cell>
          <cell r="B501" t="str">
            <v>ERCOT</v>
          </cell>
          <cell r="C501" t="str">
            <v>ERCOTH</v>
          </cell>
          <cell r="D501">
            <v>2029</v>
          </cell>
          <cell r="F501">
            <v>118601.952</v>
          </cell>
          <cell r="G501">
            <v>11874.337890625</v>
          </cell>
          <cell r="H501">
            <v>22.957328125000007</v>
          </cell>
          <cell r="I501">
            <v>2.6059999999999999</v>
          </cell>
          <cell r="J501">
            <v>0</v>
          </cell>
          <cell r="K501">
            <v>11.0102001953125</v>
          </cell>
          <cell r="L501">
            <v>2.0171582031250002</v>
          </cell>
          <cell r="M501">
            <v>3.76062451171875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0.20207019042968802</v>
          </cell>
          <cell r="V501">
            <v>0</v>
          </cell>
          <cell r="W501">
            <v>0.37627999877929696</v>
          </cell>
          <cell r="X501">
            <v>0.26164907836914103</v>
          </cell>
          <cell r="Y501">
            <v>0</v>
          </cell>
          <cell r="Z501">
            <v>18.7609481315613</v>
          </cell>
          <cell r="AA501">
            <v>2.20193774414063</v>
          </cell>
          <cell r="AB501">
            <v>0</v>
          </cell>
          <cell r="AC501">
            <v>9.6593066406249992</v>
          </cell>
          <cell r="AD501">
            <v>1.49946118164063</v>
          </cell>
          <cell r="AE501">
            <v>2.6876496582031302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6.1046485900878897E-2</v>
          </cell>
          <cell r="AN501">
            <v>0</v>
          </cell>
          <cell r="AO501">
            <v>0.18813999938964801</v>
          </cell>
          <cell r="AP501">
            <v>6.3656665802002008E-2</v>
          </cell>
          <cell r="AQ501">
            <v>0</v>
          </cell>
          <cell r="AR501">
            <v>103402.57843749999</v>
          </cell>
          <cell r="AS501">
            <v>10635.484</v>
          </cell>
          <cell r="AT501">
            <v>0</v>
          </cell>
          <cell r="AU501">
            <v>59561.667999999998</v>
          </cell>
          <cell r="AV501">
            <v>6253.7370000000001</v>
          </cell>
          <cell r="AW501">
            <v>3197.3552500000001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534.01525000000004</v>
          </cell>
          <cell r="BF501">
            <v>0</v>
          </cell>
          <cell r="BG501">
            <v>1647.730125</v>
          </cell>
          <cell r="BH501">
            <v>557.59881250000001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112512280</v>
          </cell>
          <cell r="BT501">
            <v>0</v>
          </cell>
          <cell r="BU501">
            <v>452996352</v>
          </cell>
          <cell r="BV501">
            <v>79727120</v>
          </cell>
          <cell r="BW501">
            <v>37018712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8136</v>
          </cell>
          <cell r="CT501">
            <v>0</v>
          </cell>
          <cell r="CU501">
            <v>0</v>
          </cell>
          <cell r="CV501">
            <v>0</v>
          </cell>
          <cell r="CW501">
            <v>24151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Q501">
            <v>2.9373643703602843</v>
          </cell>
          <cell r="DR501">
            <v>6.9714871567001051</v>
          </cell>
          <cell r="DT501">
            <v>22710.13671875</v>
          </cell>
          <cell r="DV501">
            <v>2.7233459472656301</v>
          </cell>
          <cell r="DW501">
            <v>2.3997497558593799</v>
          </cell>
          <cell r="DX501">
            <v>21014.99</v>
          </cell>
        </row>
        <row r="502">
          <cell r="A502" t="str">
            <v>ERCOTH2030</v>
          </cell>
          <cell r="B502" t="str">
            <v>ERCOT</v>
          </cell>
          <cell r="C502" t="str">
            <v>ERCOTH</v>
          </cell>
          <cell r="D502">
            <v>2030</v>
          </cell>
          <cell r="F502">
            <v>120242.664</v>
          </cell>
          <cell r="G502">
            <v>11888.68359375</v>
          </cell>
          <cell r="H502">
            <v>22.991204025268562</v>
          </cell>
          <cell r="I502">
            <v>2.6059999999999999</v>
          </cell>
          <cell r="J502">
            <v>0</v>
          </cell>
          <cell r="K502">
            <v>11.0102001953125</v>
          </cell>
          <cell r="L502">
            <v>2.0171582031250002</v>
          </cell>
          <cell r="M502">
            <v>3.76062451171875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0.21111589050293</v>
          </cell>
          <cell r="V502">
            <v>0</v>
          </cell>
          <cell r="W502">
            <v>0.37627999877929696</v>
          </cell>
          <cell r="X502">
            <v>0.28647927856445299</v>
          </cell>
          <cell r="Y502">
            <v>0</v>
          </cell>
          <cell r="Z502">
            <v>18.873249374389651</v>
          </cell>
          <cell r="AA502">
            <v>2.2007939453124998</v>
          </cell>
          <cell r="AB502">
            <v>0</v>
          </cell>
          <cell r="AC502">
            <v>9.6605019531249994</v>
          </cell>
          <cell r="AD502">
            <v>1.4936768798828099</v>
          </cell>
          <cell r="AE502">
            <v>2.6918596191406299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6.3719795227050804E-2</v>
          </cell>
          <cell r="AN502">
            <v>0</v>
          </cell>
          <cell r="AO502">
            <v>0.18813999938964801</v>
          </cell>
          <cell r="AP502">
            <v>6.9501518249511701E-2</v>
          </cell>
          <cell r="AQ502">
            <v>0</v>
          </cell>
          <cell r="AR502">
            <v>103526.01856250002</v>
          </cell>
          <cell r="AS502">
            <v>10625.877</v>
          </cell>
          <cell r="AT502">
            <v>0</v>
          </cell>
          <cell r="AU502">
            <v>58784.22</v>
          </cell>
          <cell r="AV502">
            <v>6258.2889999999998</v>
          </cell>
          <cell r="AW502">
            <v>3105.23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557.39543749999996</v>
          </cell>
          <cell r="BF502">
            <v>0</v>
          </cell>
          <cell r="BG502">
            <v>1647.730125</v>
          </cell>
          <cell r="BH502">
            <v>608.827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112436256</v>
          </cell>
          <cell r="BT502">
            <v>0</v>
          </cell>
          <cell r="BU502">
            <v>447939072</v>
          </cell>
          <cell r="BV502">
            <v>79793344</v>
          </cell>
          <cell r="BW502">
            <v>36140796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9491</v>
          </cell>
          <cell r="CT502">
            <v>0</v>
          </cell>
          <cell r="CU502">
            <v>0</v>
          </cell>
          <cell r="CV502">
            <v>0</v>
          </cell>
          <cell r="CW502">
            <v>25163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Q502">
            <v>3.0040148926694963</v>
          </cell>
          <cell r="DR502">
            <v>7.2210579567392594</v>
          </cell>
          <cell r="DT502">
            <v>22924.064453125</v>
          </cell>
          <cell r="DV502">
            <v>2.7233459472656301</v>
          </cell>
          <cell r="DW502">
            <v>2.5050556640625001</v>
          </cell>
          <cell r="DX502">
            <v>21938.45</v>
          </cell>
        </row>
        <row r="503">
          <cell r="A503" t="str">
            <v>ERCOTH2031</v>
          </cell>
          <cell r="B503" t="str">
            <v>ERCOT</v>
          </cell>
          <cell r="C503" t="str">
            <v>ERCOTH</v>
          </cell>
          <cell r="D503">
            <v>2031</v>
          </cell>
          <cell r="F503">
            <v>121816.10400000001</v>
          </cell>
          <cell r="G503">
            <v>11778.5791015625</v>
          </cell>
          <cell r="H503">
            <v>23.02794424438477</v>
          </cell>
          <cell r="I503">
            <v>2.6059999999999999</v>
          </cell>
          <cell r="J503">
            <v>0</v>
          </cell>
          <cell r="K503">
            <v>11.0102001953125</v>
          </cell>
          <cell r="L503">
            <v>2.0171582031250002</v>
          </cell>
          <cell r="M503">
            <v>3.76062451171875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0.22151751708984402</v>
          </cell>
          <cell r="V503">
            <v>0</v>
          </cell>
          <cell r="W503">
            <v>0.37627999877929696</v>
          </cell>
          <cell r="X503">
            <v>0.31281787109374998</v>
          </cell>
          <cell r="Y503">
            <v>0</v>
          </cell>
          <cell r="Z503">
            <v>18.871275413513189</v>
          </cell>
          <cell r="AA503">
            <v>2.1990183105468799</v>
          </cell>
          <cell r="AB503">
            <v>0</v>
          </cell>
          <cell r="AC503">
            <v>9.6624726562499994</v>
          </cell>
          <cell r="AD503">
            <v>1.45147766113281</v>
          </cell>
          <cell r="AE503">
            <v>2.71856884765625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6.6875244140624998E-2</v>
          </cell>
          <cell r="AN503">
            <v>0</v>
          </cell>
          <cell r="AO503">
            <v>0.18813999938964801</v>
          </cell>
          <cell r="AP503">
            <v>7.5669227600097699E-2</v>
          </cell>
          <cell r="AQ503">
            <v>0</v>
          </cell>
          <cell r="AR503">
            <v>102553.34293750001</v>
          </cell>
          <cell r="AS503">
            <v>10169.731</v>
          </cell>
          <cell r="AT503">
            <v>0</v>
          </cell>
          <cell r="AU503">
            <v>57938.124000000003</v>
          </cell>
          <cell r="AV503">
            <v>6233.53</v>
          </cell>
          <cell r="AW503">
            <v>3342.42625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585.25850000000003</v>
          </cell>
          <cell r="BF503">
            <v>0</v>
          </cell>
          <cell r="BG503">
            <v>1647.730125</v>
          </cell>
          <cell r="BH503">
            <v>662.85106250000001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107918552</v>
          </cell>
          <cell r="BT503">
            <v>0</v>
          </cell>
          <cell r="BU503">
            <v>442475904</v>
          </cell>
          <cell r="BV503">
            <v>79531368</v>
          </cell>
          <cell r="BW503">
            <v>39075628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10847</v>
          </cell>
          <cell r="CT503">
            <v>0</v>
          </cell>
          <cell r="CU503">
            <v>0</v>
          </cell>
          <cell r="CV503">
            <v>0</v>
          </cell>
          <cell r="CW503">
            <v>26914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Q503">
            <v>3.0884923752498086</v>
          </cell>
          <cell r="DR503">
            <v>7.3958722281066862</v>
          </cell>
          <cell r="DT503">
            <v>23206.994140625</v>
          </cell>
          <cell r="DV503">
            <v>2.7233459472656301</v>
          </cell>
          <cell r="DW503">
            <v>2.50905346679688</v>
          </cell>
          <cell r="DX503">
            <v>21973.691999999999</v>
          </cell>
        </row>
        <row r="504">
          <cell r="A504" t="str">
            <v>ERCOTH2032</v>
          </cell>
          <cell r="B504" t="str">
            <v>ERCOT</v>
          </cell>
          <cell r="C504" t="str">
            <v>ERCOTH</v>
          </cell>
          <cell r="D504">
            <v>2032</v>
          </cell>
          <cell r="F504">
            <v>123616.944</v>
          </cell>
          <cell r="G504">
            <v>11628.380859375</v>
          </cell>
          <cell r="H504">
            <v>23.067221740722655</v>
          </cell>
          <cell r="I504">
            <v>2.6059999999999999</v>
          </cell>
          <cell r="J504">
            <v>0</v>
          </cell>
          <cell r="K504">
            <v>11.0109521484375</v>
          </cell>
          <cell r="L504">
            <v>2.0175015869140598</v>
          </cell>
          <cell r="M504">
            <v>3.7607275390625001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0.23143737792968802</v>
          </cell>
          <cell r="V504">
            <v>0</v>
          </cell>
          <cell r="W504">
            <v>0.37627999877929696</v>
          </cell>
          <cell r="X504">
            <v>0.34094906616210896</v>
          </cell>
          <cell r="Y504">
            <v>0</v>
          </cell>
          <cell r="Z504">
            <v>18.737588172912613</v>
          </cell>
          <cell r="AA504">
            <v>2.1995546875</v>
          </cell>
          <cell r="AB504">
            <v>0</v>
          </cell>
          <cell r="AC504">
            <v>9.6601025390624997</v>
          </cell>
          <cell r="AD504">
            <v>1.42252819824219</v>
          </cell>
          <cell r="AE504">
            <v>2.71482446289063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6.9906455993652306E-2</v>
          </cell>
          <cell r="AN504">
            <v>0</v>
          </cell>
          <cell r="AO504">
            <v>0.18813999938964801</v>
          </cell>
          <cell r="AP504">
            <v>8.2168304443359402E-2</v>
          </cell>
          <cell r="AQ504">
            <v>0</v>
          </cell>
          <cell r="AR504">
            <v>101514.61918750001</v>
          </cell>
          <cell r="AS504">
            <v>9964.0969999999998</v>
          </cell>
          <cell r="AT504">
            <v>0</v>
          </cell>
          <cell r="AU504">
            <v>57676.847999999998</v>
          </cell>
          <cell r="AV504">
            <v>6251.0095000000001</v>
          </cell>
          <cell r="AW504">
            <v>3555.8842500000001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613.47568750000005</v>
          </cell>
          <cell r="BF504">
            <v>0</v>
          </cell>
          <cell r="BG504">
            <v>1652.2455</v>
          </cell>
          <cell r="BH504">
            <v>721.73524999999995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105902416</v>
          </cell>
          <cell r="BT504">
            <v>0</v>
          </cell>
          <cell r="BU504">
            <v>441090208</v>
          </cell>
          <cell r="BV504">
            <v>79757560</v>
          </cell>
          <cell r="BW504">
            <v>41813824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9491</v>
          </cell>
          <cell r="CT504">
            <v>0</v>
          </cell>
          <cell r="CU504">
            <v>0</v>
          </cell>
          <cell r="CV504">
            <v>0</v>
          </cell>
          <cell r="CW504">
            <v>28806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Q504">
            <v>3.1759042919285241</v>
          </cell>
          <cell r="DR504">
            <v>7.5712891363936148</v>
          </cell>
          <cell r="DT504">
            <v>23482.693359375</v>
          </cell>
          <cell r="DV504">
            <v>2.7233740234375001</v>
          </cell>
          <cell r="DW504">
            <v>2.4003635253906301</v>
          </cell>
          <cell r="DX504">
            <v>21079.324000000001</v>
          </cell>
        </row>
        <row r="505">
          <cell r="A505" t="str">
            <v>ERCOTH2033</v>
          </cell>
          <cell r="B505" t="str">
            <v>ERCOT</v>
          </cell>
          <cell r="C505" t="str">
            <v>ERCOTH</v>
          </cell>
          <cell r="D505">
            <v>2033</v>
          </cell>
          <cell r="F505">
            <v>124880.088</v>
          </cell>
          <cell r="G505">
            <v>12119.2470703125</v>
          </cell>
          <cell r="H505">
            <v>23.906189132690436</v>
          </cell>
          <cell r="I505">
            <v>2.6059999999999999</v>
          </cell>
          <cell r="J505">
            <v>0</v>
          </cell>
          <cell r="K505">
            <v>11.8102001953125</v>
          </cell>
          <cell r="L505">
            <v>2.0171582031250002</v>
          </cell>
          <cell r="M505">
            <v>3.76062451171875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0.24140135192871098</v>
          </cell>
          <cell r="V505">
            <v>0</v>
          </cell>
          <cell r="W505">
            <v>0.37627999877929696</v>
          </cell>
          <cell r="X505">
            <v>0.37117892456054696</v>
          </cell>
          <cell r="Y505">
            <v>0</v>
          </cell>
          <cell r="Z505">
            <v>19.632899635314953</v>
          </cell>
          <cell r="AA505">
            <v>2.1987231445312498</v>
          </cell>
          <cell r="AB505">
            <v>0</v>
          </cell>
          <cell r="AC505">
            <v>10.437490234375</v>
          </cell>
          <cell r="AD505">
            <v>1.42728051757813</v>
          </cell>
          <cell r="AE505">
            <v>2.7141696777343798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7.2838874816894508E-2</v>
          </cell>
          <cell r="AN505">
            <v>0</v>
          </cell>
          <cell r="AO505">
            <v>0.18813999938964801</v>
          </cell>
          <cell r="AP505">
            <v>8.9201522827148397E-2</v>
          </cell>
          <cell r="AQ505">
            <v>0</v>
          </cell>
          <cell r="AR505">
            <v>105535.5276875</v>
          </cell>
          <cell r="AS505">
            <v>9955.0859999999993</v>
          </cell>
          <cell r="AT505">
            <v>0</v>
          </cell>
          <cell r="AU505">
            <v>60876.875999999997</v>
          </cell>
          <cell r="AV505">
            <v>6229.6785</v>
          </cell>
          <cell r="AW505">
            <v>3468.13175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637.58574999999996</v>
          </cell>
          <cell r="BF505">
            <v>0</v>
          </cell>
          <cell r="BG505">
            <v>1647.730125</v>
          </cell>
          <cell r="BH505">
            <v>781.40156249999995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105798832</v>
          </cell>
          <cell r="BT505">
            <v>0</v>
          </cell>
          <cell r="BU505">
            <v>460527040</v>
          </cell>
          <cell r="BV505">
            <v>79494040</v>
          </cell>
          <cell r="BW505">
            <v>40886956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10169</v>
          </cell>
          <cell r="CT505">
            <v>0</v>
          </cell>
          <cell r="CU505">
            <v>0</v>
          </cell>
          <cell r="CV505">
            <v>0</v>
          </cell>
          <cell r="CW505">
            <v>30849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800000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Q505">
            <v>3.2498373895091772</v>
          </cell>
          <cell r="DR505">
            <v>7.7005901759861919</v>
          </cell>
          <cell r="DT505">
            <v>23755.251953125</v>
          </cell>
          <cell r="DV505">
            <v>2.7233459472656301</v>
          </cell>
          <cell r="DW505">
            <v>2.5050556640625001</v>
          </cell>
          <cell r="DX505">
            <v>21939.038</v>
          </cell>
        </row>
        <row r="506">
          <cell r="A506" t="str">
            <v>ERCOTH2034</v>
          </cell>
          <cell r="B506" t="str">
            <v>ERCOT</v>
          </cell>
          <cell r="C506" t="str">
            <v>ERCOTH</v>
          </cell>
          <cell r="D506">
            <v>2034</v>
          </cell>
          <cell r="F506">
            <v>126417.16800000001</v>
          </cell>
          <cell r="G506">
            <v>12152.38671875</v>
          </cell>
          <cell r="H506">
            <v>23.949598251342781</v>
          </cell>
          <cell r="I506">
            <v>2.6059999999999999</v>
          </cell>
          <cell r="J506">
            <v>0</v>
          </cell>
          <cell r="K506">
            <v>11.8102001953125</v>
          </cell>
          <cell r="L506">
            <v>2.0171582031250002</v>
          </cell>
          <cell r="M506">
            <v>3.76062451171875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0.252480941772461</v>
          </cell>
          <cell r="V506">
            <v>0</v>
          </cell>
          <cell r="W506">
            <v>0.37627999877929696</v>
          </cell>
          <cell r="X506">
            <v>0.40350845336914104</v>
          </cell>
          <cell r="Y506">
            <v>0</v>
          </cell>
          <cell r="Z506">
            <v>19.635964416503924</v>
          </cell>
          <cell r="AA506">
            <v>2.19578149414063</v>
          </cell>
          <cell r="AB506">
            <v>0</v>
          </cell>
          <cell r="AC506">
            <v>10.4402109375</v>
          </cell>
          <cell r="AD506">
            <v>1.3734155273437501</v>
          </cell>
          <cell r="AE506">
            <v>2.7564587402343799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7.6273468017578103E-2</v>
          </cell>
          <cell r="AN506">
            <v>0</v>
          </cell>
          <cell r="AO506">
            <v>0.18813999938964801</v>
          </cell>
          <cell r="AP506">
            <v>9.6630783081054702E-2</v>
          </cell>
          <cell r="AQ506">
            <v>0</v>
          </cell>
          <cell r="AR506">
            <v>105825.3770625</v>
          </cell>
          <cell r="AS506">
            <v>9808.0120000000006</v>
          </cell>
          <cell r="AT506">
            <v>0</v>
          </cell>
          <cell r="AU506">
            <v>60813.68</v>
          </cell>
          <cell r="AV506">
            <v>6232.8014999999996</v>
          </cell>
          <cell r="AW506">
            <v>3834.6624999999999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667.95081249999998</v>
          </cell>
          <cell r="BF506">
            <v>0</v>
          </cell>
          <cell r="BG506">
            <v>1647.730125</v>
          </cell>
          <cell r="BH506">
            <v>846.482125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104381760</v>
          </cell>
          <cell r="BT506">
            <v>0</v>
          </cell>
          <cell r="BU506">
            <v>460684512</v>
          </cell>
          <cell r="BV506">
            <v>79534424</v>
          </cell>
          <cell r="BW506">
            <v>45426680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11525</v>
          </cell>
          <cell r="CT506">
            <v>0</v>
          </cell>
          <cell r="CU506">
            <v>0</v>
          </cell>
          <cell r="CV506">
            <v>0</v>
          </cell>
          <cell r="CW506">
            <v>33055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Q506">
            <v>3.3426481791454754</v>
          </cell>
          <cell r="DR506">
            <v>7.8247904066720615</v>
          </cell>
          <cell r="DT506">
            <v>24030.71484375</v>
          </cell>
          <cell r="DV506">
            <v>2.7233459472656301</v>
          </cell>
          <cell r="DW506">
            <v>2.50905346679688</v>
          </cell>
          <cell r="DX506">
            <v>21974.058000000001</v>
          </cell>
        </row>
        <row r="507">
          <cell r="A507" t="str">
            <v>ERCOTH2035</v>
          </cell>
          <cell r="B507" t="str">
            <v>ERCOT</v>
          </cell>
          <cell r="C507" t="str">
            <v>ERCOTH</v>
          </cell>
          <cell r="D507">
            <v>2035</v>
          </cell>
          <cell r="F507">
            <v>127952.016</v>
          </cell>
          <cell r="G507">
            <v>12376.6240234375</v>
          </cell>
          <cell r="H507">
            <v>24.396232940673833</v>
          </cell>
          <cell r="I507">
            <v>2.6059999999999999</v>
          </cell>
          <cell r="J507">
            <v>0</v>
          </cell>
          <cell r="K507">
            <v>12.210200195312501</v>
          </cell>
          <cell r="L507">
            <v>2.0171582031250002</v>
          </cell>
          <cell r="M507">
            <v>3.76062451171875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0.26446139526367196</v>
          </cell>
          <cell r="V507">
            <v>0</v>
          </cell>
          <cell r="W507">
            <v>0.37627999877929696</v>
          </cell>
          <cell r="X507">
            <v>0.43816268920898399</v>
          </cell>
          <cell r="Y507">
            <v>0</v>
          </cell>
          <cell r="Z507">
            <v>19.929404602050795</v>
          </cell>
          <cell r="AA507">
            <v>2.1946174316406299</v>
          </cell>
          <cell r="AB507">
            <v>0</v>
          </cell>
          <cell r="AC507">
            <v>10.826005859375</v>
          </cell>
          <cell r="AD507">
            <v>1.38323364257813</v>
          </cell>
          <cell r="AE507">
            <v>2.7530522460937501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8.0056106567382795E-2</v>
          </cell>
          <cell r="AN507">
            <v>0</v>
          </cell>
          <cell r="AO507">
            <v>0.18813999938964801</v>
          </cell>
          <cell r="AP507">
            <v>0.104549560546875</v>
          </cell>
          <cell r="AQ507">
            <v>0</v>
          </cell>
          <cell r="AR507">
            <v>107793.75937499999</v>
          </cell>
          <cell r="AS507">
            <v>9834.0740000000005</v>
          </cell>
          <cell r="AT507">
            <v>0</v>
          </cell>
          <cell r="AU507">
            <v>63506.591999999997</v>
          </cell>
          <cell r="AV507">
            <v>6236.5784999999996</v>
          </cell>
          <cell r="AW507">
            <v>3936.0765000000001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700.56156250000004</v>
          </cell>
          <cell r="BF507">
            <v>0</v>
          </cell>
          <cell r="BG507">
            <v>1647.730125</v>
          </cell>
          <cell r="BH507">
            <v>915.8526875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104615480</v>
          </cell>
          <cell r="BT507">
            <v>0</v>
          </cell>
          <cell r="BU507">
            <v>478143456</v>
          </cell>
          <cell r="BV507">
            <v>79560896</v>
          </cell>
          <cell r="BW507">
            <v>46525800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12203</v>
          </cell>
          <cell r="CT507">
            <v>0</v>
          </cell>
          <cell r="CU507">
            <v>0</v>
          </cell>
          <cell r="CV507">
            <v>0</v>
          </cell>
          <cell r="CW507">
            <v>35438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400000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0</v>
          </cell>
          <cell r="DM507">
            <v>0</v>
          </cell>
          <cell r="DN507">
            <v>0</v>
          </cell>
          <cell r="DQ507">
            <v>3.4376963141592429</v>
          </cell>
          <cell r="DR507">
            <v>7.8619537773199184</v>
          </cell>
          <cell r="DT507">
            <v>24374.09375</v>
          </cell>
          <cell r="DV507">
            <v>2.7233459472656301</v>
          </cell>
          <cell r="DW507">
            <v>2.3997497558593799</v>
          </cell>
          <cell r="DX507">
            <v>21016.294000000002</v>
          </cell>
        </row>
        <row r="508">
          <cell r="A508" t="str">
            <v>ERCOTN2008</v>
          </cell>
          <cell r="B508" t="str">
            <v>ERCOT</v>
          </cell>
          <cell r="C508" t="str">
            <v>ERCOTN</v>
          </cell>
          <cell r="D508">
            <v>2008</v>
          </cell>
          <cell r="N508">
            <v>0</v>
          </cell>
          <cell r="O508">
            <v>2.4823469161987303E-2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0.109</v>
          </cell>
          <cell r="U508">
            <v>0.26860656738281302</v>
          </cell>
          <cell r="V508">
            <v>0</v>
          </cell>
          <cell r="W508">
            <v>5.98629236221313E-3</v>
          </cell>
          <cell r="X508">
            <v>4.0000001899898101E-6</v>
          </cell>
          <cell r="Y508">
            <v>0</v>
          </cell>
          <cell r="Z508">
            <v>25.398473396720249</v>
          </cell>
          <cell r="AA508">
            <v>6.8427207031249999</v>
          </cell>
          <cell r="AB508">
            <v>0</v>
          </cell>
          <cell r="AC508">
            <v>8.6024169921875</v>
          </cell>
          <cell r="AD508">
            <v>1.0045403442382801</v>
          </cell>
          <cell r="AE508">
            <v>6.64826318359375</v>
          </cell>
          <cell r="AF508">
            <v>0</v>
          </cell>
          <cell r="AG508">
            <v>1.3661991119384799E-2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2.2385717391967798E-2</v>
          </cell>
          <cell r="AM508">
            <v>8.1049064636230503E-2</v>
          </cell>
          <cell r="AN508">
            <v>0</v>
          </cell>
          <cell r="AO508">
            <v>2.9931461811065702E-3</v>
          </cell>
          <cell r="AP508">
            <v>1.09213765244931E-6</v>
          </cell>
          <cell r="AQ508">
            <v>0</v>
          </cell>
          <cell r="AR508">
            <v>133110.51815144555</v>
          </cell>
          <cell r="AS508">
            <v>59486.923999999999</v>
          </cell>
          <cell r="AT508">
            <v>0</v>
          </cell>
          <cell r="AU508">
            <v>46650.495999999999</v>
          </cell>
          <cell r="AV508">
            <v>494.49037499999997</v>
          </cell>
          <cell r="AW508">
            <v>6414.6265000000003</v>
          </cell>
          <cell r="AX508">
            <v>0</v>
          </cell>
          <cell r="AY508">
            <v>7.6904600858688403E-4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196.44581249999999</v>
          </cell>
          <cell r="BE508">
            <v>693.24549999999999</v>
          </cell>
          <cell r="BF508">
            <v>0</v>
          </cell>
          <cell r="BG508">
            <v>25.963601562499999</v>
          </cell>
          <cell r="BH508">
            <v>9.5933370590210003E-3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629591552</v>
          </cell>
          <cell r="BT508">
            <v>0</v>
          </cell>
          <cell r="BU508">
            <v>344333056</v>
          </cell>
          <cell r="BV508">
            <v>5265536</v>
          </cell>
          <cell r="BW508">
            <v>70697728</v>
          </cell>
          <cell r="BX508">
            <v>0</v>
          </cell>
          <cell r="BY508">
            <v>8.6517677307128906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292500</v>
          </cell>
          <cell r="CT508">
            <v>1690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0</v>
          </cell>
          <cell r="DM508">
            <v>0</v>
          </cell>
          <cell r="DN508">
            <v>0</v>
          </cell>
          <cell r="DQ508" t="str">
            <v xml:space="preserve"> 5/14/2010 9:25:01 AM</v>
          </cell>
          <cell r="DR508" t="str">
            <v xml:space="preserve"> 5/14/2010 9:25:01 AM</v>
          </cell>
          <cell r="DS508" t="str">
            <v xml:space="preserve"> 5/14/2010 9:25:01 AM</v>
          </cell>
          <cell r="DT508">
            <v>27872.052734375</v>
          </cell>
          <cell r="DV508">
            <v>2.3347207031249999</v>
          </cell>
          <cell r="DW508">
            <v>2.1804411621093802</v>
          </cell>
          <cell r="DX508">
            <v>19148.315999999999</v>
          </cell>
        </row>
        <row r="509">
          <cell r="A509" t="str">
            <v>ERCOTN2009</v>
          </cell>
          <cell r="B509" t="str">
            <v>ERCOT</v>
          </cell>
          <cell r="C509" t="str">
            <v>ERCOTN</v>
          </cell>
          <cell r="D509">
            <v>2009</v>
          </cell>
          <cell r="F509">
            <v>117707.61599999999</v>
          </cell>
          <cell r="G509">
            <v>14394.283203125</v>
          </cell>
          <cell r="H509">
            <v>32.055886905960278</v>
          </cell>
          <cell r="I509">
            <v>8.0774873046874998</v>
          </cell>
          <cell r="J509">
            <v>0</v>
          </cell>
          <cell r="K509">
            <v>10.677757812499999</v>
          </cell>
          <cell r="L509">
            <v>1.03405261230469</v>
          </cell>
          <cell r="M509">
            <v>9.3747695312499992</v>
          </cell>
          <cell r="N509">
            <v>0</v>
          </cell>
          <cell r="O509">
            <v>2.4820112228393601E-2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0.109</v>
          </cell>
          <cell r="U509">
            <v>0.41249999999999998</v>
          </cell>
          <cell r="V509">
            <v>0</v>
          </cell>
          <cell r="W509">
            <v>1.0817310333251999E-2</v>
          </cell>
          <cell r="X509">
            <v>4.0000001899898101E-6</v>
          </cell>
          <cell r="Y509">
            <v>0</v>
          </cell>
          <cell r="Z509">
            <v>25.337669457497594</v>
          </cell>
          <cell r="AA509">
            <v>6.90229150390625</v>
          </cell>
          <cell r="AB509">
            <v>0</v>
          </cell>
          <cell r="AC509">
            <v>8.9466718749999998</v>
          </cell>
          <cell r="AD509">
            <v>0.86319085693359399</v>
          </cell>
          <cell r="AE509">
            <v>6.2300869140625004</v>
          </cell>
          <cell r="AF509">
            <v>0</v>
          </cell>
          <cell r="AG509">
            <v>7.8625340461731009E-3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2.7181333541870099E-2</v>
          </cell>
          <cell r="AM509">
            <v>0.11534945678710901</v>
          </cell>
          <cell r="AN509">
            <v>0</v>
          </cell>
          <cell r="AO509">
            <v>5.4086551666259804E-3</v>
          </cell>
          <cell r="AP509">
            <v>8.3977222675457595E-7</v>
          </cell>
          <cell r="AQ509">
            <v>0</v>
          </cell>
          <cell r="AR509">
            <v>126091.22835722713</v>
          </cell>
          <cell r="AS509">
            <v>57986.563999999998</v>
          </cell>
          <cell r="AT509">
            <v>0</v>
          </cell>
          <cell r="AU509">
            <v>42942.544000000002</v>
          </cell>
          <cell r="AV509">
            <v>144.92778125000001</v>
          </cell>
          <cell r="AW509">
            <v>4109.6372499999998</v>
          </cell>
          <cell r="AX509">
            <v>0</v>
          </cell>
          <cell r="AY509">
            <v>5.8683997392654393E-4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237.44482812499999</v>
          </cell>
          <cell r="BE509">
            <v>1009.32525</v>
          </cell>
          <cell r="BF509">
            <v>0</v>
          </cell>
          <cell r="BG509">
            <v>46.335304687499999</v>
          </cell>
          <cell r="BH509">
            <v>7.3563246726989703E-3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615091904</v>
          </cell>
          <cell r="BT509">
            <v>0</v>
          </cell>
          <cell r="BU509">
            <v>315241600</v>
          </cell>
          <cell r="BV509">
            <v>1584241.875</v>
          </cell>
          <cell r="BW509">
            <v>45209012</v>
          </cell>
          <cell r="BX509">
            <v>0</v>
          </cell>
          <cell r="BY509">
            <v>6.60195016860962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785000</v>
          </cell>
          <cell r="CN509">
            <v>0</v>
          </cell>
          <cell r="CO509">
            <v>546000</v>
          </cell>
          <cell r="CP509">
            <v>48000</v>
          </cell>
          <cell r="CQ509">
            <v>0</v>
          </cell>
          <cell r="CR509">
            <v>0</v>
          </cell>
          <cell r="CS509">
            <v>0</v>
          </cell>
          <cell r="CT509">
            <v>9100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1505000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0</v>
          </cell>
          <cell r="DM509">
            <v>0</v>
          </cell>
          <cell r="DN509">
            <v>0</v>
          </cell>
          <cell r="DT509">
            <v>25754.013671875</v>
          </cell>
          <cell r="DV509">
            <v>2.3346782226562501</v>
          </cell>
          <cell r="DW509">
            <v>2.2396254882812499</v>
          </cell>
          <cell r="DX509">
            <v>19614.441999999999</v>
          </cell>
        </row>
        <row r="510">
          <cell r="A510" t="str">
            <v>ERCOTN2010</v>
          </cell>
          <cell r="B510" t="str">
            <v>ERCOT</v>
          </cell>
          <cell r="C510" t="str">
            <v>ERCOTN</v>
          </cell>
          <cell r="D510">
            <v>2010</v>
          </cell>
          <cell r="F510">
            <v>123984.808</v>
          </cell>
          <cell r="G510">
            <v>14571.345703125</v>
          </cell>
          <cell r="H510">
            <v>32.74557976348698</v>
          </cell>
          <cell r="I510">
            <v>9.2748242187500001</v>
          </cell>
          <cell r="J510">
            <v>0</v>
          </cell>
          <cell r="K510">
            <v>10.861289062499999</v>
          </cell>
          <cell r="L510">
            <v>0.95606640624999994</v>
          </cell>
          <cell r="M510">
            <v>8.5178935546875003</v>
          </cell>
          <cell r="N510">
            <v>0</v>
          </cell>
          <cell r="O510">
            <v>2.4820112228393601E-2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0.109</v>
          </cell>
          <cell r="U510">
            <v>0.41478942871093799</v>
          </cell>
          <cell r="V510">
            <v>0</v>
          </cell>
          <cell r="W510">
            <v>2.0146076202392598E-2</v>
          </cell>
          <cell r="X510">
            <v>1.8156822025775901E-4</v>
          </cell>
          <cell r="Y510">
            <v>0</v>
          </cell>
          <cell r="Z510">
            <v>25.747968341406441</v>
          </cell>
          <cell r="AA510">
            <v>7.9396020507812501</v>
          </cell>
          <cell r="AB510">
            <v>0</v>
          </cell>
          <cell r="AC510">
            <v>9.0879638671875007</v>
          </cell>
          <cell r="AD510">
            <v>0.80178692626953108</v>
          </cell>
          <cell r="AE510">
            <v>5.3136894531249999</v>
          </cell>
          <cell r="AF510">
            <v>0</v>
          </cell>
          <cell r="AG510">
            <v>6.9906449317932101E-3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2.5214023590087901E-2</v>
          </cell>
          <cell r="AM510">
            <v>0.115898048400879</v>
          </cell>
          <cell r="AN510">
            <v>0</v>
          </cell>
          <cell r="AO510">
            <v>1.0073038101196299E-2</v>
          </cell>
          <cell r="AP510">
            <v>4.0328081697225601E-5</v>
          </cell>
          <cell r="AQ510">
            <v>0</v>
          </cell>
          <cell r="AR510">
            <v>127621.55028961178</v>
          </cell>
          <cell r="AS510">
            <v>67362.551999999996</v>
          </cell>
          <cell r="AT510">
            <v>0</v>
          </cell>
          <cell r="AU510">
            <v>36972.951999999997</v>
          </cell>
          <cell r="AV510">
            <v>204.44715625000001</v>
          </cell>
          <cell r="AW510">
            <v>2041.9490000000001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219.44789062500001</v>
          </cell>
          <cell r="BE510">
            <v>1014.881</v>
          </cell>
          <cell r="BF510">
            <v>0</v>
          </cell>
          <cell r="BG510">
            <v>72.981968749999993</v>
          </cell>
          <cell r="BH510">
            <v>0.35327398681640604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696225792</v>
          </cell>
          <cell r="BT510">
            <v>0</v>
          </cell>
          <cell r="BU510">
            <v>273905376</v>
          </cell>
          <cell r="BV510">
            <v>2198210</v>
          </cell>
          <cell r="BW510">
            <v>22556118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817000</v>
          </cell>
          <cell r="CN510">
            <v>0</v>
          </cell>
          <cell r="CO510">
            <v>0</v>
          </cell>
          <cell r="CP510">
            <v>24999</v>
          </cell>
          <cell r="CQ510">
            <v>86000</v>
          </cell>
          <cell r="CR510">
            <v>0</v>
          </cell>
          <cell r="CS510">
            <v>3411</v>
          </cell>
          <cell r="CT510">
            <v>49975</v>
          </cell>
          <cell r="CU510">
            <v>0</v>
          </cell>
          <cell r="CV510">
            <v>0</v>
          </cell>
          <cell r="CW510">
            <v>265</v>
          </cell>
          <cell r="CX510">
            <v>0</v>
          </cell>
          <cell r="CY510">
            <v>0</v>
          </cell>
          <cell r="CZ510">
            <v>2244000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T510">
            <v>26450.623046875</v>
          </cell>
          <cell r="DV510">
            <v>2.5665693359374999</v>
          </cell>
          <cell r="DW510">
            <v>2.4467099609375</v>
          </cell>
          <cell r="DX510">
            <v>19731.986000000001</v>
          </cell>
        </row>
        <row r="511">
          <cell r="A511" t="str">
            <v>ERCOTN2011</v>
          </cell>
          <cell r="B511" t="str">
            <v>ERCOT</v>
          </cell>
          <cell r="C511" t="str">
            <v>ERCOTN</v>
          </cell>
          <cell r="D511">
            <v>2011</v>
          </cell>
          <cell r="F511">
            <v>127147.56</v>
          </cell>
          <cell r="G511">
            <v>14664.052734375</v>
          </cell>
          <cell r="H511">
            <v>31.004081060886381</v>
          </cell>
          <cell r="I511">
            <v>9.6128164062499994</v>
          </cell>
          <cell r="J511">
            <v>0</v>
          </cell>
          <cell r="K511">
            <v>10.861289062499999</v>
          </cell>
          <cell r="L511">
            <v>0.96640844726562503</v>
          </cell>
          <cell r="M511">
            <v>6.5134536132812499</v>
          </cell>
          <cell r="N511">
            <v>0</v>
          </cell>
          <cell r="O511">
            <v>2.4820112228393601E-2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0.109</v>
          </cell>
          <cell r="U511">
            <v>0.44089456176757802</v>
          </cell>
          <cell r="V511">
            <v>0</v>
          </cell>
          <cell r="W511">
            <v>5.8578952789306596E-2</v>
          </cell>
          <cell r="X511">
            <v>3.8199048042297399E-3</v>
          </cell>
          <cell r="Y511">
            <v>0</v>
          </cell>
          <cell r="Z511">
            <v>24.282397739708429</v>
          </cell>
          <cell r="AA511">
            <v>8.2065107421875005</v>
          </cell>
          <cell r="AB511">
            <v>0</v>
          </cell>
          <cell r="AC511">
            <v>9.0882285156249996</v>
          </cell>
          <cell r="AD511">
            <v>0.81205035400390602</v>
          </cell>
          <cell r="AE511">
            <v>3.8173359375000002</v>
          </cell>
          <cell r="AF511">
            <v>0</v>
          </cell>
          <cell r="AG511">
            <v>1.3877254724502599E-3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2.2576885223388701E-2</v>
          </cell>
          <cell r="AM511">
            <v>0.122289878845215</v>
          </cell>
          <cell r="AN511">
            <v>0</v>
          </cell>
          <cell r="AO511">
            <v>2.9289476394653298E-2</v>
          </cell>
          <cell r="AP511">
            <v>8.4614437818527201E-4</v>
          </cell>
          <cell r="AQ511">
            <v>0</v>
          </cell>
          <cell r="AR511">
            <v>128422.23781835938</v>
          </cell>
          <cell r="AS511">
            <v>69651.448000000004</v>
          </cell>
          <cell r="AT511">
            <v>0</v>
          </cell>
          <cell r="AU511">
            <v>36412.175999999999</v>
          </cell>
          <cell r="AV511">
            <v>109.319265625</v>
          </cell>
          <cell r="AW511">
            <v>1609.5251249999999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196.988546875</v>
          </cell>
          <cell r="BE511">
            <v>1070.914</v>
          </cell>
          <cell r="BF511">
            <v>0</v>
          </cell>
          <cell r="BG511">
            <v>256.51665624999998</v>
          </cell>
          <cell r="BH511">
            <v>7.4122246093750004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715832000</v>
          </cell>
          <cell r="BT511">
            <v>0</v>
          </cell>
          <cell r="BU511">
            <v>268976800</v>
          </cell>
          <cell r="BV511">
            <v>1154557.375</v>
          </cell>
          <cell r="BW511">
            <v>18016778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37221</v>
          </cell>
          <cell r="CT511">
            <v>0</v>
          </cell>
          <cell r="CU511">
            <v>0</v>
          </cell>
          <cell r="CV511">
            <v>0</v>
          </cell>
          <cell r="CW511">
            <v>5291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T511">
            <v>27510.39453125</v>
          </cell>
          <cell r="DV511">
            <v>2.4129999999999998</v>
          </cell>
          <cell r="DW511">
            <v>2.1818820800781298</v>
          </cell>
          <cell r="DX511">
            <v>19107.937999999998</v>
          </cell>
        </row>
        <row r="512">
          <cell r="A512" t="str">
            <v>ERCOTN2012</v>
          </cell>
          <cell r="B512" t="str">
            <v>ERCOT</v>
          </cell>
          <cell r="C512" t="str">
            <v>ERCOTN</v>
          </cell>
          <cell r="D512">
            <v>2012</v>
          </cell>
          <cell r="F512">
            <v>130340.76</v>
          </cell>
          <cell r="G512">
            <v>15182.62890625</v>
          </cell>
          <cell r="H512">
            <v>31.892620746612554</v>
          </cell>
          <cell r="I512">
            <v>10.289093749999999</v>
          </cell>
          <cell r="J512">
            <v>0</v>
          </cell>
          <cell r="K512">
            <v>11.023134765625</v>
          </cell>
          <cell r="L512">
            <v>0.96657562255859397</v>
          </cell>
          <cell r="M512">
            <v>6.5135839843749999</v>
          </cell>
          <cell r="N512">
            <v>0</v>
          </cell>
          <cell r="O512">
            <v>2.4823469161987303E-2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0.109</v>
          </cell>
          <cell r="U512">
            <v>0.48484219360351605</v>
          </cell>
          <cell r="V512">
            <v>0</v>
          </cell>
          <cell r="W512">
            <v>5.8580535888671903E-2</v>
          </cell>
          <cell r="X512">
            <v>9.9864253997802698E-3</v>
          </cell>
          <cell r="Y512">
            <v>0</v>
          </cell>
          <cell r="Z512">
            <v>25.004282074213037</v>
          </cell>
          <cell r="AA512">
            <v>8.79931640625</v>
          </cell>
          <cell r="AB512">
            <v>0</v>
          </cell>
          <cell r="AC512">
            <v>9.2268339843750002</v>
          </cell>
          <cell r="AD512">
            <v>0.81310540771484396</v>
          </cell>
          <cell r="AE512">
            <v>3.7145832519531301</v>
          </cell>
          <cell r="AF512">
            <v>0</v>
          </cell>
          <cell r="AG512">
            <v>6.0507225990295401E-3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2.2560880661010699E-2</v>
          </cell>
          <cell r="AM512">
            <v>0.13438464355468802</v>
          </cell>
          <cell r="AN512">
            <v>0</v>
          </cell>
          <cell r="AO512">
            <v>2.9290267944335899E-2</v>
          </cell>
          <cell r="AP512">
            <v>2.1508939266204796E-3</v>
          </cell>
          <cell r="AQ512">
            <v>0</v>
          </cell>
          <cell r="AR512">
            <v>133279.19134374999</v>
          </cell>
          <cell r="AS512">
            <v>74656.512000000002</v>
          </cell>
          <cell r="AT512">
            <v>0</v>
          </cell>
          <cell r="AU512">
            <v>35553.447999999997</v>
          </cell>
          <cell r="AV512">
            <v>134.5440625</v>
          </cell>
          <cell r="AW512">
            <v>1470.1946250000001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197.37301562499999</v>
          </cell>
          <cell r="BE512">
            <v>1180.0016250000001</v>
          </cell>
          <cell r="BF512">
            <v>0</v>
          </cell>
          <cell r="BG512">
            <v>257.2265625</v>
          </cell>
          <cell r="BH512">
            <v>18.893453125000001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758876160</v>
          </cell>
          <cell r="BT512">
            <v>0</v>
          </cell>
          <cell r="BU512">
            <v>262996640</v>
          </cell>
          <cell r="BV512">
            <v>1429368.875</v>
          </cell>
          <cell r="BW512">
            <v>16537547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900000</v>
          </cell>
          <cell r="CN512">
            <v>0</v>
          </cell>
          <cell r="CO512">
            <v>275000</v>
          </cell>
          <cell r="CP512">
            <v>0</v>
          </cell>
          <cell r="CQ512">
            <v>0</v>
          </cell>
          <cell r="CR512">
            <v>0</v>
          </cell>
          <cell r="CS512">
            <v>47372</v>
          </cell>
          <cell r="CT512">
            <v>17040</v>
          </cell>
          <cell r="CU512">
            <v>0</v>
          </cell>
          <cell r="CV512">
            <v>0</v>
          </cell>
          <cell r="CW512">
            <v>6614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T512">
            <v>28149.9453125</v>
          </cell>
          <cell r="DV512">
            <v>2.4129999999999998</v>
          </cell>
          <cell r="DW512">
            <v>2.2560056152343799</v>
          </cell>
          <cell r="DX512">
            <v>19810.998</v>
          </cell>
        </row>
        <row r="513">
          <cell r="A513" t="str">
            <v>ERCOTN2013</v>
          </cell>
          <cell r="B513" t="str">
            <v>ERCOT</v>
          </cell>
          <cell r="C513" t="str">
            <v>ERCOTN</v>
          </cell>
          <cell r="D513">
            <v>2013</v>
          </cell>
          <cell r="F513">
            <v>132898.51199999999</v>
          </cell>
          <cell r="G513">
            <v>15637.5927734375</v>
          </cell>
          <cell r="H513">
            <v>32.459027387619024</v>
          </cell>
          <cell r="I513">
            <v>10.51281640625</v>
          </cell>
          <cell r="J513">
            <v>0</v>
          </cell>
          <cell r="K513">
            <v>11.297521484375</v>
          </cell>
          <cell r="L513">
            <v>0.96640844726562503</v>
          </cell>
          <cell r="M513">
            <v>6.5134536132812499</v>
          </cell>
          <cell r="N513">
            <v>0</v>
          </cell>
          <cell r="O513">
            <v>2.4820112228393601E-2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0.109</v>
          </cell>
          <cell r="U513">
            <v>0.54592846679687501</v>
          </cell>
          <cell r="V513">
            <v>0</v>
          </cell>
          <cell r="W513">
            <v>5.8578952789306596E-2</v>
          </cell>
          <cell r="X513">
            <v>1.7499904632568397E-2</v>
          </cell>
          <cell r="Y513">
            <v>0</v>
          </cell>
          <cell r="Z513">
            <v>25.379183232545845</v>
          </cell>
          <cell r="AA513">
            <v>8.9817041015624994</v>
          </cell>
          <cell r="AB513">
            <v>0</v>
          </cell>
          <cell r="AC513">
            <v>9.4582675781249996</v>
          </cell>
          <cell r="AD513">
            <v>0.81115039062500005</v>
          </cell>
          <cell r="AE513">
            <v>3.6572382812500002</v>
          </cell>
          <cell r="AF513">
            <v>0</v>
          </cell>
          <cell r="AG513">
            <v>8.2017669677734387E-3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2.2576885223388701E-2</v>
          </cell>
          <cell r="AM513">
            <v>0.15084310913085899</v>
          </cell>
          <cell r="AN513">
            <v>0</v>
          </cell>
          <cell r="AO513">
            <v>2.9289476394653298E-2</v>
          </cell>
          <cell r="AP513">
            <v>3.7402565479278602E-3</v>
          </cell>
          <cell r="AQ513">
            <v>0</v>
          </cell>
          <cell r="AR513">
            <v>136870.22738694437</v>
          </cell>
          <cell r="AS513">
            <v>75807.864000000001</v>
          </cell>
          <cell r="AT513">
            <v>0</v>
          </cell>
          <cell r="AU513">
            <v>37722.684000000001</v>
          </cell>
          <cell r="AV513">
            <v>141.38109374999999</v>
          </cell>
          <cell r="AW513">
            <v>1631.6967500000001</v>
          </cell>
          <cell r="AX513">
            <v>0</v>
          </cell>
          <cell r="AY513">
            <v>1.4670999348163598E-4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197.01134375000001</v>
          </cell>
          <cell r="BE513">
            <v>1320.9502500000001</v>
          </cell>
          <cell r="BF513">
            <v>0</v>
          </cell>
          <cell r="BG513">
            <v>256.51715625000003</v>
          </cell>
          <cell r="BH513">
            <v>32.764646484375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768035904</v>
          </cell>
          <cell r="BT513">
            <v>0</v>
          </cell>
          <cell r="BU513">
            <v>278141568</v>
          </cell>
          <cell r="BV513">
            <v>1505953.125</v>
          </cell>
          <cell r="BW513">
            <v>18239860</v>
          </cell>
          <cell r="BX513">
            <v>0</v>
          </cell>
          <cell r="BY513">
            <v>1.6504875421523999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275000</v>
          </cell>
          <cell r="CP513">
            <v>0</v>
          </cell>
          <cell r="CQ513">
            <v>0</v>
          </cell>
          <cell r="CR513">
            <v>0</v>
          </cell>
          <cell r="CS513">
            <v>67674</v>
          </cell>
          <cell r="CT513">
            <v>1704</v>
          </cell>
          <cell r="CU513">
            <v>0</v>
          </cell>
          <cell r="CV513">
            <v>0</v>
          </cell>
          <cell r="CW513">
            <v>7936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T513">
            <v>28721.095703125</v>
          </cell>
          <cell r="DV513">
            <v>2.4129999999999998</v>
          </cell>
          <cell r="DW513">
            <v>2.2561713867187501</v>
          </cell>
          <cell r="DX513">
            <v>19759.358</v>
          </cell>
        </row>
        <row r="514">
          <cell r="A514" t="str">
            <v>ERCOTN2014</v>
          </cell>
          <cell r="B514" t="str">
            <v>ERCOT</v>
          </cell>
          <cell r="C514" t="str">
            <v>ERCOTN</v>
          </cell>
          <cell r="D514">
            <v>2014</v>
          </cell>
          <cell r="F514">
            <v>135597.856</v>
          </cell>
          <cell r="G514">
            <v>15935.1826171875</v>
          </cell>
          <cell r="H514">
            <v>32.68652102088928</v>
          </cell>
          <cell r="I514">
            <v>10.51281640625</v>
          </cell>
          <cell r="J514">
            <v>0</v>
          </cell>
          <cell r="K514">
            <v>11.4112890625</v>
          </cell>
          <cell r="L514">
            <v>0.96640844726562503</v>
          </cell>
          <cell r="M514">
            <v>6.5134536132812499</v>
          </cell>
          <cell r="N514">
            <v>0</v>
          </cell>
          <cell r="O514">
            <v>2.4820112228393601E-2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0.109</v>
          </cell>
          <cell r="U514">
            <v>0.64994262695312499</v>
          </cell>
          <cell r="V514">
            <v>0</v>
          </cell>
          <cell r="W514">
            <v>5.8578952789306596E-2</v>
          </cell>
          <cell r="X514">
            <v>2.7211799621581999E-2</v>
          </cell>
          <cell r="Y514">
            <v>0</v>
          </cell>
          <cell r="Z514">
            <v>25.413151109695438</v>
          </cell>
          <cell r="AA514">
            <v>8.9803369140624998</v>
          </cell>
          <cell r="AB514">
            <v>0</v>
          </cell>
          <cell r="AC514">
            <v>9.5473681640624992</v>
          </cell>
          <cell r="AD514">
            <v>0.80759741210937497</v>
          </cell>
          <cell r="AE514">
            <v>3.6778093261718801</v>
          </cell>
          <cell r="AF514">
            <v>0</v>
          </cell>
          <cell r="AG514">
            <v>4.6244163513183599E-3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2.2576885223388701E-2</v>
          </cell>
          <cell r="AM514">
            <v>0.17847500610351599</v>
          </cell>
          <cell r="AN514">
            <v>0</v>
          </cell>
          <cell r="AO514">
            <v>2.9289476394653298E-2</v>
          </cell>
          <cell r="AP514">
            <v>5.8012924194335899E-3</v>
          </cell>
          <cell r="AQ514">
            <v>0</v>
          </cell>
          <cell r="AR514">
            <v>139471.4816449825</v>
          </cell>
          <cell r="AS514">
            <v>75564.639999999999</v>
          </cell>
          <cell r="AT514">
            <v>0</v>
          </cell>
          <cell r="AU514">
            <v>40767.764000000003</v>
          </cell>
          <cell r="AV514">
            <v>146.1290625</v>
          </cell>
          <cell r="AW514">
            <v>2018.7855</v>
          </cell>
          <cell r="AX514">
            <v>0</v>
          </cell>
          <cell r="AY514">
            <v>2.9341998696327196E-4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196.30406249999999</v>
          </cell>
          <cell r="BE514">
            <v>1561.9282499999999</v>
          </cell>
          <cell r="BF514">
            <v>0</v>
          </cell>
          <cell r="BG514">
            <v>256.51715625000003</v>
          </cell>
          <cell r="BH514">
            <v>50.819320312499997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765761152</v>
          </cell>
          <cell r="BT514">
            <v>0</v>
          </cell>
          <cell r="BU514">
            <v>300242464</v>
          </cell>
          <cell r="BV514">
            <v>1558456</v>
          </cell>
          <cell r="BW514">
            <v>22474316</v>
          </cell>
          <cell r="BX514">
            <v>0</v>
          </cell>
          <cell r="BY514">
            <v>3.30097508430481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121813</v>
          </cell>
          <cell r="CT514">
            <v>0</v>
          </cell>
          <cell r="CU514">
            <v>0</v>
          </cell>
          <cell r="CV514">
            <v>0</v>
          </cell>
          <cell r="CW514">
            <v>10582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T514">
            <v>29318.59375</v>
          </cell>
          <cell r="DV514">
            <v>2.4129999999999998</v>
          </cell>
          <cell r="DW514">
            <v>2.1592722167968801</v>
          </cell>
          <cell r="DX514">
            <v>18908.594000000001</v>
          </cell>
        </row>
        <row r="515">
          <cell r="A515" t="str">
            <v>ERCOTN2015</v>
          </cell>
          <cell r="B515" t="str">
            <v>ERCOT</v>
          </cell>
          <cell r="C515" t="str">
            <v>ERCOTN</v>
          </cell>
          <cell r="D515">
            <v>2015</v>
          </cell>
          <cell r="F515">
            <v>138090.576</v>
          </cell>
          <cell r="G515">
            <v>16264.94140625</v>
          </cell>
          <cell r="H515">
            <v>32.813357046127322</v>
          </cell>
          <cell r="I515">
            <v>10.51281640625</v>
          </cell>
          <cell r="J515">
            <v>2.0808219909668E-2</v>
          </cell>
          <cell r="K515">
            <v>11.4112890625</v>
          </cell>
          <cell r="L515">
            <v>0.96640844726562503</v>
          </cell>
          <cell r="M515">
            <v>6.5134536132812499</v>
          </cell>
          <cell r="N515">
            <v>0</v>
          </cell>
          <cell r="O515">
            <v>2.4820112228393601E-2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0.109</v>
          </cell>
          <cell r="U515">
            <v>0.74450097656250003</v>
          </cell>
          <cell r="V515">
            <v>0</v>
          </cell>
          <cell r="W515">
            <v>5.8578952789306596E-2</v>
          </cell>
          <cell r="X515">
            <v>3.8681255340576197E-2</v>
          </cell>
          <cell r="Y515">
            <v>0</v>
          </cell>
          <cell r="Z515">
            <v>25.592881093978882</v>
          </cell>
          <cell r="AA515">
            <v>8.9521142578125001</v>
          </cell>
          <cell r="AB515">
            <v>1.99758911132813E-2</v>
          </cell>
          <cell r="AC515">
            <v>9.5447783203124992</v>
          </cell>
          <cell r="AD515">
            <v>0.79976947021484401</v>
          </cell>
          <cell r="AE515">
            <v>3.7419262695312501</v>
          </cell>
          <cell r="AF515">
            <v>0</v>
          </cell>
          <cell r="AG515">
            <v>5.1497621536254904E-3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2.2576885223388701E-2</v>
          </cell>
          <cell r="AM515">
            <v>0.21333976745605501</v>
          </cell>
          <cell r="AN515">
            <v>0</v>
          </cell>
          <cell r="AO515">
            <v>2.9289476394653298E-2</v>
          </cell>
          <cell r="AP515">
            <v>8.2202711105346694E-3</v>
          </cell>
          <cell r="AQ515">
            <v>0</v>
          </cell>
          <cell r="AR515">
            <v>142351.81235021225</v>
          </cell>
          <cell r="AS515">
            <v>72815.751999999993</v>
          </cell>
          <cell r="AT515">
            <v>5.6447998046874996</v>
          </cell>
          <cell r="AU515">
            <v>44805.663999999997</v>
          </cell>
          <cell r="AV515">
            <v>128.68992968750001</v>
          </cell>
          <cell r="AW515">
            <v>2450.5390000000002</v>
          </cell>
          <cell r="AX515">
            <v>0</v>
          </cell>
          <cell r="AY515">
            <v>1.0269700288772601E-3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195.321578125</v>
          </cell>
          <cell r="BE515">
            <v>1866.8622499999999</v>
          </cell>
          <cell r="BF515">
            <v>0</v>
          </cell>
          <cell r="BG515">
            <v>256.51715625000003</v>
          </cell>
          <cell r="BH515">
            <v>71.990609375000005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738535872</v>
          </cell>
          <cell r="BT515">
            <v>64012.03125</v>
          </cell>
          <cell r="BU515">
            <v>328110080</v>
          </cell>
          <cell r="BV515">
            <v>1366612.125</v>
          </cell>
          <cell r="BW515">
            <v>27638762</v>
          </cell>
          <cell r="BX515">
            <v>0</v>
          </cell>
          <cell r="BY515">
            <v>11.553412437439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245000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81209</v>
          </cell>
          <cell r="CT515">
            <v>0</v>
          </cell>
          <cell r="CU515">
            <v>0</v>
          </cell>
          <cell r="CV515">
            <v>0</v>
          </cell>
          <cell r="CW515">
            <v>11904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T515">
            <v>29856.83203125</v>
          </cell>
          <cell r="DV515">
            <v>2.4129999999999998</v>
          </cell>
          <cell r="DW515">
            <v>2.2557407226562498</v>
          </cell>
          <cell r="DX515">
            <v>19754.830000000002</v>
          </cell>
        </row>
        <row r="516">
          <cell r="A516" t="str">
            <v>ERCOTN2016</v>
          </cell>
          <cell r="B516" t="str">
            <v>ERCOT</v>
          </cell>
          <cell r="C516" t="str">
            <v>ERCOTN</v>
          </cell>
          <cell r="D516">
            <v>2016</v>
          </cell>
          <cell r="F516">
            <v>140635.024</v>
          </cell>
          <cell r="G516">
            <v>16739.6328125</v>
          </cell>
          <cell r="H516">
            <v>35.418478391647334</v>
          </cell>
          <cell r="I516">
            <v>10.544864257812501</v>
          </cell>
          <cell r="J516">
            <v>0.245</v>
          </cell>
          <cell r="K516">
            <v>11.4123427734375</v>
          </cell>
          <cell r="L516">
            <v>1.3165756835937501</v>
          </cell>
          <cell r="M516">
            <v>8.4311249999999998</v>
          </cell>
          <cell r="N516">
            <v>0</v>
          </cell>
          <cell r="O516">
            <v>2.4823469161987303E-2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0.109</v>
          </cell>
          <cell r="U516">
            <v>0.80408526611328102</v>
          </cell>
          <cell r="V516">
            <v>0</v>
          </cell>
          <cell r="W516">
            <v>5.8580535888671903E-2</v>
          </cell>
          <cell r="X516">
            <v>5.90814056396484E-2</v>
          </cell>
          <cell r="Y516">
            <v>0</v>
          </cell>
          <cell r="Z516">
            <v>27.587124630689623</v>
          </cell>
          <cell r="AA516">
            <v>9.0046357421874994</v>
          </cell>
          <cell r="AB516">
            <v>0.22413081359863302</v>
          </cell>
          <cell r="AC516">
            <v>9.5480742187499992</v>
          </cell>
          <cell r="AD516">
            <v>1.14829345703125</v>
          </cell>
          <cell r="AE516">
            <v>5.0927812499999998</v>
          </cell>
          <cell r="AF516">
            <v>0</v>
          </cell>
          <cell r="AG516">
            <v>2.3202750682830803E-3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3.7365703582763699E-2</v>
          </cell>
          <cell r="AM516">
            <v>0.23089170837402301</v>
          </cell>
          <cell r="AN516">
            <v>0</v>
          </cell>
          <cell r="AO516">
            <v>2.9290267944335899E-2</v>
          </cell>
          <cell r="AP516">
            <v>1.2906135559081999E-2</v>
          </cell>
          <cell r="AQ516">
            <v>0</v>
          </cell>
          <cell r="AR516">
            <v>146916.99258421001</v>
          </cell>
          <cell r="AS516">
            <v>71859.903999999995</v>
          </cell>
          <cell r="AT516">
            <v>1941.919875</v>
          </cell>
          <cell r="AU516">
            <v>47406.972000000002</v>
          </cell>
          <cell r="AV516">
            <v>314.29359375000001</v>
          </cell>
          <cell r="AW516">
            <v>2853.2660000000001</v>
          </cell>
          <cell r="AX516">
            <v>0</v>
          </cell>
          <cell r="AY516">
            <v>1.4670999348163598E-4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326.91153125</v>
          </cell>
          <cell r="BE516">
            <v>2027.311375</v>
          </cell>
          <cell r="BF516">
            <v>0</v>
          </cell>
          <cell r="BG516">
            <v>257.2265625</v>
          </cell>
          <cell r="BH516">
            <v>113.36750000000001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727735680</v>
          </cell>
          <cell r="BT516">
            <v>22021372</v>
          </cell>
          <cell r="BU516">
            <v>344813984</v>
          </cell>
          <cell r="BV516">
            <v>3255551</v>
          </cell>
          <cell r="BW516">
            <v>31296640</v>
          </cell>
          <cell r="BX516">
            <v>0</v>
          </cell>
          <cell r="BY516">
            <v>1.6504875421523999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74442</v>
          </cell>
          <cell r="CT516">
            <v>6262</v>
          </cell>
          <cell r="CU516">
            <v>0</v>
          </cell>
          <cell r="CV516">
            <v>0</v>
          </cell>
          <cell r="CW516">
            <v>22486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350000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0</v>
          </cell>
          <cell r="DM516">
            <v>0</v>
          </cell>
          <cell r="DN516">
            <v>0</v>
          </cell>
          <cell r="DQ516">
            <v>2.1060701256258314</v>
          </cell>
          <cell r="DR516">
            <v>5.2897499365918987</v>
          </cell>
          <cell r="DS516">
            <v>19.450540880572269</v>
          </cell>
          <cell r="DT516">
            <v>29924.275390625</v>
          </cell>
          <cell r="DV516">
            <v>2.4129999999999998</v>
          </cell>
          <cell r="DW516">
            <v>2.25643505859375</v>
          </cell>
          <cell r="DX516">
            <v>19815.82</v>
          </cell>
        </row>
        <row r="517">
          <cell r="A517" t="str">
            <v>ERCOTN2017</v>
          </cell>
          <cell r="B517" t="str">
            <v>ERCOT</v>
          </cell>
          <cell r="C517" t="str">
            <v>ERCOTN</v>
          </cell>
          <cell r="D517">
            <v>2017</v>
          </cell>
          <cell r="F517">
            <v>142575.696</v>
          </cell>
          <cell r="G517">
            <v>17033.1640625</v>
          </cell>
          <cell r="H517">
            <v>36.714256525039673</v>
          </cell>
          <cell r="I517">
            <v>10.54481640625</v>
          </cell>
          <cell r="J517">
            <v>0.245</v>
          </cell>
          <cell r="K517">
            <v>11.4112890625</v>
          </cell>
          <cell r="L517">
            <v>2.54140844726563</v>
          </cell>
          <cell r="M517">
            <v>8.4309150390624996</v>
          </cell>
          <cell r="N517">
            <v>0</v>
          </cell>
          <cell r="O517">
            <v>2.4820112228393601E-2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0.109</v>
          </cell>
          <cell r="U517">
            <v>0.85595074462890597</v>
          </cell>
          <cell r="V517">
            <v>0</v>
          </cell>
          <cell r="W517">
            <v>5.8578952789306596E-2</v>
          </cell>
          <cell r="X517">
            <v>7.9477760314941401E-2</v>
          </cell>
          <cell r="Y517">
            <v>0</v>
          </cell>
          <cell r="Z517">
            <v>28.685348043084154</v>
          </cell>
          <cell r="AA517">
            <v>8.9899960937499994</v>
          </cell>
          <cell r="AB517">
            <v>0.223462814331055</v>
          </cell>
          <cell r="AC517">
            <v>9.5487216796874996</v>
          </cell>
          <cell r="AD517">
            <v>2.3360925292968799</v>
          </cell>
          <cell r="AE517">
            <v>5.0944702148437502</v>
          </cell>
          <cell r="AF517">
            <v>0</v>
          </cell>
          <cell r="AG517">
            <v>1.8540855646133401E-3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3.7342273712158203E-2</v>
          </cell>
          <cell r="AM517">
            <v>0.246665954589844</v>
          </cell>
          <cell r="AN517">
            <v>0</v>
          </cell>
          <cell r="AO517">
            <v>2.9289476394653298E-2</v>
          </cell>
          <cell r="AP517">
            <v>1.8180704116821298E-2</v>
          </cell>
          <cell r="AQ517">
            <v>0</v>
          </cell>
          <cell r="AR517">
            <v>149068.04263108497</v>
          </cell>
          <cell r="AS517">
            <v>70334.856</v>
          </cell>
          <cell r="AT517">
            <v>1923.9555</v>
          </cell>
          <cell r="AU517">
            <v>51053.516000000003</v>
          </cell>
          <cell r="AV517">
            <v>1037.3518750000001</v>
          </cell>
          <cell r="AW517">
            <v>2906.8755000000001</v>
          </cell>
          <cell r="AX517">
            <v>0</v>
          </cell>
          <cell r="AY517">
            <v>1.4670999348163598E-4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325.26246874999998</v>
          </cell>
          <cell r="BE517">
            <v>2159.944</v>
          </cell>
          <cell r="BF517">
            <v>0</v>
          </cell>
          <cell r="BG517">
            <v>256.51665624999998</v>
          </cell>
          <cell r="BH517">
            <v>159.24448437500001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713216256</v>
          </cell>
          <cell r="BT517">
            <v>21817654</v>
          </cell>
          <cell r="BU517">
            <v>370947840</v>
          </cell>
          <cell r="BV517">
            <v>10622913</v>
          </cell>
          <cell r="BW517">
            <v>31730686</v>
          </cell>
          <cell r="BX517">
            <v>0</v>
          </cell>
          <cell r="BY517">
            <v>1.6504875421523999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40604</v>
          </cell>
          <cell r="CT517">
            <v>3433</v>
          </cell>
          <cell r="CU517">
            <v>0</v>
          </cell>
          <cell r="CV517">
            <v>0</v>
          </cell>
          <cell r="CW517">
            <v>19311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1225000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Q517">
            <v>2.1528514136952031</v>
          </cell>
          <cell r="DR517">
            <v>5.3778945713769355</v>
          </cell>
          <cell r="DS517">
            <v>19.909726720843047</v>
          </cell>
          <cell r="DT517">
            <v>30422.556640625</v>
          </cell>
          <cell r="DV517">
            <v>2.4129999999999998</v>
          </cell>
          <cell r="DW517">
            <v>2.1592722167968801</v>
          </cell>
          <cell r="DX517">
            <v>18910.52</v>
          </cell>
        </row>
        <row r="518">
          <cell r="A518" t="str">
            <v>ERCOTN2018</v>
          </cell>
          <cell r="B518" t="str">
            <v>ERCOT</v>
          </cell>
          <cell r="C518" t="str">
            <v>ERCOTN</v>
          </cell>
          <cell r="D518">
            <v>2018</v>
          </cell>
          <cell r="F518">
            <v>144858.432</v>
          </cell>
          <cell r="G518">
            <v>17223.330078125</v>
          </cell>
          <cell r="H518">
            <v>37.657136766433709</v>
          </cell>
          <cell r="I518">
            <v>10.54481640625</v>
          </cell>
          <cell r="J518">
            <v>0.245</v>
          </cell>
          <cell r="K518">
            <v>11.4112890625</v>
          </cell>
          <cell r="L518">
            <v>3.41640844726563</v>
          </cell>
          <cell r="M518">
            <v>8.4309150390624996</v>
          </cell>
          <cell r="N518">
            <v>0</v>
          </cell>
          <cell r="O518">
            <v>2.4820112228393601E-2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0.109</v>
          </cell>
          <cell r="U518">
            <v>0.90109771728515597</v>
          </cell>
          <cell r="V518">
            <v>0</v>
          </cell>
          <cell r="W518">
            <v>5.8578952789306596E-2</v>
          </cell>
          <cell r="X518">
            <v>0.10221102905273401</v>
          </cell>
          <cell r="Y518">
            <v>0</v>
          </cell>
          <cell r="Z518">
            <v>29.689519913673404</v>
          </cell>
          <cell r="AA518">
            <v>8.9579052734375004</v>
          </cell>
          <cell r="AB518">
            <v>0.222990844726563</v>
          </cell>
          <cell r="AC518">
            <v>9.5414521484375001</v>
          </cell>
          <cell r="AD518">
            <v>3.1698464355468801</v>
          </cell>
          <cell r="AE518">
            <v>5.18806689453125</v>
          </cell>
          <cell r="AF518">
            <v>0</v>
          </cell>
          <cell r="AG518">
            <v>3.5410623550414999E-3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3.7342273712158203E-2</v>
          </cell>
          <cell r="AM518">
            <v>0.25955447387695302</v>
          </cell>
          <cell r="AN518">
            <v>0</v>
          </cell>
          <cell r="AO518">
            <v>2.9289476394653298E-2</v>
          </cell>
          <cell r="AP518">
            <v>2.3790307998657202E-2</v>
          </cell>
          <cell r="AQ518">
            <v>0</v>
          </cell>
          <cell r="AR518">
            <v>150716.29914062499</v>
          </cell>
          <cell r="AS518">
            <v>68022.008000000002</v>
          </cell>
          <cell r="AT518">
            <v>1869.329375</v>
          </cell>
          <cell r="AU518">
            <v>52565.743999999999</v>
          </cell>
          <cell r="AV518">
            <v>1269.317</v>
          </cell>
          <cell r="AW518">
            <v>4177.9717499999997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321.87975</v>
          </cell>
          <cell r="BE518">
            <v>2270.317</v>
          </cell>
          <cell r="BF518">
            <v>0</v>
          </cell>
          <cell r="BG518">
            <v>256.51715625000003</v>
          </cell>
          <cell r="BH518">
            <v>208.40310937500001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691161600</v>
          </cell>
          <cell r="BT518">
            <v>21198194</v>
          </cell>
          <cell r="BU518">
            <v>381289056</v>
          </cell>
          <cell r="BV518">
            <v>12984402</v>
          </cell>
          <cell r="BW518">
            <v>46923480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47372</v>
          </cell>
          <cell r="CT518">
            <v>4334</v>
          </cell>
          <cell r="CU518">
            <v>0</v>
          </cell>
          <cell r="CV518">
            <v>0</v>
          </cell>
          <cell r="CW518">
            <v>24409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875000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Q518">
            <v>2.1892673146193307</v>
          </cell>
          <cell r="DR518">
            <v>5.3676527500437885</v>
          </cell>
          <cell r="DS518">
            <v>0</v>
          </cell>
          <cell r="DT518">
            <v>30917.537109375</v>
          </cell>
          <cell r="DV518">
            <v>2.4129999999999998</v>
          </cell>
          <cell r="DW518">
            <v>2.2557407226562498</v>
          </cell>
          <cell r="DX518">
            <v>19754.812000000002</v>
          </cell>
        </row>
        <row r="519">
          <cell r="A519" t="str">
            <v>ERCOTN2019</v>
          </cell>
          <cell r="B519" t="str">
            <v>ERCOT</v>
          </cell>
          <cell r="C519" t="str">
            <v>ERCOTN</v>
          </cell>
          <cell r="D519">
            <v>2019</v>
          </cell>
          <cell r="F519">
            <v>147173.20000000001</v>
          </cell>
          <cell r="G519">
            <v>17365.369140625</v>
          </cell>
          <cell r="H519">
            <v>38.781677248001088</v>
          </cell>
          <cell r="I519">
            <v>10.54481640625</v>
          </cell>
          <cell r="J519">
            <v>0.245</v>
          </cell>
          <cell r="K519">
            <v>11.4112890625</v>
          </cell>
          <cell r="L519">
            <v>4.46640869140625</v>
          </cell>
          <cell r="M519">
            <v>8.4309150390624996</v>
          </cell>
          <cell r="N519">
            <v>0</v>
          </cell>
          <cell r="O519">
            <v>2.4820112228393601E-2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0.109</v>
          </cell>
          <cell r="U519">
            <v>0.94846954345703105</v>
          </cell>
          <cell r="V519">
            <v>0</v>
          </cell>
          <cell r="W519">
            <v>5.8578952789306596E-2</v>
          </cell>
          <cell r="X519">
            <v>0.129379440307617</v>
          </cell>
          <cell r="Y519">
            <v>0</v>
          </cell>
          <cell r="Z519">
            <v>30.587240399122241</v>
          </cell>
          <cell r="AA519">
            <v>8.9748046875000007</v>
          </cell>
          <cell r="AB519">
            <v>0.22408706665039099</v>
          </cell>
          <cell r="AC519">
            <v>9.5483955078125007</v>
          </cell>
          <cell r="AD519">
            <v>4.2021914062499999</v>
          </cell>
          <cell r="AE519">
            <v>5.0093090820312502</v>
          </cell>
          <cell r="AF519">
            <v>0</v>
          </cell>
          <cell r="AG519">
            <v>2.0615508556365999E-3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3.7342273712158203E-2</v>
          </cell>
          <cell r="AM519">
            <v>0.27326516723632799</v>
          </cell>
          <cell r="AN519">
            <v>0</v>
          </cell>
          <cell r="AO519">
            <v>2.9289476394653298E-2</v>
          </cell>
          <cell r="AP519">
            <v>3.03227939605713E-2</v>
          </cell>
          <cell r="AQ519">
            <v>0</v>
          </cell>
          <cell r="AR519">
            <v>151940.89089670999</v>
          </cell>
          <cell r="AS519">
            <v>67667.343999999997</v>
          </cell>
          <cell r="AT519">
            <v>1944.8668749999999</v>
          </cell>
          <cell r="AU519">
            <v>54282.103999999999</v>
          </cell>
          <cell r="AV519">
            <v>2135.4202500000001</v>
          </cell>
          <cell r="AW519">
            <v>2912.1212500000001</v>
          </cell>
          <cell r="AX519">
            <v>0</v>
          </cell>
          <cell r="AY519">
            <v>1.4670999348163598E-4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324.91118749999998</v>
          </cell>
          <cell r="BE519">
            <v>2392.6872499999999</v>
          </cell>
          <cell r="BF519">
            <v>0</v>
          </cell>
          <cell r="BG519">
            <v>256.51715625000003</v>
          </cell>
          <cell r="BH519">
            <v>265.56078124999999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687470336</v>
          </cell>
          <cell r="BT519">
            <v>22054790</v>
          </cell>
          <cell r="BU519">
            <v>393777696</v>
          </cell>
          <cell r="BV519">
            <v>21805770</v>
          </cell>
          <cell r="BW519">
            <v>31666326</v>
          </cell>
          <cell r="BX519">
            <v>0</v>
          </cell>
          <cell r="BY519">
            <v>1.6504875421523999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47372</v>
          </cell>
          <cell r="CT519">
            <v>4577</v>
          </cell>
          <cell r="CU519">
            <v>0</v>
          </cell>
          <cell r="CV519">
            <v>0</v>
          </cell>
          <cell r="CW519">
            <v>28520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1050000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Q519">
            <v>2.2480393612212528</v>
          </cell>
          <cell r="DR519">
            <v>5.5118732524657768</v>
          </cell>
          <cell r="DS519">
            <v>20.288567114469942</v>
          </cell>
          <cell r="DT519">
            <v>31420.0078125</v>
          </cell>
          <cell r="DV519">
            <v>2.4129999999999998</v>
          </cell>
          <cell r="DW519">
            <v>2.2561713867187501</v>
          </cell>
          <cell r="DX519">
            <v>19759.358</v>
          </cell>
        </row>
        <row r="520">
          <cell r="A520" t="str">
            <v>ERCOTN2020</v>
          </cell>
          <cell r="B520" t="str">
            <v>ERCOT</v>
          </cell>
          <cell r="C520" t="str">
            <v>ERCOTN</v>
          </cell>
          <cell r="D520">
            <v>2020</v>
          </cell>
          <cell r="F520">
            <v>149897.90400000001</v>
          </cell>
          <cell r="G520">
            <v>16869.908203125</v>
          </cell>
          <cell r="H520">
            <v>38.874839429855335</v>
          </cell>
          <cell r="I520">
            <v>10.544864257812501</v>
          </cell>
          <cell r="J520">
            <v>0.245</v>
          </cell>
          <cell r="K520">
            <v>11.4123427734375</v>
          </cell>
          <cell r="L520">
            <v>4.4665756835937502</v>
          </cell>
          <cell r="M520">
            <v>8.4311249999999998</v>
          </cell>
          <cell r="N520">
            <v>0</v>
          </cell>
          <cell r="O520">
            <v>2.4823469161987303E-2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0.109</v>
          </cell>
          <cell r="U520">
            <v>1.00934484863281</v>
          </cell>
          <cell r="V520">
            <v>0</v>
          </cell>
          <cell r="W520">
            <v>5.8580535888671903E-2</v>
          </cell>
          <cell r="X520">
            <v>0.16018286132812501</v>
          </cell>
          <cell r="Y520">
            <v>0</v>
          </cell>
          <cell r="Z520">
            <v>30.594256608486184</v>
          </cell>
          <cell r="AA520">
            <v>8.9195664062500004</v>
          </cell>
          <cell r="AB520">
            <v>0.22359864807128901</v>
          </cell>
          <cell r="AC520">
            <v>9.5411884765624997</v>
          </cell>
          <cell r="AD520">
            <v>4.1959541015625001</v>
          </cell>
          <cell r="AE520">
            <v>5.1526933593750002</v>
          </cell>
          <cell r="AF520">
            <v>0</v>
          </cell>
          <cell r="AG520">
            <v>5.08476400375366E-3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3.7365703582763699E-2</v>
          </cell>
          <cell r="AM520">
            <v>0.29212298583984397</v>
          </cell>
          <cell r="AN520">
            <v>0</v>
          </cell>
          <cell r="AO520">
            <v>2.9290267944335899E-2</v>
          </cell>
          <cell r="AP520">
            <v>3.7591358184814502E-2</v>
          </cell>
          <cell r="AQ520">
            <v>0</v>
          </cell>
          <cell r="AR520">
            <v>147984.51939062501</v>
          </cell>
          <cell r="AS520">
            <v>65145.671999999999</v>
          </cell>
          <cell r="AT520">
            <v>1857.367</v>
          </cell>
          <cell r="AU520">
            <v>53137.864000000001</v>
          </cell>
          <cell r="AV520">
            <v>1679.4226249999999</v>
          </cell>
          <cell r="AW520">
            <v>3724.54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321.03224999999998</v>
          </cell>
          <cell r="BE520">
            <v>2564.8062500000001</v>
          </cell>
          <cell r="BF520">
            <v>0</v>
          </cell>
          <cell r="BG520">
            <v>257.22704687499998</v>
          </cell>
          <cell r="BH520">
            <v>330.12021874999999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664963200</v>
          </cell>
          <cell r="BT520">
            <v>21062542</v>
          </cell>
          <cell r="BU520">
            <v>386505440</v>
          </cell>
          <cell r="BV520">
            <v>17152560</v>
          </cell>
          <cell r="BW520">
            <v>41744356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67674</v>
          </cell>
          <cell r="CT520">
            <v>4884</v>
          </cell>
          <cell r="CU520">
            <v>0</v>
          </cell>
          <cell r="CV520">
            <v>0</v>
          </cell>
          <cell r="CW520">
            <v>32009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Q520">
            <v>2.3147047836632164</v>
          </cell>
          <cell r="DR520">
            <v>5.6264136929094715</v>
          </cell>
          <cell r="DS520">
            <v>0</v>
          </cell>
          <cell r="DT520">
            <v>31921.9765625</v>
          </cell>
          <cell r="DV520">
            <v>2.4129999999999998</v>
          </cell>
          <cell r="DW520">
            <v>2.1598005371093798</v>
          </cell>
          <cell r="DX520">
            <v>18966.468000000001</v>
          </cell>
        </row>
        <row r="521">
          <cell r="A521" t="str">
            <v>ERCOTN2021</v>
          </cell>
          <cell r="B521" t="str">
            <v>ERCOT</v>
          </cell>
          <cell r="C521" t="str">
            <v>ERCOTN</v>
          </cell>
          <cell r="D521">
            <v>2021</v>
          </cell>
          <cell r="F521">
            <v>151792.62400000001</v>
          </cell>
          <cell r="G521">
            <v>16721.837890625</v>
          </cell>
          <cell r="H521">
            <v>38.961600206375117</v>
          </cell>
          <cell r="I521">
            <v>10.54481640625</v>
          </cell>
          <cell r="J521">
            <v>0.245</v>
          </cell>
          <cell r="K521">
            <v>11.4112890625</v>
          </cell>
          <cell r="L521">
            <v>4.46640869140625</v>
          </cell>
          <cell r="M521">
            <v>8.4309150390624996</v>
          </cell>
          <cell r="N521">
            <v>0</v>
          </cell>
          <cell r="O521">
            <v>2.4820112228393601E-2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0.109</v>
          </cell>
          <cell r="U521">
            <v>1.0635155029296901</v>
          </cell>
          <cell r="V521">
            <v>0</v>
          </cell>
          <cell r="W521">
            <v>5.8578952789306596E-2</v>
          </cell>
          <cell r="X521">
            <v>0.194256439208984</v>
          </cell>
          <cell r="Y521">
            <v>0</v>
          </cell>
          <cell r="Z521">
            <v>30.858178733348851</v>
          </cell>
          <cell r="AA521">
            <v>8.8494345703124999</v>
          </cell>
          <cell r="AB521">
            <v>0.22194201660156301</v>
          </cell>
          <cell r="AC521">
            <v>9.5329931640624999</v>
          </cell>
          <cell r="AD521">
            <v>4.1545854492187502</v>
          </cell>
          <cell r="AE521">
            <v>5.4046948242187502</v>
          </cell>
          <cell r="AF521">
            <v>0</v>
          </cell>
          <cell r="AG521">
            <v>7.9897475242614695E-3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3.7342273712158203E-2</v>
          </cell>
          <cell r="AM521">
            <v>0.31858044433593802</v>
          </cell>
          <cell r="AN521">
            <v>0</v>
          </cell>
          <cell r="AO521">
            <v>2.9289476394653298E-2</v>
          </cell>
          <cell r="AP521">
            <v>4.5586044311523403E-2</v>
          </cell>
          <cell r="AQ521">
            <v>0</v>
          </cell>
          <cell r="AR521">
            <v>146260.39962204933</v>
          </cell>
          <cell r="AS521">
            <v>63061.612000000001</v>
          </cell>
          <cell r="AT521">
            <v>1776.6434999999999</v>
          </cell>
          <cell r="AU521">
            <v>51317.576000000001</v>
          </cell>
          <cell r="AV521">
            <v>1513.7552499999999</v>
          </cell>
          <cell r="AW521">
            <v>5075.6054999999997</v>
          </cell>
          <cell r="AX521">
            <v>0</v>
          </cell>
          <cell r="AY521">
            <v>4.05954933166504E-3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314.38590625000001</v>
          </cell>
          <cell r="BE521">
            <v>2789.3984999999998</v>
          </cell>
          <cell r="BF521">
            <v>0</v>
          </cell>
          <cell r="BG521">
            <v>256.51665624999998</v>
          </cell>
          <cell r="BH521">
            <v>399.31824999999998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646369664</v>
          </cell>
          <cell r="BT521">
            <v>20147138</v>
          </cell>
          <cell r="BU521">
            <v>373459168</v>
          </cell>
          <cell r="BV521">
            <v>15490727</v>
          </cell>
          <cell r="BW521">
            <v>58709956</v>
          </cell>
          <cell r="BX521">
            <v>0</v>
          </cell>
          <cell r="BY521">
            <v>41.0510063171387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47372</v>
          </cell>
          <cell r="CT521">
            <v>4436</v>
          </cell>
          <cell r="CU521">
            <v>0</v>
          </cell>
          <cell r="CV521">
            <v>0</v>
          </cell>
          <cell r="CW521">
            <v>34997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Q521">
            <v>2.4004412048025818</v>
          </cell>
          <cell r="DR521">
            <v>5.7779034092423194</v>
          </cell>
          <cell r="DS521">
            <v>19.774344234303079</v>
          </cell>
          <cell r="DT521">
            <v>32416.400390625</v>
          </cell>
          <cell r="DV521">
            <v>2.4129999999999998</v>
          </cell>
          <cell r="DW521">
            <v>2.2557407226562498</v>
          </cell>
          <cell r="DX521">
            <v>19755.583999999999</v>
          </cell>
        </row>
        <row r="522">
          <cell r="A522" t="str">
            <v>ERCOTN2022</v>
          </cell>
          <cell r="B522" t="str">
            <v>ERCOT</v>
          </cell>
          <cell r="C522" t="str">
            <v>ERCOTN</v>
          </cell>
          <cell r="D522">
            <v>2022</v>
          </cell>
          <cell r="F522">
            <v>154078.20800000001</v>
          </cell>
          <cell r="G522">
            <v>16589.822265625</v>
          </cell>
          <cell r="H522">
            <v>39.224512498855582</v>
          </cell>
          <cell r="I522">
            <v>10.54481640625</v>
          </cell>
          <cell r="J522">
            <v>0.245</v>
          </cell>
          <cell r="K522">
            <v>11.4112890625</v>
          </cell>
          <cell r="L522">
            <v>4.6414086914062498</v>
          </cell>
          <cell r="M522">
            <v>8.4309150390624996</v>
          </cell>
          <cell r="N522">
            <v>0</v>
          </cell>
          <cell r="O522">
            <v>2.4820112228393601E-2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0.109</v>
          </cell>
          <cell r="U522">
            <v>1.11542993164063</v>
          </cell>
          <cell r="V522">
            <v>0</v>
          </cell>
          <cell r="W522">
            <v>5.8578952789306596E-2</v>
          </cell>
          <cell r="X522">
            <v>0.23025430297851598</v>
          </cell>
          <cell r="Y522">
            <v>0</v>
          </cell>
          <cell r="Z522">
            <v>30.946775309562682</v>
          </cell>
          <cell r="AA522">
            <v>8.8806582031249999</v>
          </cell>
          <cell r="AB522">
            <v>0.22370512390136699</v>
          </cell>
          <cell r="AC522">
            <v>9.5408320312499999</v>
          </cell>
          <cell r="AD522">
            <v>4.3514145507812501</v>
          </cell>
          <cell r="AE522">
            <v>5.2306298828125</v>
          </cell>
          <cell r="AF522">
            <v>0</v>
          </cell>
          <cell r="AG522">
            <v>7.2274026870727502E-3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3.7342273712158203E-2</v>
          </cell>
          <cell r="AM522">
            <v>0.334709289550781</v>
          </cell>
          <cell r="AN522">
            <v>0</v>
          </cell>
          <cell r="AO522">
            <v>2.9289476394653298E-2</v>
          </cell>
          <cell r="AP522">
            <v>5.4795688629150401E-2</v>
          </cell>
          <cell r="AQ522">
            <v>0</v>
          </cell>
          <cell r="AR522">
            <v>145086.31668749999</v>
          </cell>
          <cell r="AS522">
            <v>61583.196000000004</v>
          </cell>
          <cell r="AT522">
            <v>1834.01675</v>
          </cell>
          <cell r="AU522">
            <v>52630.767999999996</v>
          </cell>
          <cell r="AV522">
            <v>1425.55675</v>
          </cell>
          <cell r="AW522">
            <v>3868.181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317.7059375</v>
          </cell>
          <cell r="BE522">
            <v>2931.011</v>
          </cell>
          <cell r="BF522">
            <v>0</v>
          </cell>
          <cell r="BG522">
            <v>256.51665624999998</v>
          </cell>
          <cell r="BH522">
            <v>480.00659374999998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632670976</v>
          </cell>
          <cell r="BT522">
            <v>20797750</v>
          </cell>
          <cell r="BU522">
            <v>383920832</v>
          </cell>
          <cell r="BV522">
            <v>14537233</v>
          </cell>
          <cell r="BW522">
            <v>43995348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54139</v>
          </cell>
          <cell r="CT522">
            <v>4695</v>
          </cell>
          <cell r="CU522">
            <v>0</v>
          </cell>
          <cell r="CV522">
            <v>0</v>
          </cell>
          <cell r="CW522">
            <v>36488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175000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Q522">
            <v>2.4912190692939262</v>
          </cell>
          <cell r="DR522">
            <v>5.9812774108595388</v>
          </cell>
          <cell r="DS522">
            <v>0</v>
          </cell>
          <cell r="DT522">
            <v>32908.16796875</v>
          </cell>
          <cell r="DV522">
            <v>2.4129999999999998</v>
          </cell>
          <cell r="DW522">
            <v>2.2561713867187501</v>
          </cell>
          <cell r="DX522">
            <v>19759.358</v>
          </cell>
        </row>
        <row r="523">
          <cell r="A523" t="str">
            <v>ERCOTN2023</v>
          </cell>
          <cell r="B523" t="str">
            <v>ERCOT</v>
          </cell>
          <cell r="C523" t="str">
            <v>ERCOTN</v>
          </cell>
          <cell r="D523">
            <v>2023</v>
          </cell>
          <cell r="F523">
            <v>156325.728</v>
          </cell>
          <cell r="G523">
            <v>16540.26953125</v>
          </cell>
          <cell r="H523">
            <v>39.659370592117298</v>
          </cell>
          <cell r="I523">
            <v>10.54481640625</v>
          </cell>
          <cell r="J523">
            <v>0.245</v>
          </cell>
          <cell r="K523">
            <v>11.4112890625</v>
          </cell>
          <cell r="L523">
            <v>4.9914086914062503</v>
          </cell>
          <cell r="M523">
            <v>8.4309150390624996</v>
          </cell>
          <cell r="N523">
            <v>0</v>
          </cell>
          <cell r="O523">
            <v>2.4820112228393601E-2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0.109</v>
          </cell>
          <cell r="U523">
            <v>1.1627553710937499</v>
          </cell>
          <cell r="V523">
            <v>0</v>
          </cell>
          <cell r="W523">
            <v>5.8578952789306596E-2</v>
          </cell>
          <cell r="X523">
            <v>0.26778695678710895</v>
          </cell>
          <cell r="Y523">
            <v>0</v>
          </cell>
          <cell r="Z523">
            <v>31.239771553039553</v>
          </cell>
          <cell r="AA523">
            <v>8.8663251953125002</v>
          </cell>
          <cell r="AB523">
            <v>0.22340061950683598</v>
          </cell>
          <cell r="AC523">
            <v>9.5401259765624999</v>
          </cell>
          <cell r="AD523">
            <v>4.6689965820312498</v>
          </cell>
          <cell r="AE523">
            <v>5.2941821289062503</v>
          </cell>
          <cell r="AF523">
            <v>0</v>
          </cell>
          <cell r="AG523">
            <v>8.1606349945068397E-3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3.7342273712158203E-2</v>
          </cell>
          <cell r="AM523">
            <v>0.34906631469726601</v>
          </cell>
          <cell r="AN523">
            <v>0</v>
          </cell>
          <cell r="AO523">
            <v>2.9289476394653298E-2</v>
          </cell>
          <cell r="AP523">
            <v>6.3610134124755899E-2</v>
          </cell>
          <cell r="AQ523">
            <v>0</v>
          </cell>
          <cell r="AR523">
            <v>144631.40931250001</v>
          </cell>
          <cell r="AS523">
            <v>61228.875999999997</v>
          </cell>
          <cell r="AT523">
            <v>1809.05675</v>
          </cell>
          <cell r="AU523">
            <v>52529.135999999999</v>
          </cell>
          <cell r="AV523">
            <v>1212.9068749999999</v>
          </cell>
          <cell r="AW523">
            <v>4754.6149999999998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315.73028125000002</v>
          </cell>
          <cell r="BE523">
            <v>3056.8290000000002</v>
          </cell>
          <cell r="BF523">
            <v>0</v>
          </cell>
          <cell r="BG523">
            <v>256.51665624999998</v>
          </cell>
          <cell r="BH523">
            <v>557.22275000000002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629460544</v>
          </cell>
          <cell r="BT523">
            <v>20514704</v>
          </cell>
          <cell r="BU523">
            <v>383033568</v>
          </cell>
          <cell r="BV523">
            <v>12347247</v>
          </cell>
          <cell r="BW523">
            <v>54870944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43988</v>
          </cell>
          <cell r="CT523">
            <v>4788</v>
          </cell>
          <cell r="CU523">
            <v>0</v>
          </cell>
          <cell r="CV523">
            <v>0</v>
          </cell>
          <cell r="CW523">
            <v>38044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350000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Q523">
            <v>2.5744449202522217</v>
          </cell>
          <cell r="DR523">
            <v>6.2058784101136535</v>
          </cell>
          <cell r="DS523">
            <v>0</v>
          </cell>
          <cell r="DT523">
            <v>33389.32421875</v>
          </cell>
          <cell r="DV523">
            <v>2.4129999999999998</v>
          </cell>
          <cell r="DW523">
            <v>2.1592722167968801</v>
          </cell>
          <cell r="DX523">
            <v>18910.52</v>
          </cell>
        </row>
        <row r="524">
          <cell r="A524" t="str">
            <v>ERCOTN2024</v>
          </cell>
          <cell r="B524" t="str">
            <v>ERCOT</v>
          </cell>
          <cell r="C524" t="str">
            <v>ERCOTN</v>
          </cell>
          <cell r="D524">
            <v>2024</v>
          </cell>
          <cell r="F524">
            <v>158959.50399999999</v>
          </cell>
          <cell r="G524">
            <v>16410.04296875</v>
          </cell>
          <cell r="H524">
            <v>39.743822614669803</v>
          </cell>
          <cell r="I524">
            <v>10.544864257812501</v>
          </cell>
          <cell r="J524">
            <v>0.245</v>
          </cell>
          <cell r="K524">
            <v>11.4123427734375</v>
          </cell>
          <cell r="L524">
            <v>4.9915756835937497</v>
          </cell>
          <cell r="M524">
            <v>8.4311249999999998</v>
          </cell>
          <cell r="N524">
            <v>0</v>
          </cell>
          <cell r="O524">
            <v>2.4823469161987303E-2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0.109</v>
          </cell>
          <cell r="U524">
            <v>1.2066628417968801</v>
          </cell>
          <cell r="V524">
            <v>0</v>
          </cell>
          <cell r="W524">
            <v>5.8580535888671903E-2</v>
          </cell>
          <cell r="X524">
            <v>0.30684805297851603</v>
          </cell>
          <cell r="Y524">
            <v>0</v>
          </cell>
          <cell r="Z524">
            <v>31.427112006187443</v>
          </cell>
          <cell r="AA524">
            <v>8.811916015625</v>
          </cell>
          <cell r="AB524">
            <v>0.22240130615234402</v>
          </cell>
          <cell r="AC524">
            <v>9.5256435546875</v>
          </cell>
          <cell r="AD524">
            <v>4.6423276367187496</v>
          </cell>
          <cell r="AE524">
            <v>5.4571459960937503</v>
          </cell>
          <cell r="AF524">
            <v>0</v>
          </cell>
          <cell r="AG524">
            <v>9.9136838912963904E-3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3.7365703582763699E-2</v>
          </cell>
          <cell r="AM524">
            <v>0.362397247314453</v>
          </cell>
          <cell r="AN524">
            <v>0</v>
          </cell>
          <cell r="AO524">
            <v>2.9290267944335899E-2</v>
          </cell>
          <cell r="AP524">
            <v>7.270497894287109E-2</v>
          </cell>
          <cell r="AQ524">
            <v>0</v>
          </cell>
          <cell r="AR524">
            <v>143860.38167187502</v>
          </cell>
          <cell r="AS524">
            <v>59921.54</v>
          </cell>
          <cell r="AT524">
            <v>1754.862625</v>
          </cell>
          <cell r="AU524">
            <v>50860.68</v>
          </cell>
          <cell r="AV524">
            <v>1465.4356250000001</v>
          </cell>
          <cell r="AW524">
            <v>5656.6570000000002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312.68</v>
          </cell>
          <cell r="BE524">
            <v>3181.0412500000002</v>
          </cell>
          <cell r="BF524">
            <v>0</v>
          </cell>
          <cell r="BG524">
            <v>257.22704687499998</v>
          </cell>
          <cell r="BH524">
            <v>638.56812500000001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618468096</v>
          </cell>
          <cell r="BT524">
            <v>19900142</v>
          </cell>
          <cell r="BU524">
            <v>370619616</v>
          </cell>
          <cell r="BV524">
            <v>14957961</v>
          </cell>
          <cell r="BW524">
            <v>65893112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43988</v>
          </cell>
          <cell r="CT524">
            <v>4842</v>
          </cell>
          <cell r="CU524">
            <v>0</v>
          </cell>
          <cell r="CV524">
            <v>0</v>
          </cell>
          <cell r="CW524">
            <v>39668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Q524">
            <v>2.6529135223169216</v>
          </cell>
          <cell r="DR524">
            <v>6.3410297203480992</v>
          </cell>
          <cell r="DS524">
            <v>0</v>
          </cell>
          <cell r="DT524">
            <v>33869.20703125</v>
          </cell>
          <cell r="DV524">
            <v>2.4129999999999998</v>
          </cell>
          <cell r="DW524">
            <v>2.2560056152343799</v>
          </cell>
          <cell r="DX524">
            <v>19811.689999999999</v>
          </cell>
        </row>
        <row r="525">
          <cell r="A525" t="str">
            <v>ERCOTN2025</v>
          </cell>
          <cell r="B525" t="str">
            <v>ERCOT</v>
          </cell>
          <cell r="C525" t="str">
            <v>ERCOTN</v>
          </cell>
          <cell r="D525">
            <v>2025</v>
          </cell>
          <cell r="F525">
            <v>160859.84</v>
          </cell>
          <cell r="G525">
            <v>16956.9296875</v>
          </cell>
          <cell r="H525">
            <v>40.810730913162217</v>
          </cell>
          <cell r="I525">
            <v>10.54481640625</v>
          </cell>
          <cell r="J525">
            <v>0.42617602539062499</v>
          </cell>
          <cell r="K525">
            <v>12.211289062500001</v>
          </cell>
          <cell r="L525">
            <v>4.9914086914062503</v>
          </cell>
          <cell r="M525">
            <v>8.4309150390624996</v>
          </cell>
          <cell r="N525">
            <v>0</v>
          </cell>
          <cell r="O525">
            <v>2.4820112228393601E-2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0.109</v>
          </cell>
          <cell r="U525">
            <v>1.2530029296875</v>
          </cell>
          <cell r="V525">
            <v>0</v>
          </cell>
          <cell r="W525">
            <v>5.8578952789306596E-2</v>
          </cell>
          <cell r="X525">
            <v>0.347723693847656</v>
          </cell>
          <cell r="Y525">
            <v>0</v>
          </cell>
          <cell r="Z525">
            <v>32.393820226669312</v>
          </cell>
          <cell r="AA525">
            <v>8.7716445312500007</v>
          </cell>
          <cell r="AB525">
            <v>0.38312936401367198</v>
          </cell>
          <cell r="AC525">
            <v>10.302827148437499</v>
          </cell>
          <cell r="AD525">
            <v>4.6490981445312496</v>
          </cell>
          <cell r="AE525">
            <v>5.4953579101562502</v>
          </cell>
          <cell r="AF525">
            <v>0</v>
          </cell>
          <cell r="AG525">
            <v>9.9355239868164098E-3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3.7342273712158203E-2</v>
          </cell>
          <cell r="AM525">
            <v>0.37676101684570301</v>
          </cell>
          <cell r="AN525">
            <v>0</v>
          </cell>
          <cell r="AO525">
            <v>2.9289476394653298E-2</v>
          </cell>
          <cell r="AP525">
            <v>8.226345062255859E-2</v>
          </cell>
          <cell r="AQ525">
            <v>0</v>
          </cell>
          <cell r="AR525">
            <v>148239.11537499999</v>
          </cell>
          <cell r="AS525">
            <v>57357.872000000003</v>
          </cell>
          <cell r="AT525">
            <v>3060.2242500000002</v>
          </cell>
          <cell r="AU525">
            <v>56725.216</v>
          </cell>
          <cell r="AV525">
            <v>975.16262500000005</v>
          </cell>
          <cell r="AW525">
            <v>5773.1274999999996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312.30553125</v>
          </cell>
          <cell r="BE525">
            <v>3298.7044999999998</v>
          </cell>
          <cell r="BF525">
            <v>0</v>
          </cell>
          <cell r="BG525">
            <v>256.51715625000003</v>
          </cell>
          <cell r="BH525">
            <v>720.6278125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595385920</v>
          </cell>
          <cell r="BT525">
            <v>34351612</v>
          </cell>
          <cell r="BU525">
            <v>409784800</v>
          </cell>
          <cell r="BV525">
            <v>9921936</v>
          </cell>
          <cell r="BW525">
            <v>67501416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240470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47372</v>
          </cell>
          <cell r="CT525">
            <v>4831</v>
          </cell>
          <cell r="CU525">
            <v>0</v>
          </cell>
          <cell r="CV525">
            <v>0</v>
          </cell>
          <cell r="CW525">
            <v>41359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800000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Q525">
            <v>2.7294330373146884</v>
          </cell>
          <cell r="DR525">
            <v>6.4254073113497618</v>
          </cell>
          <cell r="DS525">
            <v>0</v>
          </cell>
          <cell r="DT525">
            <v>34364.6953125</v>
          </cell>
          <cell r="DV525">
            <v>2.4129999999999998</v>
          </cell>
          <cell r="DW525">
            <v>2.2561713867187501</v>
          </cell>
          <cell r="DX525">
            <v>19759.358</v>
          </cell>
        </row>
        <row r="526">
          <cell r="A526" t="str">
            <v>ERCOTN2026</v>
          </cell>
          <cell r="B526" t="str">
            <v>ERCOT</v>
          </cell>
          <cell r="C526" t="str">
            <v>ERCOTN</v>
          </cell>
          <cell r="D526">
            <v>2026</v>
          </cell>
          <cell r="F526">
            <v>163127.66399999999</v>
          </cell>
          <cell r="G526">
            <v>17085.728515625</v>
          </cell>
          <cell r="H526">
            <v>41.355395402908322</v>
          </cell>
          <cell r="I526">
            <v>10.54481640625</v>
          </cell>
          <cell r="J526">
            <v>0.485470001220703</v>
          </cell>
          <cell r="K526">
            <v>12.611289062499999</v>
          </cell>
          <cell r="L526">
            <v>4.9914086914062503</v>
          </cell>
          <cell r="M526">
            <v>8.4309150390624996</v>
          </cell>
          <cell r="N526">
            <v>0</v>
          </cell>
          <cell r="O526">
            <v>2.4820112228393601E-2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0.109</v>
          </cell>
          <cell r="U526">
            <v>1.29583239746094</v>
          </cell>
          <cell r="V526">
            <v>0</v>
          </cell>
          <cell r="W526">
            <v>5.8578952789306596E-2</v>
          </cell>
          <cell r="X526">
            <v>0.39026473999023398</v>
          </cell>
          <cell r="Y526">
            <v>0</v>
          </cell>
          <cell r="Z526">
            <v>32.773617112159734</v>
          </cell>
          <cell r="AA526">
            <v>8.7979082031250009</v>
          </cell>
          <cell r="AB526">
            <v>0.43988784790039104</v>
          </cell>
          <cell r="AC526">
            <v>10.68912109375</v>
          </cell>
          <cell r="AD526">
            <v>4.6347607421874999</v>
          </cell>
          <cell r="AE526">
            <v>5.4916289062499999</v>
          </cell>
          <cell r="AF526">
            <v>0</v>
          </cell>
          <cell r="AG526">
            <v>8.9771909713745098E-3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3.7342273712158203E-2</v>
          </cell>
          <cell r="AM526">
            <v>0.38968389892578104</v>
          </cell>
          <cell r="AN526">
            <v>0</v>
          </cell>
          <cell r="AO526">
            <v>2.9289476394653298E-2</v>
          </cell>
          <cell r="AP526">
            <v>9.5745262145996088E-2</v>
          </cell>
          <cell r="AQ526">
            <v>0</v>
          </cell>
          <cell r="AR526">
            <v>149360.35412500001</v>
          </cell>
          <cell r="AS526">
            <v>55648.364000000001</v>
          </cell>
          <cell r="AT526">
            <v>3518.0839999999998</v>
          </cell>
          <cell r="AU526">
            <v>59546.603999999999</v>
          </cell>
          <cell r="AV526">
            <v>877.33375000000001</v>
          </cell>
          <cell r="AW526">
            <v>6038.7425000000003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312.92521875</v>
          </cell>
          <cell r="BE526">
            <v>3412.5349999999999</v>
          </cell>
          <cell r="BF526">
            <v>0</v>
          </cell>
          <cell r="BG526">
            <v>256.51715625000003</v>
          </cell>
          <cell r="BH526">
            <v>838.72850000000005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580032704</v>
          </cell>
          <cell r="BT526">
            <v>39423724</v>
          </cell>
          <cell r="BU526">
            <v>428633312</v>
          </cell>
          <cell r="BV526">
            <v>8931180</v>
          </cell>
          <cell r="BW526">
            <v>70887104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40604</v>
          </cell>
          <cell r="CT526">
            <v>0</v>
          </cell>
          <cell r="CU526">
            <v>0</v>
          </cell>
          <cell r="CV526">
            <v>0</v>
          </cell>
          <cell r="CW526">
            <v>43120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400000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Q526">
            <v>2.8063777503828473</v>
          </cell>
          <cell r="DR526">
            <v>6.3870689079807219</v>
          </cell>
          <cell r="DS526">
            <v>0</v>
          </cell>
          <cell r="DT526">
            <v>34847.0390625</v>
          </cell>
          <cell r="DV526">
            <v>2.4129999999999998</v>
          </cell>
          <cell r="DW526">
            <v>2.1592722167968801</v>
          </cell>
          <cell r="DX526">
            <v>18910.52</v>
          </cell>
        </row>
        <row r="527">
          <cell r="A527" t="str">
            <v>ERCOTN2027</v>
          </cell>
          <cell r="B527" t="str">
            <v>ERCOT</v>
          </cell>
          <cell r="C527" t="str">
            <v>ERCOTN</v>
          </cell>
          <cell r="D527">
            <v>2027</v>
          </cell>
          <cell r="F527">
            <v>165357.04</v>
          </cell>
          <cell r="G527">
            <v>17331.79296875</v>
          </cell>
          <cell r="H527">
            <v>41.44262047004699</v>
          </cell>
          <cell r="I527">
            <v>10.54481640625</v>
          </cell>
          <cell r="J527">
            <v>0.485470001220703</v>
          </cell>
          <cell r="K527">
            <v>12.611289062499999</v>
          </cell>
          <cell r="L527">
            <v>4.9914086914062503</v>
          </cell>
          <cell r="M527">
            <v>8.4309150390624996</v>
          </cell>
          <cell r="N527">
            <v>0</v>
          </cell>
          <cell r="O527">
            <v>2.4820112228393601E-2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0.109</v>
          </cell>
          <cell r="U527">
            <v>1.3387080078125</v>
          </cell>
          <cell r="V527">
            <v>0</v>
          </cell>
          <cell r="W527">
            <v>5.8578952789306596E-2</v>
          </cell>
          <cell r="X527">
            <v>0.43461419677734398</v>
          </cell>
          <cell r="Y527">
            <v>0</v>
          </cell>
          <cell r="Z527">
            <v>32.880160746574404</v>
          </cell>
          <cell r="AA527">
            <v>8.8046279296875003</v>
          </cell>
          <cell r="AB527">
            <v>0.43932150268554698</v>
          </cell>
          <cell r="AC527">
            <v>10.6967138671875</v>
          </cell>
          <cell r="AD527">
            <v>4.6315229492187502</v>
          </cell>
          <cell r="AE527">
            <v>5.4679584960937504</v>
          </cell>
          <cell r="AF527">
            <v>0</v>
          </cell>
          <cell r="AG527">
            <v>8.4973497390747107E-3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3.7342273712158203E-2</v>
          </cell>
          <cell r="AM527">
            <v>0.40281417846679701</v>
          </cell>
          <cell r="AN527">
            <v>0</v>
          </cell>
          <cell r="AO527">
            <v>2.9289476394653298E-2</v>
          </cell>
          <cell r="AP527">
            <v>0.10633200073242201</v>
          </cell>
          <cell r="AQ527">
            <v>0</v>
          </cell>
          <cell r="AR527">
            <v>151515.87831249999</v>
          </cell>
          <cell r="AS527">
            <v>54979.072</v>
          </cell>
          <cell r="AT527">
            <v>3550.1492499999999</v>
          </cell>
          <cell r="AU527">
            <v>61137.228000000003</v>
          </cell>
          <cell r="AV527">
            <v>712.74275</v>
          </cell>
          <cell r="AW527">
            <v>6352.9229999999998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312.64109374999998</v>
          </cell>
          <cell r="BE527">
            <v>3527.5532499999999</v>
          </cell>
          <cell r="BF527">
            <v>0</v>
          </cell>
          <cell r="BG527">
            <v>256.51665624999998</v>
          </cell>
          <cell r="BH527">
            <v>931.46831250000002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574109248</v>
          </cell>
          <cell r="BT527">
            <v>39782656</v>
          </cell>
          <cell r="BU527">
            <v>440408352</v>
          </cell>
          <cell r="BV527">
            <v>7256914.5</v>
          </cell>
          <cell r="BW527">
            <v>74670000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43988</v>
          </cell>
          <cell r="CT527">
            <v>0</v>
          </cell>
          <cell r="CU527">
            <v>0</v>
          </cell>
          <cell r="CV527">
            <v>0</v>
          </cell>
          <cell r="CW527">
            <v>44952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Q527">
            <v>2.865487066670628</v>
          </cell>
          <cell r="DR527">
            <v>6.4951356780808736</v>
          </cell>
          <cell r="DS527">
            <v>0</v>
          </cell>
          <cell r="DT527">
            <v>35320.44140625</v>
          </cell>
          <cell r="DV527">
            <v>2.4129999999999998</v>
          </cell>
          <cell r="DW527">
            <v>2.2557407226562498</v>
          </cell>
          <cell r="DX527">
            <v>19755.583999999999</v>
          </cell>
        </row>
        <row r="528">
          <cell r="A528" t="str">
            <v>ERCOTN2028</v>
          </cell>
          <cell r="B528" t="str">
            <v>ERCOT</v>
          </cell>
          <cell r="C528" t="str">
            <v>ERCOTN</v>
          </cell>
          <cell r="D528">
            <v>2028</v>
          </cell>
          <cell r="F528">
            <v>168011.47200000001</v>
          </cell>
          <cell r="G528">
            <v>17273.849609375</v>
          </cell>
          <cell r="H528">
            <v>41.78735389518738</v>
          </cell>
          <cell r="I528">
            <v>10.544864257812501</v>
          </cell>
          <cell r="J528">
            <v>0.74093450927734394</v>
          </cell>
          <cell r="K528">
            <v>12.612342773437501</v>
          </cell>
          <cell r="L528">
            <v>4.9915756835937497</v>
          </cell>
          <cell r="M528">
            <v>8.4311249999999998</v>
          </cell>
          <cell r="N528">
            <v>0</v>
          </cell>
          <cell r="O528">
            <v>2.4823469161987303E-2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0.109</v>
          </cell>
          <cell r="U528">
            <v>1.38035046386719</v>
          </cell>
          <cell r="V528">
            <v>0</v>
          </cell>
          <cell r="W528">
            <v>5.8580535888671903E-2</v>
          </cell>
          <cell r="X528">
            <v>0.48075720214843803</v>
          </cell>
          <cell r="Y528">
            <v>0</v>
          </cell>
          <cell r="Z528">
            <v>33.098016123771671</v>
          </cell>
          <cell r="AA528">
            <v>8.757794921875</v>
          </cell>
          <cell r="AB528">
            <v>0.67061846923828106</v>
          </cell>
          <cell r="AC528">
            <v>10.6982880859375</v>
          </cell>
          <cell r="AD528">
            <v>4.62028271484375</v>
          </cell>
          <cell r="AE528">
            <v>5.4862006835937498</v>
          </cell>
          <cell r="AF528">
            <v>0</v>
          </cell>
          <cell r="AG528">
            <v>8.2117147445678693E-3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3.7365703582763699E-2</v>
          </cell>
          <cell r="AM528">
            <v>0.41629797363281301</v>
          </cell>
          <cell r="AN528">
            <v>0</v>
          </cell>
          <cell r="AO528">
            <v>2.9290267944335899E-2</v>
          </cell>
          <cell r="AP528">
            <v>0.117230529785156</v>
          </cell>
          <cell r="AQ528">
            <v>0</v>
          </cell>
          <cell r="AR528">
            <v>151422.00696875001</v>
          </cell>
          <cell r="AS528">
            <v>54242.171999999999</v>
          </cell>
          <cell r="AT528">
            <v>5434.6284999999998</v>
          </cell>
          <cell r="AU528">
            <v>59739.531999999999</v>
          </cell>
          <cell r="AV528">
            <v>414.8839375</v>
          </cell>
          <cell r="AW528">
            <v>6517.2290000000003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315.13603124999997</v>
          </cell>
          <cell r="BE528">
            <v>3655.6260000000002</v>
          </cell>
          <cell r="BF528">
            <v>0</v>
          </cell>
          <cell r="BG528">
            <v>257.2265625</v>
          </cell>
          <cell r="BH528">
            <v>1029.7529374999999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567929216</v>
          </cell>
          <cell r="BT528">
            <v>60645384</v>
          </cell>
          <cell r="BU528">
            <v>432549024</v>
          </cell>
          <cell r="BV528">
            <v>4214506</v>
          </cell>
          <cell r="BW528">
            <v>76934888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340000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40604</v>
          </cell>
          <cell r="CT528">
            <v>0</v>
          </cell>
          <cell r="CU528">
            <v>0</v>
          </cell>
          <cell r="CV528">
            <v>0</v>
          </cell>
          <cell r="CW528">
            <v>46855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Q528">
            <v>2.9181427074179611</v>
          </cell>
          <cell r="DR528">
            <v>6.7022385652175229</v>
          </cell>
          <cell r="DS528">
            <v>0</v>
          </cell>
          <cell r="DT528">
            <v>35792.35546875</v>
          </cell>
          <cell r="DV528">
            <v>2.4129999999999998</v>
          </cell>
          <cell r="DW528">
            <v>2.25643505859375</v>
          </cell>
          <cell r="DX528">
            <v>19815.82</v>
          </cell>
        </row>
        <row r="529">
          <cell r="A529" t="str">
            <v>ERCOTN2029</v>
          </cell>
          <cell r="B529" t="str">
            <v>ERCOT</v>
          </cell>
          <cell r="C529" t="str">
            <v>ERCOTN</v>
          </cell>
          <cell r="D529">
            <v>2029</v>
          </cell>
          <cell r="F529">
            <v>169852.06400000001</v>
          </cell>
          <cell r="G529">
            <v>17546.298828125</v>
          </cell>
          <cell r="H529">
            <v>42.359350908279403</v>
          </cell>
          <cell r="I529">
            <v>10.54481640625</v>
          </cell>
          <cell r="J529">
            <v>0.825469970703125</v>
          </cell>
          <cell r="K529">
            <v>13.0112890625</v>
          </cell>
          <cell r="L529">
            <v>4.9914086914062503</v>
          </cell>
          <cell r="M529">
            <v>8.4309150390624996</v>
          </cell>
          <cell r="N529">
            <v>0</v>
          </cell>
          <cell r="O529">
            <v>2.4820112228393601E-2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0.109</v>
          </cell>
          <cell r="U529">
            <v>1.4210294189453101</v>
          </cell>
          <cell r="V529">
            <v>0</v>
          </cell>
          <cell r="W529">
            <v>5.8578952789306596E-2</v>
          </cell>
          <cell r="X529">
            <v>0.52902325439453102</v>
          </cell>
          <cell r="Y529">
            <v>0</v>
          </cell>
          <cell r="Z529">
            <v>33.519655233383183</v>
          </cell>
          <cell r="AA529">
            <v>8.7710214843749998</v>
          </cell>
          <cell r="AB529">
            <v>0.75009875488281297</v>
          </cell>
          <cell r="AC529">
            <v>11.086117187499999</v>
          </cell>
          <cell r="AD529">
            <v>4.6045512695312496</v>
          </cell>
          <cell r="AE529">
            <v>5.5164047851562499</v>
          </cell>
          <cell r="AF529">
            <v>0</v>
          </cell>
          <cell r="AG529">
            <v>8.6561126708984398E-3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3.7342273712158203E-2</v>
          </cell>
          <cell r="AM529">
            <v>0.42819561767578102</v>
          </cell>
          <cell r="AN529">
            <v>0</v>
          </cell>
          <cell r="AO529">
            <v>2.9289476394653298E-2</v>
          </cell>
          <cell r="AP529">
            <v>0.12870605468749999</v>
          </cell>
          <cell r="AQ529">
            <v>0</v>
          </cell>
          <cell r="AR529">
            <v>153394.93715624997</v>
          </cell>
          <cell r="AS529">
            <v>54111.252</v>
          </cell>
          <cell r="AT529">
            <v>6035.3135000000002</v>
          </cell>
          <cell r="AU529">
            <v>61036.124000000003</v>
          </cell>
          <cell r="AV529">
            <v>514.76371874999995</v>
          </cell>
          <cell r="AW529">
            <v>7340.6540000000005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312.53828125000001</v>
          </cell>
          <cell r="BE529">
            <v>3749.79025</v>
          </cell>
          <cell r="BF529">
            <v>0</v>
          </cell>
          <cell r="BG529">
            <v>256.51715625000003</v>
          </cell>
          <cell r="BH529">
            <v>1127.46425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566708160</v>
          </cell>
          <cell r="BT529">
            <v>67292896</v>
          </cell>
          <cell r="BU529">
            <v>439761216</v>
          </cell>
          <cell r="BV529">
            <v>5231322.5</v>
          </cell>
          <cell r="BW529">
            <v>86716968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40604</v>
          </cell>
          <cell r="CT529">
            <v>0</v>
          </cell>
          <cell r="CU529">
            <v>0</v>
          </cell>
          <cell r="CV529">
            <v>0</v>
          </cell>
          <cell r="CW529">
            <v>48829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400000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Q529">
            <v>2.9785207257294477</v>
          </cell>
          <cell r="DR529">
            <v>6.9349248843263158</v>
          </cell>
          <cell r="DS529">
            <v>0</v>
          </cell>
          <cell r="DT529">
            <v>36268.70703125</v>
          </cell>
          <cell r="DV529">
            <v>2.4129999999999998</v>
          </cell>
          <cell r="DW529">
            <v>2.1592722167968801</v>
          </cell>
          <cell r="DX529">
            <v>18910.52</v>
          </cell>
        </row>
        <row r="530">
          <cell r="A530" t="str">
            <v>ERCOTN2030</v>
          </cell>
          <cell r="B530" t="str">
            <v>ERCOT</v>
          </cell>
          <cell r="C530" t="str">
            <v>ERCOTN</v>
          </cell>
          <cell r="D530">
            <v>2030</v>
          </cell>
          <cell r="F530">
            <v>172089.31200000001</v>
          </cell>
          <cell r="G530">
            <v>17548.875</v>
          </cell>
          <cell r="H530">
            <v>42.590317644119246</v>
          </cell>
          <cell r="I530">
            <v>10.54481640625</v>
          </cell>
          <cell r="J530">
            <v>0.96108642578125003</v>
          </cell>
          <cell r="K530">
            <v>13.0112890625</v>
          </cell>
          <cell r="L530">
            <v>4.9914086914062503</v>
          </cell>
          <cell r="M530">
            <v>8.4309150390624996</v>
          </cell>
          <cell r="N530">
            <v>0</v>
          </cell>
          <cell r="O530">
            <v>2.4820112228393601E-2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0.109</v>
          </cell>
          <cell r="U530">
            <v>1.46617639160156</v>
          </cell>
          <cell r="V530">
            <v>0</v>
          </cell>
          <cell r="W530">
            <v>5.8578952789306596E-2</v>
          </cell>
          <cell r="X530">
            <v>0.57922656250000004</v>
          </cell>
          <cell r="Y530">
            <v>0</v>
          </cell>
          <cell r="Z530">
            <v>33.735384668350221</v>
          </cell>
          <cell r="AA530">
            <v>8.7509970703125006</v>
          </cell>
          <cell r="AB530">
            <v>0.87119140625000002</v>
          </cell>
          <cell r="AC530">
            <v>11.082736328125</v>
          </cell>
          <cell r="AD530">
            <v>4.6061606445312497</v>
          </cell>
          <cell r="AE530">
            <v>5.51068115234375</v>
          </cell>
          <cell r="AF530">
            <v>0</v>
          </cell>
          <cell r="AG530">
            <v>9.183948516845699E-3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3.7342273712158203E-2</v>
          </cell>
          <cell r="AM530">
            <v>0.44153808593749999</v>
          </cell>
          <cell r="AN530">
            <v>0</v>
          </cell>
          <cell r="AO530">
            <v>2.9289476394653298E-2</v>
          </cell>
          <cell r="AP530">
            <v>0.14052355957031301</v>
          </cell>
          <cell r="AQ530">
            <v>0</v>
          </cell>
          <cell r="AR530">
            <v>153416.14709375001</v>
          </cell>
          <cell r="AS530">
            <v>53934.32</v>
          </cell>
          <cell r="AT530">
            <v>7009.7165000000005</v>
          </cell>
          <cell r="AU530">
            <v>59381.228000000003</v>
          </cell>
          <cell r="AV530">
            <v>630.58837500000004</v>
          </cell>
          <cell r="AW530">
            <v>7039.4425000000001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311.1291875</v>
          </cell>
          <cell r="BE530">
            <v>3866.6350000000002</v>
          </cell>
          <cell r="BF530">
            <v>0</v>
          </cell>
          <cell r="BG530">
            <v>256.51715625000003</v>
          </cell>
          <cell r="BH530">
            <v>1230.986375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565300608</v>
          </cell>
          <cell r="BT530">
            <v>77540008</v>
          </cell>
          <cell r="BU530">
            <v>428662144</v>
          </cell>
          <cell r="BV530">
            <v>6419922.5</v>
          </cell>
          <cell r="BW530">
            <v>83438856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180000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47372</v>
          </cell>
          <cell r="CT530">
            <v>0</v>
          </cell>
          <cell r="CU530">
            <v>0</v>
          </cell>
          <cell r="CV530">
            <v>0</v>
          </cell>
          <cell r="CW530">
            <v>50876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Q530">
            <v>3.0336193712354897</v>
          </cell>
          <cell r="DR530">
            <v>7.1934063764678973</v>
          </cell>
          <cell r="DS530">
            <v>0</v>
          </cell>
          <cell r="DT530">
            <v>36740.30078125</v>
          </cell>
          <cell r="DV530">
            <v>2.4129999999999998</v>
          </cell>
          <cell r="DW530">
            <v>2.2557407226562498</v>
          </cell>
          <cell r="DX530">
            <v>19755.583999999999</v>
          </cell>
        </row>
        <row r="531">
          <cell r="A531" t="str">
            <v>ERCOTN2031</v>
          </cell>
          <cell r="B531" t="str">
            <v>ERCOT</v>
          </cell>
          <cell r="C531" t="str">
            <v>ERCOTN</v>
          </cell>
          <cell r="D531">
            <v>2031</v>
          </cell>
          <cell r="F531">
            <v>174221.90400000001</v>
          </cell>
          <cell r="G531">
            <v>17604.24609375</v>
          </cell>
          <cell r="H531">
            <v>43.176854936599739</v>
          </cell>
          <cell r="I531">
            <v>10.54481640625</v>
          </cell>
          <cell r="J531">
            <v>1.29177136230469</v>
          </cell>
          <cell r="K531">
            <v>13.0112890625</v>
          </cell>
          <cell r="L531">
            <v>4.9914086914062503</v>
          </cell>
          <cell r="M531">
            <v>8.4309150390624996</v>
          </cell>
          <cell r="N531">
            <v>0</v>
          </cell>
          <cell r="O531">
            <v>2.4820112228393601E-2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0.109</v>
          </cell>
          <cell r="U531">
            <v>1.5180908203125001</v>
          </cell>
          <cell r="V531">
            <v>0</v>
          </cell>
          <cell r="W531">
            <v>5.8578952789306596E-2</v>
          </cell>
          <cell r="X531">
            <v>0.632479675292969</v>
          </cell>
          <cell r="Y531">
            <v>0</v>
          </cell>
          <cell r="Z531">
            <v>34.215965312957771</v>
          </cell>
          <cell r="AA531">
            <v>8.7458417968750002</v>
          </cell>
          <cell r="AB531">
            <v>1.1729680175781301</v>
          </cell>
          <cell r="AC531">
            <v>11.0866787109375</v>
          </cell>
          <cell r="AD531">
            <v>4.5842470703125002</v>
          </cell>
          <cell r="AE531">
            <v>5.5526718749999997</v>
          </cell>
          <cell r="AF531">
            <v>0</v>
          </cell>
          <cell r="AG531">
            <v>9.041751861572269E-3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3.0949789047241199E-2</v>
          </cell>
          <cell r="AM531">
            <v>0.45728689575195303</v>
          </cell>
          <cell r="AN531">
            <v>0</v>
          </cell>
          <cell r="AO531">
            <v>2.9289476394653298E-2</v>
          </cell>
          <cell r="AP531">
            <v>0.15299383544921902</v>
          </cell>
          <cell r="AQ531">
            <v>0</v>
          </cell>
          <cell r="AR531">
            <v>153902.55756249998</v>
          </cell>
          <cell r="AS531">
            <v>52458.703999999998</v>
          </cell>
          <cell r="AT531">
            <v>9444.6929999999993</v>
          </cell>
          <cell r="AU531">
            <v>57592.567999999999</v>
          </cell>
          <cell r="AV531">
            <v>277.23615625000002</v>
          </cell>
          <cell r="AW531">
            <v>7301.9054999999998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259.45237500000002</v>
          </cell>
          <cell r="BE531">
            <v>4004.5535</v>
          </cell>
          <cell r="BF531">
            <v>0</v>
          </cell>
          <cell r="BG531">
            <v>256.51715625000003</v>
          </cell>
          <cell r="BH531">
            <v>1340.2258750000001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552034816</v>
          </cell>
          <cell r="BT531">
            <v>103177632</v>
          </cell>
          <cell r="BU531">
            <v>418162208</v>
          </cell>
          <cell r="BV531">
            <v>2815859</v>
          </cell>
          <cell r="BW531">
            <v>87286800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380000</v>
          </cell>
          <cell r="CO531">
            <v>0</v>
          </cell>
          <cell r="CP531">
            <v>0</v>
          </cell>
          <cell r="CQ531">
            <v>200000</v>
          </cell>
          <cell r="CR531">
            <v>0</v>
          </cell>
          <cell r="CS531">
            <v>54139</v>
          </cell>
          <cell r="CT531">
            <v>0</v>
          </cell>
          <cell r="CU531">
            <v>0</v>
          </cell>
          <cell r="CV531">
            <v>0</v>
          </cell>
          <cell r="CW531">
            <v>54417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Q531">
            <v>3.0922300107245411</v>
          </cell>
          <cell r="DR531">
            <v>7.3820826964831792</v>
          </cell>
          <cell r="DS531">
            <v>0</v>
          </cell>
          <cell r="DT531">
            <v>37183.7890625</v>
          </cell>
          <cell r="DV531">
            <v>2.5636848144531301</v>
          </cell>
          <cell r="DW531">
            <v>2.3939960937500002</v>
          </cell>
          <cell r="DX531">
            <v>20966.702000000001</v>
          </cell>
        </row>
        <row r="532">
          <cell r="A532" t="str">
            <v>ERCOTN2032</v>
          </cell>
          <cell r="B532" t="str">
            <v>ERCOT</v>
          </cell>
          <cell r="C532" t="str">
            <v>ERCOTN</v>
          </cell>
          <cell r="D532">
            <v>2032</v>
          </cell>
          <cell r="F532">
            <v>176717.53599999999</v>
          </cell>
          <cell r="G532">
            <v>17624.173828125</v>
          </cell>
          <cell r="H532">
            <v>43.427739515304573</v>
          </cell>
          <cell r="I532">
            <v>10.544864257812501</v>
          </cell>
          <cell r="J532">
            <v>1.3854699707031299</v>
          </cell>
          <cell r="K532">
            <v>13.012342773437499</v>
          </cell>
          <cell r="L532">
            <v>4.9915756835937497</v>
          </cell>
          <cell r="M532">
            <v>8.4311249999999998</v>
          </cell>
          <cell r="N532">
            <v>0</v>
          </cell>
          <cell r="O532">
            <v>2.4823469161987303E-2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0.109</v>
          </cell>
          <cell r="U532">
            <v>1.56760070800781</v>
          </cell>
          <cell r="V532">
            <v>0</v>
          </cell>
          <cell r="W532">
            <v>5.8580535888671903E-2</v>
          </cell>
          <cell r="X532">
            <v>0.68935711669921895</v>
          </cell>
          <cell r="Y532">
            <v>0</v>
          </cell>
          <cell r="Z532">
            <v>34.334683558464057</v>
          </cell>
          <cell r="AA532">
            <v>8.7554541015624991</v>
          </cell>
          <cell r="AB532">
            <v>1.2651590576171901</v>
          </cell>
          <cell r="AC532">
            <v>11.086350585937501</v>
          </cell>
          <cell r="AD532">
            <v>4.5623242187499997</v>
          </cell>
          <cell r="AE532">
            <v>5.6137031249999998</v>
          </cell>
          <cell r="AF532">
            <v>0</v>
          </cell>
          <cell r="AG532">
            <v>8.5079698562622111E-3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3.0947393417358398E-2</v>
          </cell>
          <cell r="AM532">
            <v>0.47248193359375001</v>
          </cell>
          <cell r="AN532">
            <v>0</v>
          </cell>
          <cell r="AO532">
            <v>2.9290267944335899E-2</v>
          </cell>
          <cell r="AP532">
            <v>0.16613409423828099</v>
          </cell>
          <cell r="AQ532">
            <v>0</v>
          </cell>
          <cell r="AR532">
            <v>154499.25790624999</v>
          </cell>
          <cell r="AS532">
            <v>51920.84</v>
          </cell>
          <cell r="AT532">
            <v>10297.566999999999</v>
          </cell>
          <cell r="AU532">
            <v>57507.216</v>
          </cell>
          <cell r="AV532">
            <v>283.72437500000001</v>
          </cell>
          <cell r="AW532">
            <v>7776.2865000000002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260.56184374999998</v>
          </cell>
          <cell r="BE532">
            <v>4148.9937499999996</v>
          </cell>
          <cell r="BF532">
            <v>0</v>
          </cell>
          <cell r="BG532">
            <v>257.2265625</v>
          </cell>
          <cell r="BH532">
            <v>1459.3218750000001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547491904</v>
          </cell>
          <cell r="BT532">
            <v>112212512</v>
          </cell>
          <cell r="BU532">
            <v>418532064</v>
          </cell>
          <cell r="BV532">
            <v>2882044</v>
          </cell>
          <cell r="BW532">
            <v>93251120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47372</v>
          </cell>
          <cell r="CT532">
            <v>0</v>
          </cell>
          <cell r="CU532">
            <v>0</v>
          </cell>
          <cell r="CV532">
            <v>0</v>
          </cell>
          <cell r="CW532">
            <v>58242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Q532">
            <v>3.1642296668554937</v>
          </cell>
          <cell r="DR532">
            <v>7.5473703730378947</v>
          </cell>
          <cell r="DS532">
            <v>0</v>
          </cell>
          <cell r="DT532">
            <v>37621.70703125</v>
          </cell>
          <cell r="DV532">
            <v>2.613</v>
          </cell>
          <cell r="DW532">
            <v>2.3443308105468801</v>
          </cell>
          <cell r="DX532">
            <v>20587.52</v>
          </cell>
        </row>
        <row r="533">
          <cell r="A533" t="str">
            <v>ERCOTN2033</v>
          </cell>
          <cell r="B533" t="str">
            <v>ERCOT</v>
          </cell>
          <cell r="C533" t="str">
            <v>ERCOTN</v>
          </cell>
          <cell r="D533">
            <v>2033</v>
          </cell>
          <cell r="F533">
            <v>178375.63200000001</v>
          </cell>
          <cell r="G533">
            <v>17548.77734375</v>
          </cell>
          <cell r="H533">
            <v>43.537106767654414</v>
          </cell>
          <cell r="I533">
            <v>10.54481640625</v>
          </cell>
          <cell r="J533">
            <v>1.3854699707031299</v>
          </cell>
          <cell r="K533">
            <v>13.0112890625</v>
          </cell>
          <cell r="L533">
            <v>4.9914086914062503</v>
          </cell>
          <cell r="M533">
            <v>8.4309150390624996</v>
          </cell>
          <cell r="N533">
            <v>0</v>
          </cell>
          <cell r="O533">
            <v>2.4820112228393601E-2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0.109</v>
          </cell>
          <cell r="U533">
            <v>1.6173306884765599</v>
          </cell>
          <cell r="V533">
            <v>0</v>
          </cell>
          <cell r="W533">
            <v>5.8578952789306596E-2</v>
          </cell>
          <cell r="X533">
            <v>0.75047784423828101</v>
          </cell>
          <cell r="Y533">
            <v>0</v>
          </cell>
          <cell r="Z533">
            <v>34.439525686264041</v>
          </cell>
          <cell r="AA533">
            <v>8.7231230468749992</v>
          </cell>
          <cell r="AB533">
            <v>1.26082177734375</v>
          </cell>
          <cell r="AC533">
            <v>11.0839052734375</v>
          </cell>
          <cell r="AD533">
            <v>4.5681113281250001</v>
          </cell>
          <cell r="AE533">
            <v>5.6268183593750001</v>
          </cell>
          <cell r="AF533">
            <v>0</v>
          </cell>
          <cell r="AG533">
            <v>8.8395824432372996E-3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3.0949789047241199E-2</v>
          </cell>
          <cell r="AM533">
            <v>0.48705126953125</v>
          </cell>
          <cell r="AN533">
            <v>0</v>
          </cell>
          <cell r="AO533">
            <v>2.9289476394653298E-2</v>
          </cell>
          <cell r="AP533">
            <v>0.18035430908203098</v>
          </cell>
          <cell r="AQ533">
            <v>0</v>
          </cell>
          <cell r="AR533">
            <v>153416.66023437501</v>
          </cell>
          <cell r="AS533">
            <v>51305.936000000002</v>
          </cell>
          <cell r="AT533">
            <v>9998.9150000000009</v>
          </cell>
          <cell r="AU533">
            <v>55893.523999999998</v>
          </cell>
          <cell r="AV533">
            <v>276.00109375</v>
          </cell>
          <cell r="AW533">
            <v>8211.3335000000006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257.90273437500002</v>
          </cell>
          <cell r="BE533">
            <v>4265.2415000000001</v>
          </cell>
          <cell r="BF533">
            <v>0</v>
          </cell>
          <cell r="BG533">
            <v>256.51665624999998</v>
          </cell>
          <cell r="BH533">
            <v>1579.9037499999999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542278336</v>
          </cell>
          <cell r="BT533">
            <v>108957928</v>
          </cell>
          <cell r="BU533">
            <v>407222944</v>
          </cell>
          <cell r="BV533">
            <v>2803567.5</v>
          </cell>
          <cell r="BW533">
            <v>98472264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50756</v>
          </cell>
          <cell r="CT533">
            <v>0</v>
          </cell>
          <cell r="CU533">
            <v>0</v>
          </cell>
          <cell r="CV533">
            <v>0</v>
          </cell>
          <cell r="CW533">
            <v>62372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Q533">
            <v>3.2405588760234005</v>
          </cell>
          <cell r="DR533">
            <v>7.6651372325425751</v>
          </cell>
          <cell r="DS533">
            <v>0</v>
          </cell>
          <cell r="DT533">
            <v>38053.35546875</v>
          </cell>
          <cell r="DV533">
            <v>2.613</v>
          </cell>
          <cell r="DW533">
            <v>2.4402614746093798</v>
          </cell>
          <cell r="DX533">
            <v>21371.385999999999</v>
          </cell>
        </row>
        <row r="534">
          <cell r="A534" t="str">
            <v>ERCOTN2034</v>
          </cell>
          <cell r="B534" t="str">
            <v>ERCOT</v>
          </cell>
          <cell r="C534" t="str">
            <v>ERCOTN</v>
          </cell>
          <cell r="D534">
            <v>2034</v>
          </cell>
          <cell r="F534">
            <v>180460.32</v>
          </cell>
          <cell r="G534">
            <v>17597.693359375</v>
          </cell>
          <cell r="H534">
            <v>44.057770830154425</v>
          </cell>
          <cell r="I534">
            <v>10.54481640625</v>
          </cell>
          <cell r="J534">
            <v>1.3854699707031299</v>
          </cell>
          <cell r="K534">
            <v>13.4112890625</v>
          </cell>
          <cell r="L534">
            <v>4.9914086914062503</v>
          </cell>
          <cell r="M534">
            <v>8.4309150390624996</v>
          </cell>
          <cell r="N534">
            <v>0</v>
          </cell>
          <cell r="O534">
            <v>2.4820112228393601E-2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0.109</v>
          </cell>
          <cell r="U534">
            <v>1.6726287841796901</v>
          </cell>
          <cell r="V534">
            <v>0</v>
          </cell>
          <cell r="W534">
            <v>5.8578952789306596E-2</v>
          </cell>
          <cell r="X534">
            <v>0.81584381103515602</v>
          </cell>
          <cell r="Y534">
            <v>0</v>
          </cell>
          <cell r="Z534">
            <v>34.869959412574772</v>
          </cell>
          <cell r="AA534">
            <v>8.7146767578124997</v>
          </cell>
          <cell r="AB534">
            <v>1.2641870117187499</v>
          </cell>
          <cell r="AC534">
            <v>11.473873046874999</v>
          </cell>
          <cell r="AD534">
            <v>4.5305878906250001</v>
          </cell>
          <cell r="AE534">
            <v>5.6775297851562501</v>
          </cell>
          <cell r="AF534">
            <v>0</v>
          </cell>
          <cell r="AG534">
            <v>8.6049432754516601E-3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3.0949789047241199E-2</v>
          </cell>
          <cell r="AM534">
            <v>0.50419329833984394</v>
          </cell>
          <cell r="AN534">
            <v>0</v>
          </cell>
          <cell r="AO534">
            <v>2.9289476394653298E-2</v>
          </cell>
          <cell r="AP534">
            <v>0.19537527465820301</v>
          </cell>
          <cell r="AQ534">
            <v>0</v>
          </cell>
          <cell r="AR534">
            <v>153845.15182812497</v>
          </cell>
          <cell r="AS534">
            <v>50750.987999999998</v>
          </cell>
          <cell r="AT534">
            <v>10118.602999999999</v>
          </cell>
          <cell r="AU534">
            <v>56449.648000000001</v>
          </cell>
          <cell r="AV534">
            <v>235.38</v>
          </cell>
          <cell r="AW534">
            <v>8274.1290000000008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258.03317187499999</v>
          </cell>
          <cell r="BE534">
            <v>4415.3630000000003</v>
          </cell>
          <cell r="BF534">
            <v>0</v>
          </cell>
          <cell r="BG534">
            <v>256.51665624999998</v>
          </cell>
          <cell r="BH534">
            <v>1711.4849999999999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537616512</v>
          </cell>
          <cell r="BT534">
            <v>110252672</v>
          </cell>
          <cell r="BU534">
            <v>410390528</v>
          </cell>
          <cell r="BV534">
            <v>2390929.25</v>
          </cell>
          <cell r="BW534">
            <v>99935560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57523</v>
          </cell>
          <cell r="CT534">
            <v>0</v>
          </cell>
          <cell r="CU534">
            <v>0</v>
          </cell>
          <cell r="CV534">
            <v>0</v>
          </cell>
          <cell r="CW534">
            <v>66832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400000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Q534">
            <v>3.3216511400602218</v>
          </cell>
          <cell r="DR534">
            <v>7.8073195685452079</v>
          </cell>
          <cell r="DS534">
            <v>0</v>
          </cell>
          <cell r="DT534">
            <v>38489.3046875</v>
          </cell>
          <cell r="DV534">
            <v>2.613</v>
          </cell>
          <cell r="DW534">
            <v>2.4406921386718801</v>
          </cell>
          <cell r="DX534">
            <v>21375.006000000001</v>
          </cell>
        </row>
        <row r="535">
          <cell r="A535" t="str">
            <v>ERCOTN2035</v>
          </cell>
          <cell r="B535" t="str">
            <v>ERCOT</v>
          </cell>
          <cell r="C535" t="str">
            <v>ERCOTN</v>
          </cell>
          <cell r="D535">
            <v>2035</v>
          </cell>
          <cell r="F535">
            <v>182541.34400000001</v>
          </cell>
          <cell r="G535">
            <v>17688.869140625</v>
          </cell>
          <cell r="H535">
            <v>44.519138017654413</v>
          </cell>
          <cell r="I535">
            <v>10.54481640625</v>
          </cell>
          <cell r="J535">
            <v>1.60396313476563</v>
          </cell>
          <cell r="K535">
            <v>13.4112890625</v>
          </cell>
          <cell r="L535">
            <v>4.9914086914062503</v>
          </cell>
          <cell r="M535">
            <v>8.4309150390624996</v>
          </cell>
          <cell r="N535">
            <v>0</v>
          </cell>
          <cell r="O535">
            <v>2.4820112228393601E-2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0.109</v>
          </cell>
          <cell r="U535">
            <v>1.7324229736328101</v>
          </cell>
          <cell r="V535">
            <v>0</v>
          </cell>
          <cell r="W535">
            <v>5.8578952789306596E-2</v>
          </cell>
          <cell r="X535">
            <v>0.88590997314453102</v>
          </cell>
          <cell r="Y535">
            <v>0</v>
          </cell>
          <cell r="Z535">
            <v>35.108395775794989</v>
          </cell>
          <cell r="AA535">
            <v>8.6934306640625003</v>
          </cell>
          <cell r="AB535">
            <v>1.45472399902344</v>
          </cell>
          <cell r="AC535">
            <v>11.470680664062501</v>
          </cell>
          <cell r="AD535">
            <v>4.5304726562499997</v>
          </cell>
          <cell r="AE535">
            <v>5.7079125976562501</v>
          </cell>
          <cell r="AF535">
            <v>0</v>
          </cell>
          <cell r="AG535">
            <v>9.3162393569946305E-3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3.0949789047241199E-2</v>
          </cell>
          <cell r="AM535">
            <v>0.52307232666015602</v>
          </cell>
          <cell r="AN535">
            <v>0</v>
          </cell>
          <cell r="AO535">
            <v>2.9289476394653298E-2</v>
          </cell>
          <cell r="AP535">
            <v>0.211385986328125</v>
          </cell>
          <cell r="AQ535">
            <v>0</v>
          </cell>
          <cell r="AR535">
            <v>154643.85240624996</v>
          </cell>
          <cell r="AS535">
            <v>50597.196000000004</v>
          </cell>
          <cell r="AT535">
            <v>11498.120999999999</v>
          </cell>
          <cell r="AU535">
            <v>55340.847999999998</v>
          </cell>
          <cell r="AV535">
            <v>285.00375000000003</v>
          </cell>
          <cell r="AW535">
            <v>8545.0169999999998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256.69475</v>
          </cell>
          <cell r="BE535">
            <v>4580.6535000000003</v>
          </cell>
          <cell r="BF535">
            <v>0</v>
          </cell>
          <cell r="BG535">
            <v>256.51715625000003</v>
          </cell>
          <cell r="BH535">
            <v>1851.74125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536485024</v>
          </cell>
          <cell r="BT535">
            <v>124734136</v>
          </cell>
          <cell r="BU535">
            <v>402989856</v>
          </cell>
          <cell r="BV535">
            <v>2894866</v>
          </cell>
          <cell r="BW535">
            <v>103160440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290000</v>
          </cell>
          <cell r="CO535">
            <v>0</v>
          </cell>
          <cell r="CP535">
            <v>0</v>
          </cell>
          <cell r="CQ535">
            <v>150000</v>
          </cell>
          <cell r="CR535">
            <v>0</v>
          </cell>
          <cell r="CS535">
            <v>60907</v>
          </cell>
          <cell r="CT535">
            <v>0</v>
          </cell>
          <cell r="CU535">
            <v>0</v>
          </cell>
          <cell r="CV535">
            <v>0</v>
          </cell>
          <cell r="CW535">
            <v>71650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Q535">
            <v>3.4145918209265802</v>
          </cell>
          <cell r="DR535">
            <v>7.8541325615898385</v>
          </cell>
          <cell r="DS535">
            <v>0</v>
          </cell>
          <cell r="DT535">
            <v>38927.83984375</v>
          </cell>
          <cell r="DV535">
            <v>2.7260136718750001</v>
          </cell>
          <cell r="DW535">
            <v>2.44716137695313</v>
          </cell>
          <cell r="DX535">
            <v>21432.06</v>
          </cell>
        </row>
        <row r="536">
          <cell r="A536" t="str">
            <v>ERCOTS2008</v>
          </cell>
          <cell r="B536" t="str">
            <v>ERCOT</v>
          </cell>
          <cell r="C536" t="str">
            <v>ERCOTS</v>
          </cell>
          <cell r="D536">
            <v>2008</v>
          </cell>
          <cell r="N536">
            <v>0</v>
          </cell>
          <cell r="O536">
            <v>4.0000000000000001E-3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0.44408300781249999</v>
          </cell>
          <cell r="U536">
            <v>0.84950000000000003</v>
          </cell>
          <cell r="V536">
            <v>0</v>
          </cell>
          <cell r="W536">
            <v>1.4800000190734901E-2</v>
          </cell>
          <cell r="X536">
            <v>0</v>
          </cell>
          <cell r="Y536">
            <v>0</v>
          </cell>
          <cell r="Z536">
            <v>14.246464626073848</v>
          </cell>
          <cell r="AA536">
            <v>3.9472370605468798</v>
          </cell>
          <cell r="AB536">
            <v>0</v>
          </cell>
          <cell r="AC536">
            <v>6.3811328124999998</v>
          </cell>
          <cell r="AD536">
            <v>0.43668164062499998</v>
          </cell>
          <cell r="AE536">
            <v>3.1190515136718799</v>
          </cell>
          <cell r="AF536">
            <v>0</v>
          </cell>
          <cell r="AG536">
            <v>2.4027378559112501E-3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9.12029037475586E-2</v>
          </cell>
          <cell r="AM536">
            <v>0.26135595703124997</v>
          </cell>
          <cell r="AN536">
            <v>0</v>
          </cell>
          <cell r="AO536">
            <v>7.4000000953674296E-3</v>
          </cell>
          <cell r="AP536">
            <v>0</v>
          </cell>
          <cell r="AQ536">
            <v>0</v>
          </cell>
          <cell r="AR536">
            <v>75099.202785156245</v>
          </cell>
          <cell r="AS536">
            <v>34376.836000000003</v>
          </cell>
          <cell r="AT536">
            <v>0</v>
          </cell>
          <cell r="AU536">
            <v>34992.703999999998</v>
          </cell>
          <cell r="AV536">
            <v>199.56798437500001</v>
          </cell>
          <cell r="AW536">
            <v>2369.7817500000001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800.35175000000004</v>
          </cell>
          <cell r="BE536">
            <v>2294.9744999999998</v>
          </cell>
          <cell r="BF536">
            <v>0</v>
          </cell>
          <cell r="BG536">
            <v>64.986800781249997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383956256</v>
          </cell>
          <cell r="BT536">
            <v>0</v>
          </cell>
          <cell r="BU536">
            <v>258998720</v>
          </cell>
          <cell r="BV536">
            <v>2069281.5</v>
          </cell>
          <cell r="BW536">
            <v>25748586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289000</v>
          </cell>
          <cell r="CP536">
            <v>193000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657000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Q536" t="str">
            <v xml:space="preserve"> 5/14/2010 9:25:01 AM</v>
          </cell>
          <cell r="DR536" t="str">
            <v xml:space="preserve"> 5/14/2010 9:25:01 AM</v>
          </cell>
          <cell r="DS536" t="str">
            <v xml:space="preserve"> 5/14/2010 9:25:01 AM</v>
          </cell>
          <cell r="DT536">
            <v>16416.30078125</v>
          </cell>
          <cell r="DV536">
            <v>0</v>
          </cell>
          <cell r="DW536">
            <v>0</v>
          </cell>
          <cell r="DX536">
            <v>0</v>
          </cell>
        </row>
        <row r="537">
          <cell r="A537" t="str">
            <v>ERCOTS2009</v>
          </cell>
          <cell r="B537" t="str">
            <v>ERCOT</v>
          </cell>
          <cell r="C537" t="str">
            <v>ERCOTS</v>
          </cell>
          <cell r="D537">
            <v>2009</v>
          </cell>
          <cell r="F537">
            <v>87323.831999999995</v>
          </cell>
          <cell r="G537">
            <v>8252.640625</v>
          </cell>
          <cell r="H537">
            <v>19.214482678413393</v>
          </cell>
          <cell r="I537">
            <v>4.8081923828124999</v>
          </cell>
          <cell r="J537">
            <v>0</v>
          </cell>
          <cell r="K537">
            <v>7.9306557617187501</v>
          </cell>
          <cell r="L537">
            <v>0.70056427001953103</v>
          </cell>
          <cell r="M537">
            <v>4.0064626464843798</v>
          </cell>
          <cell r="N537">
            <v>0</v>
          </cell>
          <cell r="O537">
            <v>4.0000000000000001E-3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0.44408300781249999</v>
          </cell>
          <cell r="U537">
            <v>1.3057246093749999</v>
          </cell>
          <cell r="V537">
            <v>0</v>
          </cell>
          <cell r="W537">
            <v>1.4800000190734901E-2</v>
          </cell>
          <cell r="X537">
            <v>0</v>
          </cell>
          <cell r="Y537">
            <v>0</v>
          </cell>
          <cell r="Z537">
            <v>14.785897044062613</v>
          </cell>
          <cell r="AA537">
            <v>4.1063671875000001</v>
          </cell>
          <cell r="AB537">
            <v>0</v>
          </cell>
          <cell r="AC537">
            <v>6.6360541992187496</v>
          </cell>
          <cell r="AD537">
            <v>0.56170312499999997</v>
          </cell>
          <cell r="AE537">
            <v>3.0015493164062499</v>
          </cell>
          <cell r="AF537">
            <v>0</v>
          </cell>
          <cell r="AG537">
            <v>1.49766194820404E-3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0.11074098968505901</v>
          </cell>
          <cell r="AM537">
            <v>0.36058456420898399</v>
          </cell>
          <cell r="AN537">
            <v>0</v>
          </cell>
          <cell r="AO537">
            <v>7.4000000953674296E-3</v>
          </cell>
          <cell r="AP537">
            <v>0</v>
          </cell>
          <cell r="AQ537">
            <v>0</v>
          </cell>
          <cell r="AR537">
            <v>72289.891480468737</v>
          </cell>
          <cell r="AS537">
            <v>34406.983999999997</v>
          </cell>
          <cell r="AT537">
            <v>0</v>
          </cell>
          <cell r="AU537">
            <v>31656.85</v>
          </cell>
          <cell r="AV537">
            <v>168.97184375000001</v>
          </cell>
          <cell r="AW537">
            <v>1955.91625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967.71568749999994</v>
          </cell>
          <cell r="BE537">
            <v>3068.6444999999999</v>
          </cell>
          <cell r="BF537">
            <v>0</v>
          </cell>
          <cell r="BG537">
            <v>64.809199218749995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382774336</v>
          </cell>
          <cell r="BT537">
            <v>0</v>
          </cell>
          <cell r="BU537">
            <v>233608832</v>
          </cell>
          <cell r="BV537">
            <v>1723878.375</v>
          </cell>
          <cell r="BW537">
            <v>21016996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560000</v>
          </cell>
          <cell r="CN537">
            <v>0</v>
          </cell>
          <cell r="CO537">
            <v>45000</v>
          </cell>
          <cell r="CP537">
            <v>135000</v>
          </cell>
          <cell r="CQ537">
            <v>0</v>
          </cell>
          <cell r="CR537">
            <v>0</v>
          </cell>
          <cell r="CS537">
            <v>664600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T537">
            <v>17934.216796875</v>
          </cell>
          <cell r="DV537">
            <v>0</v>
          </cell>
          <cell r="DW537">
            <v>0</v>
          </cell>
          <cell r="DX537">
            <v>0</v>
          </cell>
        </row>
        <row r="538">
          <cell r="A538" t="str">
            <v>ERCOTS2010</v>
          </cell>
          <cell r="B538" t="str">
            <v>ERCOT</v>
          </cell>
          <cell r="C538" t="str">
            <v>ERCOTS</v>
          </cell>
          <cell r="D538">
            <v>2010</v>
          </cell>
          <cell r="F538">
            <v>87246.415999999997</v>
          </cell>
          <cell r="G538">
            <v>9194.8486328125</v>
          </cell>
          <cell r="H538">
            <v>21.805736022353184</v>
          </cell>
          <cell r="I538">
            <v>5.6898090820312497</v>
          </cell>
          <cell r="J538">
            <v>0</v>
          </cell>
          <cell r="K538">
            <v>8.83326953125</v>
          </cell>
          <cell r="L538">
            <v>1.1061341552734401</v>
          </cell>
          <cell r="M538">
            <v>3.98986010742188</v>
          </cell>
          <cell r="N538">
            <v>0</v>
          </cell>
          <cell r="O538">
            <v>4.0000000000000001E-3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0.44408300781249999</v>
          </cell>
          <cell r="U538">
            <v>1.7222770996093799</v>
          </cell>
          <cell r="V538">
            <v>0</v>
          </cell>
          <cell r="W538">
            <v>1.4800000190734901E-2</v>
          </cell>
          <cell r="X538">
            <v>1.5030387639999401E-3</v>
          </cell>
          <cell r="Y538">
            <v>0</v>
          </cell>
          <cell r="Z538">
            <v>16.709385553374887</v>
          </cell>
          <cell r="AA538">
            <v>4.8739296875000004</v>
          </cell>
          <cell r="AB538">
            <v>0</v>
          </cell>
          <cell r="AC538">
            <v>7.3495048828125</v>
          </cell>
          <cell r="AD538">
            <v>0.91279345703125003</v>
          </cell>
          <cell r="AE538">
            <v>2.9857390136718802</v>
          </cell>
          <cell r="AF538">
            <v>0</v>
          </cell>
          <cell r="AG538">
            <v>1.50337207317352E-3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0.10272586822509799</v>
          </cell>
          <cell r="AM538">
            <v>0.47559384155273399</v>
          </cell>
          <cell r="AN538">
            <v>0</v>
          </cell>
          <cell r="AO538">
            <v>7.4000000953674296E-3</v>
          </cell>
          <cell r="AP538">
            <v>1.9543041288852699E-4</v>
          </cell>
          <cell r="AQ538">
            <v>0</v>
          </cell>
          <cell r="AR538">
            <v>80610.782873840333</v>
          </cell>
          <cell r="AS538">
            <v>41185.620000000003</v>
          </cell>
          <cell r="AT538">
            <v>0</v>
          </cell>
          <cell r="AU538">
            <v>32638.784</v>
          </cell>
          <cell r="AV538">
            <v>623.55206250000003</v>
          </cell>
          <cell r="AW538">
            <v>1054.1927499999999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894.56887500000005</v>
          </cell>
          <cell r="BE538">
            <v>4148.5940000000001</v>
          </cell>
          <cell r="BF538">
            <v>0</v>
          </cell>
          <cell r="BG538">
            <v>64.823999999999998</v>
          </cell>
          <cell r="BH538">
            <v>0.64718634033203104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449315968</v>
          </cell>
          <cell r="BT538">
            <v>0</v>
          </cell>
          <cell r="BU538">
            <v>241665376</v>
          </cell>
          <cell r="BV538">
            <v>5706449.5</v>
          </cell>
          <cell r="BW538">
            <v>11252469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758000</v>
          </cell>
          <cell r="CN538">
            <v>0</v>
          </cell>
          <cell r="CO538">
            <v>1059000</v>
          </cell>
          <cell r="CP538">
            <v>492512</v>
          </cell>
          <cell r="CQ538">
            <v>0</v>
          </cell>
          <cell r="CR538">
            <v>0</v>
          </cell>
          <cell r="CS538">
            <v>360762</v>
          </cell>
          <cell r="CT538">
            <v>20347</v>
          </cell>
          <cell r="CU538">
            <v>0</v>
          </cell>
          <cell r="CV538">
            <v>0</v>
          </cell>
          <cell r="CW538">
            <v>14468</v>
          </cell>
          <cell r="CX538">
            <v>0</v>
          </cell>
          <cell r="CY538">
            <v>0</v>
          </cell>
          <cell r="CZ538">
            <v>65000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T538">
            <v>18328.173828125</v>
          </cell>
          <cell r="DV538">
            <v>0</v>
          </cell>
          <cell r="DW538">
            <v>0</v>
          </cell>
          <cell r="DX538">
            <v>0</v>
          </cell>
        </row>
        <row r="539">
          <cell r="A539" t="str">
            <v>ERCOTS2011</v>
          </cell>
          <cell r="B539" t="str">
            <v>ERCOT</v>
          </cell>
          <cell r="C539" t="str">
            <v>ERCOTS</v>
          </cell>
          <cell r="D539">
            <v>2011</v>
          </cell>
          <cell r="F539">
            <v>83770.392000000007</v>
          </cell>
          <cell r="G539">
            <v>9355.833984375</v>
          </cell>
          <cell r="H539">
            <v>22.648708392143256</v>
          </cell>
          <cell r="I539">
            <v>5.9390146484375004</v>
          </cell>
          <cell r="J539">
            <v>0</v>
          </cell>
          <cell r="K539">
            <v>9.0044501953125007</v>
          </cell>
          <cell r="L539">
            <v>1.3387158203125</v>
          </cell>
          <cell r="M539">
            <v>3.9409248046875001</v>
          </cell>
          <cell r="N539">
            <v>0</v>
          </cell>
          <cell r="O539">
            <v>4.0000000000000001E-3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0.44408300781249999</v>
          </cell>
          <cell r="U539">
            <v>1.9419721679687501</v>
          </cell>
          <cell r="V539">
            <v>0</v>
          </cell>
          <cell r="W539">
            <v>1.4800000190734901E-2</v>
          </cell>
          <cell r="X539">
            <v>2.07477474212646E-2</v>
          </cell>
          <cell r="Y539">
            <v>0</v>
          </cell>
          <cell r="Z539">
            <v>17.220024276465178</v>
          </cell>
          <cell r="AA539">
            <v>5.0738837890625001</v>
          </cell>
          <cell r="AB539">
            <v>0</v>
          </cell>
          <cell r="AC539">
            <v>7.4726552734374998</v>
          </cell>
          <cell r="AD539">
            <v>1.1014281005859401</v>
          </cell>
          <cell r="AE539">
            <v>2.9274445800781299</v>
          </cell>
          <cell r="AF539">
            <v>0</v>
          </cell>
          <cell r="AG539">
            <v>4.3865510821342502E-4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9.1981750488281305E-2</v>
          </cell>
          <cell r="AM539">
            <v>0.54035815429687495</v>
          </cell>
          <cell r="AN539">
            <v>0</v>
          </cell>
          <cell r="AO539">
            <v>7.4000000953674296E-3</v>
          </cell>
          <cell r="AP539">
            <v>4.4339733123779299E-3</v>
          </cell>
          <cell r="AQ539">
            <v>0</v>
          </cell>
          <cell r="AR539">
            <v>82012.067617187509</v>
          </cell>
          <cell r="AS539">
            <v>42661.504000000001</v>
          </cell>
          <cell r="AT539">
            <v>0</v>
          </cell>
          <cell r="AU539">
            <v>32310.534</v>
          </cell>
          <cell r="AV539">
            <v>635.669625</v>
          </cell>
          <cell r="AW539">
            <v>768.63975000000005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802.75393750000001</v>
          </cell>
          <cell r="BE539">
            <v>4729.3154999999997</v>
          </cell>
          <cell r="BF539">
            <v>0</v>
          </cell>
          <cell r="BG539">
            <v>64.809199218749995</v>
          </cell>
          <cell r="BH539">
            <v>38.841605468749997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463062208</v>
          </cell>
          <cell r="BT539">
            <v>0</v>
          </cell>
          <cell r="BU539">
            <v>238587552</v>
          </cell>
          <cell r="BV539">
            <v>5705031.5</v>
          </cell>
          <cell r="BW539">
            <v>8205222.5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99981</v>
          </cell>
          <cell r="CT539">
            <v>0</v>
          </cell>
          <cell r="CU539">
            <v>0</v>
          </cell>
          <cell r="CV539">
            <v>0</v>
          </cell>
          <cell r="CW539">
            <v>9356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T539">
            <v>16615.7890625</v>
          </cell>
          <cell r="DV539">
            <v>0</v>
          </cell>
          <cell r="DW539">
            <v>0</v>
          </cell>
          <cell r="DX539">
            <v>0</v>
          </cell>
        </row>
        <row r="540">
          <cell r="A540" t="str">
            <v>ERCOTS2012</v>
          </cell>
          <cell r="B540" t="str">
            <v>ERCOT</v>
          </cell>
          <cell r="C540" t="str">
            <v>ERCOTS</v>
          </cell>
          <cell r="D540">
            <v>2012</v>
          </cell>
          <cell r="F540">
            <v>85854.816000000006</v>
          </cell>
          <cell r="G540">
            <v>9372.2568359375</v>
          </cell>
          <cell r="H540">
            <v>22.778672963142402</v>
          </cell>
          <cell r="I540">
            <v>5.9390366210937504</v>
          </cell>
          <cell r="J540">
            <v>0</v>
          </cell>
          <cell r="K540">
            <v>9.0052783203125006</v>
          </cell>
          <cell r="L540">
            <v>1.33878430175781</v>
          </cell>
          <cell r="M540">
            <v>3.9410163574218799</v>
          </cell>
          <cell r="N540">
            <v>0</v>
          </cell>
          <cell r="O540">
            <v>4.0000000000000001E-3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0.44408300781249999</v>
          </cell>
          <cell r="U540">
            <v>2.06002221679688</v>
          </cell>
          <cell r="V540">
            <v>0</v>
          </cell>
          <cell r="W540">
            <v>1.4800000190734901E-2</v>
          </cell>
          <cell r="X540">
            <v>3.1652137756347697E-2</v>
          </cell>
          <cell r="Y540">
            <v>0</v>
          </cell>
          <cell r="Z540">
            <v>17.258693342804918</v>
          </cell>
          <cell r="AA540">
            <v>5.0730839843749997</v>
          </cell>
          <cell r="AB540">
            <v>0</v>
          </cell>
          <cell r="AC540">
            <v>7.4725341796875</v>
          </cell>
          <cell r="AD540">
            <v>1.1027099609375</v>
          </cell>
          <cell r="AE540">
            <v>2.9298435058593801</v>
          </cell>
          <cell r="AF540">
            <v>0</v>
          </cell>
          <cell r="AG540">
            <v>1.49457943439484E-3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9.1916549682617199E-2</v>
          </cell>
          <cell r="AM540">
            <v>0.57297131347656294</v>
          </cell>
          <cell r="AN540">
            <v>0</v>
          </cell>
          <cell r="AO540">
            <v>7.4000000953674296E-3</v>
          </cell>
          <cell r="AP540">
            <v>6.7392692565918007E-3</v>
          </cell>
          <cell r="AQ540">
            <v>0</v>
          </cell>
          <cell r="AR540">
            <v>82258.96991796876</v>
          </cell>
          <cell r="AS540">
            <v>42781.52</v>
          </cell>
          <cell r="AT540">
            <v>0</v>
          </cell>
          <cell r="AU540">
            <v>32077.297999999999</v>
          </cell>
          <cell r="AV540">
            <v>689.66481250000004</v>
          </cell>
          <cell r="AW540">
            <v>753.63062500000001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804.24393750000002</v>
          </cell>
          <cell r="BE540">
            <v>5028.4279999999999</v>
          </cell>
          <cell r="BF540">
            <v>0</v>
          </cell>
          <cell r="BG540">
            <v>64.986800781249997</v>
          </cell>
          <cell r="BH540">
            <v>59.197742187499998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464433216</v>
          </cell>
          <cell r="BT540">
            <v>0</v>
          </cell>
          <cell r="BU540">
            <v>237318960</v>
          </cell>
          <cell r="BV540">
            <v>6213768.5</v>
          </cell>
          <cell r="BW540">
            <v>8031005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127248</v>
          </cell>
          <cell r="CT540">
            <v>43476</v>
          </cell>
          <cell r="CU540">
            <v>0</v>
          </cell>
          <cell r="CV540">
            <v>0</v>
          </cell>
          <cell r="CW540">
            <v>11695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T540">
            <v>17002.45703125</v>
          </cell>
          <cell r="DV540">
            <v>0</v>
          </cell>
          <cell r="DW540">
            <v>0</v>
          </cell>
          <cell r="DX540">
            <v>0</v>
          </cell>
        </row>
        <row r="541">
          <cell r="A541" t="str">
            <v>ERCOTS2013</v>
          </cell>
          <cell r="B541" t="str">
            <v>ERCOT</v>
          </cell>
          <cell r="C541" t="str">
            <v>ERCOTS</v>
          </cell>
          <cell r="D541">
            <v>2013</v>
          </cell>
          <cell r="F541">
            <v>87540.936000000002</v>
          </cell>
          <cell r="G541">
            <v>9514.5771484375</v>
          </cell>
          <cell r="H541">
            <v>22.955035996437083</v>
          </cell>
          <cell r="I541">
            <v>5.9390146484375004</v>
          </cell>
          <cell r="J541">
            <v>0</v>
          </cell>
          <cell r="K541">
            <v>9.0044501953125007</v>
          </cell>
          <cell r="L541">
            <v>1.3387158203125</v>
          </cell>
          <cell r="M541">
            <v>3.9409248046875001</v>
          </cell>
          <cell r="N541">
            <v>0</v>
          </cell>
          <cell r="O541">
            <v>4.0000000000000001E-3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0.44408300781249999</v>
          </cell>
          <cell r="U541">
            <v>2.2241091308593801</v>
          </cell>
          <cell r="V541">
            <v>0</v>
          </cell>
          <cell r="W541">
            <v>1.4800000190734901E-2</v>
          </cell>
          <cell r="X541">
            <v>4.4938388824462897E-2</v>
          </cell>
          <cell r="Y541">
            <v>0</v>
          </cell>
          <cell r="Z541">
            <v>17.323379346609123</v>
          </cell>
          <cell r="AA541">
            <v>5.0740786132812499</v>
          </cell>
          <cell r="AB541">
            <v>0</v>
          </cell>
          <cell r="AC541">
            <v>7.4731181640625</v>
          </cell>
          <cell r="AD541">
            <v>1.1014968261718801</v>
          </cell>
          <cell r="AE541">
            <v>2.94685864257813</v>
          </cell>
          <cell r="AF541">
            <v>0</v>
          </cell>
          <cell r="AG541">
            <v>1.83719849586487E-3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9.1981750488281305E-2</v>
          </cell>
          <cell r="AM541">
            <v>0.61705645751953098</v>
          </cell>
          <cell r="AN541">
            <v>0</v>
          </cell>
          <cell r="AO541">
            <v>7.4000000953674296E-3</v>
          </cell>
          <cell r="AP541">
            <v>9.5516939163208005E-3</v>
          </cell>
          <cell r="AQ541">
            <v>0</v>
          </cell>
          <cell r="AR541">
            <v>83207.078292968756</v>
          </cell>
          <cell r="AS541">
            <v>42551.415999999997</v>
          </cell>
          <cell r="AT541">
            <v>0</v>
          </cell>
          <cell r="AU541">
            <v>32456.856</v>
          </cell>
          <cell r="AV541">
            <v>715.67156250000005</v>
          </cell>
          <cell r="AW541">
            <v>1129.4803750000001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803.09981249999998</v>
          </cell>
          <cell r="BE541">
            <v>5402.0725000000002</v>
          </cell>
          <cell r="BF541">
            <v>0</v>
          </cell>
          <cell r="BG541">
            <v>64.809199218749995</v>
          </cell>
          <cell r="BH541">
            <v>83.672843749999998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461849920</v>
          </cell>
          <cell r="BT541">
            <v>0</v>
          </cell>
          <cell r="BU541">
            <v>240251856</v>
          </cell>
          <cell r="BV541">
            <v>6473545.5</v>
          </cell>
          <cell r="BW541">
            <v>12034862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181783</v>
          </cell>
          <cell r="CT541">
            <v>4348</v>
          </cell>
          <cell r="CU541">
            <v>0</v>
          </cell>
          <cell r="CV541">
            <v>0</v>
          </cell>
          <cell r="CW541">
            <v>14034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T541">
            <v>17346.44921875</v>
          </cell>
          <cell r="DV541">
            <v>0</v>
          </cell>
          <cell r="DW541">
            <v>0</v>
          </cell>
          <cell r="DX541">
            <v>0</v>
          </cell>
        </row>
        <row r="542">
          <cell r="A542" t="str">
            <v>ERCOTS2014</v>
          </cell>
          <cell r="B542" t="str">
            <v>ERCOT</v>
          </cell>
          <cell r="C542" t="str">
            <v>ERCOTS</v>
          </cell>
          <cell r="D542">
            <v>2014</v>
          </cell>
          <cell r="F542">
            <v>89314.392000000007</v>
          </cell>
          <cell r="G542">
            <v>9692.8818359375</v>
          </cell>
          <cell r="H542">
            <v>23.251607697486889</v>
          </cell>
          <cell r="I542">
            <v>5.9390146484375004</v>
          </cell>
          <cell r="J542">
            <v>0</v>
          </cell>
          <cell r="K542">
            <v>9.0044501953125007</v>
          </cell>
          <cell r="L542">
            <v>1.3387158203125</v>
          </cell>
          <cell r="M542">
            <v>3.9409248046875001</v>
          </cell>
          <cell r="N542">
            <v>0</v>
          </cell>
          <cell r="O542">
            <v>4.0000000000000001E-3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0.44408300781249999</v>
          </cell>
          <cell r="U542">
            <v>2.5035070800781298</v>
          </cell>
          <cell r="V542">
            <v>0</v>
          </cell>
          <cell r="W542">
            <v>1.4800000190734901E-2</v>
          </cell>
          <cell r="X542">
            <v>6.2112140655517602E-2</v>
          </cell>
          <cell r="Y542">
            <v>0</v>
          </cell>
          <cell r="Z542">
            <v>17.378829270720487</v>
          </cell>
          <cell r="AA542">
            <v>5.07339453125</v>
          </cell>
          <cell r="AB542">
            <v>0</v>
          </cell>
          <cell r="AC542">
            <v>7.4713164062499997</v>
          </cell>
          <cell r="AD542">
            <v>1.09775708007813</v>
          </cell>
          <cell r="AE542">
            <v>2.9313869628906302</v>
          </cell>
          <cell r="AF542">
            <v>0</v>
          </cell>
          <cell r="AG542">
            <v>1.1163643598556502E-3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9.1981750488281305E-2</v>
          </cell>
          <cell r="AM542">
            <v>0.69127990722656296</v>
          </cell>
          <cell r="AN542">
            <v>0</v>
          </cell>
          <cell r="AO542">
            <v>7.4000000953674296E-3</v>
          </cell>
          <cell r="AP542">
            <v>1.3196268081665E-2</v>
          </cell>
          <cell r="AQ542">
            <v>0</v>
          </cell>
          <cell r="AR542">
            <v>84761.634261718762</v>
          </cell>
          <cell r="AS542">
            <v>42420.883999999998</v>
          </cell>
          <cell r="AT542">
            <v>0</v>
          </cell>
          <cell r="AU542">
            <v>33130.33</v>
          </cell>
          <cell r="AV542">
            <v>713.66075000000001</v>
          </cell>
          <cell r="AW542">
            <v>1468.3515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799.87750000000005</v>
          </cell>
          <cell r="BE542">
            <v>6048.1220000000003</v>
          </cell>
          <cell r="BF542">
            <v>0</v>
          </cell>
          <cell r="BG542">
            <v>64.809199218749995</v>
          </cell>
          <cell r="BH542">
            <v>115.5993125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460623104</v>
          </cell>
          <cell r="BT542">
            <v>0</v>
          </cell>
          <cell r="BU542">
            <v>245295648</v>
          </cell>
          <cell r="BV542">
            <v>6453778</v>
          </cell>
          <cell r="BW542">
            <v>15736908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327209</v>
          </cell>
          <cell r="CT542">
            <v>0</v>
          </cell>
          <cell r="CU542">
            <v>0</v>
          </cell>
          <cell r="CV542">
            <v>0</v>
          </cell>
          <cell r="CW542">
            <v>18712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T542">
            <v>17708.244140625</v>
          </cell>
          <cell r="DV542">
            <v>0</v>
          </cell>
          <cell r="DW542">
            <v>0</v>
          </cell>
          <cell r="DX542">
            <v>0</v>
          </cell>
        </row>
        <row r="543">
          <cell r="A543" t="str">
            <v>ERCOTS2015</v>
          </cell>
          <cell r="B543" t="str">
            <v>ERCOT</v>
          </cell>
          <cell r="C543" t="str">
            <v>ERCOTS</v>
          </cell>
          <cell r="D543">
            <v>2015</v>
          </cell>
          <cell r="F543">
            <v>90953.808000000005</v>
          </cell>
          <cell r="G543">
            <v>9680.7001953125</v>
          </cell>
          <cell r="H543">
            <v>23.525887433052077</v>
          </cell>
          <cell r="I543">
            <v>5.9390146484375004</v>
          </cell>
          <cell r="J543">
            <v>0</v>
          </cell>
          <cell r="K543">
            <v>9.0044501953125007</v>
          </cell>
          <cell r="L543">
            <v>1.3387158203125</v>
          </cell>
          <cell r="M543">
            <v>3.9409248046875001</v>
          </cell>
          <cell r="N543">
            <v>0</v>
          </cell>
          <cell r="O543">
            <v>4.0000000000000001E-3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0.44408300781249999</v>
          </cell>
          <cell r="U543">
            <v>2.7575051269531299</v>
          </cell>
          <cell r="V543">
            <v>0</v>
          </cell>
          <cell r="W543">
            <v>1.4800000190734901E-2</v>
          </cell>
          <cell r="X543">
            <v>8.2393829345703093E-2</v>
          </cell>
          <cell r="Y543">
            <v>0</v>
          </cell>
          <cell r="Z543">
            <v>17.438695475459099</v>
          </cell>
          <cell r="AA543">
            <v>5.0570244140625</v>
          </cell>
          <cell r="AB543">
            <v>0</v>
          </cell>
          <cell r="AC543">
            <v>7.46721533203125</v>
          </cell>
          <cell r="AD543">
            <v>1.0935795898437499</v>
          </cell>
          <cell r="AE543">
            <v>2.9102568359375001</v>
          </cell>
          <cell r="AF543">
            <v>0</v>
          </cell>
          <cell r="AG543">
            <v>1.4124950170517001E-3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9.1981750488281305E-2</v>
          </cell>
          <cell r="AM543">
            <v>0.79235125732421896</v>
          </cell>
          <cell r="AN543">
            <v>0</v>
          </cell>
          <cell r="AO543">
            <v>7.4000000953674296E-3</v>
          </cell>
          <cell r="AP543">
            <v>1.7473800659179702E-2</v>
          </cell>
          <cell r="AQ543">
            <v>0</v>
          </cell>
          <cell r="AR543">
            <v>84633.772871093752</v>
          </cell>
          <cell r="AS543">
            <v>38883.504000000001</v>
          </cell>
          <cell r="AT543">
            <v>0</v>
          </cell>
          <cell r="AU543">
            <v>35535.055999999997</v>
          </cell>
          <cell r="AV543">
            <v>631.39012500000001</v>
          </cell>
          <cell r="AW543">
            <v>1641.5562500000001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795.77131250000002</v>
          </cell>
          <cell r="BE543">
            <v>6928.6154999999999</v>
          </cell>
          <cell r="BF543">
            <v>0</v>
          </cell>
          <cell r="BG543">
            <v>64.809199218749995</v>
          </cell>
          <cell r="BH543">
            <v>153.07048437500001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422125632</v>
          </cell>
          <cell r="BT543">
            <v>0</v>
          </cell>
          <cell r="BU543">
            <v>260827424</v>
          </cell>
          <cell r="BV543">
            <v>5713280.5</v>
          </cell>
          <cell r="BW543">
            <v>17872420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218140</v>
          </cell>
          <cell r="CT543">
            <v>0</v>
          </cell>
          <cell r="CU543">
            <v>0</v>
          </cell>
          <cell r="CV543">
            <v>0</v>
          </cell>
          <cell r="CW543">
            <v>21051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T543">
            <v>18033.03125</v>
          </cell>
          <cell r="DV543">
            <v>0</v>
          </cell>
          <cell r="DW543">
            <v>0</v>
          </cell>
          <cell r="DX543">
            <v>0</v>
          </cell>
        </row>
        <row r="544">
          <cell r="A544" t="str">
            <v>ERCOTS2016</v>
          </cell>
          <cell r="B544" t="str">
            <v>ERCOT</v>
          </cell>
          <cell r="C544" t="str">
            <v>ERCOTS</v>
          </cell>
          <cell r="D544">
            <v>2016</v>
          </cell>
          <cell r="F544">
            <v>92618.687999999995</v>
          </cell>
          <cell r="G544">
            <v>9707.396484375</v>
          </cell>
          <cell r="H544">
            <v>23.769193020820623</v>
          </cell>
          <cell r="I544">
            <v>5.9600366210937503</v>
          </cell>
          <cell r="J544">
            <v>0</v>
          </cell>
          <cell r="K544">
            <v>9.0052783203125006</v>
          </cell>
          <cell r="L544">
            <v>1.6887843017578099</v>
          </cell>
          <cell r="M544">
            <v>3.61618530273438</v>
          </cell>
          <cell r="N544">
            <v>0</v>
          </cell>
          <cell r="O544">
            <v>4.0000000000000001E-3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0.44408300781249999</v>
          </cell>
          <cell r="U544">
            <v>2.9175576171875002</v>
          </cell>
          <cell r="V544">
            <v>0</v>
          </cell>
          <cell r="W544">
            <v>1.4800000190734901E-2</v>
          </cell>
          <cell r="X544">
            <v>0.118467849731445</v>
          </cell>
          <cell r="Y544">
            <v>0</v>
          </cell>
          <cell r="Z544">
            <v>17.635335306227205</v>
          </cell>
          <cell r="AA544">
            <v>5.0834877929687501</v>
          </cell>
          <cell r="AB544">
            <v>0</v>
          </cell>
          <cell r="AC544">
            <v>7.4721381835937501</v>
          </cell>
          <cell r="AD544">
            <v>1.43779638671875</v>
          </cell>
          <cell r="AE544">
            <v>2.6161420898437502</v>
          </cell>
          <cell r="AF544">
            <v>0</v>
          </cell>
          <cell r="AG544">
            <v>7.5720554590225195E-4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0.15223370361328101</v>
          </cell>
          <cell r="AM544">
            <v>0.83962194824218794</v>
          </cell>
          <cell r="AN544">
            <v>0</v>
          </cell>
          <cell r="AO544">
            <v>7.4000000953674296E-3</v>
          </cell>
          <cell r="AP544">
            <v>2.5757995605468799E-2</v>
          </cell>
          <cell r="AQ544">
            <v>0</v>
          </cell>
          <cell r="AR544">
            <v>85080.831410156243</v>
          </cell>
          <cell r="AS544">
            <v>38083.095999999998</v>
          </cell>
          <cell r="AT544">
            <v>0</v>
          </cell>
          <cell r="AU544">
            <v>36191.279999999999</v>
          </cell>
          <cell r="AV544">
            <v>761.62474999999995</v>
          </cell>
          <cell r="AW544">
            <v>1050.32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1332.2931249999999</v>
          </cell>
          <cell r="BE544">
            <v>7370.9724999999999</v>
          </cell>
          <cell r="BF544">
            <v>0</v>
          </cell>
          <cell r="BG544">
            <v>64.986800781249997</v>
          </cell>
          <cell r="BH544">
            <v>226.258234375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413661600</v>
          </cell>
          <cell r="BT544">
            <v>0</v>
          </cell>
          <cell r="BU544">
            <v>264515920</v>
          </cell>
          <cell r="BV544">
            <v>7087150.5</v>
          </cell>
          <cell r="BW544">
            <v>11158255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199961</v>
          </cell>
          <cell r="CT544">
            <v>15977</v>
          </cell>
          <cell r="CU544">
            <v>0</v>
          </cell>
          <cell r="CV544">
            <v>0</v>
          </cell>
          <cell r="CW544">
            <v>39762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350000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Q544">
            <v>2.0298373114642501</v>
          </cell>
          <cell r="DR544">
            <v>5.3567106660347701</v>
          </cell>
          <cell r="DS544">
            <v>0</v>
          </cell>
          <cell r="DT544">
            <v>18121.59765625</v>
          </cell>
          <cell r="DV544">
            <v>0</v>
          </cell>
          <cell r="DW544">
            <v>0</v>
          </cell>
          <cell r="DX544">
            <v>0</v>
          </cell>
        </row>
        <row r="545">
          <cell r="A545" t="str">
            <v>ERCOTS2017</v>
          </cell>
          <cell r="B545" t="str">
            <v>ERCOT</v>
          </cell>
          <cell r="C545" t="str">
            <v>ERCOTS</v>
          </cell>
          <cell r="D545">
            <v>2017</v>
          </cell>
          <cell r="F545">
            <v>93909.983999999997</v>
          </cell>
          <cell r="G545">
            <v>9907.9423828125</v>
          </cell>
          <cell r="H545">
            <v>23.943584195137039</v>
          </cell>
          <cell r="I545">
            <v>5.9600146484375003</v>
          </cell>
          <cell r="J545">
            <v>0</v>
          </cell>
          <cell r="K545">
            <v>9.0044501953125007</v>
          </cell>
          <cell r="L545">
            <v>1.6887158203124999</v>
          </cell>
          <cell r="M545">
            <v>3.61610913085938</v>
          </cell>
          <cell r="N545">
            <v>0</v>
          </cell>
          <cell r="O545">
            <v>4.0000000000000001E-3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0.44408300781249999</v>
          </cell>
          <cell r="U545">
            <v>3.0568762207031299</v>
          </cell>
          <cell r="V545">
            <v>0</v>
          </cell>
          <cell r="W545">
            <v>1.4800000190734901E-2</v>
          </cell>
          <cell r="X545">
            <v>0.15453517150878901</v>
          </cell>
          <cell r="Y545">
            <v>0</v>
          </cell>
          <cell r="Z545">
            <v>17.676900183916096</v>
          </cell>
          <cell r="AA545">
            <v>5.084376953125</v>
          </cell>
          <cell r="AB545">
            <v>0</v>
          </cell>
          <cell r="AC545">
            <v>7.4724589843749998</v>
          </cell>
          <cell r="AD545">
            <v>1.4371662597656301</v>
          </cell>
          <cell r="AE545">
            <v>2.6057465820312502</v>
          </cell>
          <cell r="AF545">
            <v>0</v>
          </cell>
          <cell r="AG545">
            <v>6.5562510490417504E-4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0.15213824462890599</v>
          </cell>
          <cell r="AM545">
            <v>0.88187048339843799</v>
          </cell>
          <cell r="AN545">
            <v>0</v>
          </cell>
          <cell r="AO545">
            <v>7.4000000953674296E-3</v>
          </cell>
          <cell r="AP545">
            <v>3.5087051391601599E-2</v>
          </cell>
          <cell r="AQ545">
            <v>0</v>
          </cell>
          <cell r="AR545">
            <v>86565.221699218775</v>
          </cell>
          <cell r="AS545">
            <v>37395.279999999999</v>
          </cell>
          <cell r="AT545">
            <v>0</v>
          </cell>
          <cell r="AU545">
            <v>37795.404000000002</v>
          </cell>
          <cell r="AV545">
            <v>748.27337499999999</v>
          </cell>
          <cell r="AW545">
            <v>1210.0797500000001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1325.073875</v>
          </cell>
          <cell r="BE545">
            <v>7718.9454999999998</v>
          </cell>
          <cell r="BF545">
            <v>0</v>
          </cell>
          <cell r="BG545">
            <v>64.809199218749995</v>
          </cell>
          <cell r="BH545">
            <v>307.35599999999999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406658752</v>
          </cell>
          <cell r="BT545">
            <v>0</v>
          </cell>
          <cell r="BU545">
            <v>276107328</v>
          </cell>
          <cell r="BV545">
            <v>6917607</v>
          </cell>
          <cell r="BW545">
            <v>12821739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109070</v>
          </cell>
          <cell r="CT545">
            <v>8759</v>
          </cell>
          <cell r="CU545">
            <v>0</v>
          </cell>
          <cell r="CV545">
            <v>0</v>
          </cell>
          <cell r="CW545">
            <v>34149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Q545">
            <v>2.0882842391155521</v>
          </cell>
          <cell r="DR545">
            <v>5.4563243066116662</v>
          </cell>
          <cell r="DS545">
            <v>0</v>
          </cell>
          <cell r="DT545">
            <v>18430.8984375</v>
          </cell>
          <cell r="DV545">
            <v>0</v>
          </cell>
          <cell r="DW545">
            <v>0</v>
          </cell>
          <cell r="DX545">
            <v>0</v>
          </cell>
        </row>
        <row r="546">
          <cell r="A546" t="str">
            <v>ERCOTS2018</v>
          </cell>
          <cell r="B546" t="str">
            <v>ERCOT</v>
          </cell>
          <cell r="C546" t="str">
            <v>ERCOTS</v>
          </cell>
          <cell r="D546">
            <v>2018</v>
          </cell>
          <cell r="F546">
            <v>95399.423999999999</v>
          </cell>
          <cell r="G546">
            <v>10180.263671875</v>
          </cell>
          <cell r="H546">
            <v>24.505055661201482</v>
          </cell>
          <cell r="I546">
            <v>5.9600146484375003</v>
          </cell>
          <cell r="J546">
            <v>0</v>
          </cell>
          <cell r="K546">
            <v>9.4044501953124993</v>
          </cell>
          <cell r="L546">
            <v>1.6887158203124999</v>
          </cell>
          <cell r="M546">
            <v>3.61610913085938</v>
          </cell>
          <cell r="N546">
            <v>0</v>
          </cell>
          <cell r="O546">
            <v>4.0000000000000001E-3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0.44408300781249999</v>
          </cell>
          <cell r="U546">
            <v>3.1781479492187499</v>
          </cell>
          <cell r="V546">
            <v>0</v>
          </cell>
          <cell r="W546">
            <v>1.4800000190734901E-2</v>
          </cell>
          <cell r="X546">
            <v>0.19473490905761698</v>
          </cell>
          <cell r="Y546">
            <v>0</v>
          </cell>
          <cell r="Z546">
            <v>18.080146761000162</v>
          </cell>
          <cell r="AA546">
            <v>5.0596381835937496</v>
          </cell>
          <cell r="AB546">
            <v>0</v>
          </cell>
          <cell r="AC546">
            <v>7.8536796874999997</v>
          </cell>
          <cell r="AD546">
            <v>1.4266311035156301</v>
          </cell>
          <cell r="AE546">
            <v>2.6183757324218799</v>
          </cell>
          <cell r="AF546">
            <v>0</v>
          </cell>
          <cell r="AG546">
            <v>7.8620868921279897E-4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0.15213824462890599</v>
          </cell>
          <cell r="AM546">
            <v>0.91649096679687503</v>
          </cell>
          <cell r="AN546">
            <v>0</v>
          </cell>
          <cell r="AO546">
            <v>7.4000000953674296E-3</v>
          </cell>
          <cell r="AP546">
            <v>4.5006633758544898E-2</v>
          </cell>
          <cell r="AQ546">
            <v>0</v>
          </cell>
          <cell r="AR546">
            <v>88908.384980468763</v>
          </cell>
          <cell r="AS546">
            <v>35669.516000000003</v>
          </cell>
          <cell r="AT546">
            <v>0</v>
          </cell>
          <cell r="AU546">
            <v>40780.995999999999</v>
          </cell>
          <cell r="AV546">
            <v>711.67987500000004</v>
          </cell>
          <cell r="AW546">
            <v>1962.0264999999999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1311.6768750000001</v>
          </cell>
          <cell r="BE546">
            <v>8013.4234999999999</v>
          </cell>
          <cell r="BF546">
            <v>0</v>
          </cell>
          <cell r="BG546">
            <v>64.809199218749995</v>
          </cell>
          <cell r="BH546">
            <v>394.25703125000001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389189920</v>
          </cell>
          <cell r="BT546">
            <v>0</v>
          </cell>
          <cell r="BU546">
            <v>296631456</v>
          </cell>
          <cell r="BV546">
            <v>6550821.5</v>
          </cell>
          <cell r="BW546">
            <v>21588484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127248</v>
          </cell>
          <cell r="CT546">
            <v>11058</v>
          </cell>
          <cell r="CU546">
            <v>0</v>
          </cell>
          <cell r="CV546">
            <v>0</v>
          </cell>
          <cell r="CW546">
            <v>43163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400000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Q546">
            <v>2.1373465941769507</v>
          </cell>
          <cell r="DR546">
            <v>5.4103103954018952</v>
          </cell>
          <cell r="DS546">
            <v>0</v>
          </cell>
          <cell r="DT546">
            <v>18732.806640625</v>
          </cell>
          <cell r="DV546">
            <v>0</v>
          </cell>
          <cell r="DW546">
            <v>0</v>
          </cell>
          <cell r="DX546">
            <v>0</v>
          </cell>
        </row>
        <row r="547">
          <cell r="A547" t="str">
            <v>ERCOTS2019</v>
          </cell>
          <cell r="B547" t="str">
            <v>ERCOT</v>
          </cell>
          <cell r="C547" t="str">
            <v>ERCOTS</v>
          </cell>
          <cell r="D547">
            <v>2019</v>
          </cell>
          <cell r="F547">
            <v>96910.775999999998</v>
          </cell>
          <cell r="G547">
            <v>10474.177734375</v>
          </cell>
          <cell r="H547">
            <v>24.680346173286445</v>
          </cell>
          <cell r="I547">
            <v>5.9600146484375003</v>
          </cell>
          <cell r="J547">
            <v>0</v>
          </cell>
          <cell r="K547">
            <v>9.4044501953124993</v>
          </cell>
          <cell r="L547">
            <v>1.6887158203124999</v>
          </cell>
          <cell r="M547">
            <v>3.61610913085938</v>
          </cell>
          <cell r="N547">
            <v>0</v>
          </cell>
          <cell r="O547">
            <v>4.0000000000000001E-3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0.44408300781249999</v>
          </cell>
          <cell r="U547">
            <v>3.30539599609375</v>
          </cell>
          <cell r="V547">
            <v>0</v>
          </cell>
          <cell r="W547">
            <v>1.4800000190734901E-2</v>
          </cell>
          <cell r="X547">
            <v>0.24277737426757801</v>
          </cell>
          <cell r="Y547">
            <v>0</v>
          </cell>
          <cell r="Z547">
            <v>18.179554813325403</v>
          </cell>
          <cell r="AA547">
            <v>5.08578466796875</v>
          </cell>
          <cell r="AB547">
            <v>0</v>
          </cell>
          <cell r="AC547">
            <v>7.8603779296875</v>
          </cell>
          <cell r="AD547">
            <v>1.4365869140625001</v>
          </cell>
          <cell r="AE547">
            <v>2.6268095703125001</v>
          </cell>
          <cell r="AF547">
            <v>0</v>
          </cell>
          <cell r="AG547">
            <v>5.7930892705917406E-4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0.15213824462890599</v>
          </cell>
          <cell r="AM547">
            <v>0.95332000732421895</v>
          </cell>
          <cell r="AN547">
            <v>0</v>
          </cell>
          <cell r="AO547">
            <v>7.4000000953674296E-3</v>
          </cell>
          <cell r="AP547">
            <v>5.6558170318603503E-2</v>
          </cell>
          <cell r="AQ547">
            <v>0</v>
          </cell>
          <cell r="AR547">
            <v>91428.850636718751</v>
          </cell>
          <cell r="AS547">
            <v>35091.947999999997</v>
          </cell>
          <cell r="AT547">
            <v>0</v>
          </cell>
          <cell r="AU547">
            <v>43886.307999999997</v>
          </cell>
          <cell r="AV547">
            <v>749.62118750000002</v>
          </cell>
          <cell r="AW547">
            <v>1473.0895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1323.910875</v>
          </cell>
          <cell r="BE547">
            <v>8343.7185000000009</v>
          </cell>
          <cell r="BF547">
            <v>0</v>
          </cell>
          <cell r="BG547">
            <v>64.809199218749995</v>
          </cell>
          <cell r="BH547">
            <v>495.44537500000001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383244640</v>
          </cell>
          <cell r="BT547">
            <v>0</v>
          </cell>
          <cell r="BU547">
            <v>318545600</v>
          </cell>
          <cell r="BV547">
            <v>6942299.5</v>
          </cell>
          <cell r="BW547">
            <v>15579704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127248</v>
          </cell>
          <cell r="CT547">
            <v>11679</v>
          </cell>
          <cell r="CU547">
            <v>0</v>
          </cell>
          <cell r="CV547">
            <v>0</v>
          </cell>
          <cell r="CW547">
            <v>50432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Q547">
            <v>2.2040192460356391</v>
          </cell>
          <cell r="DR547">
            <v>5.5229502463697502</v>
          </cell>
          <cell r="DS547">
            <v>0</v>
          </cell>
          <cell r="DT547">
            <v>19041.3359375</v>
          </cell>
          <cell r="DV547">
            <v>0</v>
          </cell>
          <cell r="DW547">
            <v>0</v>
          </cell>
          <cell r="DX547">
            <v>0</v>
          </cell>
        </row>
        <row r="548">
          <cell r="A548" t="str">
            <v>ERCOTS2020</v>
          </cell>
          <cell r="B548" t="str">
            <v>ERCOT</v>
          </cell>
          <cell r="C548" t="str">
            <v>ERCOTS</v>
          </cell>
          <cell r="D548">
            <v>2020</v>
          </cell>
          <cell r="F548">
            <v>98667.623999999996</v>
          </cell>
          <cell r="G548">
            <v>11768.052734375</v>
          </cell>
          <cell r="H548">
            <v>26.813675793647775</v>
          </cell>
          <cell r="I548">
            <v>5.9600366210937503</v>
          </cell>
          <cell r="J548">
            <v>0</v>
          </cell>
          <cell r="K548">
            <v>9.4052783203124992</v>
          </cell>
          <cell r="L548">
            <v>1.6887843017578099</v>
          </cell>
          <cell r="M548">
            <v>3.61618530273438</v>
          </cell>
          <cell r="N548">
            <v>0</v>
          </cell>
          <cell r="O548">
            <v>4.0000000000000001E-3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0.44408300781249999</v>
          </cell>
          <cell r="U548">
            <v>3.46891625976563</v>
          </cell>
          <cell r="V548">
            <v>0</v>
          </cell>
          <cell r="W548">
            <v>1.4800000190734901E-2</v>
          </cell>
          <cell r="X548">
            <v>0.29724774169921897</v>
          </cell>
          <cell r="Y548">
            <v>0</v>
          </cell>
          <cell r="Z548">
            <v>19.929170717835422</v>
          </cell>
          <cell r="AA548">
            <v>5.0402573242187501</v>
          </cell>
          <cell r="AB548">
            <v>0</v>
          </cell>
          <cell r="AC548">
            <v>7.8522353515625003</v>
          </cell>
          <cell r="AD548">
            <v>1.4308487548828099</v>
          </cell>
          <cell r="AE548">
            <v>2.6020888671875002</v>
          </cell>
          <cell r="AF548">
            <v>0</v>
          </cell>
          <cell r="AG548">
            <v>1.13981258869171E-3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0.15223370361328101</v>
          </cell>
          <cell r="AM548">
            <v>1.00409851074219</v>
          </cell>
          <cell r="AN548">
            <v>0</v>
          </cell>
          <cell r="AO548">
            <v>7.4000000953674296E-3</v>
          </cell>
          <cell r="AP548">
            <v>6.940940856933589E-2</v>
          </cell>
          <cell r="AQ548">
            <v>0</v>
          </cell>
          <cell r="AR548">
            <v>102987.66867578124</v>
          </cell>
          <cell r="AS548">
            <v>33087.33</v>
          </cell>
          <cell r="AT548">
            <v>0</v>
          </cell>
          <cell r="AU548">
            <v>41337.964</v>
          </cell>
          <cell r="AV548">
            <v>631.2360625</v>
          </cell>
          <cell r="AW548">
            <v>1615.4917499999999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1307.59825</v>
          </cell>
          <cell r="BE548">
            <v>8793.8340000000007</v>
          </cell>
          <cell r="BF548">
            <v>0</v>
          </cell>
          <cell r="BG548">
            <v>64.986800781249997</v>
          </cell>
          <cell r="BH548">
            <v>609.57181249999996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363427328</v>
          </cell>
          <cell r="BT548">
            <v>0</v>
          </cell>
          <cell r="BU548">
            <v>301340704</v>
          </cell>
          <cell r="BV548">
            <v>5773253</v>
          </cell>
          <cell r="BW548">
            <v>17799842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2700000</v>
          </cell>
          <cell r="CR548">
            <v>0</v>
          </cell>
          <cell r="CS548">
            <v>181783</v>
          </cell>
          <cell r="CT548">
            <v>12462</v>
          </cell>
          <cell r="CU548">
            <v>0</v>
          </cell>
          <cell r="CV548">
            <v>0</v>
          </cell>
          <cell r="CW548">
            <v>56603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Q548">
            <v>2.2736337125423876</v>
          </cell>
          <cell r="DR548">
            <v>5.6511175801859146</v>
          </cell>
          <cell r="DS548">
            <v>0</v>
          </cell>
          <cell r="DT548">
            <v>19352.23828125</v>
          </cell>
          <cell r="DV548">
            <v>1.9143442382812501</v>
          </cell>
          <cell r="DW548">
            <v>1.7694589843749999</v>
          </cell>
          <cell r="DX548">
            <v>15539.656000000001</v>
          </cell>
        </row>
        <row r="549">
          <cell r="A549" t="str">
            <v>ERCOTS2021</v>
          </cell>
          <cell r="B549" t="str">
            <v>ERCOT</v>
          </cell>
          <cell r="C549" t="str">
            <v>ERCOTS</v>
          </cell>
          <cell r="D549">
            <v>2021</v>
          </cell>
          <cell r="F549">
            <v>99921.36</v>
          </cell>
          <cell r="G549">
            <v>12302.298828125</v>
          </cell>
          <cell r="H549">
            <v>27.804100354194645</v>
          </cell>
          <cell r="I549">
            <v>5.9600146484375003</v>
          </cell>
          <cell r="J549">
            <v>0</v>
          </cell>
          <cell r="K549">
            <v>9.4044501953124993</v>
          </cell>
          <cell r="L549">
            <v>1.6887158203124999</v>
          </cell>
          <cell r="M549">
            <v>3.61610913085938</v>
          </cell>
          <cell r="N549">
            <v>0</v>
          </cell>
          <cell r="O549">
            <v>4.0000000000000001E-3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0.44408300781249999</v>
          </cell>
          <cell r="U549">
            <v>3.6144267578124998</v>
          </cell>
          <cell r="V549">
            <v>0</v>
          </cell>
          <cell r="W549">
            <v>1.4800000190734901E-2</v>
          </cell>
          <cell r="X549">
            <v>0.35750079345703101</v>
          </cell>
          <cell r="Y549">
            <v>0</v>
          </cell>
          <cell r="Z549">
            <v>20.701477173924459</v>
          </cell>
          <cell r="AA549">
            <v>5.0209384765624998</v>
          </cell>
          <cell r="AB549">
            <v>0</v>
          </cell>
          <cell r="AC549">
            <v>7.84465234375</v>
          </cell>
          <cell r="AD549">
            <v>1.4063739013671901</v>
          </cell>
          <cell r="AE549">
            <v>2.6111184082031298</v>
          </cell>
          <cell r="AF549">
            <v>0</v>
          </cell>
          <cell r="AG549">
            <v>1.6600748300552399E-3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0.15213824462890599</v>
          </cell>
          <cell r="AM549">
            <v>1.0826198730468799</v>
          </cell>
          <cell r="AN549">
            <v>0</v>
          </cell>
          <cell r="AO549">
            <v>7.4000000953674296E-3</v>
          </cell>
          <cell r="AP549">
            <v>8.3548507690429707E-2</v>
          </cell>
          <cell r="AQ549">
            <v>0</v>
          </cell>
          <cell r="AR549">
            <v>107343.22976171874</v>
          </cell>
          <cell r="AS549">
            <v>32014.632000000001</v>
          </cell>
          <cell r="AT549">
            <v>0</v>
          </cell>
          <cell r="AU549">
            <v>39037.451999999997</v>
          </cell>
          <cell r="AV549">
            <v>641.33156250000002</v>
          </cell>
          <cell r="AW549">
            <v>2348.57375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1281.040125</v>
          </cell>
          <cell r="BE549">
            <v>9408.2189999999991</v>
          </cell>
          <cell r="BF549">
            <v>0</v>
          </cell>
          <cell r="BG549">
            <v>64.809199218749995</v>
          </cell>
          <cell r="BH549">
            <v>731.75212499999998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352834624</v>
          </cell>
          <cell r="BT549">
            <v>0</v>
          </cell>
          <cell r="BU549">
            <v>285317728</v>
          </cell>
          <cell r="BV549">
            <v>5864209.5</v>
          </cell>
          <cell r="BW549">
            <v>26506334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127248</v>
          </cell>
          <cell r="CT549">
            <v>11319</v>
          </cell>
          <cell r="CU549">
            <v>0</v>
          </cell>
          <cell r="CV549">
            <v>0</v>
          </cell>
          <cell r="CW549">
            <v>61886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Q549">
            <v>2.3552179434068239</v>
          </cell>
          <cell r="DR549">
            <v>5.8049341574737339</v>
          </cell>
          <cell r="DS549">
            <v>0</v>
          </cell>
          <cell r="DT549">
            <v>19654.591796875</v>
          </cell>
          <cell r="DV549">
            <v>2.7</v>
          </cell>
          <cell r="DW549">
            <v>2.4910273437499999</v>
          </cell>
          <cell r="DX549">
            <v>21815.42</v>
          </cell>
        </row>
        <row r="550">
          <cell r="A550" t="str">
            <v>ERCOTS2022</v>
          </cell>
          <cell r="B550" t="str">
            <v>ERCOT</v>
          </cell>
          <cell r="C550" t="str">
            <v>ERCOTS</v>
          </cell>
          <cell r="D550">
            <v>2022</v>
          </cell>
          <cell r="F550">
            <v>101408.568</v>
          </cell>
          <cell r="G550">
            <v>12355.9892578125</v>
          </cell>
          <cell r="H550">
            <v>28.007206097602854</v>
          </cell>
          <cell r="I550">
            <v>5.9600146484375003</v>
          </cell>
          <cell r="J550">
            <v>0</v>
          </cell>
          <cell r="K550">
            <v>9.4044501953124993</v>
          </cell>
          <cell r="L550">
            <v>1.6887158203124999</v>
          </cell>
          <cell r="M550">
            <v>3.61610913085938</v>
          </cell>
          <cell r="N550">
            <v>0</v>
          </cell>
          <cell r="O550">
            <v>4.0000000000000001E-3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0.44408300781249999</v>
          </cell>
          <cell r="U550">
            <v>3.7538767089843801</v>
          </cell>
          <cell r="V550">
            <v>0</v>
          </cell>
          <cell r="W550">
            <v>1.4800000190734901E-2</v>
          </cell>
          <cell r="X550">
            <v>0.42115658569335895</v>
          </cell>
          <cell r="Y550">
            <v>0</v>
          </cell>
          <cell r="Z550">
            <v>20.781042844891552</v>
          </cell>
          <cell r="AA550">
            <v>5.0227592773437504</v>
          </cell>
          <cell r="AB550">
            <v>0</v>
          </cell>
          <cell r="AC550">
            <v>7.8515639648437503</v>
          </cell>
          <cell r="AD550">
            <v>1.4226467285156299</v>
          </cell>
          <cell r="AE550">
            <v>2.6061982421874998</v>
          </cell>
          <cell r="AF550">
            <v>0</v>
          </cell>
          <cell r="AG550">
            <v>1.5305858850479098E-3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0.15213824462890599</v>
          </cell>
          <cell r="AM550">
            <v>1.1259443359375001</v>
          </cell>
          <cell r="AN550">
            <v>0</v>
          </cell>
          <cell r="AO550">
            <v>7.4000000953674296E-3</v>
          </cell>
          <cell r="AP550">
            <v>9.9834121704101608E-2</v>
          </cell>
          <cell r="AQ550">
            <v>0</v>
          </cell>
          <cell r="AR550">
            <v>107743.45788671877</v>
          </cell>
          <cell r="AS550">
            <v>30914.173999999999</v>
          </cell>
          <cell r="AT550">
            <v>0</v>
          </cell>
          <cell r="AU550">
            <v>40687.184000000001</v>
          </cell>
          <cell r="AV550">
            <v>510.32162499999998</v>
          </cell>
          <cell r="AW550">
            <v>1771.0538750000001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1294.12925</v>
          </cell>
          <cell r="BE550">
            <v>9811.7360000000008</v>
          </cell>
          <cell r="BF550">
            <v>0</v>
          </cell>
          <cell r="BG550">
            <v>64.809199218749995</v>
          </cell>
          <cell r="BH550">
            <v>874.06393749999995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341684256</v>
          </cell>
          <cell r="BT550">
            <v>0</v>
          </cell>
          <cell r="BU550">
            <v>297431584</v>
          </cell>
          <cell r="BV550">
            <v>4618009</v>
          </cell>
          <cell r="BW550">
            <v>19836464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145426</v>
          </cell>
          <cell r="CT550">
            <v>11978</v>
          </cell>
          <cell r="CU550">
            <v>0</v>
          </cell>
          <cell r="CV550">
            <v>0</v>
          </cell>
          <cell r="CW550">
            <v>64523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Q550">
            <v>2.437473479901866</v>
          </cell>
          <cell r="DR550">
            <v>6.0046098702147246</v>
          </cell>
          <cell r="DS550">
            <v>0</v>
          </cell>
          <cell r="DT550">
            <v>19958.046875</v>
          </cell>
          <cell r="DV550">
            <v>2.7</v>
          </cell>
          <cell r="DW550">
            <v>2.4910273437499999</v>
          </cell>
          <cell r="DX550">
            <v>21815.986000000001</v>
          </cell>
        </row>
        <row r="551">
          <cell r="A551" t="str">
            <v>ERCOTS2023</v>
          </cell>
          <cell r="B551" t="str">
            <v>ERCOT</v>
          </cell>
          <cell r="C551" t="str">
            <v>ERCOTS</v>
          </cell>
          <cell r="D551">
            <v>2023</v>
          </cell>
          <cell r="F551">
            <v>102870.912</v>
          </cell>
          <cell r="G551">
            <v>12712.529296875</v>
          </cell>
          <cell r="H551">
            <v>28.600699414253242</v>
          </cell>
          <cell r="I551">
            <v>5.9600146484375003</v>
          </cell>
          <cell r="J551">
            <v>0</v>
          </cell>
          <cell r="K551">
            <v>9.8044501953124996</v>
          </cell>
          <cell r="L551">
            <v>1.6887158203124999</v>
          </cell>
          <cell r="M551">
            <v>3.61610913085938</v>
          </cell>
          <cell r="N551">
            <v>0</v>
          </cell>
          <cell r="O551">
            <v>4.0000000000000001E-3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0.44408300781249999</v>
          </cell>
          <cell r="U551">
            <v>3.8810002441406302</v>
          </cell>
          <cell r="V551">
            <v>0</v>
          </cell>
          <cell r="W551">
            <v>1.4800000190734901E-2</v>
          </cell>
          <cell r="X551">
            <v>0.48752636718749998</v>
          </cell>
          <cell r="Y551">
            <v>0</v>
          </cell>
          <cell r="Z551">
            <v>21.193526334643373</v>
          </cell>
          <cell r="AA551">
            <v>4.9981552734374999</v>
          </cell>
          <cell r="AB551">
            <v>0</v>
          </cell>
          <cell r="AC551">
            <v>8.2347587890625</v>
          </cell>
          <cell r="AD551">
            <v>1.41194995117188</v>
          </cell>
          <cell r="AE551">
            <v>2.61649682617188</v>
          </cell>
          <cell r="AF551">
            <v>0</v>
          </cell>
          <cell r="AG551">
            <v>1.6694864034652701E-3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0.15213824462890599</v>
          </cell>
          <cell r="AM551">
            <v>1.1645095214843799</v>
          </cell>
          <cell r="AN551">
            <v>0</v>
          </cell>
          <cell r="AO551">
            <v>7.4000000953674296E-3</v>
          </cell>
          <cell r="AP551">
            <v>0.1154208984375</v>
          </cell>
          <cell r="AQ551">
            <v>0</v>
          </cell>
          <cell r="AR551">
            <v>110816.19879296875</v>
          </cell>
          <cell r="AS551">
            <v>30443.511999999999</v>
          </cell>
          <cell r="AT551">
            <v>0</v>
          </cell>
          <cell r="AU551">
            <v>43365.124000000003</v>
          </cell>
          <cell r="AV551">
            <v>487.70090625</v>
          </cell>
          <cell r="AW551">
            <v>2204.5835000000002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1285.415125</v>
          </cell>
          <cell r="BE551">
            <v>10140.215</v>
          </cell>
          <cell r="BF551">
            <v>0</v>
          </cell>
          <cell r="BG551">
            <v>64.809199218749995</v>
          </cell>
          <cell r="BH551">
            <v>1010.8990625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337090528</v>
          </cell>
          <cell r="BT551">
            <v>0</v>
          </cell>
          <cell r="BU551">
            <v>315519232</v>
          </cell>
          <cell r="BV551">
            <v>4389789.5</v>
          </cell>
          <cell r="BW551">
            <v>24902932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118159</v>
          </cell>
          <cell r="CT551">
            <v>12215</v>
          </cell>
          <cell r="CU551">
            <v>0</v>
          </cell>
          <cell r="CV551">
            <v>0</v>
          </cell>
          <cell r="CW551">
            <v>67275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400000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Q551">
            <v>2.5217910454013115</v>
          </cell>
          <cell r="DR551">
            <v>6.1935725363327458</v>
          </cell>
          <cell r="DS551">
            <v>0</v>
          </cell>
          <cell r="DT551">
            <v>20256.365234375</v>
          </cell>
          <cell r="DV551">
            <v>2.7</v>
          </cell>
          <cell r="DW551">
            <v>2.4910273437499999</v>
          </cell>
          <cell r="DX551">
            <v>21813.94</v>
          </cell>
        </row>
        <row r="552">
          <cell r="A552" t="str">
            <v>ERCOTS2024</v>
          </cell>
          <cell r="B552" t="str">
            <v>ERCOT</v>
          </cell>
          <cell r="C552" t="str">
            <v>ERCOTS</v>
          </cell>
          <cell r="D552">
            <v>2024</v>
          </cell>
          <cell r="F552">
            <v>104561.304</v>
          </cell>
          <cell r="G552">
            <v>12556.7138671875</v>
          </cell>
          <cell r="H552">
            <v>28.788709118843084</v>
          </cell>
          <cell r="I552">
            <v>5.9600366210937503</v>
          </cell>
          <cell r="J552">
            <v>0</v>
          </cell>
          <cell r="K552">
            <v>9.8052783203124996</v>
          </cell>
          <cell r="L552">
            <v>1.6887843017578099</v>
          </cell>
          <cell r="M552">
            <v>3.61618530273438</v>
          </cell>
          <cell r="N552">
            <v>0</v>
          </cell>
          <cell r="O552">
            <v>4.0000000000000001E-3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0.44408300781249999</v>
          </cell>
          <cell r="U552">
            <v>3.9989426269531299</v>
          </cell>
          <cell r="V552">
            <v>0</v>
          </cell>
          <cell r="W552">
            <v>1.4800000190734901E-2</v>
          </cell>
          <cell r="X552">
            <v>0.55659893798828097</v>
          </cell>
          <cell r="Y552">
            <v>0</v>
          </cell>
          <cell r="Z552">
            <v>21.21553768014908</v>
          </cell>
          <cell r="AA552">
            <v>4.9632353515625001</v>
          </cell>
          <cell r="AB552">
            <v>0</v>
          </cell>
          <cell r="AC552">
            <v>8.220798828125</v>
          </cell>
          <cell r="AD552">
            <v>1.39160998535156</v>
          </cell>
          <cell r="AE552">
            <v>2.6553164062499999</v>
          </cell>
          <cell r="AF552">
            <v>0</v>
          </cell>
          <cell r="AG552">
            <v>1.8458709716796899E-3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0.15223370361328101</v>
          </cell>
          <cell r="AM552">
            <v>1.20044018554688</v>
          </cell>
          <cell r="AN552">
            <v>0</v>
          </cell>
          <cell r="AO552">
            <v>7.4000000953674296E-3</v>
          </cell>
          <cell r="AP552">
            <v>0.13150158691406302</v>
          </cell>
          <cell r="AQ552">
            <v>0</v>
          </cell>
          <cell r="AR552">
            <v>109706.92261328123</v>
          </cell>
          <cell r="AS552">
            <v>30065.526000000002</v>
          </cell>
          <cell r="AT552">
            <v>0</v>
          </cell>
          <cell r="AU552">
            <v>41530.652000000002</v>
          </cell>
          <cell r="AV552">
            <v>599.41093750000005</v>
          </cell>
          <cell r="AW552">
            <v>2691.4974999999999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1274.168375</v>
          </cell>
          <cell r="BE552">
            <v>10451.191999999999</v>
          </cell>
          <cell r="BF552">
            <v>0</v>
          </cell>
          <cell r="BG552">
            <v>64.986800781249997</v>
          </cell>
          <cell r="BH552">
            <v>1154.1569999999999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333696032</v>
          </cell>
          <cell r="BT552">
            <v>0</v>
          </cell>
          <cell r="BU552">
            <v>302560544</v>
          </cell>
          <cell r="BV552">
            <v>5493471.5</v>
          </cell>
          <cell r="BW552">
            <v>30595276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118159</v>
          </cell>
          <cell r="CT552">
            <v>12353</v>
          </cell>
          <cell r="CU552">
            <v>0</v>
          </cell>
          <cell r="CV552">
            <v>0</v>
          </cell>
          <cell r="CW552">
            <v>70145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Q552">
            <v>2.5960739098629739</v>
          </cell>
          <cell r="DR552">
            <v>6.3073372019056126</v>
          </cell>
          <cell r="DS552">
            <v>0</v>
          </cell>
          <cell r="DT552">
            <v>20549.7421875</v>
          </cell>
          <cell r="DV552">
            <v>2.7</v>
          </cell>
          <cell r="DW552">
            <v>2.4911557617187499</v>
          </cell>
          <cell r="DX552">
            <v>21875.331999999999</v>
          </cell>
        </row>
        <row r="553">
          <cell r="A553" t="str">
            <v>ERCOTS2025</v>
          </cell>
          <cell r="B553" t="str">
            <v>ERCOT</v>
          </cell>
          <cell r="C553" t="str">
            <v>ERCOTS</v>
          </cell>
          <cell r="D553">
            <v>2025</v>
          </cell>
          <cell r="F553">
            <v>105820.944</v>
          </cell>
          <cell r="G553">
            <v>12563.4404296875</v>
          </cell>
          <cell r="H553">
            <v>28.984471997261053</v>
          </cell>
          <cell r="I553">
            <v>5.9600146484375003</v>
          </cell>
          <cell r="J553">
            <v>0</v>
          </cell>
          <cell r="K553">
            <v>9.8044501953124996</v>
          </cell>
          <cell r="L553">
            <v>1.6887158203124999</v>
          </cell>
          <cell r="M553">
            <v>3.61610913085938</v>
          </cell>
          <cell r="N553">
            <v>0</v>
          </cell>
          <cell r="O553">
            <v>4.0000000000000001E-3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0.44408300781249999</v>
          </cell>
          <cell r="U553">
            <v>4.1234189453125003</v>
          </cell>
          <cell r="V553">
            <v>0</v>
          </cell>
          <cell r="W553">
            <v>1.4800000190734901E-2</v>
          </cell>
          <cell r="X553">
            <v>0.62888024902343798</v>
          </cell>
          <cell r="Y553">
            <v>0</v>
          </cell>
          <cell r="Z553">
            <v>21.248283324956894</v>
          </cell>
          <cell r="AA553">
            <v>4.9573964843749998</v>
          </cell>
          <cell r="AB553">
            <v>0</v>
          </cell>
          <cell r="AC553">
            <v>8.2227109375000005</v>
          </cell>
          <cell r="AD553">
            <v>1.3918843994140599</v>
          </cell>
          <cell r="AE553">
            <v>2.63662329101563</v>
          </cell>
          <cell r="AF553">
            <v>0</v>
          </cell>
          <cell r="AG553">
            <v>1.7949306964874301E-3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0.15213824462890599</v>
          </cell>
          <cell r="AM553">
            <v>1.23890173339844</v>
          </cell>
          <cell r="AN553">
            <v>0</v>
          </cell>
          <cell r="AO553">
            <v>7.4000000953674296E-3</v>
          </cell>
          <cell r="AP553">
            <v>0.14840596008300802</v>
          </cell>
          <cell r="AQ553">
            <v>0</v>
          </cell>
          <cell r="AR553">
            <v>109392.83038671876</v>
          </cell>
          <cell r="AS553">
            <v>28937.366000000002</v>
          </cell>
          <cell r="AT553">
            <v>0</v>
          </cell>
          <cell r="AU553">
            <v>42054.868000000002</v>
          </cell>
          <cell r="AV553">
            <v>432.14356249999997</v>
          </cell>
          <cell r="AW553">
            <v>2753.45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1271.3981249999999</v>
          </cell>
          <cell r="BE553">
            <v>10767.1</v>
          </cell>
          <cell r="BF553">
            <v>0</v>
          </cell>
          <cell r="BG553">
            <v>64.809199218749995</v>
          </cell>
          <cell r="BH553">
            <v>1299.3254999999999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322461792</v>
          </cell>
          <cell r="BT553">
            <v>0</v>
          </cell>
          <cell r="BU553">
            <v>306786368</v>
          </cell>
          <cell r="BV553">
            <v>3875434.25</v>
          </cell>
          <cell r="BW553">
            <v>31668944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127248</v>
          </cell>
          <cell r="CT553">
            <v>12326</v>
          </cell>
          <cell r="CU553">
            <v>0</v>
          </cell>
          <cell r="CV553">
            <v>0</v>
          </cell>
          <cell r="CW553">
            <v>73136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Q553">
            <v>2.6794279087799651</v>
          </cell>
          <cell r="DR553">
            <v>6.4029014320479849</v>
          </cell>
          <cell r="DS553">
            <v>0</v>
          </cell>
          <cell r="DT553">
            <v>20854.681640625</v>
          </cell>
          <cell r="DV553">
            <v>2.7</v>
          </cell>
          <cell r="DW553">
            <v>2.4910273437499999</v>
          </cell>
          <cell r="DX553">
            <v>21812.37</v>
          </cell>
        </row>
        <row r="554">
          <cell r="A554" t="str">
            <v>ERCOTS2026</v>
          </cell>
          <cell r="B554" t="str">
            <v>ERCOT</v>
          </cell>
          <cell r="C554" t="str">
            <v>ERCOTS</v>
          </cell>
          <cell r="D554">
            <v>2026</v>
          </cell>
          <cell r="F554">
            <v>107294.136</v>
          </cell>
          <cell r="G554">
            <v>12854.6865234375</v>
          </cell>
          <cell r="H554">
            <v>29.472662182807923</v>
          </cell>
          <cell r="I554">
            <v>5.85793212890625</v>
          </cell>
          <cell r="J554">
            <v>0</v>
          </cell>
          <cell r="K554">
            <v>10.2044501953125</v>
          </cell>
          <cell r="L554">
            <v>1.6887158203124999</v>
          </cell>
          <cell r="M554">
            <v>3.61610913085938</v>
          </cell>
          <cell r="N554">
            <v>0</v>
          </cell>
          <cell r="O554">
            <v>4.0000000000000001E-3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0.44408300781249999</v>
          </cell>
          <cell r="U554">
            <v>4.2384653320312502</v>
          </cell>
          <cell r="V554">
            <v>0</v>
          </cell>
          <cell r="W554">
            <v>1.4800000190734901E-2</v>
          </cell>
          <cell r="X554">
            <v>0.70410656738281296</v>
          </cell>
          <cell r="Y554">
            <v>0</v>
          </cell>
          <cell r="Z554">
            <v>21.599052294731145</v>
          </cell>
          <cell r="AA554">
            <v>4.87452490234375</v>
          </cell>
          <cell r="AB554">
            <v>0</v>
          </cell>
          <cell r="AC554">
            <v>8.6035673828124999</v>
          </cell>
          <cell r="AD554">
            <v>1.3826446533203101</v>
          </cell>
          <cell r="AE554">
            <v>2.6402575683593801</v>
          </cell>
          <cell r="AF554">
            <v>0</v>
          </cell>
          <cell r="AG554">
            <v>1.63155794143677E-3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0.15213824462890599</v>
          </cell>
          <cell r="AM554">
            <v>1.27361450195313</v>
          </cell>
          <cell r="AN554">
            <v>0</v>
          </cell>
          <cell r="AO554">
            <v>7.4000000953674296E-3</v>
          </cell>
          <cell r="AP554">
            <v>0.172246139526367</v>
          </cell>
          <cell r="AQ554">
            <v>0</v>
          </cell>
          <cell r="AR554">
            <v>111919.41629296877</v>
          </cell>
          <cell r="AS554">
            <v>27330.5</v>
          </cell>
          <cell r="AT554">
            <v>0</v>
          </cell>
          <cell r="AU554">
            <v>45482.656000000003</v>
          </cell>
          <cell r="AV554">
            <v>422.51034375</v>
          </cell>
          <cell r="AW554">
            <v>2931.4520000000002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1275.2235000000001</v>
          </cell>
          <cell r="BE554">
            <v>11087.74</v>
          </cell>
          <cell r="BF554">
            <v>0</v>
          </cell>
          <cell r="BG554">
            <v>64.809199218749995</v>
          </cell>
          <cell r="BH554">
            <v>1508.3652500000001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305515008</v>
          </cell>
          <cell r="BT554">
            <v>0</v>
          </cell>
          <cell r="BU554">
            <v>329843232</v>
          </cell>
          <cell r="BV554">
            <v>3805771.5</v>
          </cell>
          <cell r="BW554">
            <v>33882720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109070</v>
          </cell>
          <cell r="CT554">
            <v>0</v>
          </cell>
          <cell r="CU554">
            <v>0</v>
          </cell>
          <cell r="CV554">
            <v>0</v>
          </cell>
          <cell r="CW554">
            <v>76250</v>
          </cell>
          <cell r="CX554">
            <v>0</v>
          </cell>
          <cell r="CY554">
            <v>405000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400000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Q554">
            <v>2.7553014269596865</v>
          </cell>
          <cell r="DR554">
            <v>6.3624384143798345</v>
          </cell>
          <cell r="DS554">
            <v>0</v>
          </cell>
          <cell r="DT554">
            <v>21151.791015625</v>
          </cell>
          <cell r="DV554">
            <v>2.7</v>
          </cell>
          <cell r="DW554">
            <v>2.4910273437499999</v>
          </cell>
          <cell r="DX554">
            <v>21816.16</v>
          </cell>
        </row>
        <row r="555">
          <cell r="A555" t="str">
            <v>ERCOTS2027</v>
          </cell>
          <cell r="B555" t="str">
            <v>ERCOT</v>
          </cell>
          <cell r="C555" t="str">
            <v>ERCOTS</v>
          </cell>
          <cell r="D555">
            <v>2027</v>
          </cell>
          <cell r="F555">
            <v>108741.216</v>
          </cell>
          <cell r="G555">
            <v>12905.376953125</v>
          </cell>
          <cell r="H555">
            <v>30.661256665229804</v>
          </cell>
          <cell r="I555">
            <v>5.4529321289062498</v>
          </cell>
          <cell r="J555">
            <v>0</v>
          </cell>
          <cell r="K555">
            <v>10.2044501953125</v>
          </cell>
          <cell r="L555">
            <v>3.0887158203124998</v>
          </cell>
          <cell r="M555">
            <v>3.61610913085938</v>
          </cell>
          <cell r="N555">
            <v>0</v>
          </cell>
          <cell r="O555">
            <v>4.0000000000000001E-3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0.44408300781249999</v>
          </cell>
          <cell r="U555">
            <v>4.3536357421874996</v>
          </cell>
          <cell r="V555">
            <v>0</v>
          </cell>
          <cell r="W555">
            <v>1.4800000190734901E-2</v>
          </cell>
          <cell r="X555">
            <v>0.78253063964843794</v>
          </cell>
          <cell r="Y555">
            <v>0</v>
          </cell>
          <cell r="Z555">
            <v>22.659297553420075</v>
          </cell>
          <cell r="AA555">
            <v>4.52824169921875</v>
          </cell>
          <cell r="AB555">
            <v>0</v>
          </cell>
          <cell r="AC555">
            <v>8.6087402343750004</v>
          </cell>
          <cell r="AD555">
            <v>2.7363330078125001</v>
          </cell>
          <cell r="AE555">
            <v>2.6340085449218802</v>
          </cell>
          <cell r="AF555">
            <v>0</v>
          </cell>
          <cell r="AG555">
            <v>1.55706870555878E-3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0.15213824462890599</v>
          </cell>
          <cell r="AM555">
            <v>1.3088845214843801</v>
          </cell>
          <cell r="AN555">
            <v>0</v>
          </cell>
          <cell r="AO555">
            <v>7.4000000953674296E-3</v>
          </cell>
          <cell r="AP555">
            <v>0.19096688842773402</v>
          </cell>
          <cell r="AQ555">
            <v>0</v>
          </cell>
          <cell r="AR555">
            <v>112359.50269921875</v>
          </cell>
          <cell r="AS555">
            <v>25318.882000000001</v>
          </cell>
          <cell r="AT555">
            <v>0</v>
          </cell>
          <cell r="AU555">
            <v>46546.351999999999</v>
          </cell>
          <cell r="AV555">
            <v>1189.8096250000001</v>
          </cell>
          <cell r="AW555">
            <v>3068.6685000000002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1274.12925</v>
          </cell>
          <cell r="BE555">
            <v>11407.99</v>
          </cell>
          <cell r="BF555">
            <v>0</v>
          </cell>
          <cell r="BG555">
            <v>64.809199218749995</v>
          </cell>
          <cell r="BH555">
            <v>1672.6881249999999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280309216</v>
          </cell>
          <cell r="BT555">
            <v>0</v>
          </cell>
          <cell r="BU555">
            <v>337572096</v>
          </cell>
          <cell r="BV555">
            <v>11286631</v>
          </cell>
          <cell r="BW555">
            <v>35417520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118159</v>
          </cell>
          <cell r="CT555">
            <v>0</v>
          </cell>
          <cell r="CU555">
            <v>0</v>
          </cell>
          <cell r="CV555">
            <v>0</v>
          </cell>
          <cell r="CW555">
            <v>79489</v>
          </cell>
          <cell r="CX555">
            <v>0</v>
          </cell>
          <cell r="CY555">
            <v>405000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1400000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Q555">
            <v>2.8280106120378146</v>
          </cell>
          <cell r="DR555">
            <v>6.4684945108733158</v>
          </cell>
          <cell r="DS555">
            <v>0</v>
          </cell>
          <cell r="DT555">
            <v>21442.07421875</v>
          </cell>
          <cell r="DV555">
            <v>2.7</v>
          </cell>
          <cell r="DW555">
            <v>2.4910273437499999</v>
          </cell>
          <cell r="DX555">
            <v>21816.173999999999</v>
          </cell>
        </row>
        <row r="556">
          <cell r="A556" t="str">
            <v>ERCOTS2028</v>
          </cell>
          <cell r="B556" t="str">
            <v>ERCOT</v>
          </cell>
          <cell r="C556" t="str">
            <v>ERCOTS</v>
          </cell>
          <cell r="D556">
            <v>2028</v>
          </cell>
          <cell r="F556">
            <v>110443.272</v>
          </cell>
          <cell r="G556">
            <v>12765.1396484375</v>
          </cell>
          <cell r="H556">
            <v>30.727787610054026</v>
          </cell>
          <cell r="I556">
            <v>5.1500366210937498</v>
          </cell>
          <cell r="J556">
            <v>0</v>
          </cell>
          <cell r="K556">
            <v>10.2052783203125</v>
          </cell>
          <cell r="L556">
            <v>3.2637844238281302</v>
          </cell>
          <cell r="M556">
            <v>3.61618530273438</v>
          </cell>
          <cell r="N556">
            <v>0</v>
          </cell>
          <cell r="O556">
            <v>4.0000000000000001E-3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0.44408300781249999</v>
          </cell>
          <cell r="U556">
            <v>4.4654936523437501</v>
          </cell>
          <cell r="V556">
            <v>0</v>
          </cell>
          <cell r="W556">
            <v>1.4800000190734901E-2</v>
          </cell>
          <cell r="X556">
            <v>0.86412628173828099</v>
          </cell>
          <cell r="Y556">
            <v>0</v>
          </cell>
          <cell r="Z556">
            <v>22.638535832524312</v>
          </cell>
          <cell r="AA556">
            <v>4.2808305664062498</v>
          </cell>
          <cell r="AB556">
            <v>0</v>
          </cell>
          <cell r="AC556">
            <v>8.6048681640625002</v>
          </cell>
          <cell r="AD556">
            <v>2.8987045898437498</v>
          </cell>
          <cell r="AE556">
            <v>2.6463811035156302</v>
          </cell>
          <cell r="AF556">
            <v>0</v>
          </cell>
          <cell r="AG556">
            <v>1.4990373849868802E-3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0.15223370361328101</v>
          </cell>
          <cell r="AM556">
            <v>1.3452258300781299</v>
          </cell>
          <cell r="AN556">
            <v>0</v>
          </cell>
          <cell r="AO556">
            <v>7.4000000953674296E-3</v>
          </cell>
          <cell r="AP556">
            <v>0.210237075805664</v>
          </cell>
          <cell r="AQ556">
            <v>0</v>
          </cell>
          <cell r="AR556">
            <v>111430.41730078126</v>
          </cell>
          <cell r="AS556">
            <v>23759.382000000001</v>
          </cell>
          <cell r="AT556">
            <v>0</v>
          </cell>
          <cell r="AU556">
            <v>46654.1</v>
          </cell>
          <cell r="AV556">
            <v>1114.2997499999999</v>
          </cell>
          <cell r="AW556">
            <v>3061.4765000000002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1284.23425</v>
          </cell>
          <cell r="BE556">
            <v>11767.993</v>
          </cell>
          <cell r="BF556">
            <v>0</v>
          </cell>
          <cell r="BG556">
            <v>64.986800781249997</v>
          </cell>
          <cell r="BH556">
            <v>1846.7090000000001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261663456</v>
          </cell>
          <cell r="BT556">
            <v>0</v>
          </cell>
          <cell r="BU556">
            <v>339310976</v>
          </cell>
          <cell r="BV556">
            <v>10548845</v>
          </cell>
          <cell r="BW556">
            <v>35714816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109070</v>
          </cell>
          <cell r="CT556">
            <v>0</v>
          </cell>
          <cell r="CU556">
            <v>0</v>
          </cell>
          <cell r="CV556">
            <v>0</v>
          </cell>
          <cell r="CW556">
            <v>82854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175000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Q556">
            <v>2.8936487218146349</v>
          </cell>
          <cell r="DR556">
            <v>6.6668503526393437</v>
          </cell>
          <cell r="DS556">
            <v>0</v>
          </cell>
          <cell r="DT556">
            <v>21733.734375</v>
          </cell>
          <cell r="DV556">
            <v>2.7</v>
          </cell>
          <cell r="DW556">
            <v>2.4911557617187499</v>
          </cell>
          <cell r="DX556">
            <v>21877.236000000001</v>
          </cell>
        </row>
        <row r="557">
          <cell r="A557" t="str">
            <v>ERCOTS2029</v>
          </cell>
          <cell r="B557" t="str">
            <v>ERCOT</v>
          </cell>
          <cell r="C557" t="str">
            <v>ERCOTS</v>
          </cell>
          <cell r="D557">
            <v>2029</v>
          </cell>
          <cell r="F557">
            <v>111657.336</v>
          </cell>
          <cell r="G557">
            <v>13153.0390625</v>
          </cell>
          <cell r="H557">
            <v>31.496412671089178</v>
          </cell>
          <cell r="I557">
            <v>5.1500146484374998</v>
          </cell>
          <cell r="J557">
            <v>0</v>
          </cell>
          <cell r="K557">
            <v>10.6044501953125</v>
          </cell>
          <cell r="L557">
            <v>3.4387158203124999</v>
          </cell>
          <cell r="M557">
            <v>3.61610913085938</v>
          </cell>
          <cell r="N557">
            <v>0</v>
          </cell>
          <cell r="O557">
            <v>4.0000000000000001E-3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0.44408300781249999</v>
          </cell>
          <cell r="U557">
            <v>4.574763671875</v>
          </cell>
          <cell r="V557">
            <v>0</v>
          </cell>
          <cell r="W557">
            <v>1.4800000190734901E-2</v>
          </cell>
          <cell r="X557">
            <v>0.94947619628906299</v>
          </cell>
          <cell r="Y557">
            <v>0</v>
          </cell>
          <cell r="Z557">
            <v>23.214076483368878</v>
          </cell>
          <cell r="AA557">
            <v>4.2617968749999999</v>
          </cell>
          <cell r="AB557">
            <v>0</v>
          </cell>
          <cell r="AC557">
            <v>8.9856044921875</v>
          </cell>
          <cell r="AD557">
            <v>3.0552028808593801</v>
          </cell>
          <cell r="AE557">
            <v>2.6517260742187498</v>
          </cell>
          <cell r="AF557">
            <v>0</v>
          </cell>
          <cell r="AG557">
            <v>1.58616650104523E-3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0.15213824462890599</v>
          </cell>
          <cell r="AM557">
            <v>1.37706298828125</v>
          </cell>
          <cell r="AN557">
            <v>0</v>
          </cell>
          <cell r="AO557">
            <v>7.4000000953674296E-3</v>
          </cell>
          <cell r="AP557">
            <v>0.23053141784667999</v>
          </cell>
          <cell r="AQ557">
            <v>0</v>
          </cell>
          <cell r="AR557">
            <v>114531.69269921877</v>
          </cell>
          <cell r="AS557">
            <v>23742.716</v>
          </cell>
          <cell r="AT557">
            <v>0</v>
          </cell>
          <cell r="AU557">
            <v>48997.688000000002</v>
          </cell>
          <cell r="AV557">
            <v>1259.0443749999999</v>
          </cell>
          <cell r="AW557">
            <v>3343.2552500000002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1274.374</v>
          </cell>
          <cell r="BE557">
            <v>12013.941000000001</v>
          </cell>
          <cell r="BF557">
            <v>0</v>
          </cell>
          <cell r="BG557">
            <v>64.809199218749995</v>
          </cell>
          <cell r="BH557">
            <v>2019.432875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261511744</v>
          </cell>
          <cell r="BT557">
            <v>0</v>
          </cell>
          <cell r="BU557">
            <v>354309760</v>
          </cell>
          <cell r="BV557">
            <v>11933769</v>
          </cell>
          <cell r="BW557">
            <v>39013540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109070</v>
          </cell>
          <cell r="CT557">
            <v>0</v>
          </cell>
          <cell r="CU557">
            <v>0</v>
          </cell>
          <cell r="CV557">
            <v>0</v>
          </cell>
          <cell r="CW557">
            <v>86346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400000</v>
          </cell>
          <cell r="DF557">
            <v>175000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Q557">
            <v>2.9641570322746196</v>
          </cell>
          <cell r="DR557">
            <v>6.898001483221913</v>
          </cell>
          <cell r="DS557">
            <v>0</v>
          </cell>
          <cell r="DT557">
            <v>22025.609375</v>
          </cell>
          <cell r="DV557">
            <v>2.7</v>
          </cell>
          <cell r="DW557">
            <v>2.4910273437499999</v>
          </cell>
          <cell r="DX557">
            <v>21816.432000000001</v>
          </cell>
        </row>
        <row r="558">
          <cell r="A558" t="str">
            <v>ERCOTS2030</v>
          </cell>
          <cell r="B558" t="str">
            <v>ERCOT</v>
          </cell>
          <cell r="C558" t="str">
            <v>ERCOTS</v>
          </cell>
          <cell r="D558">
            <v>2030</v>
          </cell>
          <cell r="F558">
            <v>113107.2</v>
          </cell>
          <cell r="G558">
            <v>13687.3984375</v>
          </cell>
          <cell r="H558">
            <v>32.506459668159494</v>
          </cell>
          <cell r="I558">
            <v>5.1500146484374998</v>
          </cell>
          <cell r="J558">
            <v>0</v>
          </cell>
          <cell r="K558">
            <v>11.404450195312499</v>
          </cell>
          <cell r="L558">
            <v>3.4387158203124999</v>
          </cell>
          <cell r="M558">
            <v>3.61610913085938</v>
          </cell>
          <cell r="N558">
            <v>0</v>
          </cell>
          <cell r="O558">
            <v>4.0000000000000001E-3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0.44408300781249999</v>
          </cell>
          <cell r="U558">
            <v>4.6960351562499998</v>
          </cell>
          <cell r="V558">
            <v>0</v>
          </cell>
          <cell r="W558">
            <v>1.4800000190734901E-2</v>
          </cell>
          <cell r="X558">
            <v>1.0382517089843799</v>
          </cell>
          <cell r="Y558">
            <v>0</v>
          </cell>
          <cell r="Z558">
            <v>24.038673041701323</v>
          </cell>
          <cell r="AA558">
            <v>4.2556684570312502</v>
          </cell>
          <cell r="AB558">
            <v>0</v>
          </cell>
          <cell r="AC558">
            <v>9.7602675781249992</v>
          </cell>
          <cell r="AD558">
            <v>3.05539672851563</v>
          </cell>
          <cell r="AE558">
            <v>2.6507883300781301</v>
          </cell>
          <cell r="AF558">
            <v>0</v>
          </cell>
          <cell r="AG558">
            <v>1.65495383739471E-3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0.15213824462890599</v>
          </cell>
          <cell r="AM558">
            <v>1.41290283203125</v>
          </cell>
          <cell r="AN558">
            <v>0</v>
          </cell>
          <cell r="AO558">
            <v>7.4000000953674296E-3</v>
          </cell>
          <cell r="AP558">
            <v>0.25142857360839799</v>
          </cell>
          <cell r="AQ558">
            <v>0</v>
          </cell>
          <cell r="AR558">
            <v>119216.38482421875</v>
          </cell>
          <cell r="AS558">
            <v>23694.01</v>
          </cell>
          <cell r="AT558">
            <v>0</v>
          </cell>
          <cell r="AU558">
            <v>53067.803999999996</v>
          </cell>
          <cell r="AV558">
            <v>1384.7635</v>
          </cell>
          <cell r="AW558">
            <v>3401.0864999999999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1267.7506249999999</v>
          </cell>
          <cell r="BE558">
            <v>12317.344999999999</v>
          </cell>
          <cell r="BF558">
            <v>0</v>
          </cell>
          <cell r="BG558">
            <v>64.809199218749995</v>
          </cell>
          <cell r="BH558">
            <v>2202.5059999999999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261093824</v>
          </cell>
          <cell r="BT558">
            <v>0</v>
          </cell>
          <cell r="BU558">
            <v>379112832</v>
          </cell>
          <cell r="BV558">
            <v>13153727</v>
          </cell>
          <cell r="BW558">
            <v>39843228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127248</v>
          </cell>
          <cell r="CT558">
            <v>0</v>
          </cell>
          <cell r="CU558">
            <v>0</v>
          </cell>
          <cell r="CV558">
            <v>0</v>
          </cell>
          <cell r="CW558">
            <v>89966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800000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Q558">
            <v>3.0257343907912584</v>
          </cell>
          <cell r="DR558">
            <v>7.1384341852084816</v>
          </cell>
          <cell r="DS558">
            <v>0</v>
          </cell>
          <cell r="DT558">
            <v>22315.201171875</v>
          </cell>
          <cell r="DV558">
            <v>2.7</v>
          </cell>
          <cell r="DW558">
            <v>2.4910273437499999</v>
          </cell>
          <cell r="DX558">
            <v>21816.31</v>
          </cell>
        </row>
        <row r="559">
          <cell r="A559" t="str">
            <v>ERCOTS2031</v>
          </cell>
          <cell r="B559" t="str">
            <v>ERCOT</v>
          </cell>
          <cell r="C559" t="str">
            <v>ERCOTS</v>
          </cell>
          <cell r="D559">
            <v>2031</v>
          </cell>
          <cell r="F559">
            <v>114490.46400000001</v>
          </cell>
          <cell r="G559">
            <v>14171.08203125</v>
          </cell>
          <cell r="H559">
            <v>33.540078564643871</v>
          </cell>
          <cell r="I559">
            <v>5.1500146484374998</v>
          </cell>
          <cell r="J559">
            <v>0</v>
          </cell>
          <cell r="K559">
            <v>12.2044501953125</v>
          </cell>
          <cell r="L559">
            <v>3.4387158203124999</v>
          </cell>
          <cell r="M559">
            <v>3.61610913085938</v>
          </cell>
          <cell r="N559">
            <v>0</v>
          </cell>
          <cell r="O559">
            <v>4.0000000000000001E-3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0.44408300781249999</v>
          </cell>
          <cell r="U559">
            <v>4.8354853515625003</v>
          </cell>
          <cell r="V559">
            <v>0</v>
          </cell>
          <cell r="W559">
            <v>1.4800000190734901E-2</v>
          </cell>
          <cell r="X559">
            <v>1.1324204101562501</v>
          </cell>
          <cell r="Y559">
            <v>0</v>
          </cell>
          <cell r="Z559">
            <v>24.857495043754575</v>
          </cell>
          <cell r="AA559">
            <v>4.2578457031249997</v>
          </cell>
          <cell r="AB559">
            <v>0</v>
          </cell>
          <cell r="AC559">
            <v>10.5309892578125</v>
          </cell>
          <cell r="AD559">
            <v>3.0430834960937498</v>
          </cell>
          <cell r="AE559">
            <v>2.6707685546875002</v>
          </cell>
          <cell r="AF559">
            <v>0</v>
          </cell>
          <cell r="AG559">
            <v>1.5998654365539599E-3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0.12609426879882799</v>
          </cell>
          <cell r="AM559">
            <v>1.45520654296875</v>
          </cell>
          <cell r="AN559">
            <v>0</v>
          </cell>
          <cell r="AO559">
            <v>7.4000000953674296E-3</v>
          </cell>
          <cell r="AP559">
            <v>0.27348001098632801</v>
          </cell>
          <cell r="AQ559">
            <v>0</v>
          </cell>
          <cell r="AR559">
            <v>123434.71282421875</v>
          </cell>
          <cell r="AS559">
            <v>22942.972000000002</v>
          </cell>
          <cell r="AT559">
            <v>0</v>
          </cell>
          <cell r="AU559">
            <v>58006.896000000001</v>
          </cell>
          <cell r="AV559">
            <v>977.56337499999995</v>
          </cell>
          <cell r="AW559">
            <v>3483.9202500000001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1057.0039999999999</v>
          </cell>
          <cell r="BE559">
            <v>12691.459000000001</v>
          </cell>
          <cell r="BF559">
            <v>0</v>
          </cell>
          <cell r="BG559">
            <v>64.809199218749995</v>
          </cell>
          <cell r="BH559">
            <v>2395.5329999999999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253881344</v>
          </cell>
          <cell r="BT559">
            <v>0</v>
          </cell>
          <cell r="BU559">
            <v>410931744</v>
          </cell>
          <cell r="BV559">
            <v>9243842</v>
          </cell>
          <cell r="BW559">
            <v>41198124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145426</v>
          </cell>
          <cell r="CT559">
            <v>0</v>
          </cell>
          <cell r="CU559">
            <v>0</v>
          </cell>
          <cell r="CV559">
            <v>0</v>
          </cell>
          <cell r="CW559">
            <v>96227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800000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Q559">
            <v>3.0991852339492891</v>
          </cell>
          <cell r="DR559">
            <v>7.314921623577467</v>
          </cell>
          <cell r="DS559">
            <v>0</v>
          </cell>
          <cell r="DT559">
            <v>22591.197265625</v>
          </cell>
          <cell r="DV559">
            <v>2.7</v>
          </cell>
          <cell r="DW559">
            <v>2.4910273437499999</v>
          </cell>
          <cell r="DX559">
            <v>21814.556</v>
          </cell>
        </row>
        <row r="560">
          <cell r="A560" t="str">
            <v>ERCOTS2032</v>
          </cell>
          <cell r="B560" t="str">
            <v>ERCOT</v>
          </cell>
          <cell r="C560" t="str">
            <v>ERCOTS</v>
          </cell>
          <cell r="D560">
            <v>2032</v>
          </cell>
          <cell r="F560">
            <v>116089.128</v>
          </cell>
          <cell r="G560">
            <v>14702.3505859375</v>
          </cell>
          <cell r="H560">
            <v>34.444382641792309</v>
          </cell>
          <cell r="I560">
            <v>5.1500366210937498</v>
          </cell>
          <cell r="J560">
            <v>0.15703552246093802</v>
          </cell>
          <cell r="K560">
            <v>12.6052783203125</v>
          </cell>
          <cell r="L560">
            <v>3.43878442382813</v>
          </cell>
          <cell r="M560">
            <v>3.61618530273438</v>
          </cell>
          <cell r="N560">
            <v>0</v>
          </cell>
          <cell r="O560">
            <v>4.0000000000000001E-3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0.44408300781249999</v>
          </cell>
          <cell r="U560">
            <v>4.9684765625000002</v>
          </cell>
          <cell r="V560">
            <v>0</v>
          </cell>
          <cell r="W560">
            <v>1.4800000190734901E-2</v>
          </cell>
          <cell r="X560">
            <v>1.2329980468749999</v>
          </cell>
          <cell r="Y560">
            <v>0</v>
          </cell>
          <cell r="Z560">
            <v>25.530918626666075</v>
          </cell>
          <cell r="AA560">
            <v>4.2681513671875004</v>
          </cell>
          <cell r="AB560">
            <v>0.141459213256836</v>
          </cell>
          <cell r="AC560">
            <v>10.905744140625</v>
          </cell>
          <cell r="AD560">
            <v>3.0296464843750002</v>
          </cell>
          <cell r="AE560">
            <v>2.6638347167968801</v>
          </cell>
          <cell r="AF560">
            <v>0</v>
          </cell>
          <cell r="AG560">
            <v>1.49779832363129E-3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0.12608450317382799</v>
          </cell>
          <cell r="AM560">
            <v>1.49614440917969</v>
          </cell>
          <cell r="AN560">
            <v>0</v>
          </cell>
          <cell r="AO560">
            <v>7.4000000953674296E-3</v>
          </cell>
          <cell r="AP560">
            <v>0.29671429443359398</v>
          </cell>
          <cell r="AQ560">
            <v>0</v>
          </cell>
          <cell r="AR560">
            <v>128438.51086328125</v>
          </cell>
          <cell r="AS560">
            <v>22643.26</v>
          </cell>
          <cell r="AT560">
            <v>1169.1111249999999</v>
          </cell>
          <cell r="AU560">
            <v>60468.052000000003</v>
          </cell>
          <cell r="AV560">
            <v>914.81581249999999</v>
          </cell>
          <cell r="AW560">
            <v>3638.22975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1062.0373750000001</v>
          </cell>
          <cell r="BE560">
            <v>13092.135</v>
          </cell>
          <cell r="BF560">
            <v>0</v>
          </cell>
          <cell r="BG560">
            <v>64.986800781249997</v>
          </cell>
          <cell r="BH560">
            <v>2606.3290000000002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251168416</v>
          </cell>
          <cell r="BT560">
            <v>12314247</v>
          </cell>
          <cell r="BU560">
            <v>427043296</v>
          </cell>
          <cell r="BV560">
            <v>8628196</v>
          </cell>
          <cell r="BW560">
            <v>43254880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209000</v>
          </cell>
          <cell r="CO560">
            <v>0</v>
          </cell>
          <cell r="CP560">
            <v>0</v>
          </cell>
          <cell r="CQ560">
            <v>150000</v>
          </cell>
          <cell r="CR560">
            <v>0</v>
          </cell>
          <cell r="CS560">
            <v>127248</v>
          </cell>
          <cell r="CT560">
            <v>0</v>
          </cell>
          <cell r="CU560">
            <v>0</v>
          </cell>
          <cell r="CV560">
            <v>0</v>
          </cell>
          <cell r="CW560">
            <v>102990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400000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Q560">
            <v>3.1793122129655029</v>
          </cell>
          <cell r="DR560">
            <v>7.4913616018924696</v>
          </cell>
          <cell r="DS560">
            <v>0</v>
          </cell>
          <cell r="DT560">
            <v>22859.4453125</v>
          </cell>
          <cell r="DV560">
            <v>2.8127048339843799</v>
          </cell>
          <cell r="DW560">
            <v>2.5942416992187498</v>
          </cell>
          <cell r="DX560">
            <v>22779.554</v>
          </cell>
        </row>
        <row r="561">
          <cell r="A561" t="str">
            <v>ERCOTS2033</v>
          </cell>
          <cell r="B561" t="str">
            <v>ERCOT</v>
          </cell>
          <cell r="C561" t="str">
            <v>ERCOTS</v>
          </cell>
          <cell r="D561">
            <v>2033</v>
          </cell>
          <cell r="F561">
            <v>117182.88</v>
          </cell>
          <cell r="G561">
            <v>14823.0654296875</v>
          </cell>
          <cell r="H561">
            <v>35.174310620307928</v>
          </cell>
          <cell r="I561">
            <v>5.1500146484374998</v>
          </cell>
          <cell r="J561">
            <v>0.20899999999999999</v>
          </cell>
          <cell r="K561">
            <v>13.004450195312501</v>
          </cell>
          <cell r="L561">
            <v>3.4387158203124999</v>
          </cell>
          <cell r="M561">
            <v>3.61610913085938</v>
          </cell>
          <cell r="N561">
            <v>0</v>
          </cell>
          <cell r="O561">
            <v>4.0000000000000001E-3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0.44408300781249999</v>
          </cell>
          <cell r="U561">
            <v>5.1020585937499998</v>
          </cell>
          <cell r="V561">
            <v>0</v>
          </cell>
          <cell r="W561">
            <v>1.4800000190734901E-2</v>
          </cell>
          <cell r="X561">
            <v>1.34107922363281</v>
          </cell>
          <cell r="Y561">
            <v>0</v>
          </cell>
          <cell r="Z561">
            <v>26.048598127961167</v>
          </cell>
          <cell r="AA561">
            <v>4.2603994140625003</v>
          </cell>
          <cell r="AB561">
            <v>0.190589645385742</v>
          </cell>
          <cell r="AC561">
            <v>11.291353515625</v>
          </cell>
          <cell r="AD561">
            <v>3.0289873046875</v>
          </cell>
          <cell r="AE561">
            <v>2.6557770996093799</v>
          </cell>
          <cell r="AF561">
            <v>0</v>
          </cell>
          <cell r="AG561">
            <v>1.5587998628616301E-3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0.12609426879882799</v>
          </cell>
          <cell r="AM561">
            <v>1.535158203125</v>
          </cell>
          <cell r="AN561">
            <v>0</v>
          </cell>
          <cell r="AO561">
            <v>7.4000000953674296E-3</v>
          </cell>
          <cell r="AP561">
            <v>0.321862152099609</v>
          </cell>
          <cell r="AQ561">
            <v>0</v>
          </cell>
          <cell r="AR561">
            <v>129157.15213671874</v>
          </cell>
          <cell r="AS561">
            <v>22423.364000000001</v>
          </cell>
          <cell r="AT561">
            <v>1497.15075</v>
          </cell>
          <cell r="AU561">
            <v>60394.671999999999</v>
          </cell>
          <cell r="AV561">
            <v>907.06756250000001</v>
          </cell>
          <cell r="AW561">
            <v>3578.6534999999999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1050.8276249999999</v>
          </cell>
          <cell r="BE561">
            <v>13394.978999999999</v>
          </cell>
          <cell r="BF561">
            <v>0</v>
          </cell>
          <cell r="BG561">
            <v>64.809199218749995</v>
          </cell>
          <cell r="BH561">
            <v>2819.5124999999998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249019440</v>
          </cell>
          <cell r="BT561">
            <v>15769489</v>
          </cell>
          <cell r="BU561">
            <v>425292192</v>
          </cell>
          <cell r="BV561">
            <v>8505114</v>
          </cell>
          <cell r="BW561">
            <v>42673908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136337</v>
          </cell>
          <cell r="CT561">
            <v>0</v>
          </cell>
          <cell r="CU561">
            <v>0</v>
          </cell>
          <cell r="CV561">
            <v>0</v>
          </cell>
          <cell r="CW561">
            <v>110293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400000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Q561">
            <v>3.2577228207564839</v>
          </cell>
          <cell r="DR561">
            <v>7.6315743882737443</v>
          </cell>
          <cell r="DS561">
            <v>0</v>
          </cell>
          <cell r="DT561">
            <v>23124.79296875</v>
          </cell>
          <cell r="DV561">
            <v>2.85</v>
          </cell>
          <cell r="DW561">
            <v>2.6294177246093802</v>
          </cell>
          <cell r="DX561">
            <v>23026.116000000002</v>
          </cell>
        </row>
        <row r="562">
          <cell r="A562" t="str">
            <v>ERCOTS2034</v>
          </cell>
          <cell r="B562" t="str">
            <v>ERCOT</v>
          </cell>
          <cell r="C562" t="str">
            <v>ERCOTS</v>
          </cell>
          <cell r="D562">
            <v>2034</v>
          </cell>
          <cell r="F562">
            <v>118533.45600000001</v>
          </cell>
          <cell r="G562">
            <v>15140.66015625</v>
          </cell>
          <cell r="H562">
            <v>35.738623730659498</v>
          </cell>
          <cell r="I562">
            <v>5.0502006835937499</v>
          </cell>
          <cell r="J562">
            <v>0.20899999999999999</v>
          </cell>
          <cell r="K562">
            <v>13.404450195312499</v>
          </cell>
          <cell r="L562">
            <v>3.4387158203124999</v>
          </cell>
          <cell r="M562">
            <v>3.61610913085938</v>
          </cell>
          <cell r="N562">
            <v>0</v>
          </cell>
          <cell r="O562">
            <v>4.0000000000000001E-3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0.44408300781249999</v>
          </cell>
          <cell r="U562">
            <v>5.2505976562500001</v>
          </cell>
          <cell r="V562">
            <v>0</v>
          </cell>
          <cell r="W562">
            <v>1.4800000190734901E-2</v>
          </cell>
          <cell r="X562">
            <v>1.4566672363281301</v>
          </cell>
          <cell r="Y562">
            <v>0</v>
          </cell>
          <cell r="Z562">
            <v>26.424658901572226</v>
          </cell>
          <cell r="AA562">
            <v>4.1703813476562503</v>
          </cell>
          <cell r="AB562">
            <v>0.19099848937988301</v>
          </cell>
          <cell r="AC562">
            <v>11.6709169921875</v>
          </cell>
          <cell r="AD562">
            <v>3.0045361328125</v>
          </cell>
          <cell r="AE562">
            <v>2.69381689453125</v>
          </cell>
          <cell r="AF562">
            <v>0</v>
          </cell>
          <cell r="AG562">
            <v>1.46878612041473E-3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0.12609426879882799</v>
          </cell>
          <cell r="AM562">
            <v>1.5812042236328101</v>
          </cell>
          <cell r="AN562">
            <v>0</v>
          </cell>
          <cell r="AO562">
            <v>7.4000000953674296E-3</v>
          </cell>
          <cell r="AP562">
            <v>0.34842404174804698</v>
          </cell>
          <cell r="AQ562">
            <v>0</v>
          </cell>
          <cell r="AR562">
            <v>131939.95182421876</v>
          </cell>
          <cell r="AS562">
            <v>21580.178</v>
          </cell>
          <cell r="AT562">
            <v>1518.8507500000001</v>
          </cell>
          <cell r="AU562">
            <v>63125.224000000002</v>
          </cell>
          <cell r="AV562">
            <v>870.54100000000005</v>
          </cell>
          <cell r="AW562">
            <v>3847.855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1051.596875</v>
          </cell>
          <cell r="BE562">
            <v>13801.968000000001</v>
          </cell>
          <cell r="BF562">
            <v>0</v>
          </cell>
          <cell r="BG562">
            <v>64.809199218749995</v>
          </cell>
          <cell r="BH562">
            <v>3052.183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239071584</v>
          </cell>
          <cell r="BT562">
            <v>15998056</v>
          </cell>
          <cell r="BU562">
            <v>443579936</v>
          </cell>
          <cell r="BV562">
            <v>8146629.5</v>
          </cell>
          <cell r="BW562">
            <v>46089212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154515</v>
          </cell>
          <cell r="CT562">
            <v>0</v>
          </cell>
          <cell r="CU562">
            <v>0</v>
          </cell>
          <cell r="CV562">
            <v>0</v>
          </cell>
          <cell r="CW562">
            <v>118181</v>
          </cell>
          <cell r="CX562">
            <v>0</v>
          </cell>
          <cell r="CY562">
            <v>396000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400000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Q562">
            <v>3.3497490546597124</v>
          </cell>
          <cell r="DR562">
            <v>7.7580008037153423</v>
          </cell>
          <cell r="DS562">
            <v>0</v>
          </cell>
          <cell r="DT562">
            <v>23394.13671875</v>
          </cell>
          <cell r="DV562">
            <v>2.85</v>
          </cell>
          <cell r="DW562">
            <v>2.6294177246093802</v>
          </cell>
          <cell r="DX562">
            <v>23026.745999999999</v>
          </cell>
        </row>
        <row r="563">
          <cell r="A563" t="str">
            <v>ERCOTS2035</v>
          </cell>
          <cell r="B563" t="str">
            <v>ERCOT</v>
          </cell>
          <cell r="C563" t="str">
            <v>ERCOTS</v>
          </cell>
          <cell r="D563">
            <v>2035</v>
          </cell>
          <cell r="F563">
            <v>119886.144</v>
          </cell>
          <cell r="G563">
            <v>15276.583984375</v>
          </cell>
          <cell r="H563">
            <v>36.126953930854803</v>
          </cell>
          <cell r="I563">
            <v>4.7540146484374999</v>
          </cell>
          <cell r="J563">
            <v>0.20899999999999999</v>
          </cell>
          <cell r="K563">
            <v>13.8044501953125</v>
          </cell>
          <cell r="L563">
            <v>3.4387158203124999</v>
          </cell>
          <cell r="M563">
            <v>3.61610913085938</v>
          </cell>
          <cell r="N563">
            <v>0</v>
          </cell>
          <cell r="O563">
            <v>4.0000000000000001E-3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0.44408300781249999</v>
          </cell>
          <cell r="U563">
            <v>5.4112143554687497</v>
          </cell>
          <cell r="V563">
            <v>0</v>
          </cell>
          <cell r="W563">
            <v>1.4800000190734901E-2</v>
          </cell>
          <cell r="X563">
            <v>1.58056677246094</v>
          </cell>
          <cell r="Y563">
            <v>0</v>
          </cell>
          <cell r="Z563">
            <v>26.605516190409677</v>
          </cell>
          <cell r="AA563">
            <v>3.89690966796875</v>
          </cell>
          <cell r="AB563">
            <v>0.190298049926758</v>
          </cell>
          <cell r="AC563">
            <v>12.055058593749999</v>
          </cell>
          <cell r="AD563">
            <v>3.00557641601563</v>
          </cell>
          <cell r="AE563">
            <v>2.6845041503906302</v>
          </cell>
          <cell r="AF563">
            <v>0</v>
          </cell>
          <cell r="AG563">
            <v>1.6049140691757201E-3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0.12609426879882799</v>
          </cell>
          <cell r="AM563">
            <v>1.63191625976563</v>
          </cell>
          <cell r="AN563">
            <v>0</v>
          </cell>
          <cell r="AO563">
            <v>7.4000000953674296E-3</v>
          </cell>
          <cell r="AP563">
            <v>0.37673614501953101</v>
          </cell>
          <cell r="AQ563">
            <v>0</v>
          </cell>
          <cell r="AR563">
            <v>133155.87876171875</v>
          </cell>
          <cell r="AS563">
            <v>20250.276000000002</v>
          </cell>
          <cell r="AT563">
            <v>1499.769</v>
          </cell>
          <cell r="AU563">
            <v>64751.02</v>
          </cell>
          <cell r="AV563">
            <v>1011.124</v>
          </cell>
          <cell r="AW563">
            <v>3966.2105000000001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1046.8133124999999</v>
          </cell>
          <cell r="BE563">
            <v>14238.913</v>
          </cell>
          <cell r="BF563">
            <v>0</v>
          </cell>
          <cell r="BG563">
            <v>64.809199218749995</v>
          </cell>
          <cell r="BH563">
            <v>3300.2037500000001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222487488</v>
          </cell>
          <cell r="BT563">
            <v>15797067</v>
          </cell>
          <cell r="BU563">
            <v>453719872</v>
          </cell>
          <cell r="BV563">
            <v>9425357</v>
          </cell>
          <cell r="BW563">
            <v>47436424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163605</v>
          </cell>
          <cell r="CT563">
            <v>0</v>
          </cell>
          <cell r="CU563">
            <v>0</v>
          </cell>
          <cell r="CV563">
            <v>0</v>
          </cell>
          <cell r="CW563">
            <v>126700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400000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Q563">
            <v>3.4456979778566246</v>
          </cell>
          <cell r="DR563">
            <v>7.7998209212225111</v>
          </cell>
          <cell r="DS563">
            <v>0</v>
          </cell>
          <cell r="DT563">
            <v>23661.990234375</v>
          </cell>
          <cell r="DV563">
            <v>2.85</v>
          </cell>
          <cell r="DW563">
            <v>2.6294177246093802</v>
          </cell>
          <cell r="DX563">
            <v>23026.74</v>
          </cell>
        </row>
        <row r="564">
          <cell r="A564" t="str">
            <v>ERCOTW2008</v>
          </cell>
          <cell r="B564" t="str">
            <v>ERCOT</v>
          </cell>
          <cell r="C564" t="str">
            <v>ERCOTW</v>
          </cell>
          <cell r="D564">
            <v>2008</v>
          </cell>
          <cell r="N564">
            <v>0</v>
          </cell>
          <cell r="O564">
            <v>8.9999999999999993E-3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2.4E-2</v>
          </cell>
          <cell r="U564">
            <v>4.2764624023437499</v>
          </cell>
          <cell r="V564">
            <v>0</v>
          </cell>
          <cell r="W564">
            <v>1.0500000000000001E-2</v>
          </cell>
          <cell r="X564">
            <v>1E-3</v>
          </cell>
          <cell r="Y564">
            <v>0</v>
          </cell>
          <cell r="Z564">
            <v>5.3570829756855938</v>
          </cell>
          <cell r="AA564">
            <v>0.518424865722656</v>
          </cell>
          <cell r="AB564">
            <v>0</v>
          </cell>
          <cell r="AC564">
            <v>1.7070684814453101</v>
          </cell>
          <cell r="AD564">
            <v>0.84023217773437497</v>
          </cell>
          <cell r="AE564">
            <v>0.99090570068359396</v>
          </cell>
          <cell r="AF564">
            <v>0</v>
          </cell>
          <cell r="AG564">
            <v>4.4631290435791001E-3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4.9289655685424792E-3</v>
          </cell>
          <cell r="AM564">
            <v>1.28553662109375</v>
          </cell>
          <cell r="AN564">
            <v>0</v>
          </cell>
          <cell r="AO564">
            <v>5.2500000000000003E-3</v>
          </cell>
          <cell r="AP564">
            <v>2.7303439378738396E-4</v>
          </cell>
          <cell r="AQ564">
            <v>0</v>
          </cell>
          <cell r="AR564">
            <v>27251.105236572272</v>
          </cell>
          <cell r="AS564">
            <v>4373.5860000000002</v>
          </cell>
          <cell r="AT564">
            <v>0</v>
          </cell>
          <cell r="AU564">
            <v>10503.483</v>
          </cell>
          <cell r="AV564">
            <v>240.33406249999999</v>
          </cell>
          <cell r="AW564">
            <v>1161.1302499999999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43.064089843749997</v>
          </cell>
          <cell r="BE564">
            <v>10881.004000000001</v>
          </cell>
          <cell r="BF564">
            <v>0</v>
          </cell>
          <cell r="BG564">
            <v>46.105499999999999</v>
          </cell>
          <cell r="BH564">
            <v>2.3983342285156302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46693692</v>
          </cell>
          <cell r="BT564">
            <v>0</v>
          </cell>
          <cell r="BU564">
            <v>81199408</v>
          </cell>
          <cell r="BV564">
            <v>2821473.75</v>
          </cell>
          <cell r="BW564">
            <v>12756041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249000</v>
          </cell>
          <cell r="CP564">
            <v>0</v>
          </cell>
          <cell r="CQ564">
            <v>0</v>
          </cell>
          <cell r="CR564">
            <v>0</v>
          </cell>
          <cell r="CS564">
            <v>2491750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Q564" t="str">
            <v xml:space="preserve"> 5/14/2010 9:25:01 AM</v>
          </cell>
          <cell r="DR564" t="str">
            <v xml:space="preserve"> 5/14/2010 9:25:01 AM</v>
          </cell>
          <cell r="DS564" t="str">
            <v xml:space="preserve"> 5/14/2010 9:25:01 AM</v>
          </cell>
          <cell r="DT564">
            <v>3872.17797851563</v>
          </cell>
          <cell r="DV564">
            <v>0</v>
          </cell>
          <cell r="DW564">
            <v>0</v>
          </cell>
          <cell r="DX564">
            <v>0</v>
          </cell>
        </row>
        <row r="565">
          <cell r="A565" t="str">
            <v>ERCOTW2009</v>
          </cell>
          <cell r="B565" t="str">
            <v>ERCOT</v>
          </cell>
          <cell r="C565" t="str">
            <v>ERCOTW</v>
          </cell>
          <cell r="D565">
            <v>2009</v>
          </cell>
          <cell r="F565">
            <v>18474.096000000001</v>
          </cell>
          <cell r="G565">
            <v>2866.14038085938</v>
          </cell>
          <cell r="H565">
            <v>11.172270385742195</v>
          </cell>
          <cell r="I565">
            <v>0.60874420166015597</v>
          </cell>
          <cell r="J565">
            <v>0</v>
          </cell>
          <cell r="K565">
            <v>2.0307625732421899</v>
          </cell>
          <cell r="L565">
            <v>0.925805358886719</v>
          </cell>
          <cell r="M565">
            <v>1.1915471191406299</v>
          </cell>
          <cell r="N565">
            <v>0</v>
          </cell>
          <cell r="O565">
            <v>8.9999999999999993E-3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2.4E-2</v>
          </cell>
          <cell r="U565">
            <v>6.3709111328125001</v>
          </cell>
          <cell r="V565">
            <v>0</v>
          </cell>
          <cell r="W565">
            <v>1.0500000000000001E-2</v>
          </cell>
          <cell r="X565">
            <v>1E-3</v>
          </cell>
          <cell r="Y565">
            <v>0</v>
          </cell>
          <cell r="Z565">
            <v>5.4382361311912595</v>
          </cell>
          <cell r="AA565">
            <v>0.40203189086914104</v>
          </cell>
          <cell r="AB565">
            <v>0</v>
          </cell>
          <cell r="AC565">
            <v>1.6822185058593799</v>
          </cell>
          <cell r="AD565">
            <v>0.77030377197265598</v>
          </cell>
          <cell r="AE565">
            <v>0.798603881835938</v>
          </cell>
          <cell r="AF565">
            <v>0</v>
          </cell>
          <cell r="AG565">
            <v>2.4042527675628704E-3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5.98488092422485E-3</v>
          </cell>
          <cell r="AM565">
            <v>1.7712290039062499</v>
          </cell>
          <cell r="AN565">
            <v>0</v>
          </cell>
          <cell r="AO565">
            <v>5.2500000000000003E-3</v>
          </cell>
          <cell r="AP565">
            <v>2.0994305610656699E-4</v>
          </cell>
          <cell r="AQ565">
            <v>0</v>
          </cell>
          <cell r="AR565">
            <v>25107.30140197754</v>
          </cell>
          <cell r="AS565">
            <v>2581.2815000000001</v>
          </cell>
          <cell r="AT565">
            <v>0</v>
          </cell>
          <cell r="AU565">
            <v>6875.7995000000001</v>
          </cell>
          <cell r="AV565">
            <v>38.313363281249998</v>
          </cell>
          <cell r="AW565">
            <v>247.478796875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49.479640625000002</v>
          </cell>
          <cell r="BE565">
            <v>15267.13</v>
          </cell>
          <cell r="BF565">
            <v>0</v>
          </cell>
          <cell r="BG565">
            <v>45.979500000000002</v>
          </cell>
          <cell r="BH565">
            <v>1.83910119628906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27571740</v>
          </cell>
          <cell r="BT565">
            <v>0</v>
          </cell>
          <cell r="BU565">
            <v>52726184</v>
          </cell>
          <cell r="BV565">
            <v>445436.25</v>
          </cell>
          <cell r="BW565">
            <v>2871351.5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1443600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887000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T565">
            <v>3138.525390625</v>
          </cell>
          <cell r="DV565">
            <v>0</v>
          </cell>
          <cell r="DW565">
            <v>0</v>
          </cell>
          <cell r="DX565">
            <v>0</v>
          </cell>
        </row>
        <row r="566">
          <cell r="A566" t="str">
            <v>ERCOTW2010</v>
          </cell>
          <cell r="B566" t="str">
            <v>ERCOT</v>
          </cell>
          <cell r="C566" t="str">
            <v>ERCOTW</v>
          </cell>
          <cell r="D566">
            <v>2010</v>
          </cell>
          <cell r="F566">
            <v>21870.714</v>
          </cell>
          <cell r="G566">
            <v>3215.5986328125</v>
          </cell>
          <cell r="H566">
            <v>11.262655136466032</v>
          </cell>
          <cell r="I566">
            <v>0.60874420166015597</v>
          </cell>
          <cell r="J566">
            <v>0</v>
          </cell>
          <cell r="K566">
            <v>1.9115036621093799</v>
          </cell>
          <cell r="L566">
            <v>0.86912860107421896</v>
          </cell>
          <cell r="M566">
            <v>0.76497979736328103</v>
          </cell>
          <cell r="N566">
            <v>0</v>
          </cell>
          <cell r="O566">
            <v>8.9999999999999993E-3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2.4E-2</v>
          </cell>
          <cell r="U566">
            <v>7.0637070312499999</v>
          </cell>
          <cell r="V566">
            <v>0</v>
          </cell>
          <cell r="W566">
            <v>1.0500000000000001E-2</v>
          </cell>
          <cell r="X566">
            <v>1.09184300899506E-3</v>
          </cell>
          <cell r="Y566">
            <v>0</v>
          </cell>
          <cell r="Z566">
            <v>5.4038947744667585</v>
          </cell>
          <cell r="AA566">
            <v>0.51391137695312505</v>
          </cell>
          <cell r="AB566">
            <v>0</v>
          </cell>
          <cell r="AC566">
            <v>1.5877070312499999</v>
          </cell>
          <cell r="AD566">
            <v>0.73168957519531297</v>
          </cell>
          <cell r="AE566">
            <v>0.58322271728515607</v>
          </cell>
          <cell r="AF566">
            <v>0</v>
          </cell>
          <cell r="AG566">
            <v>2.0695436000824001E-3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5.5517115592956497E-3</v>
          </cell>
          <cell r="AM566">
            <v>1.97426245117188</v>
          </cell>
          <cell r="AN566">
            <v>0</v>
          </cell>
          <cell r="AO566">
            <v>5.2500000000000003E-3</v>
          </cell>
          <cell r="AP566">
            <v>2.3036745190620401E-4</v>
          </cell>
          <cell r="AQ566">
            <v>0</v>
          </cell>
          <cell r="AR566">
            <v>28163.475956420898</v>
          </cell>
          <cell r="AS566">
            <v>3782.65</v>
          </cell>
          <cell r="AT566">
            <v>0</v>
          </cell>
          <cell r="AU566">
            <v>6617.5169999999998</v>
          </cell>
          <cell r="AV566">
            <v>127.591296875</v>
          </cell>
          <cell r="AW566">
            <v>256.05248437500001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47.425156250000001</v>
          </cell>
          <cell r="BE566">
            <v>17284.232</v>
          </cell>
          <cell r="BF566">
            <v>0</v>
          </cell>
          <cell r="BG566">
            <v>45.99</v>
          </cell>
          <cell r="BH566">
            <v>2.0180189208984398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40391640</v>
          </cell>
          <cell r="BT566">
            <v>0</v>
          </cell>
          <cell r="BU566">
            <v>50514932</v>
          </cell>
          <cell r="BV566">
            <v>1498926.75</v>
          </cell>
          <cell r="BW566">
            <v>2802238.5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37144</v>
          </cell>
          <cell r="CT566">
            <v>1760</v>
          </cell>
          <cell r="CU566">
            <v>0</v>
          </cell>
          <cell r="CV566">
            <v>0</v>
          </cell>
          <cell r="CW566">
            <v>137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T566">
            <v>3851.77978515625</v>
          </cell>
          <cell r="DV566">
            <v>0</v>
          </cell>
          <cell r="DW566">
            <v>0</v>
          </cell>
          <cell r="DX566">
            <v>0</v>
          </cell>
        </row>
        <row r="567">
          <cell r="A567" t="str">
            <v>ERCOTW2011</v>
          </cell>
          <cell r="B567" t="str">
            <v>ERCOT</v>
          </cell>
          <cell r="C567" t="str">
            <v>ERCOTW</v>
          </cell>
          <cell r="D567">
            <v>2011</v>
          </cell>
          <cell r="F567">
            <v>22595.16</v>
          </cell>
          <cell r="G567">
            <v>3239.2705078125</v>
          </cell>
          <cell r="H567">
            <v>11.548827019453055</v>
          </cell>
          <cell r="I567">
            <v>0.60874420166015597</v>
          </cell>
          <cell r="J567">
            <v>0</v>
          </cell>
          <cell r="K567">
            <v>1.9115036621093799</v>
          </cell>
          <cell r="L567">
            <v>0.86912860107421896</v>
          </cell>
          <cell r="M567">
            <v>0.76497979736328103</v>
          </cell>
          <cell r="N567">
            <v>0</v>
          </cell>
          <cell r="O567">
            <v>8.9999999999999993E-3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2.4E-2</v>
          </cell>
          <cell r="U567">
            <v>7.3479970703125002</v>
          </cell>
          <cell r="V567">
            <v>0</v>
          </cell>
          <cell r="W567">
            <v>1.0500000000000001E-2</v>
          </cell>
          <cell r="X567">
            <v>2.9736869335174601E-3</v>
          </cell>
          <cell r="Y567">
            <v>0</v>
          </cell>
          <cell r="Z567">
            <v>5.4448736043572419</v>
          </cell>
          <cell r="AA567">
            <v>0.50678866577148396</v>
          </cell>
          <cell r="AB567">
            <v>0</v>
          </cell>
          <cell r="AC567">
            <v>1.5877700195312501</v>
          </cell>
          <cell r="AD567">
            <v>0.72944592285156296</v>
          </cell>
          <cell r="AE567">
            <v>0.56587207031249998</v>
          </cell>
          <cell r="AF567">
            <v>0</v>
          </cell>
          <cell r="AG567">
            <v>2.5810605287551904E-4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4.9710574150085398E-3</v>
          </cell>
          <cell r="AM567">
            <v>2.0438706054687499</v>
          </cell>
          <cell r="AN567">
            <v>0</v>
          </cell>
          <cell r="AO567">
            <v>5.2500000000000003E-3</v>
          </cell>
          <cell r="AP567">
            <v>6.4715695381164595E-4</v>
          </cell>
          <cell r="AQ567">
            <v>0</v>
          </cell>
          <cell r="AR567">
            <v>28368.330122558593</v>
          </cell>
          <cell r="AS567">
            <v>3763.8992499999999</v>
          </cell>
          <cell r="AT567">
            <v>0</v>
          </cell>
          <cell r="AU567">
            <v>6442.5649999999996</v>
          </cell>
          <cell r="AV567">
            <v>46.13654296875</v>
          </cell>
          <cell r="AW567">
            <v>130.38943750000001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42.879316406249998</v>
          </cell>
          <cell r="BE567">
            <v>17890.812000000002</v>
          </cell>
          <cell r="BF567">
            <v>0</v>
          </cell>
          <cell r="BG567">
            <v>45.979500000000002</v>
          </cell>
          <cell r="BH567">
            <v>5.6690756835937499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40192412</v>
          </cell>
          <cell r="BT567">
            <v>0</v>
          </cell>
          <cell r="BU567">
            <v>49236284</v>
          </cell>
          <cell r="BV567">
            <v>538733.25</v>
          </cell>
          <cell r="BW567">
            <v>1437159.625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405341</v>
          </cell>
          <cell r="CT567">
            <v>0</v>
          </cell>
          <cell r="CU567">
            <v>0</v>
          </cell>
          <cell r="CV567">
            <v>0</v>
          </cell>
          <cell r="CW567">
            <v>2737</v>
          </cell>
          <cell r="CX567">
            <v>0</v>
          </cell>
          <cell r="CY567">
            <v>0</v>
          </cell>
          <cell r="CZ567">
            <v>117000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T567">
            <v>3984.49975585938</v>
          </cell>
          <cell r="DV567">
            <v>0</v>
          </cell>
          <cell r="DW567">
            <v>0</v>
          </cell>
          <cell r="DX567">
            <v>0</v>
          </cell>
        </row>
        <row r="568">
          <cell r="A568" t="str">
            <v>ERCOTW2012</v>
          </cell>
          <cell r="B568" t="str">
            <v>ERCOT</v>
          </cell>
          <cell r="C568" t="str">
            <v>ERCOTW</v>
          </cell>
          <cell r="D568">
            <v>2012</v>
          </cell>
          <cell r="F568">
            <v>23163.504000000001</v>
          </cell>
          <cell r="G568">
            <v>3334.22607421875</v>
          </cell>
          <cell r="H568">
            <v>11.913905178546907</v>
          </cell>
          <cell r="I568">
            <v>0.60880133056640606</v>
          </cell>
          <cell r="J568">
            <v>0</v>
          </cell>
          <cell r="K568">
            <v>1.9116469726562499</v>
          </cell>
          <cell r="L568">
            <v>0.86923657226562501</v>
          </cell>
          <cell r="M568">
            <v>0.64796191406250003</v>
          </cell>
          <cell r="N568">
            <v>0</v>
          </cell>
          <cell r="O568">
            <v>8.9999999999999993E-3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2.4E-2</v>
          </cell>
          <cell r="U568">
            <v>7.8265952148437501</v>
          </cell>
          <cell r="V568">
            <v>0</v>
          </cell>
          <cell r="W568">
            <v>1.0500000000000001E-2</v>
          </cell>
          <cell r="X568">
            <v>6.1631741523742699E-3</v>
          </cell>
          <cell r="Y568">
            <v>0</v>
          </cell>
          <cell r="Z568">
            <v>5.5294238609075519</v>
          </cell>
          <cell r="AA568">
            <v>0.51547613525390601</v>
          </cell>
          <cell r="AB568">
            <v>0</v>
          </cell>
          <cell r="AC568">
            <v>1.58765295410156</v>
          </cell>
          <cell r="AD568">
            <v>0.73091729736328104</v>
          </cell>
          <cell r="AE568">
            <v>0.50629608154296901</v>
          </cell>
          <cell r="AF568">
            <v>0</v>
          </cell>
          <cell r="AG568">
            <v>1.5375936031341599E-3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4.9675335884094207E-3</v>
          </cell>
          <cell r="AM568">
            <v>2.1760043945312502</v>
          </cell>
          <cell r="AN568">
            <v>0</v>
          </cell>
          <cell r="AO568">
            <v>5.2500000000000003E-3</v>
          </cell>
          <cell r="AP568">
            <v>1.3218709230423001E-3</v>
          </cell>
          <cell r="AQ568">
            <v>0</v>
          </cell>
          <cell r="AR568">
            <v>29269.103662109377</v>
          </cell>
          <cell r="AS568">
            <v>3946.8947499999999</v>
          </cell>
          <cell r="AT568">
            <v>0</v>
          </cell>
          <cell r="AU568">
            <v>5945.7905000000001</v>
          </cell>
          <cell r="AV568">
            <v>66.526812500000005</v>
          </cell>
          <cell r="AW568">
            <v>106.7929921875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42.92979296875</v>
          </cell>
          <cell r="BE568">
            <v>19102.452000000001</v>
          </cell>
          <cell r="BF568">
            <v>0</v>
          </cell>
          <cell r="BG568">
            <v>46.105499999999999</v>
          </cell>
          <cell r="BH568">
            <v>11.611314453125001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42145756</v>
          </cell>
          <cell r="BT568">
            <v>0</v>
          </cell>
          <cell r="BU568">
            <v>45535508</v>
          </cell>
          <cell r="BV568">
            <v>781152.625</v>
          </cell>
          <cell r="BW568">
            <v>1174474.125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515889</v>
          </cell>
          <cell r="CT568">
            <v>3760</v>
          </cell>
          <cell r="CU568">
            <v>0</v>
          </cell>
          <cell r="CV568">
            <v>0</v>
          </cell>
          <cell r="CW568">
            <v>3421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T568">
            <v>4076.46484375</v>
          </cell>
          <cell r="DV568">
            <v>0</v>
          </cell>
          <cell r="DW568">
            <v>0</v>
          </cell>
          <cell r="DX568">
            <v>0</v>
          </cell>
        </row>
        <row r="569">
          <cell r="A569" t="str">
            <v>ERCOTW2013</v>
          </cell>
          <cell r="B569" t="str">
            <v>ERCOT</v>
          </cell>
          <cell r="C569" t="str">
            <v>ERCOTW</v>
          </cell>
          <cell r="D569">
            <v>2013</v>
          </cell>
          <cell r="F569">
            <v>23617.704000000002</v>
          </cell>
          <cell r="G569">
            <v>3514.1064453125</v>
          </cell>
          <cell r="H569">
            <v>12.582741544723515</v>
          </cell>
          <cell r="I569">
            <v>0.60874420166015597</v>
          </cell>
          <cell r="J569">
            <v>0</v>
          </cell>
          <cell r="K569">
            <v>1.9115036621093799</v>
          </cell>
          <cell r="L569">
            <v>0.86912860107421896</v>
          </cell>
          <cell r="M569">
            <v>0.64797979736328104</v>
          </cell>
          <cell r="N569">
            <v>0</v>
          </cell>
          <cell r="O569">
            <v>8.9999999999999993E-3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2.4E-2</v>
          </cell>
          <cell r="U569">
            <v>8.4918359374999994</v>
          </cell>
          <cell r="V569">
            <v>0</v>
          </cell>
          <cell r="W569">
            <v>1.0500000000000001E-2</v>
          </cell>
          <cell r="X569">
            <v>1.00493450164795E-2</v>
          </cell>
          <cell r="Y569">
            <v>0</v>
          </cell>
          <cell r="Z569">
            <v>5.7088685531616221</v>
          </cell>
          <cell r="AA569">
            <v>0.51909014892578098</v>
          </cell>
          <cell r="AB569">
            <v>0</v>
          </cell>
          <cell r="AC569">
            <v>1.5877700195312501</v>
          </cell>
          <cell r="AD569">
            <v>0.728213989257813</v>
          </cell>
          <cell r="AE569">
            <v>0.504315460205078</v>
          </cell>
          <cell r="AF569">
            <v>0</v>
          </cell>
          <cell r="AG569">
            <v>2.2930088043212902E-3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4.9710574150085398E-3</v>
          </cell>
          <cell r="AM569">
            <v>2.3548208007812499</v>
          </cell>
          <cell r="AN569">
            <v>0</v>
          </cell>
          <cell r="AO569">
            <v>5.2500000000000003E-3</v>
          </cell>
          <cell r="AP569">
            <v>2.1440682411193799E-3</v>
          </cell>
          <cell r="AQ569">
            <v>0</v>
          </cell>
          <cell r="AR569">
            <v>30758.249617187499</v>
          </cell>
          <cell r="AS569">
            <v>3995.1392500000002</v>
          </cell>
          <cell r="AT569">
            <v>0</v>
          </cell>
          <cell r="AU569">
            <v>5845.1729999999998</v>
          </cell>
          <cell r="AV569">
            <v>68.865843749999996</v>
          </cell>
          <cell r="AW569">
            <v>126.80660156250001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42.918816406250002</v>
          </cell>
          <cell r="BE569">
            <v>20614.59</v>
          </cell>
          <cell r="BF569">
            <v>0</v>
          </cell>
          <cell r="BG569">
            <v>45.979500000000002</v>
          </cell>
          <cell r="BH569">
            <v>18.776605468749999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42661464</v>
          </cell>
          <cell r="BT569">
            <v>0</v>
          </cell>
          <cell r="BU569">
            <v>44825604</v>
          </cell>
          <cell r="BV569">
            <v>807537.25</v>
          </cell>
          <cell r="BW569">
            <v>1393715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736984</v>
          </cell>
          <cell r="CT569">
            <v>376</v>
          </cell>
          <cell r="CU569">
            <v>0</v>
          </cell>
          <cell r="CV569">
            <v>0</v>
          </cell>
          <cell r="CW569">
            <v>4105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T569">
            <v>4161.52685546875</v>
          </cell>
          <cell r="DV569">
            <v>0</v>
          </cell>
          <cell r="DW569">
            <v>0</v>
          </cell>
          <cell r="DX569">
            <v>0</v>
          </cell>
        </row>
        <row r="570">
          <cell r="A570" t="str">
            <v>ERCOTW2014</v>
          </cell>
          <cell r="B570" t="str">
            <v>ERCOT</v>
          </cell>
          <cell r="C570" t="str">
            <v>ERCOTW</v>
          </cell>
          <cell r="D570">
            <v>2014</v>
          </cell>
          <cell r="F570">
            <v>24095.856</v>
          </cell>
          <cell r="G570">
            <v>3856.01733398438</v>
          </cell>
          <cell r="H570">
            <v>13.720499168396001</v>
          </cell>
          <cell r="I570">
            <v>0.60874420166015597</v>
          </cell>
          <cell r="J570">
            <v>0</v>
          </cell>
          <cell r="K570">
            <v>1.9115036621093799</v>
          </cell>
          <cell r="L570">
            <v>0.86912860107421896</v>
          </cell>
          <cell r="M570">
            <v>0.64797979736328104</v>
          </cell>
          <cell r="N570">
            <v>0</v>
          </cell>
          <cell r="O570">
            <v>8.9999999999999993E-3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2.4E-2</v>
          </cell>
          <cell r="U570">
            <v>9.6245703124999995</v>
          </cell>
          <cell r="V570">
            <v>0</v>
          </cell>
          <cell r="W570">
            <v>1.0500000000000001E-2</v>
          </cell>
          <cell r="X570">
            <v>1.5072593688964799E-2</v>
          </cell>
          <cell r="Y570">
            <v>0</v>
          </cell>
          <cell r="Z570">
            <v>6.0031884580850576</v>
          </cell>
          <cell r="AA570">
            <v>0.51663977050781296</v>
          </cell>
          <cell r="AB570">
            <v>0</v>
          </cell>
          <cell r="AC570">
            <v>1.5877208251953101</v>
          </cell>
          <cell r="AD570">
            <v>0.72327307128906293</v>
          </cell>
          <cell r="AE570">
            <v>0.50511630249023398</v>
          </cell>
          <cell r="AF570">
            <v>0</v>
          </cell>
          <cell r="AG570">
            <v>1.2700361013412501E-3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4.9710574150085398E-3</v>
          </cell>
          <cell r="AM570">
            <v>2.6557373046874999</v>
          </cell>
          <cell r="AN570">
            <v>0</v>
          </cell>
          <cell r="AO570">
            <v>5.2500000000000003E-3</v>
          </cell>
          <cell r="AP570">
            <v>3.2100903987884498E-3</v>
          </cell>
          <cell r="AQ570">
            <v>0</v>
          </cell>
          <cell r="AR570">
            <v>33752.559478515621</v>
          </cell>
          <cell r="AS570">
            <v>3916.4589999999998</v>
          </cell>
          <cell r="AT570">
            <v>0</v>
          </cell>
          <cell r="AU570">
            <v>6242.4539999999997</v>
          </cell>
          <cell r="AV570">
            <v>69.940476562499995</v>
          </cell>
          <cell r="AW570">
            <v>169.15454687499999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42.771027343749999</v>
          </cell>
          <cell r="BE570">
            <v>23237.682000000001</v>
          </cell>
          <cell r="BF570">
            <v>0</v>
          </cell>
          <cell r="BG570">
            <v>45.979500000000002</v>
          </cell>
          <cell r="BH570">
            <v>28.118927734374999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41819864</v>
          </cell>
          <cell r="BT570">
            <v>0</v>
          </cell>
          <cell r="BU570">
            <v>47826300</v>
          </cell>
          <cell r="BV570">
            <v>820752.625</v>
          </cell>
          <cell r="BW570">
            <v>1872235.625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1326571</v>
          </cell>
          <cell r="CT570">
            <v>0</v>
          </cell>
          <cell r="CU570">
            <v>0</v>
          </cell>
          <cell r="CV570">
            <v>0</v>
          </cell>
          <cell r="CW570">
            <v>5473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T570">
            <v>4248.58251953125</v>
          </cell>
          <cell r="DV570">
            <v>0</v>
          </cell>
          <cell r="DW570">
            <v>0</v>
          </cell>
          <cell r="DX570">
            <v>0</v>
          </cell>
        </row>
        <row r="571">
          <cell r="A571" t="str">
            <v>ERCOTW2015</v>
          </cell>
          <cell r="B571" t="str">
            <v>ERCOT</v>
          </cell>
          <cell r="C571" t="str">
            <v>ERCOTW</v>
          </cell>
          <cell r="D571">
            <v>2015</v>
          </cell>
          <cell r="F571">
            <v>24535.991999999998</v>
          </cell>
          <cell r="G571">
            <v>4222.02685546875</v>
          </cell>
          <cell r="H571">
            <v>14.756189287185672</v>
          </cell>
          <cell r="I571">
            <v>0.60874420166015597</v>
          </cell>
          <cell r="J571">
            <v>0</v>
          </cell>
          <cell r="K571">
            <v>1.9115036621093799</v>
          </cell>
          <cell r="L571">
            <v>0.86912860107421896</v>
          </cell>
          <cell r="M571">
            <v>0.64797979736328104</v>
          </cell>
          <cell r="N571">
            <v>0</v>
          </cell>
          <cell r="O571">
            <v>8.9999999999999993E-3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2.4E-2</v>
          </cell>
          <cell r="U571">
            <v>10.654328124999999</v>
          </cell>
          <cell r="V571">
            <v>0</v>
          </cell>
          <cell r="W571">
            <v>1.0500000000000001E-2</v>
          </cell>
          <cell r="X571">
            <v>2.1004899978637699E-2</v>
          </cell>
          <cell r="Y571">
            <v>0</v>
          </cell>
          <cell r="Z571">
            <v>6.3570663495063844</v>
          </cell>
          <cell r="AA571">
            <v>0.47662054443359397</v>
          </cell>
          <cell r="AB571">
            <v>0</v>
          </cell>
          <cell r="AC571">
            <v>1.58731567382813</v>
          </cell>
          <cell r="AD571">
            <v>0.71526019287109399</v>
          </cell>
          <cell r="AE571">
            <v>0.50141967773437501</v>
          </cell>
          <cell r="AF571">
            <v>0</v>
          </cell>
          <cell r="AG571">
            <v>1.4100432395935101E-3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4.9710574150085398E-3</v>
          </cell>
          <cell r="AM571">
            <v>3.0603579101562501</v>
          </cell>
          <cell r="AN571">
            <v>0</v>
          </cell>
          <cell r="AO571">
            <v>5.2500000000000003E-3</v>
          </cell>
          <cell r="AP571">
            <v>4.4612498283386204E-3</v>
          </cell>
          <cell r="AQ571">
            <v>0</v>
          </cell>
          <cell r="AR571">
            <v>36958.245503906248</v>
          </cell>
          <cell r="AS571">
            <v>3042.1244999999999</v>
          </cell>
          <cell r="AT571">
            <v>0</v>
          </cell>
          <cell r="AU571">
            <v>6789.0349999999999</v>
          </cell>
          <cell r="AV571">
            <v>60.639722656250001</v>
          </cell>
          <cell r="AW571">
            <v>194.33806250000001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42.484402343749998</v>
          </cell>
          <cell r="BE571">
            <v>26744.583999999999</v>
          </cell>
          <cell r="BF571">
            <v>0</v>
          </cell>
          <cell r="BG571">
            <v>45.979500000000002</v>
          </cell>
          <cell r="BH571">
            <v>39.060316406250003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32496328</v>
          </cell>
          <cell r="BT571">
            <v>0</v>
          </cell>
          <cell r="BU571">
            <v>51553804</v>
          </cell>
          <cell r="BV571">
            <v>712214.625</v>
          </cell>
          <cell r="BW571">
            <v>2173432.5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884380</v>
          </cell>
          <cell r="CT571">
            <v>0</v>
          </cell>
          <cell r="CU571">
            <v>0</v>
          </cell>
          <cell r="CV571">
            <v>0</v>
          </cell>
          <cell r="CW571">
            <v>6157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T571">
            <v>4328.55029296875</v>
          </cell>
          <cell r="DV571">
            <v>0</v>
          </cell>
          <cell r="DW571">
            <v>0</v>
          </cell>
          <cell r="DX571">
            <v>0</v>
          </cell>
        </row>
        <row r="572">
          <cell r="A572" t="str">
            <v>ERCOTW2016</v>
          </cell>
          <cell r="B572" t="str">
            <v>ERCOT</v>
          </cell>
          <cell r="C572" t="str">
            <v>ERCOTW</v>
          </cell>
          <cell r="D572">
            <v>2016</v>
          </cell>
          <cell r="F572">
            <v>24994.608</v>
          </cell>
          <cell r="G572">
            <v>4450.98681640625</v>
          </cell>
          <cell r="H572">
            <v>15.415916074752808</v>
          </cell>
          <cell r="I572">
            <v>0.60880133056640606</v>
          </cell>
          <cell r="J572">
            <v>0</v>
          </cell>
          <cell r="K572">
            <v>1.9116469726562499</v>
          </cell>
          <cell r="L572">
            <v>0.86923657226562501</v>
          </cell>
          <cell r="M572">
            <v>0.64796191406250003</v>
          </cell>
          <cell r="N572">
            <v>0</v>
          </cell>
          <cell r="O572">
            <v>8.9999999999999993E-3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2.4E-2</v>
          </cell>
          <cell r="U572">
            <v>11.303212890625</v>
          </cell>
          <cell r="V572">
            <v>0</v>
          </cell>
          <cell r="W572">
            <v>1.0500000000000001E-2</v>
          </cell>
          <cell r="X572">
            <v>3.15563945770264E-2</v>
          </cell>
          <cell r="Y572">
            <v>0</v>
          </cell>
          <cell r="Z572">
            <v>6.585062929272655</v>
          </cell>
          <cell r="AA572">
            <v>0.49528829956054699</v>
          </cell>
          <cell r="AB572">
            <v>0</v>
          </cell>
          <cell r="AC572">
            <v>1.58765295410156</v>
          </cell>
          <cell r="AD572">
            <v>0.72411132812500001</v>
          </cell>
          <cell r="AE572">
            <v>0.50524737548828103</v>
          </cell>
          <cell r="AF572">
            <v>0</v>
          </cell>
          <cell r="AG572">
            <v>4.8365890979766801E-4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8.2273101806640599E-3</v>
          </cell>
          <cell r="AM572">
            <v>3.2519172363281301</v>
          </cell>
          <cell r="AN572">
            <v>0</v>
          </cell>
          <cell r="AO572">
            <v>5.2500000000000003E-3</v>
          </cell>
          <cell r="AP572">
            <v>6.8847665786743199E-3</v>
          </cell>
          <cell r="AQ572">
            <v>0</v>
          </cell>
          <cell r="AR572">
            <v>39070.234363281241</v>
          </cell>
          <cell r="AS572">
            <v>2827.1419999999998</v>
          </cell>
          <cell r="AT572">
            <v>0</v>
          </cell>
          <cell r="AU572">
            <v>7304.6244999999999</v>
          </cell>
          <cell r="AV572">
            <v>51.571167968749997</v>
          </cell>
          <cell r="AW572">
            <v>163.44807812499999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71.137328124999996</v>
          </cell>
          <cell r="BE572">
            <v>28545.73</v>
          </cell>
          <cell r="BF572">
            <v>0</v>
          </cell>
          <cell r="BG572">
            <v>46.105499999999999</v>
          </cell>
          <cell r="BH572">
            <v>60.475789062499999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30207804</v>
          </cell>
          <cell r="BT572">
            <v>0</v>
          </cell>
          <cell r="BU572">
            <v>54985648</v>
          </cell>
          <cell r="BV572">
            <v>603895.3125</v>
          </cell>
          <cell r="BW572">
            <v>1796730.875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810682</v>
          </cell>
          <cell r="CT572">
            <v>1382</v>
          </cell>
          <cell r="CU572">
            <v>0</v>
          </cell>
          <cell r="CV572">
            <v>0</v>
          </cell>
          <cell r="CW572">
            <v>11630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Q572">
            <v>2.098346423990304</v>
          </cell>
          <cell r="DR572">
            <v>5.290724908798019</v>
          </cell>
          <cell r="DS572">
            <v>0</v>
          </cell>
          <cell r="DT572">
            <v>4459.4345703125</v>
          </cell>
          <cell r="DV572">
            <v>0</v>
          </cell>
          <cell r="DW572">
            <v>0</v>
          </cell>
          <cell r="DX572">
            <v>0</v>
          </cell>
        </row>
        <row r="573">
          <cell r="A573" t="str">
            <v>ERCOTW2017</v>
          </cell>
          <cell r="B573" t="str">
            <v>ERCOT</v>
          </cell>
          <cell r="C573" t="str">
            <v>ERCOTW</v>
          </cell>
          <cell r="D573">
            <v>2017</v>
          </cell>
          <cell r="F573">
            <v>25334.135999999999</v>
          </cell>
          <cell r="G573">
            <v>4678.20458984375</v>
          </cell>
          <cell r="H573">
            <v>15.990999301910406</v>
          </cell>
          <cell r="I573">
            <v>0.60874420166015597</v>
          </cell>
          <cell r="J573">
            <v>0</v>
          </cell>
          <cell r="K573">
            <v>1.9115036621093799</v>
          </cell>
          <cell r="L573">
            <v>0.86912860107421896</v>
          </cell>
          <cell r="M573">
            <v>0.64797979736328104</v>
          </cell>
          <cell r="N573">
            <v>0</v>
          </cell>
          <cell r="O573">
            <v>8.9999999999999993E-3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2.4E-2</v>
          </cell>
          <cell r="U573">
            <v>11.868037109375001</v>
          </cell>
          <cell r="V573">
            <v>0</v>
          </cell>
          <cell r="W573">
            <v>1.0500000000000001E-2</v>
          </cell>
          <cell r="X573">
            <v>4.2105930328369096E-2</v>
          </cell>
          <cell r="Y573">
            <v>0</v>
          </cell>
          <cell r="Z573">
            <v>6.7419595009684627</v>
          </cell>
          <cell r="AA573">
            <v>0.47968460083007802</v>
          </cell>
          <cell r="AB573">
            <v>0</v>
          </cell>
          <cell r="AC573">
            <v>1.5877700195312501</v>
          </cell>
          <cell r="AD573">
            <v>0.72343359375000005</v>
          </cell>
          <cell r="AE573">
            <v>0.50429748535156305</v>
          </cell>
          <cell r="AF573">
            <v>0</v>
          </cell>
          <cell r="AG573">
            <v>4.0222328901290898E-4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8.2221517562866189E-3</v>
          </cell>
          <cell r="AM573">
            <v>3.4232863769531301</v>
          </cell>
          <cell r="AN573">
            <v>0</v>
          </cell>
          <cell r="AO573">
            <v>5.2500000000000003E-3</v>
          </cell>
          <cell r="AP573">
            <v>9.6130495071411089E-3</v>
          </cell>
          <cell r="AQ573">
            <v>0</v>
          </cell>
          <cell r="AR573">
            <v>40949.68316796876</v>
          </cell>
          <cell r="AS573">
            <v>2740.5439999999999</v>
          </cell>
          <cell r="AT573">
            <v>0</v>
          </cell>
          <cell r="AU573">
            <v>7853.223</v>
          </cell>
          <cell r="AV573">
            <v>45.263074218749999</v>
          </cell>
          <cell r="AW573">
            <v>153.693375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70.931468749999993</v>
          </cell>
          <cell r="BE573">
            <v>29955.848000000002</v>
          </cell>
          <cell r="BF573">
            <v>0</v>
          </cell>
          <cell r="BG573">
            <v>45.979500000000002</v>
          </cell>
          <cell r="BH573">
            <v>84.200749999999999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29282468</v>
          </cell>
          <cell r="BT573">
            <v>0</v>
          </cell>
          <cell r="BU573">
            <v>59044256</v>
          </cell>
          <cell r="BV573">
            <v>531612.875</v>
          </cell>
          <cell r="BW573">
            <v>1688671.75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442190</v>
          </cell>
          <cell r="CT573">
            <v>757</v>
          </cell>
          <cell r="CU573">
            <v>0</v>
          </cell>
          <cell r="CV573">
            <v>0</v>
          </cell>
          <cell r="CW573">
            <v>9988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Q573">
            <v>2.1382150863701108</v>
          </cell>
          <cell r="DR573">
            <v>5.3874519775471468</v>
          </cell>
          <cell r="DS573">
            <v>0</v>
          </cell>
          <cell r="DT573">
            <v>4535.7177734375</v>
          </cell>
          <cell r="DV573">
            <v>0</v>
          </cell>
          <cell r="DW573">
            <v>0</v>
          </cell>
          <cell r="DX573">
            <v>0</v>
          </cell>
        </row>
        <row r="574">
          <cell r="A574" t="str">
            <v>ERCOTW2018</v>
          </cell>
          <cell r="B574" t="str">
            <v>ERCOT</v>
          </cell>
          <cell r="C574" t="str">
            <v>ERCOTW</v>
          </cell>
          <cell r="D574">
            <v>2018</v>
          </cell>
          <cell r="F574">
            <v>25734.288</v>
          </cell>
          <cell r="G574">
            <v>4770.43603515625</v>
          </cell>
          <cell r="H574">
            <v>16.494416728973395</v>
          </cell>
          <cell r="I574">
            <v>0.60874420166015597</v>
          </cell>
          <cell r="J574">
            <v>0</v>
          </cell>
          <cell r="K574">
            <v>1.9115036621093799</v>
          </cell>
          <cell r="L574">
            <v>0.86912860107421896</v>
          </cell>
          <cell r="M574">
            <v>0.64797979736328104</v>
          </cell>
          <cell r="N574">
            <v>0</v>
          </cell>
          <cell r="O574">
            <v>8.9999999999999993E-3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2.4E-2</v>
          </cell>
          <cell r="U574">
            <v>12.3596962890625</v>
          </cell>
          <cell r="V574">
            <v>0</v>
          </cell>
          <cell r="W574">
            <v>1.0500000000000001E-2</v>
          </cell>
          <cell r="X574">
            <v>5.3864177703857402E-2</v>
          </cell>
          <cell r="Y574">
            <v>0</v>
          </cell>
          <cell r="Z574">
            <v>6.8478931556940132</v>
          </cell>
          <cell r="AA574">
            <v>0.46373672485351602</v>
          </cell>
          <cell r="AB574">
            <v>0</v>
          </cell>
          <cell r="AC574">
            <v>1.58683544921875</v>
          </cell>
          <cell r="AD574">
            <v>0.70735394287109399</v>
          </cell>
          <cell r="AE574">
            <v>0.49931448364257802</v>
          </cell>
          <cell r="AF574">
            <v>0</v>
          </cell>
          <cell r="AG574">
            <v>1.0211426019668599E-3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8.2221517562866189E-3</v>
          </cell>
          <cell r="AM574">
            <v>3.56364477539063</v>
          </cell>
          <cell r="AN574">
            <v>0</v>
          </cell>
          <cell r="AO574">
            <v>5.2500000000000003E-3</v>
          </cell>
          <cell r="AP574">
            <v>1.2514485359191901E-2</v>
          </cell>
          <cell r="AQ574">
            <v>0</v>
          </cell>
          <cell r="AR574">
            <v>41753.995683593756</v>
          </cell>
          <cell r="AS574">
            <v>2412.1260000000002</v>
          </cell>
          <cell r="AT574">
            <v>0</v>
          </cell>
          <cell r="AU574">
            <v>7772.1405000000004</v>
          </cell>
          <cell r="AV574">
            <v>37.91674609375</v>
          </cell>
          <cell r="AW574">
            <v>224.940828125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69.894781249999994</v>
          </cell>
          <cell r="BE574">
            <v>31081.452000000001</v>
          </cell>
          <cell r="BF574">
            <v>0</v>
          </cell>
          <cell r="BG574">
            <v>45.979500000000002</v>
          </cell>
          <cell r="BH574">
            <v>109.545328125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25775464</v>
          </cell>
          <cell r="BT574">
            <v>0</v>
          </cell>
          <cell r="BU574">
            <v>58441720</v>
          </cell>
          <cell r="BV574">
            <v>446031.09375</v>
          </cell>
          <cell r="BW574">
            <v>2585907.5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515889</v>
          </cell>
          <cell r="CT574">
            <v>956</v>
          </cell>
          <cell r="CU574">
            <v>0</v>
          </cell>
          <cell r="CV574">
            <v>0</v>
          </cell>
          <cell r="CW574">
            <v>12625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Q574">
            <v>2.1792687829984358</v>
          </cell>
          <cell r="DR574">
            <v>5.351507129666957</v>
          </cell>
          <cell r="DS574">
            <v>0</v>
          </cell>
          <cell r="DT574">
            <v>4609.50341796875</v>
          </cell>
          <cell r="DV574">
            <v>0</v>
          </cell>
          <cell r="DW574">
            <v>0</v>
          </cell>
          <cell r="DX574">
            <v>0</v>
          </cell>
        </row>
        <row r="575">
          <cell r="A575" t="str">
            <v>ERCOTW2019</v>
          </cell>
          <cell r="B575" t="str">
            <v>ERCOT</v>
          </cell>
          <cell r="C575" t="str">
            <v>ERCOTW</v>
          </cell>
          <cell r="D575">
            <v>2019</v>
          </cell>
          <cell r="F575">
            <v>26143.175999999999</v>
          </cell>
          <cell r="G575">
            <v>4992.06787109375</v>
          </cell>
          <cell r="H575">
            <v>17.024357620239265</v>
          </cell>
          <cell r="I575">
            <v>0.60874420166015597</v>
          </cell>
          <cell r="J575">
            <v>0</v>
          </cell>
          <cell r="K575">
            <v>1.9115036621093799</v>
          </cell>
          <cell r="L575">
            <v>0.86912860107421896</v>
          </cell>
          <cell r="M575">
            <v>0.64797979736328104</v>
          </cell>
          <cell r="N575">
            <v>0</v>
          </cell>
          <cell r="O575">
            <v>8.9999999999999993E-3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2.4E-2</v>
          </cell>
          <cell r="U575">
            <v>12.8755849609375</v>
          </cell>
          <cell r="V575">
            <v>0</v>
          </cell>
          <cell r="W575">
            <v>1.0500000000000001E-2</v>
          </cell>
          <cell r="X575">
            <v>6.7916397094726605E-2</v>
          </cell>
          <cell r="Y575">
            <v>0</v>
          </cell>
          <cell r="Z575">
            <v>7.0354704948961766</v>
          </cell>
          <cell r="AA575">
            <v>0.47893167114257801</v>
          </cell>
          <cell r="AB575">
            <v>0</v>
          </cell>
          <cell r="AC575">
            <v>1.58769128417969</v>
          </cell>
          <cell r="AD575">
            <v>0.72253802490234398</v>
          </cell>
          <cell r="AE575">
            <v>0.50352044677734398</v>
          </cell>
          <cell r="AF575">
            <v>0</v>
          </cell>
          <cell r="AG575">
            <v>4.6662488579750101E-4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8.2221517562866189E-3</v>
          </cell>
          <cell r="AM575">
            <v>3.7129570312500002</v>
          </cell>
          <cell r="AN575">
            <v>0</v>
          </cell>
          <cell r="AO575">
            <v>5.2500000000000003E-3</v>
          </cell>
          <cell r="AP575">
            <v>1.58932600021362E-2</v>
          </cell>
          <cell r="AQ575">
            <v>0</v>
          </cell>
          <cell r="AR575">
            <v>43690.904636718747</v>
          </cell>
          <cell r="AS575">
            <v>2272.8027499999998</v>
          </cell>
          <cell r="AT575">
            <v>0</v>
          </cell>
          <cell r="AU575">
            <v>8487.7739999999994</v>
          </cell>
          <cell r="AV575">
            <v>27.115628906249999</v>
          </cell>
          <cell r="AW575">
            <v>147.64443750000001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70.790585937499998</v>
          </cell>
          <cell r="BE575">
            <v>32499.62</v>
          </cell>
          <cell r="BF575">
            <v>0</v>
          </cell>
          <cell r="BG575">
            <v>45.979500000000002</v>
          </cell>
          <cell r="BH575">
            <v>139.177734375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24286440</v>
          </cell>
          <cell r="BT575">
            <v>0</v>
          </cell>
          <cell r="BU575">
            <v>63763092</v>
          </cell>
          <cell r="BV575">
            <v>316022.9375</v>
          </cell>
          <cell r="BW575">
            <v>1624814.5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515889</v>
          </cell>
          <cell r="CT575">
            <v>1010</v>
          </cell>
          <cell r="CU575">
            <v>0</v>
          </cell>
          <cell r="CV575">
            <v>0</v>
          </cell>
          <cell r="CW575">
            <v>14751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Q575">
            <v>2.2350684360799691</v>
          </cell>
          <cell r="DR575">
            <v>5.4852823401349484</v>
          </cell>
          <cell r="DS575">
            <v>0</v>
          </cell>
          <cell r="DT575">
            <v>4685.7431640625</v>
          </cell>
          <cell r="DV575">
            <v>0</v>
          </cell>
          <cell r="DW575">
            <v>0</v>
          </cell>
          <cell r="DX575">
            <v>0</v>
          </cell>
        </row>
        <row r="576">
          <cell r="A576" t="str">
            <v>ERCOTW2020</v>
          </cell>
          <cell r="B576" t="str">
            <v>ERCOT</v>
          </cell>
          <cell r="C576" t="str">
            <v>ERCOTW</v>
          </cell>
          <cell r="D576">
            <v>2020</v>
          </cell>
          <cell r="F576">
            <v>26625.407999999999</v>
          </cell>
          <cell r="G576">
            <v>5134.5380859375</v>
          </cell>
          <cell r="H576">
            <v>17.703523849487304</v>
          </cell>
          <cell r="I576">
            <v>0.60880133056640606</v>
          </cell>
          <cell r="J576">
            <v>0</v>
          </cell>
          <cell r="K576">
            <v>1.9116469726562499</v>
          </cell>
          <cell r="L576">
            <v>0.86923657226562501</v>
          </cell>
          <cell r="M576">
            <v>0.64796191406250003</v>
          </cell>
          <cell r="N576">
            <v>0</v>
          </cell>
          <cell r="O576">
            <v>8.9999999999999993E-3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2.4E-2</v>
          </cell>
          <cell r="U576">
            <v>13.5385283203125</v>
          </cell>
          <cell r="V576">
            <v>0</v>
          </cell>
          <cell r="W576">
            <v>1.0500000000000001E-2</v>
          </cell>
          <cell r="X576">
            <v>8.3848739624023394E-2</v>
          </cell>
          <cell r="Y576">
            <v>0</v>
          </cell>
          <cell r="Z576">
            <v>7.1926814699173001</v>
          </cell>
          <cell r="AA576">
            <v>0.43410058593750001</v>
          </cell>
          <cell r="AB576">
            <v>0</v>
          </cell>
          <cell r="AC576">
            <v>1.5867655029296901</v>
          </cell>
          <cell r="AD576">
            <v>0.71654028320312502</v>
          </cell>
          <cell r="AE576">
            <v>0.50196569824218806</v>
          </cell>
          <cell r="AF576">
            <v>0</v>
          </cell>
          <cell r="AG576">
            <v>1.4421682357788099E-3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8.2273101806640599E-3</v>
          </cell>
          <cell r="AM576">
            <v>3.9187373046874998</v>
          </cell>
          <cell r="AN576">
            <v>0</v>
          </cell>
          <cell r="AO576">
            <v>5.2500000000000003E-3</v>
          </cell>
          <cell r="AP576">
            <v>1.9652616500854498E-2</v>
          </cell>
          <cell r="AQ576">
            <v>0</v>
          </cell>
          <cell r="AR576">
            <v>45057.856638671867</v>
          </cell>
          <cell r="AS576">
            <v>2135.2195000000002</v>
          </cell>
          <cell r="AT576">
            <v>0</v>
          </cell>
          <cell r="AU576">
            <v>8154.9915000000001</v>
          </cell>
          <cell r="AV576">
            <v>24.517654296875001</v>
          </cell>
          <cell r="AW576">
            <v>202.45293749999999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69.866234375000005</v>
          </cell>
          <cell r="BE576">
            <v>34252.271999999997</v>
          </cell>
          <cell r="BF576">
            <v>0</v>
          </cell>
          <cell r="BG576">
            <v>46.105499999999999</v>
          </cell>
          <cell r="BH576">
            <v>172.43131249999999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22817490</v>
          </cell>
          <cell r="BT576">
            <v>0</v>
          </cell>
          <cell r="BU576">
            <v>61480820</v>
          </cell>
          <cell r="BV576">
            <v>288227.03125</v>
          </cell>
          <cell r="BW576">
            <v>2321517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736984</v>
          </cell>
          <cell r="CT576">
            <v>1078</v>
          </cell>
          <cell r="CU576">
            <v>0</v>
          </cell>
          <cell r="CV576">
            <v>0</v>
          </cell>
          <cell r="CW576">
            <v>16556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Q576">
            <v>2.2908667046638347</v>
          </cell>
          <cell r="DR576">
            <v>5.560506512437537</v>
          </cell>
          <cell r="DS576">
            <v>0</v>
          </cell>
          <cell r="DT576">
            <v>4761.73046875</v>
          </cell>
          <cell r="DV576">
            <v>0</v>
          </cell>
          <cell r="DW576">
            <v>0</v>
          </cell>
          <cell r="DX576">
            <v>0</v>
          </cell>
        </row>
        <row r="577">
          <cell r="A577" t="str">
            <v>ERCOTW2021</v>
          </cell>
          <cell r="B577" t="str">
            <v>ERCOT</v>
          </cell>
          <cell r="C577" t="str">
            <v>ERCOTW</v>
          </cell>
          <cell r="D577">
            <v>2021</v>
          </cell>
          <cell r="F577">
            <v>26957.232</v>
          </cell>
          <cell r="G577">
            <v>5314.02392578125</v>
          </cell>
          <cell r="H577">
            <v>18.310785789489753</v>
          </cell>
          <cell r="I577">
            <v>0.60874420166015597</v>
          </cell>
          <cell r="J577">
            <v>0</v>
          </cell>
          <cell r="K577">
            <v>1.9115036621093799</v>
          </cell>
          <cell r="L577">
            <v>0.86912860107421896</v>
          </cell>
          <cell r="M577">
            <v>0.64797979736328104</v>
          </cell>
          <cell r="N577">
            <v>0</v>
          </cell>
          <cell r="O577">
            <v>8.9999999999999993E-3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2.4E-2</v>
          </cell>
          <cell r="U577">
            <v>14.128457031250001</v>
          </cell>
          <cell r="V577">
            <v>0</v>
          </cell>
          <cell r="W577">
            <v>1.0500000000000001E-2</v>
          </cell>
          <cell r="X577">
            <v>0.10147249603271501</v>
          </cell>
          <cell r="Y577">
            <v>0</v>
          </cell>
          <cell r="Z577">
            <v>7.401568145036701</v>
          </cell>
          <cell r="AA577">
            <v>0.37654565429687498</v>
          </cell>
          <cell r="AB577">
            <v>0</v>
          </cell>
          <cell r="AC577">
            <v>1.5871185302734401</v>
          </cell>
          <cell r="AD577">
            <v>0.67213739013671903</v>
          </cell>
          <cell r="AE577">
            <v>0.49409466552734399</v>
          </cell>
          <cell r="AF577">
            <v>0</v>
          </cell>
          <cell r="AG577">
            <v>2.4993383884429903E-3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8.2221517562866189E-3</v>
          </cell>
          <cell r="AM577">
            <v>4.2319125976562502</v>
          </cell>
          <cell r="AN577">
            <v>0</v>
          </cell>
          <cell r="AO577">
            <v>5.2500000000000003E-3</v>
          </cell>
          <cell r="AP577">
            <v>2.3787817001342797E-2</v>
          </cell>
          <cell r="AQ577">
            <v>0</v>
          </cell>
          <cell r="AR577">
            <v>46502.656945312498</v>
          </cell>
          <cell r="AS577">
            <v>1946.233125</v>
          </cell>
          <cell r="AT577">
            <v>0</v>
          </cell>
          <cell r="AU577">
            <v>7296.6809999999996</v>
          </cell>
          <cell r="AV577">
            <v>51.116304687499998</v>
          </cell>
          <cell r="AW577">
            <v>248.071421875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68.200062500000001</v>
          </cell>
          <cell r="BE577">
            <v>36638.432000000001</v>
          </cell>
          <cell r="BF577">
            <v>0</v>
          </cell>
          <cell r="BG577">
            <v>45.979500000000002</v>
          </cell>
          <cell r="BH577">
            <v>207.94353125000001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20798808</v>
          </cell>
          <cell r="BT577">
            <v>0</v>
          </cell>
          <cell r="BU577">
            <v>55306480</v>
          </cell>
          <cell r="BV577">
            <v>605214.875</v>
          </cell>
          <cell r="BW577">
            <v>2965864.25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515889</v>
          </cell>
          <cell r="CT577">
            <v>979</v>
          </cell>
          <cell r="CU577">
            <v>0</v>
          </cell>
          <cell r="CV577">
            <v>0</v>
          </cell>
          <cell r="CW577">
            <v>18101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Q577">
            <v>2.3617874294166281</v>
          </cell>
          <cell r="DR577">
            <v>5.7172900444938817</v>
          </cell>
          <cell r="DS577">
            <v>0</v>
          </cell>
          <cell r="DT577">
            <v>4836.65625</v>
          </cell>
          <cell r="DV577">
            <v>0</v>
          </cell>
          <cell r="DW577">
            <v>0</v>
          </cell>
          <cell r="DX577">
            <v>0</v>
          </cell>
        </row>
        <row r="578">
          <cell r="A578" t="str">
            <v>ERCOTW2022</v>
          </cell>
          <cell r="B578" t="str">
            <v>ERCOT</v>
          </cell>
          <cell r="C578" t="str">
            <v>ERCOTW</v>
          </cell>
          <cell r="D578">
            <v>2022</v>
          </cell>
          <cell r="F578">
            <v>27359.592000000001</v>
          </cell>
          <cell r="G578">
            <v>5581.08642578125</v>
          </cell>
          <cell r="H578">
            <v>18.894762260437016</v>
          </cell>
          <cell r="I578">
            <v>0.60874420166015597</v>
          </cell>
          <cell r="J578">
            <v>0</v>
          </cell>
          <cell r="K578">
            <v>1.9115036621093799</v>
          </cell>
          <cell r="L578">
            <v>0.86912860107421896</v>
          </cell>
          <cell r="M578">
            <v>0.64797979736328104</v>
          </cell>
          <cell r="N578">
            <v>0</v>
          </cell>
          <cell r="O578">
            <v>8.9999999999999993E-3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2.4E-2</v>
          </cell>
          <cell r="U578">
            <v>14.693814453125</v>
          </cell>
          <cell r="V578">
            <v>0</v>
          </cell>
          <cell r="W578">
            <v>1.0500000000000001E-2</v>
          </cell>
          <cell r="X578">
            <v>0.12009154510498</v>
          </cell>
          <cell r="Y578">
            <v>0</v>
          </cell>
          <cell r="Z578">
            <v>7.6305672452449862</v>
          </cell>
          <cell r="AA578">
            <v>0.39348394775390605</v>
          </cell>
          <cell r="AB578">
            <v>0</v>
          </cell>
          <cell r="AC578">
            <v>1.5866174316406301</v>
          </cell>
          <cell r="AD578">
            <v>0.70083850097656297</v>
          </cell>
          <cell r="AE578">
            <v>0.49785150146484397</v>
          </cell>
          <cell r="AF578">
            <v>0</v>
          </cell>
          <cell r="AG578">
            <v>2.1933429241180404E-3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8.2221517562866189E-3</v>
          </cell>
          <cell r="AM578">
            <v>4.4075590820312502</v>
          </cell>
          <cell r="AN578">
            <v>0</v>
          </cell>
          <cell r="AO578">
            <v>5.2500000000000003E-3</v>
          </cell>
          <cell r="AP578">
            <v>2.8551286697387698E-2</v>
          </cell>
          <cell r="AQ578">
            <v>0</v>
          </cell>
          <cell r="AR578">
            <v>48837.762031249993</v>
          </cell>
          <cell r="AS578">
            <v>2042.3953750000001</v>
          </cell>
          <cell r="AT578">
            <v>0</v>
          </cell>
          <cell r="AU578">
            <v>7816.5940000000001</v>
          </cell>
          <cell r="AV578">
            <v>15.780468750000001</v>
          </cell>
          <cell r="AW578">
            <v>209.17442187500001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68.894000000000005</v>
          </cell>
          <cell r="BE578">
            <v>38389.1</v>
          </cell>
          <cell r="BF578">
            <v>0</v>
          </cell>
          <cell r="BG578">
            <v>45.979500000000002</v>
          </cell>
          <cell r="BH578">
            <v>249.84426562499999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21827338</v>
          </cell>
          <cell r="BT578">
            <v>0</v>
          </cell>
          <cell r="BU578">
            <v>59240012</v>
          </cell>
          <cell r="BV578">
            <v>185415.59375</v>
          </cell>
          <cell r="BW578">
            <v>2446987.25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589587</v>
          </cell>
          <cell r="CT578">
            <v>1036</v>
          </cell>
          <cell r="CU578">
            <v>0</v>
          </cell>
          <cell r="CV578">
            <v>0</v>
          </cell>
          <cell r="CW578">
            <v>18873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Q578">
            <v>2.4331369378964123</v>
          </cell>
          <cell r="DR578">
            <v>5.9309787108078238</v>
          </cell>
          <cell r="DS578">
            <v>0</v>
          </cell>
          <cell r="DT578">
            <v>4910.57177734375</v>
          </cell>
          <cell r="DV578">
            <v>0</v>
          </cell>
          <cell r="DW578">
            <v>0</v>
          </cell>
          <cell r="DX578">
            <v>0</v>
          </cell>
        </row>
        <row r="579">
          <cell r="A579" t="str">
            <v>ERCOTW2023</v>
          </cell>
          <cell r="B579" t="str">
            <v>ERCOT</v>
          </cell>
          <cell r="C579" t="str">
            <v>ERCOTW</v>
          </cell>
          <cell r="D579">
            <v>2023</v>
          </cell>
          <cell r="F579">
            <v>27754.583999999999</v>
          </cell>
          <cell r="G579">
            <v>5727.98193359375</v>
          </cell>
          <cell r="H579">
            <v>19.429558929443363</v>
          </cell>
          <cell r="I579">
            <v>0.60874420166015597</v>
          </cell>
          <cell r="J579">
            <v>0</v>
          </cell>
          <cell r="K579">
            <v>1.9115036621093799</v>
          </cell>
          <cell r="L579">
            <v>0.86912860107421896</v>
          </cell>
          <cell r="M579">
            <v>0.64797979736328104</v>
          </cell>
          <cell r="N579">
            <v>0</v>
          </cell>
          <cell r="O579">
            <v>8.9999999999999993E-3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2.4E-2</v>
          </cell>
          <cell r="U579">
            <v>15.209198242187499</v>
          </cell>
          <cell r="V579">
            <v>0</v>
          </cell>
          <cell r="W579">
            <v>1.0500000000000001E-2</v>
          </cell>
          <cell r="X579">
            <v>0.13950442504882801</v>
          </cell>
          <cell r="Y579">
            <v>0</v>
          </cell>
          <cell r="Z579">
            <v>7.7617539632320467</v>
          </cell>
          <cell r="AA579">
            <v>0.39049572753906303</v>
          </cell>
          <cell r="AB579">
            <v>0</v>
          </cell>
          <cell r="AC579">
            <v>1.5869948730468799</v>
          </cell>
          <cell r="AD579">
            <v>0.67688549804687503</v>
          </cell>
          <cell r="AE579">
            <v>0.49435708618164104</v>
          </cell>
          <cell r="AF579">
            <v>0</v>
          </cell>
          <cell r="AG579">
            <v>2.5286071300506599E-3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8.2221517562866189E-3</v>
          </cell>
          <cell r="AM579">
            <v>4.5639096679687503</v>
          </cell>
          <cell r="AN579">
            <v>0</v>
          </cell>
          <cell r="AO579">
            <v>5.2500000000000003E-3</v>
          </cell>
          <cell r="AP579">
            <v>3.3110351562500001E-2</v>
          </cell>
          <cell r="AQ579">
            <v>0</v>
          </cell>
          <cell r="AR579">
            <v>50120.227802734371</v>
          </cell>
          <cell r="AS579">
            <v>2044.17975</v>
          </cell>
          <cell r="AT579">
            <v>0</v>
          </cell>
          <cell r="AU579">
            <v>7770.1125000000002</v>
          </cell>
          <cell r="AV579">
            <v>19.101130859375001</v>
          </cell>
          <cell r="AW579">
            <v>236.67107812500001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68.509687499999998</v>
          </cell>
          <cell r="BE579">
            <v>39646.171999999999</v>
          </cell>
          <cell r="BF579">
            <v>0</v>
          </cell>
          <cell r="BG579">
            <v>45.979500000000002</v>
          </cell>
          <cell r="BH579">
            <v>289.50215624999998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21846556</v>
          </cell>
          <cell r="BT579">
            <v>0</v>
          </cell>
          <cell r="BU579">
            <v>58880444</v>
          </cell>
          <cell r="BV579">
            <v>226374.046875</v>
          </cell>
          <cell r="BW579">
            <v>2831324.5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479039</v>
          </cell>
          <cell r="CT579">
            <v>1056</v>
          </cell>
          <cell r="CU579">
            <v>0</v>
          </cell>
          <cell r="CV579">
            <v>0</v>
          </cell>
          <cell r="CW579">
            <v>19678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Q579">
            <v>2.5045838460762417</v>
          </cell>
          <cell r="DR579">
            <v>6.1266320019597682</v>
          </cell>
          <cell r="DS579">
            <v>0</v>
          </cell>
          <cell r="DT579">
            <v>4984.87744140625</v>
          </cell>
          <cell r="DV579">
            <v>0</v>
          </cell>
          <cell r="DW579">
            <v>0</v>
          </cell>
          <cell r="DX579">
            <v>0</v>
          </cell>
        </row>
        <row r="580">
          <cell r="A580" t="str">
            <v>ERCOTW2024</v>
          </cell>
          <cell r="B580" t="str">
            <v>ERCOT</v>
          </cell>
          <cell r="C580" t="str">
            <v>ERCOTW</v>
          </cell>
          <cell r="D580">
            <v>2024</v>
          </cell>
          <cell r="F580">
            <v>28221.84</v>
          </cell>
          <cell r="G580">
            <v>5754.97021484375</v>
          </cell>
          <cell r="H580">
            <v>19.928214019775393</v>
          </cell>
          <cell r="I580">
            <v>0.60880133056640606</v>
          </cell>
          <cell r="J580">
            <v>0</v>
          </cell>
          <cell r="K580">
            <v>1.9116469726562499</v>
          </cell>
          <cell r="L580">
            <v>0.86923657226562501</v>
          </cell>
          <cell r="M580">
            <v>0.64796191406250003</v>
          </cell>
          <cell r="N580">
            <v>0</v>
          </cell>
          <cell r="O580">
            <v>8.9999999999999993E-3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2.4E-2</v>
          </cell>
          <cell r="U580">
            <v>15.687359375</v>
          </cell>
          <cell r="V580">
            <v>0</v>
          </cell>
          <cell r="W580">
            <v>1.0500000000000001E-2</v>
          </cell>
          <cell r="X580">
            <v>0.15970785522460901</v>
          </cell>
          <cell r="Y580">
            <v>0</v>
          </cell>
          <cell r="Z580">
            <v>7.8392441267967223</v>
          </cell>
          <cell r="AA580">
            <v>0.34605789184570301</v>
          </cell>
          <cell r="AB580">
            <v>0</v>
          </cell>
          <cell r="AC580">
            <v>1.5863598632812499</v>
          </cell>
          <cell r="AD580">
            <v>0.65013476562500006</v>
          </cell>
          <cell r="AE580">
            <v>0.49264797973632801</v>
          </cell>
          <cell r="AF580">
            <v>0</v>
          </cell>
          <cell r="AG580">
            <v>3.25640249252319E-3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8.2273101806640599E-3</v>
          </cell>
          <cell r="AM580">
            <v>4.7094956054687502</v>
          </cell>
          <cell r="AN580">
            <v>0</v>
          </cell>
          <cell r="AO580">
            <v>5.2500000000000003E-3</v>
          </cell>
          <cell r="AP580">
            <v>3.7814308166503899E-2</v>
          </cell>
          <cell r="AQ580">
            <v>0</v>
          </cell>
          <cell r="AR580">
            <v>50490.245203125</v>
          </cell>
          <cell r="AS580">
            <v>1886.9145000000001</v>
          </cell>
          <cell r="AT580">
            <v>0</v>
          </cell>
          <cell r="AU580">
            <v>7159.8620000000001</v>
          </cell>
          <cell r="AV580">
            <v>51.103000000000002</v>
          </cell>
          <cell r="AW580">
            <v>298.28243750000001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67.742484375000004</v>
          </cell>
          <cell r="BE580">
            <v>40649.572</v>
          </cell>
          <cell r="BF580">
            <v>0</v>
          </cell>
          <cell r="BG580">
            <v>46.105499999999999</v>
          </cell>
          <cell r="BH580">
            <v>330.66328125000001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20165088</v>
          </cell>
          <cell r="BT580">
            <v>0</v>
          </cell>
          <cell r="BU580">
            <v>54468228</v>
          </cell>
          <cell r="BV580">
            <v>605790.25</v>
          </cell>
          <cell r="BW580">
            <v>3571538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479039</v>
          </cell>
          <cell r="CT580">
            <v>1068</v>
          </cell>
          <cell r="CU580">
            <v>0</v>
          </cell>
          <cell r="CV580">
            <v>0</v>
          </cell>
          <cell r="CW580">
            <v>20517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Q580">
            <v>2.577791990977178</v>
          </cell>
          <cell r="DR580">
            <v>6.2504471643542363</v>
          </cell>
          <cell r="DS580">
            <v>0</v>
          </cell>
          <cell r="DT580">
            <v>5056.8720703125</v>
          </cell>
          <cell r="DV580">
            <v>0</v>
          </cell>
          <cell r="DW580">
            <v>0</v>
          </cell>
          <cell r="DX580">
            <v>0</v>
          </cell>
        </row>
        <row r="581">
          <cell r="A581" t="str">
            <v>ERCOTW2025</v>
          </cell>
          <cell r="B581" t="str">
            <v>ERCOT</v>
          </cell>
          <cell r="C581" t="str">
            <v>ERCOTW</v>
          </cell>
          <cell r="D581">
            <v>2025</v>
          </cell>
          <cell r="F581">
            <v>28555.56</v>
          </cell>
          <cell r="G581">
            <v>5962.26171875</v>
          </cell>
          <cell r="H581">
            <v>20.453717788696292</v>
          </cell>
          <cell r="I581">
            <v>0.60874420166015597</v>
          </cell>
          <cell r="J581">
            <v>0</v>
          </cell>
          <cell r="K581">
            <v>1.9115036621093799</v>
          </cell>
          <cell r="L581">
            <v>0.86912860107421896</v>
          </cell>
          <cell r="M581">
            <v>0.64797979736328104</v>
          </cell>
          <cell r="N581">
            <v>0</v>
          </cell>
          <cell r="O581">
            <v>8.9999999999999993E-3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2.4E-2</v>
          </cell>
          <cell r="U581">
            <v>16.192011718749999</v>
          </cell>
          <cell r="V581">
            <v>0</v>
          </cell>
          <cell r="W581">
            <v>1.0500000000000001E-2</v>
          </cell>
          <cell r="X581">
            <v>0.18084980773925802</v>
          </cell>
          <cell r="Y581">
            <v>0</v>
          </cell>
          <cell r="Z581">
            <v>7.9960866491794595</v>
          </cell>
          <cell r="AA581">
            <v>0.340819549560547</v>
          </cell>
          <cell r="AB581">
            <v>0</v>
          </cell>
          <cell r="AC581">
            <v>1.5856601562499999</v>
          </cell>
          <cell r="AD581">
            <v>0.65370428466796893</v>
          </cell>
          <cell r="AE581">
            <v>0.49092657470703105</v>
          </cell>
          <cell r="AF581">
            <v>0</v>
          </cell>
          <cell r="AG581">
            <v>3.23533940315247E-3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8.2221517562866189E-3</v>
          </cell>
          <cell r="AM581">
            <v>4.8655102539062502</v>
          </cell>
          <cell r="AN581">
            <v>0</v>
          </cell>
          <cell r="AO581">
            <v>5.2500000000000003E-3</v>
          </cell>
          <cell r="AP581">
            <v>4.27583389282227E-2</v>
          </cell>
          <cell r="AQ581">
            <v>0</v>
          </cell>
          <cell r="AR581">
            <v>52163.736174316407</v>
          </cell>
          <cell r="AS581">
            <v>1847.9538749999999</v>
          </cell>
          <cell r="AT581">
            <v>0</v>
          </cell>
          <cell r="AU581">
            <v>7398.7955000000002</v>
          </cell>
          <cell r="AV581">
            <v>7.7229008789062501</v>
          </cell>
          <cell r="AW581">
            <v>330.87012499999997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67.603773437499996</v>
          </cell>
          <cell r="BE581">
            <v>42091.368000000002</v>
          </cell>
          <cell r="BF581">
            <v>0</v>
          </cell>
          <cell r="BG581">
            <v>45.979500000000002</v>
          </cell>
          <cell r="BH581">
            <v>373.4425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19750726</v>
          </cell>
          <cell r="BT581">
            <v>0</v>
          </cell>
          <cell r="BU581">
            <v>56297808</v>
          </cell>
          <cell r="BV581">
            <v>90452.296875</v>
          </cell>
          <cell r="BW581">
            <v>3974056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515889</v>
          </cell>
          <cell r="CT581">
            <v>1066</v>
          </cell>
          <cell r="CU581">
            <v>0</v>
          </cell>
          <cell r="CV581">
            <v>0</v>
          </cell>
          <cell r="CW581">
            <v>21392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Q581">
            <v>2.6525409433050715</v>
          </cell>
          <cell r="DR581">
            <v>6.3611024606855029</v>
          </cell>
          <cell r="DS581">
            <v>0</v>
          </cell>
          <cell r="DT581">
            <v>5131.92919921875</v>
          </cell>
          <cell r="DV581">
            <v>0</v>
          </cell>
          <cell r="DW581">
            <v>0</v>
          </cell>
          <cell r="DX581">
            <v>0</v>
          </cell>
        </row>
        <row r="582">
          <cell r="A582" t="str">
            <v>ERCOTW2026</v>
          </cell>
          <cell r="B582" t="str">
            <v>ERCOT</v>
          </cell>
          <cell r="C582" t="str">
            <v>ERCOTW</v>
          </cell>
          <cell r="D582">
            <v>2026</v>
          </cell>
          <cell r="F582">
            <v>28957.128000000001</v>
          </cell>
          <cell r="G582">
            <v>6126.79052734375</v>
          </cell>
          <cell r="H582">
            <v>20.942141082763676</v>
          </cell>
          <cell r="I582">
            <v>0.60874420166015597</v>
          </cell>
          <cell r="J582">
            <v>0</v>
          </cell>
          <cell r="K582">
            <v>1.9115036621093799</v>
          </cell>
          <cell r="L582">
            <v>0.86912860107421896</v>
          </cell>
          <cell r="M582">
            <v>0.64797979736328104</v>
          </cell>
          <cell r="N582">
            <v>0</v>
          </cell>
          <cell r="O582">
            <v>8.9999999999999993E-3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2.4E-2</v>
          </cell>
          <cell r="U582">
            <v>16.658431640625</v>
          </cell>
          <cell r="V582">
            <v>0</v>
          </cell>
          <cell r="W582">
            <v>1.0500000000000001E-2</v>
          </cell>
          <cell r="X582">
            <v>0.20285317993164098</v>
          </cell>
          <cell r="Y582">
            <v>0</v>
          </cell>
          <cell r="Z582">
            <v>8.1203944265842498</v>
          </cell>
          <cell r="AA582">
            <v>0.32899749755859398</v>
          </cell>
          <cell r="AB582">
            <v>0</v>
          </cell>
          <cell r="AC582">
            <v>1.5852990722656299</v>
          </cell>
          <cell r="AD582">
            <v>0.63882946777343796</v>
          </cell>
          <cell r="AE582">
            <v>0.49488278198242197</v>
          </cell>
          <cell r="AF582">
            <v>0</v>
          </cell>
          <cell r="AG582">
            <v>2.93928837776184E-3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8.2221517562866189E-3</v>
          </cell>
          <cell r="AM582">
            <v>5.0062426757812499</v>
          </cell>
          <cell r="AN582">
            <v>0</v>
          </cell>
          <cell r="AO582">
            <v>5.2500000000000003E-3</v>
          </cell>
          <cell r="AP582">
            <v>4.9731491088867201E-2</v>
          </cell>
          <cell r="AQ582">
            <v>0</v>
          </cell>
          <cell r="AR582">
            <v>53603.446014648442</v>
          </cell>
          <cell r="AS582">
            <v>1755.5930000000001</v>
          </cell>
          <cell r="AT582">
            <v>0</v>
          </cell>
          <cell r="AU582">
            <v>7626.0334999999995</v>
          </cell>
          <cell r="AV582">
            <v>11.763639648437501</v>
          </cell>
          <cell r="AW582">
            <v>363.14712500000002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67.794656250000003</v>
          </cell>
          <cell r="BE582">
            <v>43299.063999999998</v>
          </cell>
          <cell r="BF582">
            <v>0</v>
          </cell>
          <cell r="BG582">
            <v>45.979500000000002</v>
          </cell>
          <cell r="BH582">
            <v>434.07059375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18766174</v>
          </cell>
          <cell r="BT582">
            <v>0</v>
          </cell>
          <cell r="BU582">
            <v>58053516</v>
          </cell>
          <cell r="BV582">
            <v>138559.296875</v>
          </cell>
          <cell r="BW582">
            <v>4357732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442190</v>
          </cell>
          <cell r="CT582">
            <v>0</v>
          </cell>
          <cell r="CU582">
            <v>0</v>
          </cell>
          <cell r="CV582">
            <v>0</v>
          </cell>
          <cell r="CW582">
            <v>22303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Q582">
            <v>2.7285798323222412</v>
          </cell>
          <cell r="DR582">
            <v>6.3237470405754577</v>
          </cell>
          <cell r="DS582">
            <v>0</v>
          </cell>
          <cell r="DT582">
            <v>5204.87841796875</v>
          </cell>
          <cell r="DV582">
            <v>0</v>
          </cell>
          <cell r="DW582">
            <v>0</v>
          </cell>
          <cell r="DX582">
            <v>0</v>
          </cell>
        </row>
        <row r="583">
          <cell r="A583" t="str">
            <v>ERCOTW2027</v>
          </cell>
          <cell r="B583" t="str">
            <v>ERCOT</v>
          </cell>
          <cell r="C583" t="str">
            <v>ERCOTW</v>
          </cell>
          <cell r="D583">
            <v>2027</v>
          </cell>
          <cell r="F583">
            <v>29351.472000000002</v>
          </cell>
          <cell r="G583">
            <v>6301.79345703125</v>
          </cell>
          <cell r="H583">
            <v>21.432003616333013</v>
          </cell>
          <cell r="I583">
            <v>0.60874420166015597</v>
          </cell>
          <cell r="J583">
            <v>0</v>
          </cell>
          <cell r="K583">
            <v>1.9115036621093799</v>
          </cell>
          <cell r="L583">
            <v>0.86912860107421896</v>
          </cell>
          <cell r="M583">
            <v>0.64797979736328104</v>
          </cell>
          <cell r="N583">
            <v>0</v>
          </cell>
          <cell r="O583">
            <v>8.9999999999999993E-3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2.4E-2</v>
          </cell>
          <cell r="U583">
            <v>17.125355468750001</v>
          </cell>
          <cell r="V583">
            <v>0</v>
          </cell>
          <cell r="W583">
            <v>1.0500000000000001E-2</v>
          </cell>
          <cell r="X583">
            <v>0.225791885375977</v>
          </cell>
          <cell r="Y583">
            <v>0</v>
          </cell>
          <cell r="Z583">
            <v>8.2668238878250122</v>
          </cell>
          <cell r="AA583">
            <v>0.33584863281249999</v>
          </cell>
          <cell r="AB583">
            <v>0</v>
          </cell>
          <cell r="AC583">
            <v>1.58531103515625</v>
          </cell>
          <cell r="AD583">
            <v>0.63576361083984401</v>
          </cell>
          <cell r="AE583">
            <v>0.48919110107421898</v>
          </cell>
          <cell r="AF583">
            <v>0</v>
          </cell>
          <cell r="AG583">
            <v>2.7962398529052697E-3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8.2221517562866189E-3</v>
          </cell>
          <cell r="AM583">
            <v>5.1492338867187497</v>
          </cell>
          <cell r="AN583">
            <v>0</v>
          </cell>
          <cell r="AO583">
            <v>5.2500000000000003E-3</v>
          </cell>
          <cell r="AP583">
            <v>5.5207229614257801E-2</v>
          </cell>
          <cell r="AQ583">
            <v>0</v>
          </cell>
          <cell r="AR583">
            <v>55136.354347656255</v>
          </cell>
          <cell r="AS583">
            <v>1745.36475</v>
          </cell>
          <cell r="AT583">
            <v>0</v>
          </cell>
          <cell r="AU583">
            <v>7879.2960000000003</v>
          </cell>
          <cell r="AV583">
            <v>9.5024257812500004</v>
          </cell>
          <cell r="AW583">
            <v>376.29609375000001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67.819484375000002</v>
          </cell>
          <cell r="BE583">
            <v>44529.836000000003</v>
          </cell>
          <cell r="BF583">
            <v>0</v>
          </cell>
          <cell r="BG583">
            <v>45.979500000000002</v>
          </cell>
          <cell r="BH583">
            <v>482.26009375000001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18659082</v>
          </cell>
          <cell r="BT583">
            <v>0</v>
          </cell>
          <cell r="BU583">
            <v>59959848</v>
          </cell>
          <cell r="BV583">
            <v>111252.1015625</v>
          </cell>
          <cell r="BW583">
            <v>4529889.5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479039</v>
          </cell>
          <cell r="CT583">
            <v>0</v>
          </cell>
          <cell r="CU583">
            <v>0</v>
          </cell>
          <cell r="CV583">
            <v>0</v>
          </cell>
          <cell r="CW583">
            <v>23250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Q583">
            <v>2.790845824770479</v>
          </cell>
          <cell r="DR583">
            <v>6.4420104725749141</v>
          </cell>
          <cell r="DS583">
            <v>0</v>
          </cell>
          <cell r="DT583">
            <v>5275.79296875</v>
          </cell>
          <cell r="DV583">
            <v>0</v>
          </cell>
          <cell r="DW583">
            <v>0</v>
          </cell>
          <cell r="DX583">
            <v>0</v>
          </cell>
        </row>
        <row r="584">
          <cell r="A584" t="str">
            <v>ERCOTW2028</v>
          </cell>
          <cell r="B584" t="str">
            <v>ERCOT</v>
          </cell>
          <cell r="C584" t="str">
            <v>ERCOTW</v>
          </cell>
          <cell r="D584">
            <v>2028</v>
          </cell>
          <cell r="F584">
            <v>29823.383999999998</v>
          </cell>
          <cell r="G584">
            <v>6504.482421875</v>
          </cell>
          <cell r="H584">
            <v>21.909654663085938</v>
          </cell>
          <cell r="I584">
            <v>0.60880133056640606</v>
          </cell>
          <cell r="J584">
            <v>0</v>
          </cell>
          <cell r="K584">
            <v>1.9116469726562499</v>
          </cell>
          <cell r="L584">
            <v>0.86923657226562501</v>
          </cell>
          <cell r="M584">
            <v>0.64796191406250003</v>
          </cell>
          <cell r="N584">
            <v>0</v>
          </cell>
          <cell r="O584">
            <v>8.9999999999999993E-3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2.4E-2</v>
          </cell>
          <cell r="U584">
            <v>17.578849609374998</v>
          </cell>
          <cell r="V584">
            <v>0</v>
          </cell>
          <cell r="W584">
            <v>1.0500000000000001E-2</v>
          </cell>
          <cell r="X584">
            <v>0.24965826416015599</v>
          </cell>
          <cell r="Y584">
            <v>0</v>
          </cell>
          <cell r="Z584">
            <v>8.4219946532249494</v>
          </cell>
          <cell r="AA584">
            <v>0.35233544921874999</v>
          </cell>
          <cell r="AB584">
            <v>0</v>
          </cell>
          <cell r="AC584">
            <v>1.58557055664063</v>
          </cell>
          <cell r="AD584">
            <v>0.617814208984375</v>
          </cell>
          <cell r="AE584">
            <v>0.492826263427734</v>
          </cell>
          <cell r="AF584">
            <v>0</v>
          </cell>
          <cell r="AG584">
            <v>2.6419005393981897E-3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8.2273101806640599E-3</v>
          </cell>
          <cell r="AM584">
            <v>5.2964848632812496</v>
          </cell>
          <cell r="AN584">
            <v>0</v>
          </cell>
          <cell r="AO584">
            <v>5.2500000000000003E-3</v>
          </cell>
          <cell r="AP584">
            <v>6.08441009521484E-2</v>
          </cell>
          <cell r="AQ584">
            <v>0</v>
          </cell>
          <cell r="AR584">
            <v>57067.454772307494</v>
          </cell>
          <cell r="AS584">
            <v>1858.57275</v>
          </cell>
          <cell r="AT584">
            <v>0</v>
          </cell>
          <cell r="AU584">
            <v>8047.1980000000003</v>
          </cell>
          <cell r="AV584">
            <v>2.17620000243187E-4</v>
          </cell>
          <cell r="AW584">
            <v>425.79290624999999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68.362835937499995</v>
          </cell>
          <cell r="BE584">
            <v>46088.392</v>
          </cell>
          <cell r="BF584">
            <v>0</v>
          </cell>
          <cell r="BG584">
            <v>46.105499999999999</v>
          </cell>
          <cell r="BH584">
            <v>533.03056249999997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19869736</v>
          </cell>
          <cell r="BT584">
            <v>0</v>
          </cell>
          <cell r="BU584">
            <v>61368608</v>
          </cell>
          <cell r="BV584">
            <v>2.40977883338928</v>
          </cell>
          <cell r="BW584">
            <v>5125615.5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442190</v>
          </cell>
          <cell r="CT584">
            <v>0</v>
          </cell>
          <cell r="CU584">
            <v>0</v>
          </cell>
          <cell r="CV584">
            <v>0</v>
          </cell>
          <cell r="CW584">
            <v>24234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Q584">
            <v>2.8703266521759523</v>
          </cell>
          <cell r="DR584">
            <v>6.6514177737256155</v>
          </cell>
          <cell r="DS584">
            <v>0</v>
          </cell>
          <cell r="DT584">
            <v>5347.99951171875</v>
          </cell>
          <cell r="DV584">
            <v>0</v>
          </cell>
          <cell r="DW584">
            <v>0</v>
          </cell>
          <cell r="DX584">
            <v>0</v>
          </cell>
        </row>
        <row r="585">
          <cell r="A585" t="str">
            <v>ERCOTW2029</v>
          </cell>
          <cell r="B585" t="str">
            <v>ERCOT</v>
          </cell>
          <cell r="C585" t="str">
            <v>ERCOTW</v>
          </cell>
          <cell r="D585">
            <v>2029</v>
          </cell>
          <cell r="F585">
            <v>30148.608</v>
          </cell>
          <cell r="G585">
            <v>6597.0380859375</v>
          </cell>
          <cell r="H585">
            <v>22.377330566406254</v>
          </cell>
          <cell r="I585">
            <v>0.60874420166015597</v>
          </cell>
          <cell r="J585">
            <v>0</v>
          </cell>
          <cell r="K585">
            <v>1.9115036621093799</v>
          </cell>
          <cell r="L585">
            <v>0.86912860107421896</v>
          </cell>
          <cell r="M585">
            <v>0.64797979736328104</v>
          </cell>
          <cell r="N585">
            <v>0</v>
          </cell>
          <cell r="O585">
            <v>8.9999999999999993E-3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2.4E-2</v>
          </cell>
          <cell r="U585">
            <v>18.0218515625</v>
          </cell>
          <cell r="V585">
            <v>0</v>
          </cell>
          <cell r="W585">
            <v>1.0500000000000001E-2</v>
          </cell>
          <cell r="X585">
            <v>0.27462274169921896</v>
          </cell>
          <cell r="Y585">
            <v>0</v>
          </cell>
          <cell r="Z585">
            <v>8.5276959908008596</v>
          </cell>
          <cell r="AA585">
            <v>0.34115240478515602</v>
          </cell>
          <cell r="AB585">
            <v>0</v>
          </cell>
          <cell r="AC585">
            <v>1.58448913574219</v>
          </cell>
          <cell r="AD585">
            <v>0.60506292724609401</v>
          </cell>
          <cell r="AE585">
            <v>0.48825836181640603</v>
          </cell>
          <cell r="AF585">
            <v>0</v>
          </cell>
          <cell r="AG585">
            <v>2.8382570743560802E-3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8.2221517562866189E-3</v>
          </cell>
          <cell r="AM585">
            <v>5.4256430664062503</v>
          </cell>
          <cell r="AN585">
            <v>0</v>
          </cell>
          <cell r="AO585">
            <v>5.2500000000000003E-3</v>
          </cell>
          <cell r="AP585">
            <v>6.6779685974121095E-2</v>
          </cell>
          <cell r="AQ585">
            <v>0</v>
          </cell>
          <cell r="AR585">
            <v>57722.500266479496</v>
          </cell>
          <cell r="AS585">
            <v>1790.785625</v>
          </cell>
          <cell r="AT585">
            <v>0</v>
          </cell>
          <cell r="AU585">
            <v>7847.4305000000004</v>
          </cell>
          <cell r="AV585">
            <v>0.26725085449218799</v>
          </cell>
          <cell r="AW585">
            <v>456.26134374999998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67.790609375000003</v>
          </cell>
          <cell r="BE585">
            <v>46930.92</v>
          </cell>
          <cell r="BF585">
            <v>0</v>
          </cell>
          <cell r="BG585">
            <v>45.979500000000002</v>
          </cell>
          <cell r="BH585">
            <v>583.06543750000003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19144664</v>
          </cell>
          <cell r="BT585">
            <v>0</v>
          </cell>
          <cell r="BU585">
            <v>59934496</v>
          </cell>
          <cell r="BV585">
            <v>2966.13549804688</v>
          </cell>
          <cell r="BW585">
            <v>5497757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442190</v>
          </cell>
          <cell r="CT585">
            <v>0</v>
          </cell>
          <cell r="CU585">
            <v>0</v>
          </cell>
          <cell r="CV585">
            <v>0</v>
          </cell>
          <cell r="CW585">
            <v>25256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Q585">
            <v>2.9361412401910005</v>
          </cell>
          <cell r="DR585">
            <v>6.8890955343980869</v>
          </cell>
          <cell r="DS585">
            <v>0</v>
          </cell>
          <cell r="DT585">
            <v>5419.7431640625</v>
          </cell>
          <cell r="DV585">
            <v>0</v>
          </cell>
          <cell r="DW585">
            <v>0</v>
          </cell>
          <cell r="DX585">
            <v>0</v>
          </cell>
        </row>
        <row r="586">
          <cell r="A586" t="str">
            <v>ERCOTW2030</v>
          </cell>
          <cell r="B586" t="str">
            <v>ERCOT</v>
          </cell>
          <cell r="C586" t="str">
            <v>ERCOTW</v>
          </cell>
          <cell r="D586">
            <v>2030</v>
          </cell>
          <cell r="F586">
            <v>30547.295999999998</v>
          </cell>
          <cell r="G586">
            <v>6701.630859375</v>
          </cell>
          <cell r="H586">
            <v>22.894955230712892</v>
          </cell>
          <cell r="I586">
            <v>0.60874420166015597</v>
          </cell>
          <cell r="J586">
            <v>0</v>
          </cell>
          <cell r="K586">
            <v>1.9115036621093799</v>
          </cell>
          <cell r="L586">
            <v>0.86912860107421896</v>
          </cell>
          <cell r="M586">
            <v>0.64797979736328104</v>
          </cell>
          <cell r="N586">
            <v>0</v>
          </cell>
          <cell r="O586">
            <v>8.9999999999999993E-3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2.4E-2</v>
          </cell>
          <cell r="U586">
            <v>18.513509765624999</v>
          </cell>
          <cell r="V586">
            <v>0</v>
          </cell>
          <cell r="W586">
            <v>1.0500000000000001E-2</v>
          </cell>
          <cell r="X586">
            <v>0.300589202880859</v>
          </cell>
          <cell r="Y586">
            <v>0</v>
          </cell>
          <cell r="Z586">
            <v>8.6744067616462672</v>
          </cell>
          <cell r="AA586">
            <v>0.333270416259766</v>
          </cell>
          <cell r="AB586">
            <v>0</v>
          </cell>
          <cell r="AC586">
            <v>1.58607238769531</v>
          </cell>
          <cell r="AD586">
            <v>0.60603277587890603</v>
          </cell>
          <cell r="AE586">
            <v>0.48865585327148398</v>
          </cell>
          <cell r="AF586">
            <v>0</v>
          </cell>
          <cell r="AG586">
            <v>3.0663390159606898E-3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8.2221517562866189E-3</v>
          </cell>
          <cell r="AM586">
            <v>5.57094482421875</v>
          </cell>
          <cell r="AN586">
            <v>0</v>
          </cell>
          <cell r="AO586">
            <v>5.2500000000000003E-3</v>
          </cell>
          <cell r="AP586">
            <v>7.2892013549804707E-2</v>
          </cell>
          <cell r="AQ586">
            <v>0</v>
          </cell>
          <cell r="AR586">
            <v>58638.646381835941</v>
          </cell>
          <cell r="AS586">
            <v>1760.9880000000001</v>
          </cell>
          <cell r="AT586">
            <v>0</v>
          </cell>
          <cell r="AU586">
            <v>7662.5495000000001</v>
          </cell>
          <cell r="AV586">
            <v>9.6285224609375</v>
          </cell>
          <cell r="AW586">
            <v>457.73371874999998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67.472578124999998</v>
          </cell>
          <cell r="BE586">
            <v>47997.64</v>
          </cell>
          <cell r="BF586">
            <v>0</v>
          </cell>
          <cell r="BG586">
            <v>45.979500000000002</v>
          </cell>
          <cell r="BH586">
            <v>636.6545625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18826318</v>
          </cell>
          <cell r="BT586">
            <v>0</v>
          </cell>
          <cell r="BU586">
            <v>58677856</v>
          </cell>
          <cell r="BV586">
            <v>113797.5390625</v>
          </cell>
          <cell r="BW586">
            <v>5519065.5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515889</v>
          </cell>
          <cell r="CT586">
            <v>0</v>
          </cell>
          <cell r="CU586">
            <v>0</v>
          </cell>
          <cell r="CV586">
            <v>0</v>
          </cell>
          <cell r="CW586">
            <v>26315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Q586">
            <v>3.019524648951537</v>
          </cell>
          <cell r="DR586">
            <v>7.1400092992491064</v>
          </cell>
          <cell r="DS586">
            <v>0</v>
          </cell>
          <cell r="DT586">
            <v>5491.01318359375</v>
          </cell>
          <cell r="DV586">
            <v>0</v>
          </cell>
          <cell r="DW586">
            <v>0</v>
          </cell>
          <cell r="DX586">
            <v>0</v>
          </cell>
        </row>
        <row r="587">
          <cell r="A587" t="str">
            <v>ERCOTW2031</v>
          </cell>
          <cell r="B587" t="str">
            <v>ERCOT</v>
          </cell>
          <cell r="C587" t="str">
            <v>ERCOTW</v>
          </cell>
          <cell r="D587">
            <v>2031</v>
          </cell>
          <cell r="F587">
            <v>30926.256000000001</v>
          </cell>
          <cell r="G587">
            <v>6899.380859375</v>
          </cell>
          <cell r="H587">
            <v>23.487856567382813</v>
          </cell>
          <cell r="I587">
            <v>0.60874420166015597</v>
          </cell>
          <cell r="J587">
            <v>0</v>
          </cell>
          <cell r="K587">
            <v>1.9115036621093799</v>
          </cell>
          <cell r="L587">
            <v>0.86912860107421896</v>
          </cell>
          <cell r="M587">
            <v>0.64797979736328104</v>
          </cell>
          <cell r="N587">
            <v>0</v>
          </cell>
          <cell r="O587">
            <v>8.9999999999999993E-3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2.4E-2</v>
          </cell>
          <cell r="U587">
            <v>19.078867187499998</v>
          </cell>
          <cell r="V587">
            <v>0</v>
          </cell>
          <cell r="W587">
            <v>1.0500000000000001E-2</v>
          </cell>
          <cell r="X587">
            <v>0.32813311767578102</v>
          </cell>
          <cell r="Y587">
            <v>0</v>
          </cell>
          <cell r="Z587">
            <v>8.8345915217399575</v>
          </cell>
          <cell r="AA587">
            <v>0.340097412109375</v>
          </cell>
          <cell r="AB587">
            <v>0</v>
          </cell>
          <cell r="AC587">
            <v>1.58582385253906</v>
          </cell>
          <cell r="AD587">
            <v>0.581349914550781</v>
          </cell>
          <cell r="AE587">
            <v>0.490437042236328</v>
          </cell>
          <cell r="AF587">
            <v>0</v>
          </cell>
          <cell r="AG587">
            <v>3.0245547294616699E-3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6.8146324157714799E-3</v>
          </cell>
          <cell r="AM587">
            <v>5.7424521484374997</v>
          </cell>
          <cell r="AN587">
            <v>0</v>
          </cell>
          <cell r="AO587">
            <v>5.2500000000000003E-3</v>
          </cell>
          <cell r="AP587">
            <v>7.9341964721679703E-2</v>
          </cell>
          <cell r="AQ587">
            <v>0</v>
          </cell>
          <cell r="AR587">
            <v>60370.825781250001</v>
          </cell>
          <cell r="AS587">
            <v>1778.7855</v>
          </cell>
          <cell r="AT587">
            <v>0</v>
          </cell>
          <cell r="AU587">
            <v>7642.1814999999997</v>
          </cell>
          <cell r="AV587">
            <v>0</v>
          </cell>
          <cell r="AW587">
            <v>522.44584374999999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56.209687500000001</v>
          </cell>
          <cell r="BE587">
            <v>49632.275999999998</v>
          </cell>
          <cell r="BF587">
            <v>0</v>
          </cell>
          <cell r="BG587">
            <v>45.979500000000002</v>
          </cell>
          <cell r="BH587">
            <v>692.94775000000004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19017100</v>
          </cell>
          <cell r="BT587">
            <v>0</v>
          </cell>
          <cell r="BU587">
            <v>58681488</v>
          </cell>
          <cell r="BV587">
            <v>0</v>
          </cell>
          <cell r="BW587">
            <v>6318827.5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589587</v>
          </cell>
          <cell r="CT587">
            <v>0</v>
          </cell>
          <cell r="CU587">
            <v>0</v>
          </cell>
          <cell r="CV587">
            <v>0</v>
          </cell>
          <cell r="CW587">
            <v>28146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Q587">
            <v>3.08849256064279</v>
          </cell>
          <cell r="DR587">
            <v>7.3368144226335907</v>
          </cell>
          <cell r="DS587">
            <v>0</v>
          </cell>
          <cell r="DT587">
            <v>5559.0673828125</v>
          </cell>
          <cell r="DV587">
            <v>0</v>
          </cell>
          <cell r="DW587">
            <v>0</v>
          </cell>
          <cell r="DX587">
            <v>0</v>
          </cell>
        </row>
        <row r="588">
          <cell r="A588" t="str">
            <v>ERCOTW2032</v>
          </cell>
          <cell r="B588" t="str">
            <v>ERCOT</v>
          </cell>
          <cell r="C588" t="str">
            <v>ERCOTW</v>
          </cell>
          <cell r="D588">
            <v>2032</v>
          </cell>
          <cell r="F588">
            <v>31375.848000000002</v>
          </cell>
          <cell r="G588">
            <v>7085.56494140625</v>
          </cell>
          <cell r="H588">
            <v>24.056737518310548</v>
          </cell>
          <cell r="I588">
            <v>0.60880133056640606</v>
          </cell>
          <cell r="J588">
            <v>0</v>
          </cell>
          <cell r="K588">
            <v>1.9116469726562499</v>
          </cell>
          <cell r="L588">
            <v>0.86923657226562501</v>
          </cell>
          <cell r="M588">
            <v>0.64796191406250003</v>
          </cell>
          <cell r="N588">
            <v>0</v>
          </cell>
          <cell r="O588">
            <v>8.9999999999999993E-3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2.4E-2</v>
          </cell>
          <cell r="U588">
            <v>19.618039062499999</v>
          </cell>
          <cell r="V588">
            <v>0</v>
          </cell>
          <cell r="W588">
            <v>1.0500000000000001E-2</v>
          </cell>
          <cell r="X588">
            <v>0.35755166625976603</v>
          </cell>
          <cell r="Y588">
            <v>0</v>
          </cell>
          <cell r="Z588">
            <v>8.9705276055336025</v>
          </cell>
          <cell r="AA588">
            <v>0.33719131469726604</v>
          </cell>
          <cell r="AB588">
            <v>0</v>
          </cell>
          <cell r="AC588">
            <v>1.58442272949219</v>
          </cell>
          <cell r="AD588">
            <v>0.55079785156250005</v>
          </cell>
          <cell r="AE588">
            <v>0.488745422363281</v>
          </cell>
          <cell r="AF588">
            <v>0</v>
          </cell>
          <cell r="AG588">
            <v>2.8294901847839399E-3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6.81410503387451E-3</v>
          </cell>
          <cell r="AM588">
            <v>5.90833837890625</v>
          </cell>
          <cell r="AN588">
            <v>0</v>
          </cell>
          <cell r="AO588">
            <v>5.2500000000000003E-3</v>
          </cell>
          <cell r="AP588">
            <v>8.6138313293457003E-2</v>
          </cell>
          <cell r="AQ588">
            <v>0</v>
          </cell>
          <cell r="AR588">
            <v>62171.485679687503</v>
          </cell>
          <cell r="AS588">
            <v>1781.071625</v>
          </cell>
          <cell r="AT588">
            <v>0</v>
          </cell>
          <cell r="AU588">
            <v>7688.5325000000003</v>
          </cell>
          <cell r="AV588">
            <v>0</v>
          </cell>
          <cell r="AW588">
            <v>547.91893749999997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56.357867187499998</v>
          </cell>
          <cell r="BE588">
            <v>51297.044000000002</v>
          </cell>
          <cell r="BF588">
            <v>0</v>
          </cell>
          <cell r="BG588">
            <v>46.105499999999999</v>
          </cell>
          <cell r="BH588">
            <v>754.45524999999998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19042038</v>
          </cell>
          <cell r="BT588">
            <v>0</v>
          </cell>
          <cell r="BU588">
            <v>59215252</v>
          </cell>
          <cell r="BV588">
            <v>0</v>
          </cell>
          <cell r="BW588">
            <v>6647826.5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515889</v>
          </cell>
          <cell r="CT588">
            <v>0</v>
          </cell>
          <cell r="CU588">
            <v>0</v>
          </cell>
          <cell r="CV588">
            <v>0</v>
          </cell>
          <cell r="CW588">
            <v>30124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Q588">
            <v>3.1765964910767428</v>
          </cell>
          <cell r="DR588">
            <v>7.5348872955906696</v>
          </cell>
          <cell r="DS588">
            <v>0</v>
          </cell>
          <cell r="DT588">
            <v>5624.89306640625</v>
          </cell>
          <cell r="DV588">
            <v>0</v>
          </cell>
          <cell r="DW588">
            <v>0</v>
          </cell>
          <cell r="DX588">
            <v>0</v>
          </cell>
        </row>
        <row r="589">
          <cell r="A589" t="str">
            <v>ERCOTW2033</v>
          </cell>
          <cell r="B589" t="str">
            <v>ERCOT</v>
          </cell>
          <cell r="C589" t="str">
            <v>ERCOTW</v>
          </cell>
          <cell r="D589">
            <v>2033</v>
          </cell>
          <cell r="F589">
            <v>31670.135999999999</v>
          </cell>
          <cell r="G589">
            <v>7181.123046875</v>
          </cell>
          <cell r="H589">
            <v>24.629630554199224</v>
          </cell>
          <cell r="I589">
            <v>0.60874420166015597</v>
          </cell>
          <cell r="J589">
            <v>0</v>
          </cell>
          <cell r="K589">
            <v>1.9115036621093799</v>
          </cell>
          <cell r="L589">
            <v>0.86912860107421896</v>
          </cell>
          <cell r="M589">
            <v>0.64797979736328104</v>
          </cell>
          <cell r="N589">
            <v>0</v>
          </cell>
          <cell r="O589">
            <v>8.9999999999999993E-3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2.4E-2</v>
          </cell>
          <cell r="U589">
            <v>20.159609374999999</v>
          </cell>
          <cell r="V589">
            <v>0</v>
          </cell>
          <cell r="W589">
            <v>1.0500000000000001E-2</v>
          </cell>
          <cell r="X589">
            <v>0.38916491699218803</v>
          </cell>
          <cell r="Y589">
            <v>0</v>
          </cell>
          <cell r="Z589">
            <v>9.1358756735324924</v>
          </cell>
          <cell r="AA589">
            <v>0.33308496093750001</v>
          </cell>
          <cell r="AB589">
            <v>0</v>
          </cell>
          <cell r="AC589">
            <v>1.5851862792968801</v>
          </cell>
          <cell r="AD589">
            <v>0.55738677978515605</v>
          </cell>
          <cell r="AE589">
            <v>0.48507803344726602</v>
          </cell>
          <cell r="AF589">
            <v>0</v>
          </cell>
          <cell r="AG589">
            <v>2.9891722202300998E-3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6.8146324157714799E-3</v>
          </cell>
          <cell r="AM589">
            <v>6.0665922851562497</v>
          </cell>
          <cell r="AN589">
            <v>0</v>
          </cell>
          <cell r="AO589">
            <v>5.2500000000000003E-3</v>
          </cell>
          <cell r="AP589">
            <v>9.34935302734375E-2</v>
          </cell>
          <cell r="AQ589">
            <v>0</v>
          </cell>
          <cell r="AR589">
            <v>62838.822933593758</v>
          </cell>
          <cell r="AS589">
            <v>1734.700875</v>
          </cell>
          <cell r="AT589">
            <v>0</v>
          </cell>
          <cell r="AU589">
            <v>7327.5725000000002</v>
          </cell>
          <cell r="AV589">
            <v>0</v>
          </cell>
          <cell r="AW589">
            <v>533.05325000000005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55.758621093750001</v>
          </cell>
          <cell r="BE589">
            <v>52326.832000000002</v>
          </cell>
          <cell r="BF589">
            <v>0</v>
          </cell>
          <cell r="BG589">
            <v>45.979500000000002</v>
          </cell>
          <cell r="BH589">
            <v>814.92618749999997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18547218</v>
          </cell>
          <cell r="BT589">
            <v>0</v>
          </cell>
          <cell r="BU589">
            <v>56660552</v>
          </cell>
          <cell r="BV589">
            <v>0</v>
          </cell>
          <cell r="BW589">
            <v>6480956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552738</v>
          </cell>
          <cell r="CT589">
            <v>0</v>
          </cell>
          <cell r="CU589">
            <v>0</v>
          </cell>
          <cell r="CV589">
            <v>0</v>
          </cell>
          <cell r="CW589">
            <v>32260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Q589">
            <v>3.266851968041784</v>
          </cell>
          <cell r="DR589">
            <v>7.6806076430388464</v>
          </cell>
          <cell r="DS589">
            <v>0</v>
          </cell>
          <cell r="DT589">
            <v>5689.7890625</v>
          </cell>
          <cell r="DV589">
            <v>0</v>
          </cell>
          <cell r="DW589">
            <v>0</v>
          </cell>
          <cell r="DX589">
            <v>0</v>
          </cell>
        </row>
        <row r="590">
          <cell r="A590" t="str">
            <v>ERCOTW2034</v>
          </cell>
          <cell r="B590" t="str">
            <v>ERCOT</v>
          </cell>
          <cell r="C590" t="str">
            <v>ERCOTW</v>
          </cell>
          <cell r="D590">
            <v>2034</v>
          </cell>
          <cell r="F590">
            <v>32043.24</v>
          </cell>
          <cell r="G590">
            <v>7393.45751953125</v>
          </cell>
          <cell r="H590">
            <v>25.265646606445316</v>
          </cell>
          <cell r="I590">
            <v>0.60874420166015597</v>
          </cell>
          <cell r="J590">
            <v>0</v>
          </cell>
          <cell r="K590">
            <v>1.9115036621093799</v>
          </cell>
          <cell r="L590">
            <v>0.86912860107421896</v>
          </cell>
          <cell r="M590">
            <v>0.64797979736328104</v>
          </cell>
          <cell r="N590">
            <v>0</v>
          </cell>
          <cell r="O590">
            <v>8.9999999999999993E-3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2.4E-2</v>
          </cell>
          <cell r="U590">
            <v>20.761816406249999</v>
          </cell>
          <cell r="V590">
            <v>0</v>
          </cell>
          <cell r="W590">
            <v>1.0500000000000001E-2</v>
          </cell>
          <cell r="X590">
            <v>0.42297393798828103</v>
          </cell>
          <cell r="Y590">
            <v>0</v>
          </cell>
          <cell r="Z590">
            <v>9.2936411290168763</v>
          </cell>
          <cell r="AA590">
            <v>0.33243197631835897</v>
          </cell>
          <cell r="AB590">
            <v>0</v>
          </cell>
          <cell r="AC590">
            <v>1.5858105468749999</v>
          </cell>
          <cell r="AD590">
            <v>0.51391497802734398</v>
          </cell>
          <cell r="AE590">
            <v>0.49198867797851603</v>
          </cell>
          <cell r="AF590">
            <v>0</v>
          </cell>
          <cell r="AG590">
            <v>2.8955807685852098E-3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6.8146324157714799E-3</v>
          </cell>
          <cell r="AM590">
            <v>6.2532719726562496</v>
          </cell>
          <cell r="AN590">
            <v>0</v>
          </cell>
          <cell r="AO590">
            <v>5.2500000000000003E-3</v>
          </cell>
          <cell r="AP590">
            <v>0.101262763977051</v>
          </cell>
          <cell r="AQ590">
            <v>0</v>
          </cell>
          <cell r="AR590">
            <v>64698.62881640625</v>
          </cell>
          <cell r="AS590">
            <v>1741.310375</v>
          </cell>
          <cell r="AT590">
            <v>0</v>
          </cell>
          <cell r="AU590">
            <v>7293.0950000000003</v>
          </cell>
          <cell r="AV590">
            <v>0</v>
          </cell>
          <cell r="AW590">
            <v>609.50306250000006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55.751816406250001</v>
          </cell>
          <cell r="BE590">
            <v>54072.748</v>
          </cell>
          <cell r="BF590">
            <v>0</v>
          </cell>
          <cell r="BG590">
            <v>45.979500000000002</v>
          </cell>
          <cell r="BH590">
            <v>880.2410625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18617808</v>
          </cell>
          <cell r="BT590">
            <v>0</v>
          </cell>
          <cell r="BU590">
            <v>56569488</v>
          </cell>
          <cell r="BV590">
            <v>0</v>
          </cell>
          <cell r="BW590">
            <v>7422960.5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626436</v>
          </cell>
          <cell r="CT590">
            <v>0</v>
          </cell>
          <cell r="CU590">
            <v>0</v>
          </cell>
          <cell r="CV590">
            <v>0</v>
          </cell>
          <cell r="CW590">
            <v>34568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Q590">
            <v>3.3426481382770734</v>
          </cell>
          <cell r="DR590">
            <v>7.8210094459401862</v>
          </cell>
          <cell r="DS590">
            <v>0</v>
          </cell>
          <cell r="DT590">
            <v>5756.1259765625</v>
          </cell>
          <cell r="DV590">
            <v>0</v>
          </cell>
          <cell r="DW590">
            <v>0</v>
          </cell>
          <cell r="DX590">
            <v>0</v>
          </cell>
        </row>
        <row r="591">
          <cell r="A591" t="str">
            <v>ERCOTW2035</v>
          </cell>
          <cell r="B591" t="str">
            <v>ERCOT</v>
          </cell>
          <cell r="C591" t="str">
            <v>ERCOTW</v>
          </cell>
          <cell r="D591">
            <v>2035</v>
          </cell>
          <cell r="F591">
            <v>32414.903999999999</v>
          </cell>
          <cell r="G591">
            <v>7552.5908203125</v>
          </cell>
          <cell r="H591">
            <v>25.953056579589848</v>
          </cell>
          <cell r="I591">
            <v>0.60874420166015597</v>
          </cell>
          <cell r="J591">
            <v>0</v>
          </cell>
          <cell r="K591">
            <v>1.9115036621093799</v>
          </cell>
          <cell r="L591">
            <v>0.86912860107421896</v>
          </cell>
          <cell r="M591">
            <v>0.64797979736328104</v>
          </cell>
          <cell r="N591">
            <v>0</v>
          </cell>
          <cell r="O591">
            <v>8.9999999999999993E-3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2.4E-2</v>
          </cell>
          <cell r="U591">
            <v>21.412986328125001</v>
          </cell>
          <cell r="V591">
            <v>0</v>
          </cell>
          <cell r="W591">
            <v>1.0500000000000001E-2</v>
          </cell>
          <cell r="X591">
            <v>0.45921398925781304</v>
          </cell>
          <cell r="Y591">
            <v>0</v>
          </cell>
          <cell r="Z591">
            <v>9.4960288975238818</v>
          </cell>
          <cell r="AA591">
            <v>0.32134143066406301</v>
          </cell>
          <cell r="AB591">
            <v>0</v>
          </cell>
          <cell r="AC591">
            <v>1.5859785156249999</v>
          </cell>
          <cell r="AD591">
            <v>0.51672833251953099</v>
          </cell>
          <cell r="AE591">
            <v>0.48832388305664104</v>
          </cell>
          <cell r="AF591">
            <v>0</v>
          </cell>
          <cell r="AG591">
            <v>3.1795208454132098E-3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6.8146324157714799E-3</v>
          </cell>
          <cell r="AM591">
            <v>6.4588686523437504</v>
          </cell>
          <cell r="AN591">
            <v>0</v>
          </cell>
          <cell r="AO591">
            <v>5.2500000000000003E-3</v>
          </cell>
          <cell r="AP591">
            <v>0.10954393005371099</v>
          </cell>
          <cell r="AQ591">
            <v>0</v>
          </cell>
          <cell r="AR591">
            <v>66092.835652343754</v>
          </cell>
          <cell r="AS591">
            <v>1669.608375</v>
          </cell>
          <cell r="AT591">
            <v>0</v>
          </cell>
          <cell r="AU591">
            <v>7145.6409999999996</v>
          </cell>
          <cell r="AV591">
            <v>0</v>
          </cell>
          <cell r="AW591">
            <v>596.34900000000005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55.505152343749998</v>
          </cell>
          <cell r="BE591">
            <v>55624.156000000003</v>
          </cell>
          <cell r="BF591">
            <v>0</v>
          </cell>
          <cell r="BG591">
            <v>45.979500000000002</v>
          </cell>
          <cell r="BH591">
            <v>955.59662500000002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17851440</v>
          </cell>
          <cell r="BT591">
            <v>0</v>
          </cell>
          <cell r="BU591">
            <v>55534872</v>
          </cell>
          <cell r="BV591">
            <v>0</v>
          </cell>
          <cell r="BW591">
            <v>7256260.5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663285</v>
          </cell>
          <cell r="CT591">
            <v>0</v>
          </cell>
          <cell r="CU591">
            <v>0</v>
          </cell>
          <cell r="CV591">
            <v>0</v>
          </cell>
          <cell r="CW591">
            <v>37059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Q591">
            <v>3.438415936263405</v>
          </cell>
          <cell r="DR591">
            <v>7.8674969755940012</v>
          </cell>
          <cell r="DS591">
            <v>0</v>
          </cell>
          <cell r="DT591">
            <v>5821.849609375</v>
          </cell>
          <cell r="DV591">
            <v>0</v>
          </cell>
          <cell r="DW591">
            <v>0</v>
          </cell>
          <cell r="DX591">
            <v>0</v>
          </cell>
        </row>
        <row r="592">
          <cell r="A592" t="str">
            <v>WECCAB2008</v>
          </cell>
          <cell r="B592" t="str">
            <v>WEST</v>
          </cell>
          <cell r="C592" t="str">
            <v>WECCAB</v>
          </cell>
          <cell r="D592">
            <v>2008</v>
          </cell>
          <cell r="N592">
            <v>0</v>
          </cell>
          <cell r="O592">
            <v>6.4000000953674295E-3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0.90654998779296903</v>
          </cell>
          <cell r="U592">
            <v>0.52789501953124995</v>
          </cell>
          <cell r="V592">
            <v>0</v>
          </cell>
          <cell r="W592">
            <v>0.2195</v>
          </cell>
          <cell r="X592">
            <v>0</v>
          </cell>
          <cell r="Y592">
            <v>0</v>
          </cell>
          <cell r="Z592">
            <v>9.643377051353454</v>
          </cell>
          <cell r="AA592">
            <v>4.9872314453125002</v>
          </cell>
          <cell r="AB592">
            <v>0</v>
          </cell>
          <cell r="AC592">
            <v>2.00884509277344</v>
          </cell>
          <cell r="AD592">
            <v>1.78111877441406</v>
          </cell>
          <cell r="AE592">
            <v>0.25921615600585896</v>
          </cell>
          <cell r="AF592">
            <v>0</v>
          </cell>
          <cell r="AG592">
            <v>4.5806188583373993E-3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0.25385917663574198</v>
          </cell>
          <cell r="AM592">
            <v>0.14000079345703098</v>
          </cell>
          <cell r="AN592">
            <v>0</v>
          </cell>
          <cell r="AO592">
            <v>0.20852499389648402</v>
          </cell>
          <cell r="AP592">
            <v>0</v>
          </cell>
          <cell r="AQ592">
            <v>0</v>
          </cell>
          <cell r="AR592">
            <v>66528.019968749999</v>
          </cell>
          <cell r="AS592">
            <v>43770.052000000003</v>
          </cell>
          <cell r="AT592">
            <v>0</v>
          </cell>
          <cell r="AU592">
            <v>14162.429</v>
          </cell>
          <cell r="AV592">
            <v>2870.5002500000001</v>
          </cell>
          <cell r="AW592">
            <v>433.68909374999998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2229.8989999999999</v>
          </cell>
          <cell r="BE592">
            <v>1229.7670000000001</v>
          </cell>
          <cell r="BF592">
            <v>0</v>
          </cell>
          <cell r="BG592">
            <v>1831.6836249999999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428161696</v>
          </cell>
          <cell r="BT592">
            <v>0</v>
          </cell>
          <cell r="BU592">
            <v>111345480</v>
          </cell>
          <cell r="BV592">
            <v>33924728</v>
          </cell>
          <cell r="BW592">
            <v>5126994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295000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Q592" t="str">
            <v xml:space="preserve"> 5/13/2010 1:41:36 PM</v>
          </cell>
          <cell r="DR592" t="str">
            <v xml:space="preserve"> 5/13/2010 1:41:36 PM</v>
          </cell>
          <cell r="DS592" t="str">
            <v xml:space="preserve"> 5/13/2010 1:41:36 PM</v>
          </cell>
          <cell r="DT592">
            <v>9685.3349609375</v>
          </cell>
          <cell r="DV592">
            <v>0</v>
          </cell>
          <cell r="DW592">
            <v>0</v>
          </cell>
          <cell r="DX592">
            <v>0</v>
          </cell>
        </row>
        <row r="593">
          <cell r="A593" t="str">
            <v>WECCAB2009</v>
          </cell>
          <cell r="B593" t="str">
            <v>WEST</v>
          </cell>
          <cell r="C593" t="str">
            <v>WECCAB</v>
          </cell>
          <cell r="D593">
            <v>2009</v>
          </cell>
          <cell r="F593">
            <v>69901.991999999998</v>
          </cell>
          <cell r="G593">
            <v>7624.71875</v>
          </cell>
          <cell r="H593">
            <v>12.327196402072904</v>
          </cell>
          <cell r="I593">
            <v>5.8973012695312503</v>
          </cell>
          <cell r="J593">
            <v>0</v>
          </cell>
          <cell r="K593">
            <v>2.2865078125</v>
          </cell>
          <cell r="L593">
            <v>2.2230434570312498</v>
          </cell>
          <cell r="M593">
            <v>0.24720845031738301</v>
          </cell>
          <cell r="N593">
            <v>0</v>
          </cell>
          <cell r="O593">
            <v>6.4000000953674295E-3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0.90654998779296903</v>
          </cell>
          <cell r="U593">
            <v>0.54118542480468801</v>
          </cell>
          <cell r="V593">
            <v>0</v>
          </cell>
          <cell r="W593">
            <v>0.219</v>
          </cell>
          <cell r="X593">
            <v>0</v>
          </cell>
          <cell r="Y593">
            <v>0</v>
          </cell>
          <cell r="Z593">
            <v>9.8020723204612725</v>
          </cell>
          <cell r="AA593">
            <v>4.9906630859375003</v>
          </cell>
          <cell r="AB593">
            <v>0</v>
          </cell>
          <cell r="AC593">
            <v>2.0163549804687499</v>
          </cell>
          <cell r="AD593">
            <v>1.9717314453125001</v>
          </cell>
          <cell r="AE593">
            <v>0.188268127441406</v>
          </cell>
          <cell r="AF593">
            <v>0</v>
          </cell>
          <cell r="AG593">
            <v>4.4744963645935104E-3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0.25403778076171901</v>
          </cell>
          <cell r="AM593">
            <v>0.16849240112304698</v>
          </cell>
          <cell r="AN593">
            <v>0</v>
          </cell>
          <cell r="AO593">
            <v>0.208050003051758</v>
          </cell>
          <cell r="AP593">
            <v>0</v>
          </cell>
          <cell r="AQ593">
            <v>0</v>
          </cell>
          <cell r="AR593">
            <v>66792.538187500002</v>
          </cell>
          <cell r="AS593">
            <v>43570.027999999998</v>
          </cell>
          <cell r="AT593">
            <v>0</v>
          </cell>
          <cell r="AU593">
            <v>14191.716</v>
          </cell>
          <cell r="AV593">
            <v>2947.3317499999998</v>
          </cell>
          <cell r="AW593">
            <v>560.94906249999997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2225.3710000000001</v>
          </cell>
          <cell r="BE593">
            <v>1474.6243750000001</v>
          </cell>
          <cell r="BF593">
            <v>0</v>
          </cell>
          <cell r="BG593">
            <v>1822.518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426068864</v>
          </cell>
          <cell r="BT593">
            <v>0</v>
          </cell>
          <cell r="BU593">
            <v>111165008</v>
          </cell>
          <cell r="BV593">
            <v>34395668</v>
          </cell>
          <cell r="BW593">
            <v>6518386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53000</v>
          </cell>
          <cell r="CN593">
            <v>0</v>
          </cell>
          <cell r="CO593">
            <v>80000</v>
          </cell>
          <cell r="CP593">
            <v>234000</v>
          </cell>
          <cell r="CQ593">
            <v>0</v>
          </cell>
          <cell r="CR593">
            <v>0</v>
          </cell>
          <cell r="CS593">
            <v>69000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253400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T593">
            <v>10094.5380859375</v>
          </cell>
          <cell r="DV593">
            <v>0</v>
          </cell>
          <cell r="DW593">
            <v>0</v>
          </cell>
          <cell r="DX593">
            <v>0</v>
          </cell>
        </row>
        <row r="594">
          <cell r="A594" t="str">
            <v>WECCAB2010</v>
          </cell>
          <cell r="B594" t="str">
            <v>WEST</v>
          </cell>
          <cell r="C594" t="str">
            <v>WECCAB</v>
          </cell>
          <cell r="D594">
            <v>2010</v>
          </cell>
          <cell r="F594">
            <v>71154.504000000001</v>
          </cell>
          <cell r="G594">
            <v>7693.8779296875</v>
          </cell>
          <cell r="H594">
            <v>12.459581121921538</v>
          </cell>
          <cell r="I594">
            <v>5.7355947265624998</v>
          </cell>
          <cell r="J594">
            <v>0</v>
          </cell>
          <cell r="K594">
            <v>2.3597133789062501</v>
          </cell>
          <cell r="L594">
            <v>2.4321894531249999</v>
          </cell>
          <cell r="M594">
            <v>0.142079681396484</v>
          </cell>
          <cell r="N594">
            <v>0</v>
          </cell>
          <cell r="O594">
            <v>6.4000000953674295E-3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0.90654998779296903</v>
          </cell>
          <cell r="U594">
            <v>0.65805389404296899</v>
          </cell>
          <cell r="V594">
            <v>0</v>
          </cell>
          <cell r="W594">
            <v>0.219</v>
          </cell>
          <cell r="X594">
            <v>0</v>
          </cell>
          <cell r="Y594">
            <v>0</v>
          </cell>
          <cell r="Z594">
            <v>9.8737050757408191</v>
          </cell>
          <cell r="AA594">
            <v>4.8612309570312497</v>
          </cell>
          <cell r="AB594">
            <v>0</v>
          </cell>
          <cell r="AC594">
            <v>2.0769406738281302</v>
          </cell>
          <cell r="AD594">
            <v>2.1549570312499999</v>
          </cell>
          <cell r="AE594">
            <v>0.11025810241699201</v>
          </cell>
          <cell r="AF594">
            <v>0</v>
          </cell>
          <cell r="AG594">
            <v>4.45025396347046E-3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0.25403778076171901</v>
          </cell>
          <cell r="AM594">
            <v>0.20378027343749999</v>
          </cell>
          <cell r="AN594">
            <v>0</v>
          </cell>
          <cell r="AO594">
            <v>0.208050003051758</v>
          </cell>
          <cell r="AP594">
            <v>0</v>
          </cell>
          <cell r="AQ594">
            <v>0</v>
          </cell>
          <cell r="AR594">
            <v>67398.369062499987</v>
          </cell>
          <cell r="AS594">
            <v>42535.775999999998</v>
          </cell>
          <cell r="AT594">
            <v>0</v>
          </cell>
          <cell r="AU594">
            <v>15412.28</v>
          </cell>
          <cell r="AV594">
            <v>3298.4827500000001</v>
          </cell>
          <cell r="AW594">
            <v>332.3850625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2225.3710000000001</v>
          </cell>
          <cell r="BE594">
            <v>1771.5562500000001</v>
          </cell>
          <cell r="BF594">
            <v>0</v>
          </cell>
          <cell r="BG594">
            <v>1822.518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416058304</v>
          </cell>
          <cell r="BT594">
            <v>0</v>
          </cell>
          <cell r="BU594">
            <v>120187144</v>
          </cell>
          <cell r="BV594">
            <v>37089952</v>
          </cell>
          <cell r="BW594">
            <v>3760975.25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141500</v>
          </cell>
          <cell r="CQ594">
            <v>0</v>
          </cell>
          <cell r="CR594">
            <v>0</v>
          </cell>
          <cell r="CS594">
            <v>75000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279000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T594">
            <v>9952.7890625</v>
          </cell>
          <cell r="DV594">
            <v>0</v>
          </cell>
          <cell r="DW594">
            <v>0</v>
          </cell>
          <cell r="DX594">
            <v>0</v>
          </cell>
        </row>
        <row r="595">
          <cell r="A595" t="str">
            <v>WECCAB2011</v>
          </cell>
          <cell r="B595" t="str">
            <v>WEST</v>
          </cell>
          <cell r="C595" t="str">
            <v>WECCAB</v>
          </cell>
          <cell r="D595">
            <v>2011</v>
          </cell>
          <cell r="F595">
            <v>72760.224000000002</v>
          </cell>
          <cell r="G595">
            <v>7755.869140625</v>
          </cell>
          <cell r="H595">
            <v>12.975834356784819</v>
          </cell>
          <cell r="I595">
            <v>6.0410000000000004</v>
          </cell>
          <cell r="J595">
            <v>0</v>
          </cell>
          <cell r="K595">
            <v>2.3597133789062501</v>
          </cell>
          <cell r="L595">
            <v>2.5541962890624998</v>
          </cell>
          <cell r="M595">
            <v>0.142079681396484</v>
          </cell>
          <cell r="N595">
            <v>0</v>
          </cell>
          <cell r="O595">
            <v>6.4000000953674295E-3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0.90654998779296903</v>
          </cell>
          <cell r="U595">
            <v>0.74689501953125004</v>
          </cell>
          <cell r="V595">
            <v>0</v>
          </cell>
          <cell r="W595">
            <v>0.219</v>
          </cell>
          <cell r="X595">
            <v>0</v>
          </cell>
          <cell r="Y595">
            <v>0</v>
          </cell>
          <cell r="Z595">
            <v>10.269029045581815</v>
          </cell>
          <cell r="AA595">
            <v>5.1216918945312502</v>
          </cell>
          <cell r="AB595">
            <v>0</v>
          </cell>
          <cell r="AC595">
            <v>2.0751523437500001</v>
          </cell>
          <cell r="AD595">
            <v>2.2640136718749999</v>
          </cell>
          <cell r="AE595">
            <v>0.110267127990723</v>
          </cell>
          <cell r="AF595">
            <v>0</v>
          </cell>
          <cell r="AG595">
            <v>4.3754582405090298E-3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0.25403778076171901</v>
          </cell>
          <cell r="AM595">
            <v>0.231440765380859</v>
          </cell>
          <cell r="AN595">
            <v>0</v>
          </cell>
          <cell r="AO595">
            <v>0.208050003051758</v>
          </cell>
          <cell r="AP595">
            <v>0</v>
          </cell>
          <cell r="AQ595">
            <v>0</v>
          </cell>
          <cell r="AR595">
            <v>67941.409281249988</v>
          </cell>
          <cell r="AS595">
            <v>44438.112000000001</v>
          </cell>
          <cell r="AT595">
            <v>0</v>
          </cell>
          <cell r="AU595">
            <v>14178.013000000001</v>
          </cell>
          <cell r="AV595">
            <v>2982.4857499999998</v>
          </cell>
          <cell r="AW595">
            <v>267.48840625000003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2225.3710000000001</v>
          </cell>
          <cell r="BE595">
            <v>2027.4211250000001</v>
          </cell>
          <cell r="BF595">
            <v>0</v>
          </cell>
          <cell r="BG595">
            <v>1822.518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431723744</v>
          </cell>
          <cell r="BT595">
            <v>0</v>
          </cell>
          <cell r="BU595">
            <v>110061864</v>
          </cell>
          <cell r="BV595">
            <v>33937708</v>
          </cell>
          <cell r="BW595">
            <v>3028566.75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854000</v>
          </cell>
          <cell r="CN595">
            <v>0</v>
          </cell>
          <cell r="CO595">
            <v>0</v>
          </cell>
          <cell r="CP595">
            <v>184500</v>
          </cell>
          <cell r="CQ595">
            <v>0</v>
          </cell>
          <cell r="CR595">
            <v>0</v>
          </cell>
          <cell r="CS595">
            <v>75000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381000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T595">
            <v>10175.138671875</v>
          </cell>
          <cell r="DV595">
            <v>0</v>
          </cell>
          <cell r="DW595">
            <v>0</v>
          </cell>
          <cell r="DX595">
            <v>0</v>
          </cell>
        </row>
        <row r="596">
          <cell r="A596" t="str">
            <v>WECCAB2012</v>
          </cell>
          <cell r="B596" t="str">
            <v>WEST</v>
          </cell>
          <cell r="C596" t="str">
            <v>WECCAB</v>
          </cell>
          <cell r="D596">
            <v>2012</v>
          </cell>
          <cell r="F596">
            <v>74884.800000000003</v>
          </cell>
          <cell r="G596">
            <v>7761.2978515625</v>
          </cell>
          <cell r="H596">
            <v>13.459804174900061</v>
          </cell>
          <cell r="I596">
            <v>6.1874667968750003</v>
          </cell>
          <cell r="J596">
            <v>0</v>
          </cell>
          <cell r="K596">
            <v>2.3597175292968799</v>
          </cell>
          <cell r="L596">
            <v>2.6408623046874999</v>
          </cell>
          <cell r="M596">
            <v>0.14209289550781301</v>
          </cell>
          <cell r="N596">
            <v>0</v>
          </cell>
          <cell r="O596">
            <v>6.4000000953674295E-3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0.90654998779296903</v>
          </cell>
          <cell r="U596">
            <v>0.99771466064453107</v>
          </cell>
          <cell r="V596">
            <v>0</v>
          </cell>
          <cell r="W596">
            <v>0.219</v>
          </cell>
          <cell r="X596">
            <v>0</v>
          </cell>
          <cell r="Y596">
            <v>0</v>
          </cell>
          <cell r="Z596">
            <v>10.546768989562993</v>
          </cell>
          <cell r="AA596">
            <v>5.2488095703125</v>
          </cell>
          <cell r="AB596">
            <v>0</v>
          </cell>
          <cell r="AC596">
            <v>2.07225073242188</v>
          </cell>
          <cell r="AD596">
            <v>2.3413935546875</v>
          </cell>
          <cell r="AE596">
            <v>0.109953964233398</v>
          </cell>
          <cell r="AF596">
            <v>0</v>
          </cell>
          <cell r="AG596">
            <v>4.3132553100585901E-3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0.25385917663574198</v>
          </cell>
          <cell r="AM596">
            <v>0.30813873291015603</v>
          </cell>
          <cell r="AN596">
            <v>0</v>
          </cell>
          <cell r="AO596">
            <v>0.208050003051758</v>
          </cell>
          <cell r="AP596">
            <v>0</v>
          </cell>
          <cell r="AQ596">
            <v>0</v>
          </cell>
          <cell r="AR596">
            <v>68175.238453124999</v>
          </cell>
          <cell r="AS596">
            <v>45184.296000000002</v>
          </cell>
          <cell r="AT596">
            <v>0</v>
          </cell>
          <cell r="AU596">
            <v>13323.96</v>
          </cell>
          <cell r="AV596">
            <v>2813.7615000000001</v>
          </cell>
          <cell r="AW596">
            <v>161.47270312500001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2229.8989999999999</v>
          </cell>
          <cell r="BE596">
            <v>2634.3380000000002</v>
          </cell>
          <cell r="BF596">
            <v>0</v>
          </cell>
          <cell r="BG596">
            <v>1827.51125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438293696</v>
          </cell>
          <cell r="BT596">
            <v>0</v>
          </cell>
          <cell r="BU596">
            <v>102893840</v>
          </cell>
          <cell r="BV596">
            <v>32182250</v>
          </cell>
          <cell r="BW596">
            <v>1787101.875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404000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300000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381000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T596">
            <v>10444.634765625</v>
          </cell>
          <cell r="DV596">
            <v>0</v>
          </cell>
          <cell r="DW596">
            <v>0</v>
          </cell>
          <cell r="DX596">
            <v>0</v>
          </cell>
        </row>
        <row r="597">
          <cell r="A597" t="str">
            <v>WECCAB2013</v>
          </cell>
          <cell r="B597" t="str">
            <v>WEST</v>
          </cell>
          <cell r="C597" t="str">
            <v>WECCAB</v>
          </cell>
          <cell r="D597">
            <v>2013</v>
          </cell>
          <cell r="F597">
            <v>76428.072</v>
          </cell>
          <cell r="G597">
            <v>7903.10693359375</v>
          </cell>
          <cell r="H597">
            <v>13.669673956394201</v>
          </cell>
          <cell r="I597">
            <v>6.0882421874999997</v>
          </cell>
          <cell r="J597">
            <v>0</v>
          </cell>
          <cell r="K597">
            <v>2.3597133789062501</v>
          </cell>
          <cell r="L597">
            <v>2.6407937011718801</v>
          </cell>
          <cell r="M597">
            <v>0.142079681396484</v>
          </cell>
          <cell r="N597">
            <v>0</v>
          </cell>
          <cell r="O597">
            <v>6.4000000953674295E-3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0.91504315185546903</v>
          </cell>
          <cell r="U597">
            <v>1.29840185546875</v>
          </cell>
          <cell r="V597">
            <v>0</v>
          </cell>
          <cell r="W597">
            <v>0.219</v>
          </cell>
          <cell r="X597">
            <v>0</v>
          </cell>
          <cell r="Y597">
            <v>0</v>
          </cell>
          <cell r="Z597">
            <v>10.561782084941868</v>
          </cell>
          <cell r="AA597">
            <v>5.1694960937500003</v>
          </cell>
          <cell r="AB597">
            <v>0</v>
          </cell>
          <cell r="AC597">
            <v>2.0728669433593798</v>
          </cell>
          <cell r="AD597">
            <v>2.33958203125</v>
          </cell>
          <cell r="AE597">
            <v>0.109861045837402</v>
          </cell>
          <cell r="AF597">
            <v>0</v>
          </cell>
          <cell r="AG597">
            <v>4.2820162773132301E-3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0.25635748291015603</v>
          </cell>
          <cell r="AM597">
            <v>0.40128646850585897</v>
          </cell>
          <cell r="AN597">
            <v>0</v>
          </cell>
          <cell r="AO597">
            <v>0.208050003051758</v>
          </cell>
          <cell r="AP597">
            <v>0</v>
          </cell>
          <cell r="AQ597">
            <v>0</v>
          </cell>
          <cell r="AR597">
            <v>69231.217296874995</v>
          </cell>
          <cell r="AS597">
            <v>44496.135999999999</v>
          </cell>
          <cell r="AT597">
            <v>0</v>
          </cell>
          <cell r="AU597">
            <v>13802.272000000001</v>
          </cell>
          <cell r="AV597">
            <v>3228.7159999999999</v>
          </cell>
          <cell r="AW597">
            <v>192.966796875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2245.69175</v>
          </cell>
          <cell r="BE597">
            <v>3442.9167499999999</v>
          </cell>
          <cell r="BF597">
            <v>0</v>
          </cell>
          <cell r="BG597">
            <v>1822.518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430731776</v>
          </cell>
          <cell r="BT597">
            <v>0</v>
          </cell>
          <cell r="BU597">
            <v>106791000</v>
          </cell>
          <cell r="BV597">
            <v>36307816</v>
          </cell>
          <cell r="BW597">
            <v>2148172.75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100000</v>
          </cell>
          <cell r="CS597">
            <v>300000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295800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T597">
            <v>10680.6220703125</v>
          </cell>
          <cell r="DV597">
            <v>0</v>
          </cell>
          <cell r="DW597">
            <v>0</v>
          </cell>
          <cell r="DX597">
            <v>0</v>
          </cell>
        </row>
        <row r="598">
          <cell r="A598" t="str">
            <v>WECCAB2014</v>
          </cell>
          <cell r="B598" t="str">
            <v>WEST</v>
          </cell>
          <cell r="C598" t="str">
            <v>WECCAB</v>
          </cell>
          <cell r="D598">
            <v>2014</v>
          </cell>
          <cell r="F598">
            <v>78215.687999999995</v>
          </cell>
          <cell r="G598">
            <v>7956.0517578125</v>
          </cell>
          <cell r="H598">
            <v>13.839938604831703</v>
          </cell>
          <cell r="I598">
            <v>5.867</v>
          </cell>
          <cell r="J598">
            <v>0</v>
          </cell>
          <cell r="K598">
            <v>2.3597133789062501</v>
          </cell>
          <cell r="L598">
            <v>2.6407937011718801</v>
          </cell>
          <cell r="M598">
            <v>0.142079681396484</v>
          </cell>
          <cell r="N598">
            <v>0</v>
          </cell>
          <cell r="O598">
            <v>6.4000000953674295E-3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1.00654998779297</v>
          </cell>
          <cell r="U598">
            <v>1.59840185546875</v>
          </cell>
          <cell r="V598">
            <v>0</v>
          </cell>
          <cell r="W598">
            <v>0.219</v>
          </cell>
          <cell r="X598">
            <v>0</v>
          </cell>
          <cell r="Y598">
            <v>0</v>
          </cell>
          <cell r="Z598">
            <v>10.50363325881958</v>
          </cell>
          <cell r="AA598">
            <v>4.9878027343750002</v>
          </cell>
          <cell r="AB598">
            <v>0</v>
          </cell>
          <cell r="AC598">
            <v>2.0765869140625002</v>
          </cell>
          <cell r="AD598">
            <v>2.3402539062500001</v>
          </cell>
          <cell r="AE598">
            <v>0.110176467895508</v>
          </cell>
          <cell r="AF598">
            <v>0</v>
          </cell>
          <cell r="AG598">
            <v>4.45534133911133E-3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0.28206027221679697</v>
          </cell>
          <cell r="AM598">
            <v>0.49424761962890601</v>
          </cell>
          <cell r="AN598">
            <v>0</v>
          </cell>
          <cell r="AO598">
            <v>0.208050003051758</v>
          </cell>
          <cell r="AP598">
            <v>0</v>
          </cell>
          <cell r="AQ598">
            <v>0</v>
          </cell>
          <cell r="AR598">
            <v>69695.013828124997</v>
          </cell>
          <cell r="AS598">
            <v>43136.264000000003</v>
          </cell>
          <cell r="AT598">
            <v>0</v>
          </cell>
          <cell r="AU598">
            <v>14531.732</v>
          </cell>
          <cell r="AV598">
            <v>3248.5729999999999</v>
          </cell>
          <cell r="AW598">
            <v>227.82257812500001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2470.8477499999999</v>
          </cell>
          <cell r="BE598">
            <v>4257.2565000000004</v>
          </cell>
          <cell r="BF598">
            <v>0</v>
          </cell>
          <cell r="BG598">
            <v>1822.518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415874496</v>
          </cell>
          <cell r="BT598">
            <v>0</v>
          </cell>
          <cell r="BU598">
            <v>112512440</v>
          </cell>
          <cell r="BV598">
            <v>36518528</v>
          </cell>
          <cell r="BW598">
            <v>2551292.5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300000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143000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T598">
            <v>10928.412109375</v>
          </cell>
          <cell r="DV598">
            <v>0</v>
          </cell>
          <cell r="DW598">
            <v>0</v>
          </cell>
          <cell r="DX598">
            <v>0</v>
          </cell>
        </row>
        <row r="599">
          <cell r="A599" t="str">
            <v>WECCAB2015</v>
          </cell>
          <cell r="B599" t="str">
            <v>WEST</v>
          </cell>
          <cell r="C599" t="str">
            <v>WECCAB</v>
          </cell>
          <cell r="D599">
            <v>2015</v>
          </cell>
          <cell r="F599">
            <v>79798.152000000002</v>
          </cell>
          <cell r="G599">
            <v>8022.06640625</v>
          </cell>
          <cell r="H599">
            <v>13.812281012058262</v>
          </cell>
          <cell r="I599">
            <v>5.7240000000000002</v>
          </cell>
          <cell r="J599">
            <v>0</v>
          </cell>
          <cell r="K599">
            <v>2.3597133789062501</v>
          </cell>
          <cell r="L599">
            <v>2.6407937011718801</v>
          </cell>
          <cell r="M599">
            <v>0.142079681396484</v>
          </cell>
          <cell r="N599">
            <v>0</v>
          </cell>
          <cell r="O599">
            <v>6.4000000953674295E-3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1.00654998779297</v>
          </cell>
          <cell r="U599">
            <v>1.7137442626953101</v>
          </cell>
          <cell r="V599">
            <v>0</v>
          </cell>
          <cell r="W599">
            <v>0.219</v>
          </cell>
          <cell r="X599">
            <v>0</v>
          </cell>
          <cell r="Y599">
            <v>0</v>
          </cell>
          <cell r="Z599">
            <v>10.441882853031165</v>
          </cell>
          <cell r="AA599">
            <v>4.8715361328125004</v>
          </cell>
          <cell r="AB599">
            <v>0</v>
          </cell>
          <cell r="AC599">
            <v>2.0761298828124999</v>
          </cell>
          <cell r="AD599">
            <v>2.33924047851563</v>
          </cell>
          <cell r="AE599">
            <v>0.110098571777344</v>
          </cell>
          <cell r="AF599">
            <v>0</v>
          </cell>
          <cell r="AG599">
            <v>4.4006905555725095E-3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0.28206027221679697</v>
          </cell>
          <cell r="AM599">
            <v>0.550366821289063</v>
          </cell>
          <cell r="AN599">
            <v>0</v>
          </cell>
          <cell r="AO599">
            <v>0.208050003051758</v>
          </cell>
          <cell r="AP599">
            <v>0</v>
          </cell>
          <cell r="AQ599">
            <v>0</v>
          </cell>
          <cell r="AR599">
            <v>70273.304124999995</v>
          </cell>
          <cell r="AS599">
            <v>41957.616000000002</v>
          </cell>
          <cell r="AT599">
            <v>0</v>
          </cell>
          <cell r="AU599">
            <v>15387.746999999999</v>
          </cell>
          <cell r="AV599">
            <v>3591.1039999999998</v>
          </cell>
          <cell r="AW599">
            <v>222.25787500000001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2470.8477499999999</v>
          </cell>
          <cell r="BE599">
            <v>4821.2134999999998</v>
          </cell>
          <cell r="BF599">
            <v>0</v>
          </cell>
          <cell r="BG599">
            <v>1822.518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403307968</v>
          </cell>
          <cell r="BT599">
            <v>0</v>
          </cell>
          <cell r="BU599">
            <v>119126600</v>
          </cell>
          <cell r="BV599">
            <v>39781976</v>
          </cell>
          <cell r="BW599">
            <v>2475642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200000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T599">
            <v>11148.0537109375</v>
          </cell>
          <cell r="DV599">
            <v>0</v>
          </cell>
          <cell r="DW599">
            <v>0</v>
          </cell>
          <cell r="DX599">
            <v>0</v>
          </cell>
        </row>
        <row r="600">
          <cell r="A600" t="str">
            <v>WECCAB2016</v>
          </cell>
          <cell r="B600" t="str">
            <v>WEST</v>
          </cell>
          <cell r="C600" t="str">
            <v>WECCAB</v>
          </cell>
          <cell r="D600">
            <v>2016</v>
          </cell>
          <cell r="F600">
            <v>81772.224000000002</v>
          </cell>
          <cell r="G600">
            <v>8627.94140625</v>
          </cell>
          <cell r="H600">
            <v>15.102017730712896</v>
          </cell>
          <cell r="I600">
            <v>5.867</v>
          </cell>
          <cell r="J600">
            <v>0</v>
          </cell>
          <cell r="K600">
            <v>3.4347175292968801</v>
          </cell>
          <cell r="L600">
            <v>2.7793623046875</v>
          </cell>
          <cell r="M600">
            <v>0.14209289550781301</v>
          </cell>
          <cell r="N600">
            <v>0</v>
          </cell>
          <cell r="O600">
            <v>0.40639999389648396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1.00654998779297</v>
          </cell>
          <cell r="U600">
            <v>1.24689501953125</v>
          </cell>
          <cell r="V600">
            <v>0</v>
          </cell>
          <cell r="W600">
            <v>0.219</v>
          </cell>
          <cell r="X600">
            <v>0</v>
          </cell>
          <cell r="Y600">
            <v>0</v>
          </cell>
          <cell r="Z600">
            <v>11.876233650207526</v>
          </cell>
          <cell r="AA600">
            <v>4.9882094726562496</v>
          </cell>
          <cell r="AB600">
            <v>0</v>
          </cell>
          <cell r="AC600">
            <v>3.0960537109374999</v>
          </cell>
          <cell r="AD600">
            <v>2.4667849121093801</v>
          </cell>
          <cell r="AE600">
            <v>0.110256156921387</v>
          </cell>
          <cell r="AF600">
            <v>0</v>
          </cell>
          <cell r="AG600">
            <v>0.326035552978516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0.28186193847656299</v>
          </cell>
          <cell r="AM600">
            <v>0.39898190307617198</v>
          </cell>
          <cell r="AN600">
            <v>0</v>
          </cell>
          <cell r="AO600">
            <v>0.208050003051758</v>
          </cell>
          <cell r="AP600">
            <v>0</v>
          </cell>
          <cell r="AQ600">
            <v>0</v>
          </cell>
          <cell r="AR600">
            <v>75787.841890625001</v>
          </cell>
          <cell r="AS600">
            <v>42218.008000000002</v>
          </cell>
          <cell r="AT600">
            <v>0</v>
          </cell>
          <cell r="AU600">
            <v>21955.243999999999</v>
          </cell>
          <cell r="AV600">
            <v>2684.0527499999998</v>
          </cell>
          <cell r="AW600">
            <v>68.413640624999999</v>
          </cell>
          <cell r="AX600">
            <v>0</v>
          </cell>
          <cell r="AY600">
            <v>1054.08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2475.8752500000001</v>
          </cell>
          <cell r="BE600">
            <v>3504.6570000000002</v>
          </cell>
          <cell r="BF600">
            <v>0</v>
          </cell>
          <cell r="BG600">
            <v>1827.51125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407340960</v>
          </cell>
          <cell r="BT600">
            <v>0</v>
          </cell>
          <cell r="BU600">
            <v>161444464</v>
          </cell>
          <cell r="BV600">
            <v>30927458</v>
          </cell>
          <cell r="BW600">
            <v>744386.8125</v>
          </cell>
          <cell r="BX600">
            <v>0</v>
          </cell>
          <cell r="BY600">
            <v>12648960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100000</v>
          </cell>
          <cell r="CT600">
            <v>0</v>
          </cell>
          <cell r="CU600">
            <v>400000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Q600">
            <v>1.7716578575844668</v>
          </cell>
          <cell r="DR600">
            <v>4.7802204292368922</v>
          </cell>
          <cell r="DS600">
            <v>18.710273413782634</v>
          </cell>
          <cell r="DT600">
            <v>11391.5673828125</v>
          </cell>
          <cell r="DV600">
            <v>0</v>
          </cell>
          <cell r="DW600">
            <v>0</v>
          </cell>
          <cell r="DX600">
            <v>0</v>
          </cell>
        </row>
        <row r="601">
          <cell r="A601" t="str">
            <v>WECCAB2017</v>
          </cell>
          <cell r="B601" t="str">
            <v>WEST</v>
          </cell>
          <cell r="C601" t="str">
            <v>WECCAB</v>
          </cell>
          <cell r="D601">
            <v>2017</v>
          </cell>
          <cell r="F601">
            <v>83549.975999999995</v>
          </cell>
          <cell r="G601">
            <v>9150.7822265625</v>
          </cell>
          <cell r="H601">
            <v>15.870424926757819</v>
          </cell>
          <cell r="I601">
            <v>5.867</v>
          </cell>
          <cell r="J601">
            <v>0</v>
          </cell>
          <cell r="K601">
            <v>4.1032065429687501</v>
          </cell>
          <cell r="L601">
            <v>2.7792937011718801</v>
          </cell>
          <cell r="M601">
            <v>0.142079681396484</v>
          </cell>
          <cell r="N601">
            <v>0</v>
          </cell>
          <cell r="O601">
            <v>0.40639999389648396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1.00654998779297</v>
          </cell>
          <cell r="U601">
            <v>1.3468950195312499</v>
          </cell>
          <cell r="V601">
            <v>0</v>
          </cell>
          <cell r="W601">
            <v>0.219</v>
          </cell>
          <cell r="X601">
            <v>0</v>
          </cell>
          <cell r="Y601">
            <v>0</v>
          </cell>
          <cell r="Z601">
            <v>12.497585319519041</v>
          </cell>
          <cell r="AA601">
            <v>4.9878027343750002</v>
          </cell>
          <cell r="AB601">
            <v>0</v>
          </cell>
          <cell r="AC601">
            <v>3.6880966796874999</v>
          </cell>
          <cell r="AD601">
            <v>2.4666196289062499</v>
          </cell>
          <cell r="AE601">
            <v>0.110267127990723</v>
          </cell>
          <cell r="AF601">
            <v>0</v>
          </cell>
          <cell r="AG601">
            <v>0.32375039672851602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0.28206027221679697</v>
          </cell>
          <cell r="AM601">
            <v>0.43093847656250001</v>
          </cell>
          <cell r="AN601">
            <v>0</v>
          </cell>
          <cell r="AO601">
            <v>0.208050003051758</v>
          </cell>
          <cell r="AP601">
            <v>0</v>
          </cell>
          <cell r="AQ601">
            <v>0</v>
          </cell>
          <cell r="AR601">
            <v>80160.855859374991</v>
          </cell>
          <cell r="AS601">
            <v>42063.432000000001</v>
          </cell>
          <cell r="AT601">
            <v>0</v>
          </cell>
          <cell r="AU601">
            <v>26475.5</v>
          </cell>
          <cell r="AV601">
            <v>2441.4315000000001</v>
          </cell>
          <cell r="AW601">
            <v>60.905609374999997</v>
          </cell>
          <cell r="AX601">
            <v>0</v>
          </cell>
          <cell r="AY601">
            <v>1051.2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2470.8477499999999</v>
          </cell>
          <cell r="BE601">
            <v>3775.0210000000002</v>
          </cell>
          <cell r="BF601">
            <v>0</v>
          </cell>
          <cell r="BG601">
            <v>1822.518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405972288</v>
          </cell>
          <cell r="BT601">
            <v>0</v>
          </cell>
          <cell r="BU601">
            <v>193311088</v>
          </cell>
          <cell r="BV601">
            <v>28578798</v>
          </cell>
          <cell r="BW601">
            <v>660484.1875</v>
          </cell>
          <cell r="BX601">
            <v>0</v>
          </cell>
          <cell r="BY601">
            <v>12614400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800000</v>
          </cell>
          <cell r="CP601">
            <v>0</v>
          </cell>
          <cell r="CQ601">
            <v>0</v>
          </cell>
          <cell r="CR601">
            <v>0</v>
          </cell>
          <cell r="CS601">
            <v>100000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Q601">
            <v>1.7925156691975981</v>
          </cell>
          <cell r="DR601">
            <v>4.7044821479665977</v>
          </cell>
          <cell r="DS601">
            <v>19.164658792728943</v>
          </cell>
          <cell r="DT601">
            <v>11670.9453125</v>
          </cell>
          <cell r="DV601">
            <v>0</v>
          </cell>
          <cell r="DW601">
            <v>0</v>
          </cell>
          <cell r="DX601">
            <v>0</v>
          </cell>
        </row>
        <row r="602">
          <cell r="A602" t="str">
            <v>WECCAB2018</v>
          </cell>
          <cell r="B602" t="str">
            <v>WEST</v>
          </cell>
          <cell r="C602" t="str">
            <v>WECCAB</v>
          </cell>
          <cell r="D602">
            <v>2018</v>
          </cell>
          <cell r="F602">
            <v>85616.351999999999</v>
          </cell>
          <cell r="G602">
            <v>9389.7890625</v>
          </cell>
          <cell r="H602">
            <v>16.101931762695322</v>
          </cell>
          <cell r="I602">
            <v>5.867</v>
          </cell>
          <cell r="J602">
            <v>0</v>
          </cell>
          <cell r="K602">
            <v>4.2347133789062497</v>
          </cell>
          <cell r="L602">
            <v>2.7792937011718801</v>
          </cell>
          <cell r="M602">
            <v>0.142079681396484</v>
          </cell>
          <cell r="N602">
            <v>0</v>
          </cell>
          <cell r="O602">
            <v>0.40639999389648396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1.00654998779297</v>
          </cell>
          <cell r="U602">
            <v>1.44689501953125</v>
          </cell>
          <cell r="V602">
            <v>0</v>
          </cell>
          <cell r="W602">
            <v>0.219</v>
          </cell>
          <cell r="X602">
            <v>0</v>
          </cell>
          <cell r="Y602">
            <v>0</v>
          </cell>
          <cell r="Z602">
            <v>12.640458366394048</v>
          </cell>
          <cell r="AA602">
            <v>4.9878027343750002</v>
          </cell>
          <cell r="AB602">
            <v>0</v>
          </cell>
          <cell r="AC602">
            <v>3.8015449218750001</v>
          </cell>
          <cell r="AD602">
            <v>2.4664895019531299</v>
          </cell>
          <cell r="AE602">
            <v>0.110267127990723</v>
          </cell>
          <cell r="AF602">
            <v>0</v>
          </cell>
          <cell r="AG602">
            <v>0.32131036376953104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0.28206027221679697</v>
          </cell>
          <cell r="AM602">
            <v>0.46293344116210899</v>
          </cell>
          <cell r="AN602">
            <v>0</v>
          </cell>
          <cell r="AO602">
            <v>0.208050003051758</v>
          </cell>
          <cell r="AP602">
            <v>0</v>
          </cell>
          <cell r="AQ602">
            <v>0</v>
          </cell>
          <cell r="AR602">
            <v>82254.549976562485</v>
          </cell>
          <cell r="AS602">
            <v>41384.92</v>
          </cell>
          <cell r="AT602">
            <v>0</v>
          </cell>
          <cell r="AU602">
            <v>28872.866000000002</v>
          </cell>
          <cell r="AV602">
            <v>2524.1995000000002</v>
          </cell>
          <cell r="AW602">
            <v>72.701976562499993</v>
          </cell>
          <cell r="AX602">
            <v>0</v>
          </cell>
          <cell r="AY602">
            <v>1051.2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2470.8477499999999</v>
          </cell>
          <cell r="BE602">
            <v>4055.29675</v>
          </cell>
          <cell r="BF602">
            <v>0</v>
          </cell>
          <cell r="BG602">
            <v>1822.518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399254432</v>
          </cell>
          <cell r="BT602">
            <v>0</v>
          </cell>
          <cell r="BU602">
            <v>211002368</v>
          </cell>
          <cell r="BV602">
            <v>29380586</v>
          </cell>
          <cell r="BW602">
            <v>793691.1875</v>
          </cell>
          <cell r="BX602">
            <v>0</v>
          </cell>
          <cell r="BY602">
            <v>12614400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100000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Q602">
            <v>1.8008330149231757</v>
          </cell>
          <cell r="DR602">
            <v>4.5436104418505865</v>
          </cell>
          <cell r="DS602">
            <v>19.605553722333205</v>
          </cell>
          <cell r="DT602">
            <v>11945.64453125</v>
          </cell>
          <cell r="DV602">
            <v>0</v>
          </cell>
          <cell r="DW602">
            <v>0</v>
          </cell>
          <cell r="DX602">
            <v>0</v>
          </cell>
        </row>
        <row r="603">
          <cell r="A603" t="str">
            <v>WECCAB2019</v>
          </cell>
          <cell r="B603" t="str">
            <v>WEST</v>
          </cell>
          <cell r="C603" t="str">
            <v>WECCAB</v>
          </cell>
          <cell r="D603">
            <v>2019</v>
          </cell>
          <cell r="F603">
            <v>87773.28</v>
          </cell>
          <cell r="G603">
            <v>9587.9150390625</v>
          </cell>
          <cell r="H603">
            <v>16.20193176269532</v>
          </cell>
          <cell r="I603">
            <v>5.867</v>
          </cell>
          <cell r="J603">
            <v>0</v>
          </cell>
          <cell r="K603">
            <v>4.2347133789062497</v>
          </cell>
          <cell r="L603">
            <v>2.7792937011718801</v>
          </cell>
          <cell r="M603">
            <v>0.142079681396484</v>
          </cell>
          <cell r="N603">
            <v>0</v>
          </cell>
          <cell r="O603">
            <v>0.40639999389648396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1.00654998779297</v>
          </cell>
          <cell r="U603">
            <v>1.5468950195312501</v>
          </cell>
          <cell r="V603">
            <v>0</v>
          </cell>
          <cell r="W603">
            <v>0.219</v>
          </cell>
          <cell r="X603">
            <v>0</v>
          </cell>
          <cell r="Y603">
            <v>0</v>
          </cell>
          <cell r="Z603">
            <v>12.668933097839357</v>
          </cell>
          <cell r="AA603">
            <v>4.9878027343750002</v>
          </cell>
          <cell r="AB603">
            <v>0</v>
          </cell>
          <cell r="AC603">
            <v>3.8014550781250001</v>
          </cell>
          <cell r="AD603">
            <v>2.4662407226562499</v>
          </cell>
          <cell r="AE603">
            <v>0.110267127990723</v>
          </cell>
          <cell r="AF603">
            <v>0</v>
          </cell>
          <cell r="AG603">
            <v>0.31812878417968798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0.28206027221679697</v>
          </cell>
          <cell r="AM603">
            <v>0.49492837524414102</v>
          </cell>
          <cell r="AN603">
            <v>0</v>
          </cell>
          <cell r="AO603">
            <v>0.208050003051758</v>
          </cell>
          <cell r="AP603">
            <v>0</v>
          </cell>
          <cell r="AQ603">
            <v>0</v>
          </cell>
          <cell r="AR603">
            <v>83990.136585937493</v>
          </cell>
          <cell r="AS603">
            <v>41558.707999999999</v>
          </cell>
          <cell r="AT603">
            <v>0</v>
          </cell>
          <cell r="AU603">
            <v>29808.49</v>
          </cell>
          <cell r="AV603">
            <v>2837.1372500000002</v>
          </cell>
          <cell r="AW603">
            <v>105.6630859375</v>
          </cell>
          <cell r="AX603">
            <v>0</v>
          </cell>
          <cell r="AY603">
            <v>1051.2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2470.8477499999999</v>
          </cell>
          <cell r="BE603">
            <v>4335.5725000000002</v>
          </cell>
          <cell r="BF603">
            <v>0</v>
          </cell>
          <cell r="BG603">
            <v>1822.518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400890144</v>
          </cell>
          <cell r="BT603">
            <v>0</v>
          </cell>
          <cell r="BU603">
            <v>218511472</v>
          </cell>
          <cell r="BV603">
            <v>32410552</v>
          </cell>
          <cell r="BW603">
            <v>1164908</v>
          </cell>
          <cell r="BX603">
            <v>0</v>
          </cell>
          <cell r="BY603">
            <v>12614400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100000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Q603">
            <v>1.8226452082593481</v>
          </cell>
          <cell r="DR603">
            <v>4.6366518687860925</v>
          </cell>
          <cell r="DS603">
            <v>19.528601736903855</v>
          </cell>
          <cell r="DT603">
            <v>12241.1982421875</v>
          </cell>
          <cell r="DV603">
            <v>0</v>
          </cell>
          <cell r="DW603">
            <v>0</v>
          </cell>
          <cell r="DX603">
            <v>0</v>
          </cell>
        </row>
        <row r="604">
          <cell r="A604" t="str">
            <v>WECCAB2020</v>
          </cell>
          <cell r="B604" t="str">
            <v>WEST</v>
          </cell>
          <cell r="C604" t="str">
            <v>WECCAB</v>
          </cell>
          <cell r="D604">
            <v>2020</v>
          </cell>
          <cell r="F604">
            <v>89989.728000000003</v>
          </cell>
          <cell r="G604">
            <v>9990.8291015625</v>
          </cell>
          <cell r="H604">
            <v>17.384514556884771</v>
          </cell>
          <cell r="I604">
            <v>5.7744970703125</v>
          </cell>
          <cell r="J604">
            <v>0</v>
          </cell>
          <cell r="K604">
            <v>5.0347172851562503</v>
          </cell>
          <cell r="L604">
            <v>3.1293623046875001</v>
          </cell>
          <cell r="M604">
            <v>0.14209289550781301</v>
          </cell>
          <cell r="N604">
            <v>0</v>
          </cell>
          <cell r="O604">
            <v>0.40639999389648396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1.00654998779297</v>
          </cell>
          <cell r="U604">
            <v>1.6718950195312501</v>
          </cell>
          <cell r="V604">
            <v>0</v>
          </cell>
          <cell r="W604">
            <v>0.219</v>
          </cell>
          <cell r="X604">
            <v>0</v>
          </cell>
          <cell r="Y604">
            <v>0</v>
          </cell>
          <cell r="Z604">
            <v>13.745670326232917</v>
          </cell>
          <cell r="AA604">
            <v>4.9129536132812497</v>
          </cell>
          <cell r="AB604">
            <v>0</v>
          </cell>
          <cell r="AC604">
            <v>4.57673876953125</v>
          </cell>
          <cell r="AD604">
            <v>2.8057492675781299</v>
          </cell>
          <cell r="AE604">
            <v>0.110256156921387</v>
          </cell>
          <cell r="AF604">
            <v>0</v>
          </cell>
          <cell r="AG604">
            <v>0.31508700561523395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0.28186193847656299</v>
          </cell>
          <cell r="AM604">
            <v>0.53497357177734395</v>
          </cell>
          <cell r="AN604">
            <v>0</v>
          </cell>
          <cell r="AO604">
            <v>0.208050003051758</v>
          </cell>
          <cell r="AP604">
            <v>0</v>
          </cell>
          <cell r="AQ604">
            <v>0</v>
          </cell>
          <cell r="AR604">
            <v>87759.443839843749</v>
          </cell>
          <cell r="AS604">
            <v>39404.803999999996</v>
          </cell>
          <cell r="AT604">
            <v>0</v>
          </cell>
          <cell r="AU604">
            <v>35600.052000000003</v>
          </cell>
          <cell r="AV604">
            <v>2651.8977500000001</v>
          </cell>
          <cell r="AW604">
            <v>46.016089843750002</v>
          </cell>
          <cell r="AX604">
            <v>0</v>
          </cell>
          <cell r="AY604">
            <v>1054.08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2475.8752500000001</v>
          </cell>
          <cell r="BE604">
            <v>4699.2075000000004</v>
          </cell>
          <cell r="BF604">
            <v>0</v>
          </cell>
          <cell r="BG604">
            <v>1827.51125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378964064</v>
          </cell>
          <cell r="BT604">
            <v>0</v>
          </cell>
          <cell r="BU604">
            <v>255093744</v>
          </cell>
          <cell r="BV604">
            <v>30853752</v>
          </cell>
          <cell r="BW604">
            <v>484915.46875</v>
          </cell>
          <cell r="BX604">
            <v>0</v>
          </cell>
          <cell r="BY604">
            <v>12648960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125000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368000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800000</v>
          </cell>
          <cell r="DF604">
            <v>350000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Q604">
            <v>1.8570931372004709</v>
          </cell>
          <cell r="DR604">
            <v>4.7115786971239872</v>
          </cell>
          <cell r="DS604">
            <v>19.274332879936374</v>
          </cell>
          <cell r="DT604">
            <v>12509.57421875</v>
          </cell>
          <cell r="DV604">
            <v>0</v>
          </cell>
          <cell r="DW604">
            <v>0</v>
          </cell>
          <cell r="DX604">
            <v>0</v>
          </cell>
        </row>
        <row r="605">
          <cell r="A605" t="str">
            <v>WECCAB2021</v>
          </cell>
          <cell r="B605" t="str">
            <v>WEST</v>
          </cell>
          <cell r="C605" t="str">
            <v>WECCAB</v>
          </cell>
          <cell r="D605">
            <v>2021</v>
          </cell>
          <cell r="F605">
            <v>92276.975999999995</v>
          </cell>
          <cell r="G605">
            <v>10405.5966796875</v>
          </cell>
          <cell r="H605">
            <v>18.184342727661139</v>
          </cell>
          <cell r="I605">
            <v>5.4989999999999997</v>
          </cell>
          <cell r="J605">
            <v>0.15041096496581999</v>
          </cell>
          <cell r="K605">
            <v>5.8347133789062502</v>
          </cell>
          <cell r="L605">
            <v>3.1292937011718802</v>
          </cell>
          <cell r="M605">
            <v>0.142079681396484</v>
          </cell>
          <cell r="N605">
            <v>0</v>
          </cell>
          <cell r="O605">
            <v>0.40639999389648396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1.00654998779297</v>
          </cell>
          <cell r="U605">
            <v>1.7968950195312501</v>
          </cell>
          <cell r="V605">
            <v>0</v>
          </cell>
          <cell r="W605">
            <v>0.219</v>
          </cell>
          <cell r="X605">
            <v>0</v>
          </cell>
          <cell r="Y605">
            <v>0</v>
          </cell>
          <cell r="Z605">
            <v>14.460117988586424</v>
          </cell>
          <cell r="AA605">
            <v>4.6738886718749999</v>
          </cell>
          <cell r="AB605">
            <v>0.12478407287597701</v>
          </cell>
          <cell r="AC605">
            <v>5.35243896484375</v>
          </cell>
          <cell r="AD605">
            <v>2.8054799804687498</v>
          </cell>
          <cell r="AE605">
            <v>0.110267127990723</v>
          </cell>
          <cell r="AF605">
            <v>0</v>
          </cell>
          <cell r="AG605">
            <v>0.31026144409179701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0.28206027221679697</v>
          </cell>
          <cell r="AM605">
            <v>0.59288745117187502</v>
          </cell>
          <cell r="AN605">
            <v>0</v>
          </cell>
          <cell r="AO605">
            <v>0.208050003051758</v>
          </cell>
          <cell r="AP605">
            <v>0</v>
          </cell>
          <cell r="AQ605">
            <v>0</v>
          </cell>
          <cell r="AR605">
            <v>91153.027575195316</v>
          </cell>
          <cell r="AS605">
            <v>36589.504000000001</v>
          </cell>
          <cell r="AT605">
            <v>1093.1085</v>
          </cell>
          <cell r="AU605">
            <v>41040.991999999998</v>
          </cell>
          <cell r="AV605">
            <v>1878.2470000000001</v>
          </cell>
          <cell r="AW605">
            <v>12.916325195312499</v>
          </cell>
          <cell r="AX605">
            <v>0</v>
          </cell>
          <cell r="AY605">
            <v>1051.2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2470.8477499999999</v>
          </cell>
          <cell r="BE605">
            <v>5193.6940000000004</v>
          </cell>
          <cell r="BF605">
            <v>0</v>
          </cell>
          <cell r="BG605">
            <v>1822.518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349977408</v>
          </cell>
          <cell r="BT605">
            <v>9291422</v>
          </cell>
          <cell r="BU605">
            <v>290133568</v>
          </cell>
          <cell r="BV605">
            <v>23332008</v>
          </cell>
          <cell r="BW605">
            <v>130962.703125</v>
          </cell>
          <cell r="BX605">
            <v>0</v>
          </cell>
          <cell r="BY605">
            <v>12614400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450000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125000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800000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Q605">
            <v>1.8783805324942575</v>
          </cell>
          <cell r="DR605">
            <v>4.8397687474756452</v>
          </cell>
          <cell r="DS605">
            <v>19.094775861317224</v>
          </cell>
          <cell r="DT605">
            <v>12859.7236328125</v>
          </cell>
          <cell r="DV605">
            <v>0</v>
          </cell>
          <cell r="DW605">
            <v>0</v>
          </cell>
          <cell r="DX605">
            <v>0</v>
          </cell>
        </row>
        <row r="606">
          <cell r="A606" t="str">
            <v>WECCAB2022</v>
          </cell>
          <cell r="B606" t="str">
            <v>WEST</v>
          </cell>
          <cell r="C606" t="str">
            <v>WECCAB</v>
          </cell>
          <cell r="D606">
            <v>2022</v>
          </cell>
          <cell r="F606">
            <v>94652.856</v>
          </cell>
          <cell r="G606">
            <v>10846.392578125</v>
          </cell>
          <cell r="H606">
            <v>19.56837854003907</v>
          </cell>
          <cell r="I606">
            <v>5.3084467773437503</v>
          </cell>
          <cell r="J606">
            <v>0.45</v>
          </cell>
          <cell r="K606">
            <v>6.63471337890625</v>
          </cell>
          <cell r="L606">
            <v>3.4792937011718799</v>
          </cell>
          <cell r="M606">
            <v>0.142079681396484</v>
          </cell>
          <cell r="N606">
            <v>0</v>
          </cell>
          <cell r="O606">
            <v>0.40639999389648396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1.00654998779297</v>
          </cell>
          <cell r="U606">
            <v>1.9218950195312501</v>
          </cell>
          <cell r="V606">
            <v>0</v>
          </cell>
          <cell r="W606">
            <v>0.219</v>
          </cell>
          <cell r="X606">
            <v>0</v>
          </cell>
          <cell r="Y606">
            <v>0</v>
          </cell>
          <cell r="Z606">
            <v>15.714610588073734</v>
          </cell>
          <cell r="AA606">
            <v>4.5188632812499998</v>
          </cell>
          <cell r="AB606">
            <v>0.38386233520507801</v>
          </cell>
          <cell r="AC606">
            <v>6.1275913085937503</v>
          </cell>
          <cell r="AD606">
            <v>3.1448898925781301</v>
          </cell>
          <cell r="AE606">
            <v>0.110267127990723</v>
          </cell>
          <cell r="AF606">
            <v>0</v>
          </cell>
          <cell r="AG606">
            <v>0.30489501953124998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0.28206027221679697</v>
          </cell>
          <cell r="AM606">
            <v>0.63413134765625001</v>
          </cell>
          <cell r="AN606">
            <v>0</v>
          </cell>
          <cell r="AO606">
            <v>0.208050003051758</v>
          </cell>
          <cell r="AP606">
            <v>0</v>
          </cell>
          <cell r="AQ606">
            <v>0</v>
          </cell>
          <cell r="AR606">
            <v>95014.40276855469</v>
          </cell>
          <cell r="AS606">
            <v>33105.546000000002</v>
          </cell>
          <cell r="AT606">
            <v>3362.634</v>
          </cell>
          <cell r="AU606">
            <v>45844.807999999997</v>
          </cell>
          <cell r="AV606">
            <v>1793.4973749999999</v>
          </cell>
          <cell r="AW606">
            <v>8.3611435546874997</v>
          </cell>
          <cell r="AX606">
            <v>0</v>
          </cell>
          <cell r="AY606">
            <v>1051.2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2470.8477499999999</v>
          </cell>
          <cell r="BE606">
            <v>5554.9904999999999</v>
          </cell>
          <cell r="BF606">
            <v>0</v>
          </cell>
          <cell r="BG606">
            <v>1822.518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315491808</v>
          </cell>
          <cell r="BT606">
            <v>28582390</v>
          </cell>
          <cell r="BU606">
            <v>320843872</v>
          </cell>
          <cell r="BV606">
            <v>22554894</v>
          </cell>
          <cell r="BW606">
            <v>84523.9609375</v>
          </cell>
          <cell r="BX606">
            <v>0</v>
          </cell>
          <cell r="BY606">
            <v>12614400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125000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756000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800000</v>
          </cell>
          <cell r="DF606">
            <v>350000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Q606">
            <v>1.9268192456521724</v>
          </cell>
          <cell r="DR606">
            <v>5.0599556098113663</v>
          </cell>
          <cell r="DS606">
            <v>19.252857845002538</v>
          </cell>
          <cell r="DT606">
            <v>13186.919921875</v>
          </cell>
          <cell r="DV606">
            <v>0</v>
          </cell>
          <cell r="DW606">
            <v>0</v>
          </cell>
          <cell r="DX606">
            <v>0</v>
          </cell>
        </row>
        <row r="607">
          <cell r="A607" t="str">
            <v>WECCAB2023</v>
          </cell>
          <cell r="B607" t="str">
            <v>WEST</v>
          </cell>
          <cell r="C607" t="str">
            <v>WECCAB</v>
          </cell>
          <cell r="D607">
            <v>2023</v>
          </cell>
          <cell r="F607">
            <v>97052.111999999994</v>
          </cell>
          <cell r="G607">
            <v>11050.8818359375</v>
          </cell>
          <cell r="H607">
            <v>19.527931762695321</v>
          </cell>
          <cell r="I607">
            <v>4.7430000000000003</v>
          </cell>
          <cell r="J607">
            <v>0.45</v>
          </cell>
          <cell r="K607">
            <v>7.0347133789062504</v>
          </cell>
          <cell r="L607">
            <v>3.4792937011718799</v>
          </cell>
          <cell r="M607">
            <v>0.142079681396484</v>
          </cell>
          <cell r="N607">
            <v>0</v>
          </cell>
          <cell r="O607">
            <v>0.40639999389648396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1.00654998779297</v>
          </cell>
          <cell r="U607">
            <v>2.0468950195312501</v>
          </cell>
          <cell r="V607">
            <v>0</v>
          </cell>
          <cell r="W607">
            <v>0.219</v>
          </cell>
          <cell r="X607">
            <v>0</v>
          </cell>
          <cell r="Y607">
            <v>0</v>
          </cell>
          <cell r="Z607">
            <v>15.646601036071786</v>
          </cell>
          <cell r="AA607">
            <v>4.0289997558593802</v>
          </cell>
          <cell r="AB607">
            <v>0.38386233520507801</v>
          </cell>
          <cell r="AC607">
            <v>6.5148735351562497</v>
          </cell>
          <cell r="AD607">
            <v>3.1444812011718799</v>
          </cell>
          <cell r="AE607">
            <v>0.110267127990723</v>
          </cell>
          <cell r="AF607">
            <v>0</v>
          </cell>
          <cell r="AG607">
            <v>0.298631622314453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0.28206027221679697</v>
          </cell>
          <cell r="AM607">
            <v>0.67537518310546896</v>
          </cell>
          <cell r="AN607">
            <v>0</v>
          </cell>
          <cell r="AO607">
            <v>0.208050003051758</v>
          </cell>
          <cell r="AP607">
            <v>0</v>
          </cell>
          <cell r="AQ607">
            <v>0</v>
          </cell>
          <cell r="AR607">
            <v>96805.719647460923</v>
          </cell>
          <cell r="AS607">
            <v>30750.202000000001</v>
          </cell>
          <cell r="AT607">
            <v>3362.634</v>
          </cell>
          <cell r="AU607">
            <v>49611.572</v>
          </cell>
          <cell r="AV607">
            <v>1811.80025</v>
          </cell>
          <cell r="AW607">
            <v>8.6586474609374999</v>
          </cell>
          <cell r="AX607">
            <v>0</v>
          </cell>
          <cell r="AY607">
            <v>1051.2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2470.8477499999999</v>
          </cell>
          <cell r="BE607">
            <v>5916.2870000000003</v>
          </cell>
          <cell r="BF607">
            <v>0</v>
          </cell>
          <cell r="BG607">
            <v>1822.518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290927040</v>
          </cell>
          <cell r="BT607">
            <v>28582390</v>
          </cell>
          <cell r="BU607">
            <v>346493888</v>
          </cell>
          <cell r="BV607">
            <v>22738022</v>
          </cell>
          <cell r="BW607">
            <v>87471.9453125</v>
          </cell>
          <cell r="BX607">
            <v>0</v>
          </cell>
          <cell r="BY607">
            <v>12614400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125000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400000</v>
          </cell>
          <cell r="DF607">
            <v>0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Q607">
            <v>1.9607312885044992</v>
          </cell>
          <cell r="DR607">
            <v>5.2875701807473154</v>
          </cell>
          <cell r="DS607">
            <v>19.332760327482877</v>
          </cell>
          <cell r="DT607">
            <v>13517.2724609375</v>
          </cell>
          <cell r="DV607">
            <v>0</v>
          </cell>
          <cell r="DW607">
            <v>0</v>
          </cell>
          <cell r="DX607">
            <v>0</v>
          </cell>
        </row>
        <row r="608">
          <cell r="A608" t="str">
            <v>WECCAB2024</v>
          </cell>
          <cell r="B608" t="str">
            <v>WEST</v>
          </cell>
          <cell r="C608" t="str">
            <v>WECCAB</v>
          </cell>
          <cell r="D608">
            <v>2024</v>
          </cell>
          <cell r="F608">
            <v>99531.384000000005</v>
          </cell>
          <cell r="G608">
            <v>11325.15625</v>
          </cell>
          <cell r="H608">
            <v>20.053017486572266</v>
          </cell>
          <cell r="I608">
            <v>4.7430000000000003</v>
          </cell>
          <cell r="J608">
            <v>0.45</v>
          </cell>
          <cell r="K608">
            <v>7.4347172851562497</v>
          </cell>
          <cell r="L608">
            <v>3.4793623046875002</v>
          </cell>
          <cell r="M608">
            <v>0.14209289550781301</v>
          </cell>
          <cell r="N608">
            <v>0</v>
          </cell>
          <cell r="O608">
            <v>0.40639999389648396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1.00654998779297</v>
          </cell>
          <cell r="U608">
            <v>2.1718950195312501</v>
          </cell>
          <cell r="V608">
            <v>0</v>
          </cell>
          <cell r="W608">
            <v>0.219</v>
          </cell>
          <cell r="X608">
            <v>0</v>
          </cell>
          <cell r="Y608">
            <v>0</v>
          </cell>
          <cell r="Z608">
            <v>16.067836647033694</v>
          </cell>
          <cell r="AA608">
            <v>4.0293271484375</v>
          </cell>
          <cell r="AB608">
            <v>0.38389413452148397</v>
          </cell>
          <cell r="AC608">
            <v>6.9018369140624998</v>
          </cell>
          <cell r="AD608">
            <v>3.1443339843749998</v>
          </cell>
          <cell r="AE608">
            <v>0.110256156921387</v>
          </cell>
          <cell r="AF608">
            <v>0</v>
          </cell>
          <cell r="AG608">
            <v>0.29159143066406301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0.28186193847656299</v>
          </cell>
          <cell r="AM608">
            <v>0.71668493652343801</v>
          </cell>
          <cell r="AN608">
            <v>0</v>
          </cell>
          <cell r="AO608">
            <v>0.208050003051758</v>
          </cell>
          <cell r="AP608">
            <v>0</v>
          </cell>
          <cell r="AQ608">
            <v>0</v>
          </cell>
          <cell r="AR608">
            <v>99480.176351562477</v>
          </cell>
          <cell r="AS608">
            <v>30060.42</v>
          </cell>
          <cell r="AT608">
            <v>3372.1260000000002</v>
          </cell>
          <cell r="AU608">
            <v>52638.824000000001</v>
          </cell>
          <cell r="AV608">
            <v>1748.8273750000001</v>
          </cell>
          <cell r="AW608">
            <v>7.1519765624999998</v>
          </cell>
          <cell r="AX608">
            <v>0</v>
          </cell>
          <cell r="AY608">
            <v>1054.08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2475.8752500000001</v>
          </cell>
          <cell r="BE608">
            <v>6295.3604999999998</v>
          </cell>
          <cell r="BF608">
            <v>0</v>
          </cell>
          <cell r="BG608">
            <v>1827.51125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284071584</v>
          </cell>
          <cell r="BT608">
            <v>28663072</v>
          </cell>
          <cell r="BU608">
            <v>366382272</v>
          </cell>
          <cell r="BV608">
            <v>22143636</v>
          </cell>
          <cell r="BW608">
            <v>71519.765625</v>
          </cell>
          <cell r="BX608">
            <v>0</v>
          </cell>
          <cell r="BY608">
            <v>12648960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125000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400000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Q608">
            <v>1.9952402648622538</v>
          </cell>
          <cell r="DR608">
            <v>5.4442460851380927</v>
          </cell>
          <cell r="DS608">
            <v>19.934854080888865</v>
          </cell>
          <cell r="DT608">
            <v>13806.8056640625</v>
          </cell>
          <cell r="DV608">
            <v>0</v>
          </cell>
          <cell r="DW608">
            <v>0</v>
          </cell>
          <cell r="DX608">
            <v>0</v>
          </cell>
        </row>
        <row r="609">
          <cell r="A609" t="str">
            <v>WECCAB2025</v>
          </cell>
          <cell r="B609" t="str">
            <v>WEST</v>
          </cell>
          <cell r="C609" t="str">
            <v>WECCAB</v>
          </cell>
          <cell r="D609">
            <v>2025</v>
          </cell>
          <cell r="F609">
            <v>102140.448</v>
          </cell>
          <cell r="G609">
            <v>11685.6220703125</v>
          </cell>
          <cell r="H609">
            <v>20.577931762695322</v>
          </cell>
          <cell r="I609">
            <v>4.7430000000000003</v>
          </cell>
          <cell r="J609">
            <v>0.45</v>
          </cell>
          <cell r="K609">
            <v>7.8347133789062502</v>
          </cell>
          <cell r="L609">
            <v>3.4792937011718799</v>
          </cell>
          <cell r="M609">
            <v>0.142079681396484</v>
          </cell>
          <cell r="N609">
            <v>0</v>
          </cell>
          <cell r="O609">
            <v>0.40639999389648396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1.00654998779297</v>
          </cell>
          <cell r="U609">
            <v>2.2968950195312501</v>
          </cell>
          <cell r="V609">
            <v>0</v>
          </cell>
          <cell r="W609">
            <v>0.219</v>
          </cell>
          <cell r="X609">
            <v>0</v>
          </cell>
          <cell r="Y609">
            <v>0</v>
          </cell>
          <cell r="Z609">
            <v>16.484751091003425</v>
          </cell>
          <cell r="AA609">
            <v>4.0289997558593802</v>
          </cell>
          <cell r="AB609">
            <v>0.38386233520507801</v>
          </cell>
          <cell r="AC609">
            <v>7.288478515625</v>
          </cell>
          <cell r="AD609">
            <v>3.1439245605468802</v>
          </cell>
          <cell r="AE609">
            <v>0.110267127990723</v>
          </cell>
          <cell r="AF609">
            <v>0</v>
          </cell>
          <cell r="AG609">
            <v>0.28124554443359395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0.28206027221679697</v>
          </cell>
          <cell r="AM609">
            <v>0.75786297607421893</v>
          </cell>
          <cell r="AN609">
            <v>0</v>
          </cell>
          <cell r="AO609">
            <v>0.208050003051758</v>
          </cell>
          <cell r="AP609">
            <v>0</v>
          </cell>
          <cell r="AQ609">
            <v>0</v>
          </cell>
          <cell r="AR609">
            <v>102366.05127636719</v>
          </cell>
          <cell r="AS609">
            <v>28929.313999999998</v>
          </cell>
          <cell r="AT609">
            <v>3362.634</v>
          </cell>
          <cell r="AU609">
            <v>56333.872000000003</v>
          </cell>
          <cell r="AV609">
            <v>1749.9092499999999</v>
          </cell>
          <cell r="AW609">
            <v>6.8767763671875004</v>
          </cell>
          <cell r="AX609">
            <v>0</v>
          </cell>
          <cell r="AY609">
            <v>1051.2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2470.8477499999999</v>
          </cell>
          <cell r="BE609">
            <v>6638.8795</v>
          </cell>
          <cell r="BF609">
            <v>0</v>
          </cell>
          <cell r="BG609">
            <v>1822.518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273168864</v>
          </cell>
          <cell r="BT609">
            <v>28582390</v>
          </cell>
          <cell r="BU609">
            <v>390757952</v>
          </cell>
          <cell r="BV609">
            <v>22147840</v>
          </cell>
          <cell r="BW609">
            <v>68830.2734375</v>
          </cell>
          <cell r="BX609">
            <v>0</v>
          </cell>
          <cell r="BY609">
            <v>12614400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125000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400000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Q609">
            <v>2.0449754661644017</v>
          </cell>
          <cell r="DR609">
            <v>5.5363588608428369</v>
          </cell>
          <cell r="DS609">
            <v>20.55848004066781</v>
          </cell>
          <cell r="DT609">
            <v>14202.25</v>
          </cell>
          <cell r="DV609">
            <v>0</v>
          </cell>
          <cell r="DW609">
            <v>0</v>
          </cell>
          <cell r="DX609">
            <v>0</v>
          </cell>
        </row>
        <row r="610">
          <cell r="A610" t="str">
            <v>WECCAB2026</v>
          </cell>
          <cell r="B610" t="str">
            <v>WEST</v>
          </cell>
          <cell r="C610" t="str">
            <v>WECCAB</v>
          </cell>
          <cell r="D610">
            <v>2026</v>
          </cell>
          <cell r="F610">
            <v>104759.376</v>
          </cell>
          <cell r="G610">
            <v>11991.2763671875</v>
          </cell>
          <cell r="H610">
            <v>21.102931274414068</v>
          </cell>
          <cell r="I610">
            <v>4.7430000000000003</v>
          </cell>
          <cell r="J610">
            <v>0.45</v>
          </cell>
          <cell r="K610">
            <v>8.2347128906249996</v>
          </cell>
          <cell r="L610">
            <v>3.4792937011718799</v>
          </cell>
          <cell r="M610">
            <v>0.142079681396484</v>
          </cell>
          <cell r="N610">
            <v>0</v>
          </cell>
          <cell r="O610">
            <v>0.40639999389648396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1.00654998779297</v>
          </cell>
          <cell r="U610">
            <v>2.4218950195312501</v>
          </cell>
          <cell r="V610">
            <v>0</v>
          </cell>
          <cell r="W610">
            <v>0.219</v>
          </cell>
          <cell r="X610">
            <v>0</v>
          </cell>
          <cell r="Y610">
            <v>0</v>
          </cell>
          <cell r="Z610">
            <v>16.902019554138189</v>
          </cell>
          <cell r="AA610">
            <v>4.0289997558593802</v>
          </cell>
          <cell r="AB610">
            <v>0.38386233520507801</v>
          </cell>
          <cell r="AC610">
            <v>7.6749394531249999</v>
          </cell>
          <cell r="AD610">
            <v>3.14326293945313</v>
          </cell>
          <cell r="AE610">
            <v>0.110267127990723</v>
          </cell>
          <cell r="AF610">
            <v>0</v>
          </cell>
          <cell r="AG610">
            <v>0.271470794677734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0.28206027221679697</v>
          </cell>
          <cell r="AM610">
            <v>0.79910687255859403</v>
          </cell>
          <cell r="AN610">
            <v>0</v>
          </cell>
          <cell r="AO610">
            <v>0.208050003051758</v>
          </cell>
          <cell r="AP610">
            <v>0</v>
          </cell>
          <cell r="AQ610">
            <v>0</v>
          </cell>
          <cell r="AR610">
            <v>105043.57738281251</v>
          </cell>
          <cell r="AS610">
            <v>26740.432000000001</v>
          </cell>
          <cell r="AT610">
            <v>3362.634</v>
          </cell>
          <cell r="AU610">
            <v>60908.872000000003</v>
          </cell>
          <cell r="AV610">
            <v>1680.7357500000001</v>
          </cell>
          <cell r="AW610">
            <v>6.1618828125</v>
          </cell>
          <cell r="AX610">
            <v>0</v>
          </cell>
          <cell r="AY610">
            <v>1051.2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2470.8477499999999</v>
          </cell>
          <cell r="BE610">
            <v>7000.1760000000004</v>
          </cell>
          <cell r="BF610">
            <v>0</v>
          </cell>
          <cell r="BG610">
            <v>1822.518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252558016</v>
          </cell>
          <cell r="BT610">
            <v>28582390</v>
          </cell>
          <cell r="BU610">
            <v>421668960</v>
          </cell>
          <cell r="BV610">
            <v>21471120</v>
          </cell>
          <cell r="BW610">
            <v>61689.0234375</v>
          </cell>
          <cell r="BX610">
            <v>0</v>
          </cell>
          <cell r="BY610">
            <v>12614400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125000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400000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Q610">
            <v>2.0803536879225404</v>
          </cell>
          <cell r="DR610">
            <v>5.4940811863410577</v>
          </cell>
          <cell r="DS610">
            <v>20.971880351027398</v>
          </cell>
          <cell r="DT610">
            <v>14560.00390625</v>
          </cell>
          <cell r="DV610">
            <v>0</v>
          </cell>
          <cell r="DW610">
            <v>0</v>
          </cell>
          <cell r="DX610">
            <v>0</v>
          </cell>
        </row>
        <row r="611">
          <cell r="A611" t="str">
            <v>WECCAB2027</v>
          </cell>
          <cell r="B611" t="str">
            <v>WEST</v>
          </cell>
          <cell r="C611" t="str">
            <v>WECCAB</v>
          </cell>
          <cell r="D611">
            <v>2027</v>
          </cell>
          <cell r="F611">
            <v>107387.11199999999</v>
          </cell>
          <cell r="G611">
            <v>12215.724609375</v>
          </cell>
          <cell r="H611">
            <v>21.227931274414068</v>
          </cell>
          <cell r="I611">
            <v>4.7430000000000003</v>
          </cell>
          <cell r="J611">
            <v>0.45</v>
          </cell>
          <cell r="K611">
            <v>8.2347128906249996</v>
          </cell>
          <cell r="L611">
            <v>3.4792937011718799</v>
          </cell>
          <cell r="M611">
            <v>0.142079681396484</v>
          </cell>
          <cell r="N611">
            <v>0</v>
          </cell>
          <cell r="O611">
            <v>0.40639999389648396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1.00654998779297</v>
          </cell>
          <cell r="U611">
            <v>2.5468950195312501</v>
          </cell>
          <cell r="V611">
            <v>0</v>
          </cell>
          <cell r="W611">
            <v>0.219</v>
          </cell>
          <cell r="X611">
            <v>0</v>
          </cell>
          <cell r="Y611">
            <v>0</v>
          </cell>
          <cell r="Z611">
            <v>16.929543479919442</v>
          </cell>
          <cell r="AA611">
            <v>4.0289997558593802</v>
          </cell>
          <cell r="AB611">
            <v>0.38386233520507801</v>
          </cell>
          <cell r="AC611">
            <v>7.6733330078125004</v>
          </cell>
          <cell r="AD611">
            <v>3.1424167480468799</v>
          </cell>
          <cell r="AE611">
            <v>0.110267127990723</v>
          </cell>
          <cell r="AF611">
            <v>0</v>
          </cell>
          <cell r="AG611">
            <v>0.26020352172851602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0.28206027221679697</v>
          </cell>
          <cell r="AM611">
            <v>0.84035070800781297</v>
          </cell>
          <cell r="AN611">
            <v>0</v>
          </cell>
          <cell r="AO611">
            <v>0.208050003051758</v>
          </cell>
          <cell r="AP611">
            <v>0</v>
          </cell>
          <cell r="AQ611">
            <v>0</v>
          </cell>
          <cell r="AR611">
            <v>107009.744703125</v>
          </cell>
          <cell r="AS611">
            <v>26718.65</v>
          </cell>
          <cell r="AT611">
            <v>3362.634</v>
          </cell>
          <cell r="AU611">
            <v>62431.892</v>
          </cell>
          <cell r="AV611">
            <v>1782.6737499999999</v>
          </cell>
          <cell r="AW611">
            <v>7.8567031250000001</v>
          </cell>
          <cell r="AX611">
            <v>0</v>
          </cell>
          <cell r="AY611">
            <v>1051.2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2470.8477499999999</v>
          </cell>
          <cell r="BE611">
            <v>7361.4724999999999</v>
          </cell>
          <cell r="BF611">
            <v>0</v>
          </cell>
          <cell r="BG611">
            <v>1822.518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252426240</v>
          </cell>
          <cell r="BT611">
            <v>28582390</v>
          </cell>
          <cell r="BU611">
            <v>433242720</v>
          </cell>
          <cell r="BV611">
            <v>22463070</v>
          </cell>
          <cell r="BW611">
            <v>79107.375</v>
          </cell>
          <cell r="BX611">
            <v>0</v>
          </cell>
          <cell r="BY611">
            <v>12614400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125000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Q611">
            <v>2.1161357373147895</v>
          </cell>
          <cell r="DR611">
            <v>5.5732852245041764</v>
          </cell>
          <cell r="DS611">
            <v>21.374820146023591</v>
          </cell>
          <cell r="DT611">
            <v>14920.4365234375</v>
          </cell>
          <cell r="DV611">
            <v>0</v>
          </cell>
          <cell r="DW611">
            <v>0</v>
          </cell>
          <cell r="DX611">
            <v>0</v>
          </cell>
        </row>
        <row r="612">
          <cell r="A612" t="str">
            <v>WECCAB2028</v>
          </cell>
          <cell r="B612" t="str">
            <v>WEST</v>
          </cell>
          <cell r="C612" t="str">
            <v>WECCAB</v>
          </cell>
          <cell r="D612">
            <v>2028</v>
          </cell>
          <cell r="F612">
            <v>110061.264</v>
          </cell>
          <cell r="G612">
            <v>12468.10546875</v>
          </cell>
          <cell r="H612">
            <v>21.753017974853513</v>
          </cell>
          <cell r="I612">
            <v>4.7430000000000003</v>
          </cell>
          <cell r="J612">
            <v>0.45</v>
          </cell>
          <cell r="K612">
            <v>8.6347177734374991</v>
          </cell>
          <cell r="L612">
            <v>3.4793623046875002</v>
          </cell>
          <cell r="M612">
            <v>0.14209289550781301</v>
          </cell>
          <cell r="N612">
            <v>0</v>
          </cell>
          <cell r="O612">
            <v>0.40639999389648396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1.00654998779297</v>
          </cell>
          <cell r="U612">
            <v>2.6718950195312501</v>
          </cell>
          <cell r="V612">
            <v>0</v>
          </cell>
          <cell r="W612">
            <v>0.219</v>
          </cell>
          <cell r="X612">
            <v>0</v>
          </cell>
          <cell r="Y612">
            <v>0</v>
          </cell>
          <cell r="Z612">
            <v>17.345769416809087</v>
          </cell>
          <cell r="AA612">
            <v>4.0293271484375</v>
          </cell>
          <cell r="AB612">
            <v>0.38389413452148397</v>
          </cell>
          <cell r="AC612">
            <v>8.0591030273437507</v>
          </cell>
          <cell r="AD612">
            <v>3.14176147460938</v>
          </cell>
          <cell r="AE612">
            <v>0.110256156921387</v>
          </cell>
          <cell r="AF612">
            <v>0</v>
          </cell>
          <cell r="AG612">
            <v>0.249839874267578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0.28186193847656299</v>
          </cell>
          <cell r="AM612">
            <v>0.88167565917968793</v>
          </cell>
          <cell r="AN612">
            <v>0</v>
          </cell>
          <cell r="AO612">
            <v>0.208050003051758</v>
          </cell>
          <cell r="AP612">
            <v>0</v>
          </cell>
          <cell r="AQ612">
            <v>0</v>
          </cell>
          <cell r="AR612">
            <v>109519.83919335937</v>
          </cell>
          <cell r="AS612">
            <v>26068.955999999998</v>
          </cell>
          <cell r="AT612">
            <v>3372.1260000000002</v>
          </cell>
          <cell r="AU612">
            <v>65255.936000000002</v>
          </cell>
          <cell r="AV612">
            <v>1714.0335</v>
          </cell>
          <cell r="AW612">
            <v>6.6821933593749998</v>
          </cell>
          <cell r="AX612">
            <v>0</v>
          </cell>
          <cell r="AY612">
            <v>1054.08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2475.8752500000001</v>
          </cell>
          <cell r="BE612">
            <v>7744.6390000000001</v>
          </cell>
          <cell r="BF612">
            <v>0</v>
          </cell>
          <cell r="BG612">
            <v>1827.51125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246188496</v>
          </cell>
          <cell r="BT612">
            <v>28663072</v>
          </cell>
          <cell r="BU612">
            <v>450885504</v>
          </cell>
          <cell r="BV612">
            <v>21805502</v>
          </cell>
          <cell r="BW612">
            <v>67368.9140625</v>
          </cell>
          <cell r="BX612">
            <v>0</v>
          </cell>
          <cell r="BY612">
            <v>12648960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125000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400000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Q612">
            <v>2.1527450352513626</v>
          </cell>
          <cell r="DR612">
            <v>5.7830967659585699</v>
          </cell>
          <cell r="DS612">
            <v>21.946977261371686</v>
          </cell>
          <cell r="DT612">
            <v>15246.3779296875</v>
          </cell>
          <cell r="DV612">
            <v>0</v>
          </cell>
          <cell r="DW612">
            <v>0</v>
          </cell>
          <cell r="DX612">
            <v>0</v>
          </cell>
        </row>
        <row r="613">
          <cell r="A613" t="str">
            <v>WECCAB2029</v>
          </cell>
          <cell r="B613" t="str">
            <v>WEST</v>
          </cell>
          <cell r="C613" t="str">
            <v>WECCAB</v>
          </cell>
          <cell r="D613">
            <v>2029</v>
          </cell>
          <cell r="F613">
            <v>112749.88800000001</v>
          </cell>
          <cell r="G613">
            <v>12856.30859375</v>
          </cell>
          <cell r="H613">
            <v>22.277931274414069</v>
          </cell>
          <cell r="I613">
            <v>4.7430000000000003</v>
          </cell>
          <cell r="J613">
            <v>0.45</v>
          </cell>
          <cell r="K613">
            <v>9.0347128906250003</v>
          </cell>
          <cell r="L613">
            <v>3.4792937011718799</v>
          </cell>
          <cell r="M613">
            <v>0.142079681396484</v>
          </cell>
          <cell r="N613">
            <v>0</v>
          </cell>
          <cell r="O613">
            <v>0.40639999389648396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1.00654998779297</v>
          </cell>
          <cell r="U613">
            <v>2.7968950195312501</v>
          </cell>
          <cell r="V613">
            <v>0</v>
          </cell>
          <cell r="W613">
            <v>0.219</v>
          </cell>
          <cell r="X613">
            <v>0</v>
          </cell>
          <cell r="Y613">
            <v>0</v>
          </cell>
          <cell r="Z613">
            <v>17.757265777587897</v>
          </cell>
          <cell r="AA613">
            <v>4.0289997558593802</v>
          </cell>
          <cell r="AB613">
            <v>0.38386233520507801</v>
          </cell>
          <cell r="AC613">
            <v>8.4448701171875005</v>
          </cell>
          <cell r="AD613">
            <v>3.1405522460937498</v>
          </cell>
          <cell r="AE613">
            <v>0.110265869140625</v>
          </cell>
          <cell r="AF613">
            <v>0</v>
          </cell>
          <cell r="AG613">
            <v>0.23576667785644501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0.28206027221679697</v>
          </cell>
          <cell r="AM613">
            <v>0.92283850097656295</v>
          </cell>
          <cell r="AN613">
            <v>0</v>
          </cell>
          <cell r="AO613">
            <v>0.208050003051758</v>
          </cell>
          <cell r="AP613">
            <v>0</v>
          </cell>
          <cell r="AQ613">
            <v>0</v>
          </cell>
          <cell r="AR613">
            <v>112621.27044824218</v>
          </cell>
          <cell r="AS613">
            <v>25677.806</v>
          </cell>
          <cell r="AT613">
            <v>3362.634</v>
          </cell>
          <cell r="AU613">
            <v>68414.720000000001</v>
          </cell>
          <cell r="AV613">
            <v>1730.828</v>
          </cell>
          <cell r="AW613">
            <v>6.6511982421875002</v>
          </cell>
          <cell r="AX613">
            <v>0</v>
          </cell>
          <cell r="AY613">
            <v>1051.2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2470.8477499999999</v>
          </cell>
          <cell r="BE613">
            <v>8084.0654999999997</v>
          </cell>
          <cell r="BF613">
            <v>0</v>
          </cell>
          <cell r="BG613">
            <v>1822.518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242305488</v>
          </cell>
          <cell r="BT613">
            <v>28582390</v>
          </cell>
          <cell r="BU613">
            <v>471337024</v>
          </cell>
          <cell r="BV613">
            <v>21957278</v>
          </cell>
          <cell r="BW613">
            <v>67004.4765625</v>
          </cell>
          <cell r="BX613">
            <v>0</v>
          </cell>
          <cell r="BY613">
            <v>12614400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125000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400000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Q613">
            <v>2.1902026626817466</v>
          </cell>
          <cell r="DR613">
            <v>5.9996347751370367</v>
          </cell>
          <cell r="DS613">
            <v>22.530649495814309</v>
          </cell>
          <cell r="DT613">
            <v>15645.765625</v>
          </cell>
          <cell r="DV613">
            <v>0</v>
          </cell>
          <cell r="DW613">
            <v>0</v>
          </cell>
          <cell r="DX613">
            <v>0</v>
          </cell>
        </row>
        <row r="614">
          <cell r="A614" t="str">
            <v>WECCAB2030</v>
          </cell>
          <cell r="B614" t="str">
            <v>WEST</v>
          </cell>
          <cell r="C614" t="str">
            <v>WECCAB</v>
          </cell>
          <cell r="D614">
            <v>2030</v>
          </cell>
          <cell r="F614">
            <v>115607.568</v>
          </cell>
          <cell r="G614">
            <v>13230.521484375</v>
          </cell>
          <cell r="H614">
            <v>22.802931274414071</v>
          </cell>
          <cell r="I614">
            <v>4.7430000000000003</v>
          </cell>
          <cell r="J614">
            <v>0.45</v>
          </cell>
          <cell r="K614">
            <v>9.4347128906250006</v>
          </cell>
          <cell r="L614">
            <v>3.4792937011718799</v>
          </cell>
          <cell r="M614">
            <v>0.142079681396484</v>
          </cell>
          <cell r="N614">
            <v>0</v>
          </cell>
          <cell r="O614">
            <v>0.40639999389648396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1.00654998779297</v>
          </cell>
          <cell r="U614">
            <v>2.9218950195312501</v>
          </cell>
          <cell r="V614">
            <v>0</v>
          </cell>
          <cell r="W614">
            <v>0.219</v>
          </cell>
          <cell r="X614">
            <v>0</v>
          </cell>
          <cell r="Y614">
            <v>0</v>
          </cell>
          <cell r="Z614">
            <v>18.168447799682625</v>
          </cell>
          <cell r="AA614">
            <v>4.0289997558593802</v>
          </cell>
          <cell r="AB614">
            <v>0.38386233520507801</v>
          </cell>
          <cell r="AC614">
            <v>8.8297529296874995</v>
          </cell>
          <cell r="AD614">
            <v>3.13907983398438</v>
          </cell>
          <cell r="AE614">
            <v>0.110204406738281</v>
          </cell>
          <cell r="AF614">
            <v>0</v>
          </cell>
          <cell r="AG614">
            <v>0.22235586547851599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0.28206027221679697</v>
          </cell>
          <cell r="AM614">
            <v>0.96408239746093793</v>
          </cell>
          <cell r="AN614">
            <v>0</v>
          </cell>
          <cell r="AO614">
            <v>0.208050003051758</v>
          </cell>
          <cell r="AP614">
            <v>0</v>
          </cell>
          <cell r="AQ614">
            <v>0</v>
          </cell>
          <cell r="AR614">
            <v>115899.36950927733</v>
          </cell>
          <cell r="AS614">
            <v>25180.624</v>
          </cell>
          <cell r="AT614">
            <v>3362.634</v>
          </cell>
          <cell r="AU614">
            <v>71812.44</v>
          </cell>
          <cell r="AV614">
            <v>1746.173875</v>
          </cell>
          <cell r="AW614">
            <v>7.5698842773437498</v>
          </cell>
          <cell r="AX614">
            <v>0</v>
          </cell>
          <cell r="AY614">
            <v>1051.2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2470.8477499999999</v>
          </cell>
          <cell r="BE614">
            <v>8445.3619999999992</v>
          </cell>
          <cell r="BF614">
            <v>0</v>
          </cell>
          <cell r="BG614">
            <v>1822.518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237452192</v>
          </cell>
          <cell r="BT614">
            <v>28582390</v>
          </cell>
          <cell r="BU614">
            <v>492850848</v>
          </cell>
          <cell r="BV614">
            <v>22105306</v>
          </cell>
          <cell r="BW614">
            <v>76923.8671875</v>
          </cell>
          <cell r="BX614">
            <v>0</v>
          </cell>
          <cell r="BY614">
            <v>12614400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125000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400000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Q614">
            <v>2.2283122364269436</v>
          </cell>
          <cell r="DR614">
            <v>6.2242537726139817</v>
          </cell>
          <cell r="DS614">
            <v>23.108354836536023</v>
          </cell>
          <cell r="DT614">
            <v>16035.361328125</v>
          </cell>
          <cell r="DV614">
            <v>0</v>
          </cell>
          <cell r="DW614">
            <v>0</v>
          </cell>
          <cell r="DX614">
            <v>0</v>
          </cell>
        </row>
        <row r="615">
          <cell r="A615" t="str">
            <v>WECCAB2031</v>
          </cell>
          <cell r="B615" t="str">
            <v>WEST</v>
          </cell>
          <cell r="C615" t="str">
            <v>WECCAB</v>
          </cell>
          <cell r="D615">
            <v>2031</v>
          </cell>
          <cell r="F615">
            <v>118467.432</v>
          </cell>
          <cell r="G615">
            <v>13589.3544921875</v>
          </cell>
          <cell r="H615">
            <v>23.32793127441407</v>
          </cell>
          <cell r="I615">
            <v>4.7430000000000003</v>
          </cell>
          <cell r="J615">
            <v>0.45</v>
          </cell>
          <cell r="K615">
            <v>9.8347128906249992</v>
          </cell>
          <cell r="L615">
            <v>3.4792937011718799</v>
          </cell>
          <cell r="M615">
            <v>0.142079681396484</v>
          </cell>
          <cell r="N615">
            <v>0</v>
          </cell>
          <cell r="O615">
            <v>0.40639999389648396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1.00654998779297</v>
          </cell>
          <cell r="U615">
            <v>3.0468950195312501</v>
          </cell>
          <cell r="V615">
            <v>0</v>
          </cell>
          <cell r="W615">
            <v>0.219</v>
          </cell>
          <cell r="X615">
            <v>0</v>
          </cell>
          <cell r="Y615">
            <v>0</v>
          </cell>
          <cell r="Z615">
            <v>18.578715827941892</v>
          </cell>
          <cell r="AA615">
            <v>4.0289997558593802</v>
          </cell>
          <cell r="AB615">
            <v>0.38386233520507801</v>
          </cell>
          <cell r="AC615">
            <v>9.2144443359375003</v>
          </cell>
          <cell r="AD615">
            <v>3.1369707031249998</v>
          </cell>
          <cell r="AE615">
            <v>0.10999925994873</v>
          </cell>
          <cell r="AF615">
            <v>0</v>
          </cell>
          <cell r="AG615">
            <v>0.208016876220703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0.28304626464843802</v>
          </cell>
          <cell r="AM615">
            <v>1.00532629394531</v>
          </cell>
          <cell r="AN615">
            <v>0</v>
          </cell>
          <cell r="AO615">
            <v>0.208050003051758</v>
          </cell>
          <cell r="AP615">
            <v>0</v>
          </cell>
          <cell r="AQ615">
            <v>0</v>
          </cell>
          <cell r="AR615">
            <v>119042.73807763671</v>
          </cell>
          <cell r="AS615">
            <v>24309.93</v>
          </cell>
          <cell r="AT615">
            <v>3362.634</v>
          </cell>
          <cell r="AU615">
            <v>75451.504000000001</v>
          </cell>
          <cell r="AV615">
            <v>1751.644875</v>
          </cell>
          <cell r="AW615">
            <v>7.1639526367187498</v>
          </cell>
          <cell r="AX615">
            <v>0</v>
          </cell>
          <cell r="AY615">
            <v>1051.2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2479.4852500000002</v>
          </cell>
          <cell r="BE615">
            <v>8806.6579999999994</v>
          </cell>
          <cell r="BF615">
            <v>0</v>
          </cell>
          <cell r="BG615">
            <v>1822.518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229123552</v>
          </cell>
          <cell r="BT615">
            <v>28582390</v>
          </cell>
          <cell r="BU615">
            <v>516181792</v>
          </cell>
          <cell r="BV615">
            <v>22161286</v>
          </cell>
          <cell r="BW615">
            <v>72459.4921875</v>
          </cell>
          <cell r="BX615">
            <v>0</v>
          </cell>
          <cell r="BY615">
            <v>12614400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125000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400000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Q615">
            <v>2.2835129308313098</v>
          </cell>
          <cell r="DR615">
            <v>6.3678490813562059</v>
          </cell>
          <cell r="DS615">
            <v>23.683136930809233</v>
          </cell>
          <cell r="DT615">
            <v>16425.880859375</v>
          </cell>
          <cell r="DV615">
            <v>0</v>
          </cell>
          <cell r="DW615">
            <v>0</v>
          </cell>
          <cell r="DX615">
            <v>0</v>
          </cell>
        </row>
        <row r="616">
          <cell r="A616" t="str">
            <v>WECCAB2032</v>
          </cell>
          <cell r="B616" t="str">
            <v>WEST</v>
          </cell>
          <cell r="C616" t="str">
            <v>WECCAB</v>
          </cell>
          <cell r="D616">
            <v>2032</v>
          </cell>
          <cell r="F616">
            <v>121335.6</v>
          </cell>
          <cell r="G616">
            <v>13918.40234375</v>
          </cell>
          <cell r="H616">
            <v>23.853017974853515</v>
          </cell>
          <cell r="I616">
            <v>4.7430000000000003</v>
          </cell>
          <cell r="J616">
            <v>0.45</v>
          </cell>
          <cell r="K616">
            <v>10.234717773437501</v>
          </cell>
          <cell r="L616">
            <v>3.4793623046875002</v>
          </cell>
          <cell r="M616">
            <v>0.14209289550781301</v>
          </cell>
          <cell r="N616">
            <v>0</v>
          </cell>
          <cell r="O616">
            <v>0.40639999389648396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1.00654998779297</v>
          </cell>
          <cell r="U616">
            <v>3.1718950195312501</v>
          </cell>
          <cell r="V616">
            <v>0</v>
          </cell>
          <cell r="W616">
            <v>0.219</v>
          </cell>
          <cell r="X616">
            <v>0</v>
          </cell>
          <cell r="Y616">
            <v>0</v>
          </cell>
          <cell r="Z616">
            <v>18.990624778747559</v>
          </cell>
          <cell r="AA616">
            <v>4.0293271484375</v>
          </cell>
          <cell r="AB616">
            <v>0.38389413452148397</v>
          </cell>
          <cell r="AC616">
            <v>9.5989951171874992</v>
          </cell>
          <cell r="AD616">
            <v>3.1350507812499999</v>
          </cell>
          <cell r="AE616">
            <v>0.109696189880371</v>
          </cell>
          <cell r="AF616">
            <v>0</v>
          </cell>
          <cell r="AG616">
            <v>0.19610227966308599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0.28284274291992201</v>
          </cell>
          <cell r="AM616">
            <v>1.0466663818359401</v>
          </cell>
          <cell r="AN616">
            <v>0</v>
          </cell>
          <cell r="AO616">
            <v>0.208050003051758</v>
          </cell>
          <cell r="AP616">
            <v>0</v>
          </cell>
          <cell r="AQ616">
            <v>0</v>
          </cell>
          <cell r="AR616">
            <v>122259.2442495117</v>
          </cell>
          <cell r="AS616">
            <v>23241.9</v>
          </cell>
          <cell r="AT616">
            <v>3372.1260000000002</v>
          </cell>
          <cell r="AU616">
            <v>79361.495999999999</v>
          </cell>
          <cell r="AV616">
            <v>1716.6990000000001</v>
          </cell>
          <cell r="AW616">
            <v>7.0242495117187502</v>
          </cell>
          <cell r="AX616">
            <v>0</v>
          </cell>
          <cell r="AY616">
            <v>1054.08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2484.4907499999999</v>
          </cell>
          <cell r="BE616">
            <v>9193.9169999999995</v>
          </cell>
          <cell r="BF616">
            <v>0</v>
          </cell>
          <cell r="BG616">
            <v>1827.51125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219189328</v>
          </cell>
          <cell r="BT616">
            <v>28663072</v>
          </cell>
          <cell r="BU616">
            <v>541326912</v>
          </cell>
          <cell r="BV616">
            <v>21833616</v>
          </cell>
          <cell r="BW616">
            <v>71504.953125</v>
          </cell>
          <cell r="BX616">
            <v>0</v>
          </cell>
          <cell r="BY616">
            <v>12648960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125000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400000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Q616">
            <v>2.3239311461824457</v>
          </cell>
          <cell r="DR616">
            <v>6.5096985239115543</v>
          </cell>
          <cell r="DS616">
            <v>24.268576230773125</v>
          </cell>
          <cell r="DT616">
            <v>16773.544921875</v>
          </cell>
          <cell r="DV616">
            <v>0</v>
          </cell>
          <cell r="DW616">
            <v>0</v>
          </cell>
          <cell r="DX616">
            <v>0</v>
          </cell>
        </row>
        <row r="617">
          <cell r="A617" t="str">
            <v>WECCAB2033</v>
          </cell>
          <cell r="B617" t="str">
            <v>WEST</v>
          </cell>
          <cell r="C617" t="str">
            <v>WECCAB</v>
          </cell>
          <cell r="D617">
            <v>2033</v>
          </cell>
          <cell r="F617">
            <v>124267.368</v>
          </cell>
          <cell r="G617">
            <v>14297.1005859375</v>
          </cell>
          <cell r="H617">
            <v>24.552931274414071</v>
          </cell>
          <cell r="I617">
            <v>4.7430000000000003</v>
          </cell>
          <cell r="J617">
            <v>0.45</v>
          </cell>
          <cell r="K617">
            <v>10.634712890625</v>
          </cell>
          <cell r="L617">
            <v>3.6542937011718801</v>
          </cell>
          <cell r="M617">
            <v>0.142079681396484</v>
          </cell>
          <cell r="N617">
            <v>0</v>
          </cell>
          <cell r="O617">
            <v>0.40639999389648396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1.00654998779297</v>
          </cell>
          <cell r="U617">
            <v>3.2968950195312501</v>
          </cell>
          <cell r="V617">
            <v>0</v>
          </cell>
          <cell r="W617">
            <v>0.219</v>
          </cell>
          <cell r="X617">
            <v>0</v>
          </cell>
          <cell r="Y617">
            <v>0</v>
          </cell>
          <cell r="Z617">
            <v>19.565965141296392</v>
          </cell>
          <cell r="AA617">
            <v>4.0289997558593802</v>
          </cell>
          <cell r="AB617">
            <v>0.38386233520507801</v>
          </cell>
          <cell r="AC617">
            <v>9.9823798828125003</v>
          </cell>
          <cell r="AD617">
            <v>3.3010227050781298</v>
          </cell>
          <cell r="AE617">
            <v>0.10914153289794901</v>
          </cell>
          <cell r="AF617">
            <v>0</v>
          </cell>
          <cell r="AG617">
            <v>0.18164857482910199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0.28304626464843802</v>
          </cell>
          <cell r="AM617">
            <v>1.08781408691406</v>
          </cell>
          <cell r="AN617">
            <v>0</v>
          </cell>
          <cell r="AO617">
            <v>0.208050003051758</v>
          </cell>
          <cell r="AP617">
            <v>0</v>
          </cell>
          <cell r="AQ617">
            <v>0</v>
          </cell>
          <cell r="AR617">
            <v>125242.60368847655</v>
          </cell>
          <cell r="AS617">
            <v>22275.263999999999</v>
          </cell>
          <cell r="AT617">
            <v>3362.634</v>
          </cell>
          <cell r="AU617">
            <v>82959.255999999994</v>
          </cell>
          <cell r="AV617">
            <v>1757.529</v>
          </cell>
          <cell r="AW617">
            <v>5.4664384765624998</v>
          </cell>
          <cell r="AX617">
            <v>0</v>
          </cell>
          <cell r="AY617">
            <v>1051.2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2479.4852500000002</v>
          </cell>
          <cell r="BE617">
            <v>9529.2510000000002</v>
          </cell>
          <cell r="BF617">
            <v>0</v>
          </cell>
          <cell r="BG617">
            <v>1822.518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210198256</v>
          </cell>
          <cell r="BT617">
            <v>28582390</v>
          </cell>
          <cell r="BU617">
            <v>564507776</v>
          </cell>
          <cell r="BV617">
            <v>22183886</v>
          </cell>
          <cell r="BW617">
            <v>55093.046875</v>
          </cell>
          <cell r="BX617">
            <v>0</v>
          </cell>
          <cell r="BY617">
            <v>12614400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125000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400000</v>
          </cell>
          <cell r="DF617">
            <v>175000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Q617">
            <v>2.3650648176643294</v>
          </cell>
          <cell r="DR617">
            <v>6.5926824363177596</v>
          </cell>
          <cell r="DS617">
            <v>24.894877084918821</v>
          </cell>
          <cell r="DT617">
            <v>17225.091796875</v>
          </cell>
          <cell r="DV617">
            <v>0</v>
          </cell>
          <cell r="DW617">
            <v>0</v>
          </cell>
          <cell r="DX617">
            <v>0</v>
          </cell>
        </row>
        <row r="618">
          <cell r="A618" t="str">
            <v>WECCAB2034</v>
          </cell>
          <cell r="B618" t="str">
            <v>WEST</v>
          </cell>
          <cell r="C618" t="str">
            <v>WECCAB</v>
          </cell>
          <cell r="D618">
            <v>2034</v>
          </cell>
          <cell r="F618">
            <v>127322.88</v>
          </cell>
          <cell r="G618">
            <v>14632.318359375</v>
          </cell>
          <cell r="H618">
            <v>25.07793127441407</v>
          </cell>
          <cell r="I618">
            <v>4.7430000000000003</v>
          </cell>
          <cell r="J618">
            <v>0.45</v>
          </cell>
          <cell r="K618">
            <v>11.034712890625</v>
          </cell>
          <cell r="L618">
            <v>3.6542937011718801</v>
          </cell>
          <cell r="M618">
            <v>0.142079681396484</v>
          </cell>
          <cell r="N618">
            <v>0</v>
          </cell>
          <cell r="O618">
            <v>0.40639999389648396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1.00654998779297</v>
          </cell>
          <cell r="U618">
            <v>3.4218950195312501</v>
          </cell>
          <cell r="V618">
            <v>0</v>
          </cell>
          <cell r="W618">
            <v>0.219</v>
          </cell>
          <cell r="X618">
            <v>0</v>
          </cell>
          <cell r="Y618">
            <v>0</v>
          </cell>
          <cell r="Z618">
            <v>19.973139030456554</v>
          </cell>
          <cell r="AA618">
            <v>4.0289997558593802</v>
          </cell>
          <cell r="AB618">
            <v>0.38386233520507801</v>
          </cell>
          <cell r="AC618">
            <v>10.365490234375001</v>
          </cell>
          <cell r="AD618">
            <v>3.29639624023438</v>
          </cell>
          <cell r="AE618">
            <v>0.108388725280762</v>
          </cell>
          <cell r="AF618">
            <v>0</v>
          </cell>
          <cell r="AG618">
            <v>0.16984748840332001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0.28304626464843802</v>
          </cell>
          <cell r="AM618">
            <v>1.12905798339844</v>
          </cell>
          <cell r="AN618">
            <v>0</v>
          </cell>
          <cell r="AO618">
            <v>0.208050003051758</v>
          </cell>
          <cell r="AP618">
            <v>0</v>
          </cell>
          <cell r="AQ618">
            <v>0</v>
          </cell>
          <cell r="AR618">
            <v>128179.1125078125</v>
          </cell>
          <cell r="AS618">
            <v>21394.17</v>
          </cell>
          <cell r="AT618">
            <v>3362.634</v>
          </cell>
          <cell r="AU618">
            <v>86407.024000000005</v>
          </cell>
          <cell r="AV618">
            <v>1765.875875</v>
          </cell>
          <cell r="AW618">
            <v>5.6583828125000002</v>
          </cell>
          <cell r="AX618">
            <v>0</v>
          </cell>
          <cell r="AY618">
            <v>1051.2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2479.4852500000002</v>
          </cell>
          <cell r="BE618">
            <v>9890.5470000000005</v>
          </cell>
          <cell r="BF618">
            <v>0</v>
          </cell>
          <cell r="BG618">
            <v>1822.518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201999984</v>
          </cell>
          <cell r="BT618">
            <v>28582390</v>
          </cell>
          <cell r="BU618">
            <v>586440448</v>
          </cell>
          <cell r="BV618">
            <v>22263492</v>
          </cell>
          <cell r="BW618">
            <v>57066.53125</v>
          </cell>
          <cell r="BX618">
            <v>0</v>
          </cell>
          <cell r="BY618">
            <v>12614400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125000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400000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Q618">
            <v>2.4247187873539633</v>
          </cell>
          <cell r="DR618">
            <v>6.6774619031734996</v>
          </cell>
          <cell r="DS618">
            <v>25.535469384195839</v>
          </cell>
          <cell r="DT618">
            <v>17647.095703125</v>
          </cell>
          <cell r="DV618">
            <v>0</v>
          </cell>
          <cell r="DW618">
            <v>0</v>
          </cell>
          <cell r="DX618">
            <v>0</v>
          </cell>
        </row>
        <row r="619">
          <cell r="A619" t="str">
            <v>WECCAB2035</v>
          </cell>
          <cell r="B619" t="str">
            <v>WEST</v>
          </cell>
          <cell r="C619" t="str">
            <v>WECCAB</v>
          </cell>
          <cell r="D619">
            <v>2035</v>
          </cell>
          <cell r="F619">
            <v>130468.82399999999</v>
          </cell>
          <cell r="G619">
            <v>14982.4697265625</v>
          </cell>
          <cell r="H619">
            <v>25.602931274414072</v>
          </cell>
          <cell r="I619">
            <v>4.7430000000000003</v>
          </cell>
          <cell r="J619">
            <v>0.45</v>
          </cell>
          <cell r="K619">
            <v>11.434712890625001</v>
          </cell>
          <cell r="L619">
            <v>3.6542937011718801</v>
          </cell>
          <cell r="M619">
            <v>0.142079681396484</v>
          </cell>
          <cell r="N619">
            <v>0</v>
          </cell>
          <cell r="O619">
            <v>0.40639999389648396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1.00654998779297</v>
          </cell>
          <cell r="U619">
            <v>3.5468950195312501</v>
          </cell>
          <cell r="V619">
            <v>0</v>
          </cell>
          <cell r="W619">
            <v>0.219</v>
          </cell>
          <cell r="X619">
            <v>0</v>
          </cell>
          <cell r="Y619">
            <v>0</v>
          </cell>
          <cell r="Z619">
            <v>20.379281227111825</v>
          </cell>
          <cell r="AA619">
            <v>4.0289997558593802</v>
          </cell>
          <cell r="AB619">
            <v>0.38386233520507801</v>
          </cell>
          <cell r="AC619">
            <v>10.7487001953125</v>
          </cell>
          <cell r="AD619">
            <v>3.2893352050781299</v>
          </cell>
          <cell r="AE619">
            <v>0.10757479095458999</v>
          </cell>
          <cell r="AF619">
            <v>0</v>
          </cell>
          <cell r="AG619">
            <v>0.15941091918945302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0.28304626464843802</v>
          </cell>
          <cell r="AM619">
            <v>1.1703017578124999</v>
          </cell>
          <cell r="AN619">
            <v>0</v>
          </cell>
          <cell r="AO619">
            <v>0.208050003051758</v>
          </cell>
          <cell r="AP619">
            <v>0</v>
          </cell>
          <cell r="AQ619">
            <v>0</v>
          </cell>
          <cell r="AR619">
            <v>131246.43502148439</v>
          </cell>
          <cell r="AS619">
            <v>20565.052</v>
          </cell>
          <cell r="AT619">
            <v>3362.634</v>
          </cell>
          <cell r="AU619">
            <v>89885.56</v>
          </cell>
          <cell r="AV619">
            <v>1821.8107500000001</v>
          </cell>
          <cell r="AW619">
            <v>6.3310214843750003</v>
          </cell>
          <cell r="AX619">
            <v>0</v>
          </cell>
          <cell r="AY619">
            <v>1051.2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2479.4852500000002</v>
          </cell>
          <cell r="BE619">
            <v>10251.843999999999</v>
          </cell>
          <cell r="BF619">
            <v>0</v>
          </cell>
          <cell r="BG619">
            <v>1822.518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194300208</v>
          </cell>
          <cell r="BT619">
            <v>28582390</v>
          </cell>
          <cell r="BU619">
            <v>608578816</v>
          </cell>
          <cell r="BV619">
            <v>22803754</v>
          </cell>
          <cell r="BW619">
            <v>64202.00390625</v>
          </cell>
          <cell r="BX619">
            <v>0</v>
          </cell>
          <cell r="BY619">
            <v>12614400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125000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400000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Q619">
            <v>2.4862391359354592</v>
          </cell>
          <cell r="DR619">
            <v>6.620138006906898</v>
          </cell>
          <cell r="DS619">
            <v>26.196162718797563</v>
          </cell>
          <cell r="DT619">
            <v>18065.703125</v>
          </cell>
          <cell r="DV619">
            <v>0</v>
          </cell>
          <cell r="DW619">
            <v>0</v>
          </cell>
          <cell r="DX619">
            <v>0</v>
          </cell>
        </row>
        <row r="620">
          <cell r="A620" t="str">
            <v>WECCAZNMSNV2008</v>
          </cell>
          <cell r="B620" t="str">
            <v>WEST</v>
          </cell>
          <cell r="C620" t="str">
            <v>WECCAZNMSNV</v>
          </cell>
          <cell r="D620">
            <v>2008</v>
          </cell>
          <cell r="N620">
            <v>0</v>
          </cell>
          <cell r="O620">
            <v>0.175365051269531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3.4539499511718801</v>
          </cell>
          <cell r="U620">
            <v>9.14270477294922E-2</v>
          </cell>
          <cell r="V620">
            <v>1.9008331298828101E-2</v>
          </cell>
          <cell r="W620">
            <v>1.8193988800048799E-2</v>
          </cell>
          <cell r="X620">
            <v>9.4232849121093809E-2</v>
          </cell>
          <cell r="Y620">
            <v>0.216</v>
          </cell>
          <cell r="Z620">
            <v>30.723529517173763</v>
          </cell>
          <cell r="AA620">
            <v>8.2017646484375</v>
          </cell>
          <cell r="AB620">
            <v>0</v>
          </cell>
          <cell r="AC620">
            <v>13.6556025390625</v>
          </cell>
          <cell r="AD620">
            <v>2.5624873046875001</v>
          </cell>
          <cell r="AE620">
            <v>1.4891567382812501</v>
          </cell>
          <cell r="AF620">
            <v>0</v>
          </cell>
          <cell r="AG620">
            <v>0.13571678161621101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1.0668741455078099</v>
          </cell>
          <cell r="AM620">
            <v>2.8128549575805701E-2</v>
          </cell>
          <cell r="AN620">
            <v>1.52066640853882E-2</v>
          </cell>
          <cell r="AO620">
            <v>9.09699440002441E-3</v>
          </cell>
          <cell r="AP620">
            <v>2.5628452301025402E-2</v>
          </cell>
          <cell r="AQ620">
            <v>0.216</v>
          </cell>
          <cell r="AR620">
            <v>194240.12824755863</v>
          </cell>
          <cell r="AS620">
            <v>71596.88</v>
          </cell>
          <cell r="AT620">
            <v>0</v>
          </cell>
          <cell r="AU620">
            <v>82898.168000000005</v>
          </cell>
          <cell r="AV620">
            <v>156.08223437500001</v>
          </cell>
          <cell r="AW620">
            <v>488.59809374999998</v>
          </cell>
          <cell r="AX620">
            <v>0</v>
          </cell>
          <cell r="AY620">
            <v>50.807519531250001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9368.7270000000008</v>
          </cell>
          <cell r="BE620">
            <v>246.96976562500001</v>
          </cell>
          <cell r="BF620">
            <v>130.88734375000001</v>
          </cell>
          <cell r="BG620">
            <v>77.748000000000005</v>
          </cell>
          <cell r="BH620">
            <v>223.98907812499999</v>
          </cell>
          <cell r="BI620">
            <v>-150.56370312499999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7.6929155273437502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747778368</v>
          </cell>
          <cell r="BT620">
            <v>0</v>
          </cell>
          <cell r="BU620">
            <v>599289344</v>
          </cell>
          <cell r="BV620">
            <v>1574275.125</v>
          </cell>
          <cell r="BW620">
            <v>5400938</v>
          </cell>
          <cell r="BX620">
            <v>0</v>
          </cell>
          <cell r="BY620">
            <v>657633.125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116009.9375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1019000</v>
          </cell>
          <cell r="CQ620">
            <v>0</v>
          </cell>
          <cell r="CR620">
            <v>0</v>
          </cell>
          <cell r="CS620">
            <v>1500</v>
          </cell>
          <cell r="CT620">
            <v>20000</v>
          </cell>
          <cell r="CU620">
            <v>0</v>
          </cell>
          <cell r="CV620">
            <v>0</v>
          </cell>
          <cell r="CW620">
            <v>10693</v>
          </cell>
          <cell r="CX620">
            <v>10000</v>
          </cell>
          <cell r="CY620">
            <v>0</v>
          </cell>
          <cell r="CZ620">
            <v>66000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Q620" t="str">
            <v xml:space="preserve"> 5/13/2010 1:41:36 PM</v>
          </cell>
          <cell r="DR620" t="str">
            <v xml:space="preserve"> 5/13/2010 1:41:36 PM</v>
          </cell>
          <cell r="DS620" t="str">
            <v xml:space="preserve"> 5/13/2010 1:41:36 PM</v>
          </cell>
          <cell r="DT620">
            <v>28209.2380371094</v>
          </cell>
          <cell r="DV620">
            <v>3.9459938964843801</v>
          </cell>
          <cell r="DW620">
            <v>3.31786669921875</v>
          </cell>
          <cell r="DX620">
            <v>29144.142</v>
          </cell>
        </row>
        <row r="621">
          <cell r="A621" t="str">
            <v>WECCAZNMSNV2009</v>
          </cell>
          <cell r="B621" t="str">
            <v>WEST</v>
          </cell>
          <cell r="C621" t="str">
            <v>WECCAZNMSNV</v>
          </cell>
          <cell r="D621">
            <v>2009</v>
          </cell>
          <cell r="F621">
            <v>127667.61599999999</v>
          </cell>
          <cell r="G621">
            <v>21135.1979980469</v>
          </cell>
          <cell r="H621">
            <v>40.559578668594376</v>
          </cell>
          <cell r="I621">
            <v>10.3198701171875</v>
          </cell>
          <cell r="J621">
            <v>0</v>
          </cell>
          <cell r="K621">
            <v>16.424988281249998</v>
          </cell>
          <cell r="L621">
            <v>3.6386669921874999</v>
          </cell>
          <cell r="M621">
            <v>1.8853940429687499</v>
          </cell>
          <cell r="N621">
            <v>0</v>
          </cell>
          <cell r="O621">
            <v>0.17532897949218801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3.4539499511718801</v>
          </cell>
          <cell r="U621">
            <v>0.34610409545898396</v>
          </cell>
          <cell r="V621">
            <v>2.14943370819092E-2</v>
          </cell>
          <cell r="W621">
            <v>2.6561618804931603E-2</v>
          </cell>
          <cell r="X621">
            <v>0.105226356506348</v>
          </cell>
          <cell r="Y621">
            <v>0.216</v>
          </cell>
          <cell r="Z621">
            <v>31.588324251174935</v>
          </cell>
          <cell r="AA621">
            <v>8.2283115234374993</v>
          </cell>
          <cell r="AB621">
            <v>0</v>
          </cell>
          <cell r="AC621">
            <v>13.7565283203125</v>
          </cell>
          <cell r="AD621">
            <v>3.0694702148437498</v>
          </cell>
          <cell r="AE621">
            <v>1.4650783691406299</v>
          </cell>
          <cell r="AF621">
            <v>0</v>
          </cell>
          <cell r="AG621">
            <v>0.13569171142578099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1.08987072753906</v>
          </cell>
          <cell r="AM621">
            <v>0.102367568969727</v>
          </cell>
          <cell r="AN621">
            <v>1.7195468902587902E-2</v>
          </cell>
          <cell r="AO621">
            <v>1.3280809402465801E-2</v>
          </cell>
          <cell r="AP621">
            <v>2.5140377044677698E-2</v>
          </cell>
          <cell r="AQ621">
            <v>0.216</v>
          </cell>
          <cell r="AR621">
            <v>185000.72260498046</v>
          </cell>
          <cell r="AS621">
            <v>68963.72</v>
          </cell>
          <cell r="AT621">
            <v>0</v>
          </cell>
          <cell r="AU621">
            <v>74663.304000000004</v>
          </cell>
          <cell r="AV621">
            <v>22.617416015625</v>
          </cell>
          <cell r="AW621">
            <v>121.3136953125</v>
          </cell>
          <cell r="AX621">
            <v>0</v>
          </cell>
          <cell r="AY621">
            <v>50.596488281249997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9544.93</v>
          </cell>
          <cell r="BE621">
            <v>891.87850000000003</v>
          </cell>
          <cell r="BF621">
            <v>150.63231250000001</v>
          </cell>
          <cell r="BG621">
            <v>116.339890625</v>
          </cell>
          <cell r="BH621">
            <v>219.84189062499999</v>
          </cell>
          <cell r="BI621">
            <v>-143.61346875000001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7.3138803710937497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719266176</v>
          </cell>
          <cell r="BT621">
            <v>0</v>
          </cell>
          <cell r="BU621">
            <v>536135648</v>
          </cell>
          <cell r="BV621">
            <v>250715.203125</v>
          </cell>
          <cell r="BW621">
            <v>1323807.25</v>
          </cell>
          <cell r="BX621">
            <v>0</v>
          </cell>
          <cell r="BY621">
            <v>654900.8125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110294.046875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400000</v>
          </cell>
          <cell r="CN621">
            <v>0</v>
          </cell>
          <cell r="CO621">
            <v>9000</v>
          </cell>
          <cell r="CP621">
            <v>140000</v>
          </cell>
          <cell r="CQ621">
            <v>0</v>
          </cell>
          <cell r="CR621">
            <v>0</v>
          </cell>
          <cell r="CS621">
            <v>163000</v>
          </cell>
          <cell r="CT621">
            <v>147</v>
          </cell>
          <cell r="CU621">
            <v>0</v>
          </cell>
          <cell r="CV621">
            <v>0</v>
          </cell>
          <cell r="CW621">
            <v>6601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T621">
            <v>27749.1530761719</v>
          </cell>
          <cell r="DV621">
            <v>3.9459938964843801</v>
          </cell>
          <cell r="DW621">
            <v>3.4693891601562501</v>
          </cell>
          <cell r="DX621">
            <v>30391.848000000002</v>
          </cell>
        </row>
        <row r="622">
          <cell r="A622" t="str">
            <v>WECCAZNMSNV2010</v>
          </cell>
          <cell r="B622" t="str">
            <v>WEST</v>
          </cell>
          <cell r="C622" t="str">
            <v>WECCAZNMSNV</v>
          </cell>
          <cell r="D622">
            <v>2010</v>
          </cell>
          <cell r="F622">
            <v>128614.344</v>
          </cell>
          <cell r="G622">
            <v>20561.4501953125</v>
          </cell>
          <cell r="H622">
            <v>41.170096736907965</v>
          </cell>
          <cell r="I622">
            <v>10.685898437500001</v>
          </cell>
          <cell r="J622">
            <v>0</v>
          </cell>
          <cell r="K622">
            <v>16.424988281249998</v>
          </cell>
          <cell r="L622">
            <v>3.5907216796874999</v>
          </cell>
          <cell r="M622">
            <v>1.8853940429687499</v>
          </cell>
          <cell r="N622">
            <v>0</v>
          </cell>
          <cell r="O622">
            <v>0.17532897949218801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3.4539499511718801</v>
          </cell>
          <cell r="U622">
            <v>0.57223150634765607</v>
          </cell>
          <cell r="V622">
            <v>3.7050502777099599E-2</v>
          </cell>
          <cell r="W622">
            <v>3.03897399902344E-2</v>
          </cell>
          <cell r="X622">
            <v>0.15214971923828099</v>
          </cell>
          <cell r="Y622">
            <v>0.216</v>
          </cell>
          <cell r="Z622">
            <v>31.934123216629043</v>
          </cell>
          <cell r="AA622">
            <v>8.5222460937500006</v>
          </cell>
          <cell r="AB622">
            <v>0</v>
          </cell>
          <cell r="AC622">
            <v>13.7565283203125</v>
          </cell>
          <cell r="AD622">
            <v>3.0270639648437498</v>
          </cell>
          <cell r="AE622">
            <v>1.4650783691406299</v>
          </cell>
          <cell r="AF622">
            <v>0</v>
          </cell>
          <cell r="AG622">
            <v>0.13569171142578099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1.0725122070312501</v>
          </cell>
          <cell r="AM622">
            <v>0.167088256835938</v>
          </cell>
          <cell r="AN622">
            <v>2.9640401840209999E-2</v>
          </cell>
          <cell r="AO622">
            <v>1.51948699951172E-2</v>
          </cell>
          <cell r="AP622">
            <v>3.6571453094482398E-2</v>
          </cell>
          <cell r="AQ622">
            <v>0.216</v>
          </cell>
          <cell r="AR622">
            <v>179876.79103198237</v>
          </cell>
          <cell r="AS622">
            <v>71868.343999999997</v>
          </cell>
          <cell r="AT622">
            <v>0</v>
          </cell>
          <cell r="AU622">
            <v>65954.679999999993</v>
          </cell>
          <cell r="AV622">
            <v>3.98294799804688</v>
          </cell>
          <cell r="AW622">
            <v>9.7938183593750008</v>
          </cell>
          <cell r="AX622">
            <v>0</v>
          </cell>
          <cell r="AY622">
            <v>50.596488281249997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9394.7990000000009</v>
          </cell>
          <cell r="BE622">
            <v>1463.693125</v>
          </cell>
          <cell r="BF622">
            <v>253.77471875000001</v>
          </cell>
          <cell r="BG622">
            <v>130.131296875</v>
          </cell>
          <cell r="BH622">
            <v>316.52193749999998</v>
          </cell>
          <cell r="BI622">
            <v>-153.48518749999999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7.1128867187499996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744361600</v>
          </cell>
          <cell r="BT622">
            <v>0</v>
          </cell>
          <cell r="BU622">
            <v>472224160</v>
          </cell>
          <cell r="BV622">
            <v>37153.78515625</v>
          </cell>
          <cell r="BW622">
            <v>107252.7734375</v>
          </cell>
          <cell r="BX622">
            <v>0</v>
          </cell>
          <cell r="BY622">
            <v>654900.8125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107263.046875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167500</v>
          </cell>
          <cell r="CT622">
            <v>11480</v>
          </cell>
          <cell r="CU622">
            <v>0</v>
          </cell>
          <cell r="CV622">
            <v>0</v>
          </cell>
          <cell r="CW622">
            <v>95000</v>
          </cell>
          <cell r="CX622">
            <v>34000</v>
          </cell>
          <cell r="CY622">
            <v>0</v>
          </cell>
          <cell r="CZ622">
            <v>140000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T622">
            <v>29372.013671875</v>
          </cell>
          <cell r="DV622">
            <v>3.9459938964843801</v>
          </cell>
          <cell r="DW622">
            <v>3.49050756835938</v>
          </cell>
          <cell r="DX622">
            <v>30576.846000000001</v>
          </cell>
        </row>
        <row r="623">
          <cell r="A623" t="str">
            <v>WECCAZNMSNV2011</v>
          </cell>
          <cell r="B623" t="str">
            <v>WEST</v>
          </cell>
          <cell r="C623" t="str">
            <v>WECCAZNMSNV</v>
          </cell>
          <cell r="D623">
            <v>2011</v>
          </cell>
          <cell r="F623">
            <v>132561.264</v>
          </cell>
          <cell r="G623">
            <v>20091.2551269531</v>
          </cell>
          <cell r="H623">
            <v>42.022700733184834</v>
          </cell>
          <cell r="I623">
            <v>10.685898437500001</v>
          </cell>
          <cell r="J623">
            <v>0</v>
          </cell>
          <cell r="K623">
            <v>16.652908203125001</v>
          </cell>
          <cell r="L623">
            <v>3.9413330078125002</v>
          </cell>
          <cell r="M623">
            <v>1.8853940429687499</v>
          </cell>
          <cell r="N623">
            <v>0</v>
          </cell>
          <cell r="O623">
            <v>0.17532897949218801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3.4539499511718801</v>
          </cell>
          <cell r="U623">
            <v>0.70784796142578099</v>
          </cell>
          <cell r="V623">
            <v>3.8494335174560496E-2</v>
          </cell>
          <cell r="W623">
            <v>3.5387001037597697E-2</v>
          </cell>
          <cell r="X623">
            <v>0.28416491699218799</v>
          </cell>
          <cell r="Y623">
            <v>0.216</v>
          </cell>
          <cell r="Z623">
            <v>32.469481065750138</v>
          </cell>
          <cell r="AA623">
            <v>8.5222460937500006</v>
          </cell>
          <cell r="AB623">
            <v>0</v>
          </cell>
          <cell r="AC623">
            <v>13.942927734375001</v>
          </cell>
          <cell r="AD623">
            <v>3.3307426757812499</v>
          </cell>
          <cell r="AE623">
            <v>1.4650783691406299</v>
          </cell>
          <cell r="AF623">
            <v>0</v>
          </cell>
          <cell r="AG623">
            <v>0.13569171142578099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1.0840502929687501</v>
          </cell>
          <cell r="AM623">
            <v>0.208964431762695</v>
          </cell>
          <cell r="AN623">
            <v>3.0795469284057599E-2</v>
          </cell>
          <cell r="AO623">
            <v>1.76935005187988E-2</v>
          </cell>
          <cell r="AP623">
            <v>6.9211929321289112E-2</v>
          </cell>
          <cell r="AQ623">
            <v>0.216</v>
          </cell>
          <cell r="AR623">
            <v>175702.40811230463</v>
          </cell>
          <cell r="AS623">
            <v>69660.016000000003</v>
          </cell>
          <cell r="AT623">
            <v>0</v>
          </cell>
          <cell r="AU623">
            <v>63575.3</v>
          </cell>
          <cell r="AV623">
            <v>22.735988281249998</v>
          </cell>
          <cell r="AW623">
            <v>7.1558164062499996</v>
          </cell>
          <cell r="AX623">
            <v>0</v>
          </cell>
          <cell r="AY623">
            <v>50.596488281249997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9496.1059999999998</v>
          </cell>
          <cell r="BE623">
            <v>1830.5284999999999</v>
          </cell>
          <cell r="BF623">
            <v>269.76831249999998</v>
          </cell>
          <cell r="BG623">
            <v>154.99506249999999</v>
          </cell>
          <cell r="BH623">
            <v>606.2963125</v>
          </cell>
          <cell r="BI623">
            <v>-165.84312499999999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7.1027568359375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722214784</v>
          </cell>
          <cell r="BT623">
            <v>0</v>
          </cell>
          <cell r="BU623">
            <v>453849728</v>
          </cell>
          <cell r="BV623">
            <v>159766.421875</v>
          </cell>
          <cell r="BW623">
            <v>78661.1484375</v>
          </cell>
          <cell r="BX623">
            <v>0</v>
          </cell>
          <cell r="BY623">
            <v>654900.8125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107110.28125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808000</v>
          </cell>
          <cell r="CP623">
            <v>584992</v>
          </cell>
          <cell r="CQ623">
            <v>0</v>
          </cell>
          <cell r="CR623">
            <v>0</v>
          </cell>
          <cell r="CS623">
            <v>120000</v>
          </cell>
          <cell r="CT623">
            <v>0</v>
          </cell>
          <cell r="CU623">
            <v>0</v>
          </cell>
          <cell r="CV623">
            <v>0</v>
          </cell>
          <cell r="CW623">
            <v>117950</v>
          </cell>
          <cell r="CX623">
            <v>0</v>
          </cell>
          <cell r="CY623">
            <v>0</v>
          </cell>
          <cell r="CZ623">
            <v>450000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T623">
            <v>30002.122558593801</v>
          </cell>
          <cell r="DV623">
            <v>3.9459938964843801</v>
          </cell>
          <cell r="DW623">
            <v>3.4460788574218801</v>
          </cell>
          <cell r="DX623">
            <v>30187.65</v>
          </cell>
        </row>
        <row r="624">
          <cell r="A624" t="str">
            <v>WECCAZNMSNV2012</v>
          </cell>
          <cell r="B624" t="str">
            <v>WEST</v>
          </cell>
          <cell r="C624" t="str">
            <v>WECCAZNMSNV</v>
          </cell>
          <cell r="D624">
            <v>2012</v>
          </cell>
          <cell r="F624">
            <v>136369.872</v>
          </cell>
          <cell r="G624">
            <v>21087.8127441406</v>
          </cell>
          <cell r="H624">
            <v>42.624802783966075</v>
          </cell>
          <cell r="I624">
            <v>10.685898437500001</v>
          </cell>
          <cell r="J624">
            <v>0</v>
          </cell>
          <cell r="K624">
            <v>16.768640625</v>
          </cell>
          <cell r="L624">
            <v>4.1318696289062498</v>
          </cell>
          <cell r="M624">
            <v>1.8854058837890599</v>
          </cell>
          <cell r="N624">
            <v>0</v>
          </cell>
          <cell r="O624">
            <v>0.175365051269531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3.4539499511718801</v>
          </cell>
          <cell r="U624">
            <v>0.84770983886718798</v>
          </cell>
          <cell r="V624">
            <v>3.8494670867919897E-2</v>
          </cell>
          <cell r="W624">
            <v>3.5387001037597697E-2</v>
          </cell>
          <cell r="X624">
            <v>0.44008779907226603</v>
          </cell>
          <cell r="Y624">
            <v>0.216</v>
          </cell>
          <cell r="Z624">
            <v>32.728123651504525</v>
          </cell>
          <cell r="AA624">
            <v>8.5229306640624998</v>
          </cell>
          <cell r="AB624">
            <v>0</v>
          </cell>
          <cell r="AC624">
            <v>14.0261767578125</v>
          </cell>
          <cell r="AD624">
            <v>3.49182763671875</v>
          </cell>
          <cell r="AE624">
            <v>1.46480932617188</v>
          </cell>
          <cell r="AF624">
            <v>0</v>
          </cell>
          <cell r="AG624">
            <v>0.13571350097656301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1.08340539550781</v>
          </cell>
          <cell r="AM624">
            <v>0.25021934509277299</v>
          </cell>
          <cell r="AN624">
            <v>3.0795736312866199E-2</v>
          </cell>
          <cell r="AO624">
            <v>1.76935005187988E-2</v>
          </cell>
          <cell r="AP624">
            <v>0.107042510986328</v>
          </cell>
          <cell r="AQ624">
            <v>0.216</v>
          </cell>
          <cell r="AR624">
            <v>184414.59946728515</v>
          </cell>
          <cell r="AS624">
            <v>73698.191999999995</v>
          </cell>
          <cell r="AT624">
            <v>0</v>
          </cell>
          <cell r="AU624">
            <v>67948.767999999996</v>
          </cell>
          <cell r="AV624">
            <v>62.570859374999998</v>
          </cell>
          <cell r="AW624">
            <v>27.281654296875001</v>
          </cell>
          <cell r="AX624">
            <v>0</v>
          </cell>
          <cell r="AY624">
            <v>50.807519531250001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9515.5529999999999</v>
          </cell>
          <cell r="BE624">
            <v>2197.9267500000001</v>
          </cell>
          <cell r="BF624">
            <v>270.50975</v>
          </cell>
          <cell r="BG624">
            <v>155.41970312500001</v>
          </cell>
          <cell r="BH624">
            <v>940.26143750000006</v>
          </cell>
          <cell r="BI624">
            <v>-163.00073437500001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7.1315278320312503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764124864</v>
          </cell>
          <cell r="BT624">
            <v>0</v>
          </cell>
          <cell r="BU624">
            <v>485775520</v>
          </cell>
          <cell r="BV624">
            <v>481779.40625</v>
          </cell>
          <cell r="BW624">
            <v>296679.84375</v>
          </cell>
          <cell r="BX624">
            <v>0</v>
          </cell>
          <cell r="BY624">
            <v>657633.125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107544.15625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150000</v>
          </cell>
          <cell r="CT624">
            <v>35000</v>
          </cell>
          <cell r="CU624">
            <v>0</v>
          </cell>
          <cell r="CV624">
            <v>0</v>
          </cell>
          <cell r="CW624">
            <v>175000</v>
          </cell>
          <cell r="CX624">
            <v>90000</v>
          </cell>
          <cell r="CY624">
            <v>0</v>
          </cell>
          <cell r="CZ624">
            <v>88000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T624">
            <v>30820.557128906301</v>
          </cell>
          <cell r="DV624">
            <v>3.9459938964843801</v>
          </cell>
          <cell r="DW624">
            <v>3.3815092773437501</v>
          </cell>
          <cell r="DX624">
            <v>29703.178</v>
          </cell>
        </row>
        <row r="625">
          <cell r="A625" t="str">
            <v>WECCAZNMSNV2013</v>
          </cell>
          <cell r="B625" t="str">
            <v>WEST</v>
          </cell>
          <cell r="C625" t="str">
            <v>WECCAZNMSNV</v>
          </cell>
          <cell r="D625">
            <v>2013</v>
          </cell>
          <cell r="F625">
            <v>139927.82399999999</v>
          </cell>
          <cell r="G625">
            <v>21630.8117675781</v>
          </cell>
          <cell r="H625">
            <v>43.029508655548106</v>
          </cell>
          <cell r="I625">
            <v>10.685898437500001</v>
          </cell>
          <cell r="J625">
            <v>0</v>
          </cell>
          <cell r="K625">
            <v>16.809451171875001</v>
          </cell>
          <cell r="L625">
            <v>4.1312719726562497</v>
          </cell>
          <cell r="M625">
            <v>1.79739404296875</v>
          </cell>
          <cell r="N625">
            <v>0</v>
          </cell>
          <cell r="O625">
            <v>0.17532897949218801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3.4539499511718801</v>
          </cell>
          <cell r="U625">
            <v>0.93086163330078098</v>
          </cell>
          <cell r="V625">
            <v>3.8494335174560496E-2</v>
          </cell>
          <cell r="W625">
            <v>3.5387001037597697E-2</v>
          </cell>
          <cell r="X625">
            <v>0.80947723388671899</v>
          </cell>
          <cell r="Y625">
            <v>0.216</v>
          </cell>
          <cell r="Z625">
            <v>32.77205859565737</v>
          </cell>
          <cell r="AA625">
            <v>8.5222460937500006</v>
          </cell>
          <cell r="AB625">
            <v>0</v>
          </cell>
          <cell r="AC625">
            <v>14.058568359375</v>
          </cell>
          <cell r="AD625">
            <v>3.49123754882813</v>
          </cell>
          <cell r="AE625">
            <v>1.39669116210938</v>
          </cell>
          <cell r="AF625">
            <v>0</v>
          </cell>
          <cell r="AG625">
            <v>0.135675506591797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1.0840502929687501</v>
          </cell>
          <cell r="AM625">
            <v>0.27761569213867199</v>
          </cell>
          <cell r="AN625">
            <v>3.0795469284057599E-2</v>
          </cell>
          <cell r="AO625">
            <v>1.76935005187988E-2</v>
          </cell>
          <cell r="AP625">
            <v>0.19878697204589801</v>
          </cell>
          <cell r="AQ625">
            <v>0.216</v>
          </cell>
          <cell r="AR625">
            <v>187804.09587011719</v>
          </cell>
          <cell r="AS625">
            <v>73973.504000000001</v>
          </cell>
          <cell r="AT625">
            <v>0</v>
          </cell>
          <cell r="AU625">
            <v>70455.648000000001</v>
          </cell>
          <cell r="AV625">
            <v>80.113171875000006</v>
          </cell>
          <cell r="AW625">
            <v>50.40925</v>
          </cell>
          <cell r="AX625">
            <v>0</v>
          </cell>
          <cell r="AY625">
            <v>50.596488281249997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9495.2690000000002</v>
          </cell>
          <cell r="BE625">
            <v>2431.9135000000001</v>
          </cell>
          <cell r="BF625">
            <v>269.76831249999998</v>
          </cell>
          <cell r="BG625">
            <v>154.99506249999999</v>
          </cell>
          <cell r="BH625">
            <v>1719.6298750000001</v>
          </cell>
          <cell r="BI625">
            <v>-166.88954687500001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7.1027568359375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767214784</v>
          </cell>
          <cell r="BT625">
            <v>0</v>
          </cell>
          <cell r="BU625">
            <v>504919424</v>
          </cell>
          <cell r="BV625">
            <v>637341.125</v>
          </cell>
          <cell r="BW625">
            <v>548536.6875</v>
          </cell>
          <cell r="BX625">
            <v>0</v>
          </cell>
          <cell r="BY625">
            <v>654900.8125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107110.28125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500000</v>
          </cell>
          <cell r="CP625">
            <v>0</v>
          </cell>
          <cell r="CQ625">
            <v>0</v>
          </cell>
          <cell r="CR625">
            <v>0</v>
          </cell>
          <cell r="CS625">
            <v>50000</v>
          </cell>
          <cell r="CT625">
            <v>20000</v>
          </cell>
          <cell r="CU625">
            <v>0</v>
          </cell>
          <cell r="CV625">
            <v>0</v>
          </cell>
          <cell r="CW625">
            <v>433000</v>
          </cell>
          <cell r="CX625">
            <v>115000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T625">
            <v>31662.234375</v>
          </cell>
          <cell r="DV625">
            <v>3.9459938964843801</v>
          </cell>
          <cell r="DW625">
            <v>3.3426979980468801</v>
          </cell>
          <cell r="DX625">
            <v>29282.036</v>
          </cell>
        </row>
        <row r="626">
          <cell r="A626" t="str">
            <v>WECCAZNMSNV2014</v>
          </cell>
          <cell r="B626" t="str">
            <v>WEST</v>
          </cell>
          <cell r="C626" t="str">
            <v>WECCAZNMSNV</v>
          </cell>
          <cell r="D626">
            <v>2014</v>
          </cell>
          <cell r="F626">
            <v>144076.20000000001</v>
          </cell>
          <cell r="G626">
            <v>21479.0266113281</v>
          </cell>
          <cell r="H626">
            <v>43.926463855743414</v>
          </cell>
          <cell r="I626">
            <v>10.685898437500001</v>
          </cell>
          <cell r="J626">
            <v>0</v>
          </cell>
          <cell r="K626">
            <v>17.266984375</v>
          </cell>
          <cell r="L626">
            <v>4.1312719726562497</v>
          </cell>
          <cell r="M626">
            <v>1.79739404296875</v>
          </cell>
          <cell r="N626">
            <v>0</v>
          </cell>
          <cell r="O626">
            <v>0.17532897949218801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3.4539499511718801</v>
          </cell>
          <cell r="U626">
            <v>1.0479849853515599</v>
          </cell>
          <cell r="V626">
            <v>3.8494335174560496E-2</v>
          </cell>
          <cell r="W626">
            <v>3.5387001037597697E-2</v>
          </cell>
          <cell r="X626">
            <v>1.13177587890625</v>
          </cell>
          <cell r="Y626">
            <v>0.216</v>
          </cell>
          <cell r="Z626">
            <v>33.199761384964013</v>
          </cell>
          <cell r="AA626">
            <v>8.5222460937500006</v>
          </cell>
          <cell r="AB626">
            <v>0</v>
          </cell>
          <cell r="AC626">
            <v>14.414624023437501</v>
          </cell>
          <cell r="AD626">
            <v>3.49119409179688</v>
          </cell>
          <cell r="AE626">
            <v>1.39669116210938</v>
          </cell>
          <cell r="AF626">
            <v>0</v>
          </cell>
          <cell r="AG626">
            <v>0.13556105041503902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1.0840502929687501</v>
          </cell>
          <cell r="AM626">
            <v>0.31009893798828103</v>
          </cell>
          <cell r="AN626">
            <v>3.0795469284057599E-2</v>
          </cell>
          <cell r="AO626">
            <v>1.76935005187988E-2</v>
          </cell>
          <cell r="AP626">
            <v>0.27383190917968803</v>
          </cell>
          <cell r="AQ626">
            <v>0.216</v>
          </cell>
          <cell r="AR626">
            <v>185887.92271874996</v>
          </cell>
          <cell r="AS626">
            <v>73951.088000000003</v>
          </cell>
          <cell r="AT626">
            <v>0</v>
          </cell>
          <cell r="AU626">
            <v>67951.12</v>
          </cell>
          <cell r="AV626">
            <v>57.756527343750001</v>
          </cell>
          <cell r="AW626">
            <v>43.022433593750002</v>
          </cell>
          <cell r="AX626">
            <v>0</v>
          </cell>
          <cell r="AY626">
            <v>50.596488281249997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9495.5660000000007</v>
          </cell>
          <cell r="BE626">
            <v>2716.46675</v>
          </cell>
          <cell r="BF626">
            <v>269.76831249999998</v>
          </cell>
          <cell r="BG626">
            <v>154.99506249999999</v>
          </cell>
          <cell r="BH626">
            <v>2398.7674999999999</v>
          </cell>
          <cell r="BI626">
            <v>-177.43074999999999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7.1063945312500003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766855488</v>
          </cell>
          <cell r="BT626">
            <v>0</v>
          </cell>
          <cell r="BU626">
            <v>485873408</v>
          </cell>
          <cell r="BV626">
            <v>450625.1875</v>
          </cell>
          <cell r="BW626">
            <v>468955.0625</v>
          </cell>
          <cell r="BX626">
            <v>0</v>
          </cell>
          <cell r="BY626">
            <v>654900.8125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107165.140625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150000</v>
          </cell>
          <cell r="CT626">
            <v>0</v>
          </cell>
          <cell r="CU626">
            <v>0</v>
          </cell>
          <cell r="CV626">
            <v>0</v>
          </cell>
          <cell r="CW626">
            <v>299200</v>
          </cell>
          <cell r="CX626">
            <v>60000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T626">
            <v>32599.517089843801</v>
          </cell>
          <cell r="DV626">
            <v>3.9459938964843801</v>
          </cell>
          <cell r="DW626">
            <v>3.30697485351563</v>
          </cell>
          <cell r="DX626">
            <v>28969.1</v>
          </cell>
        </row>
        <row r="627">
          <cell r="A627" t="str">
            <v>WECCAZNMSNV2015</v>
          </cell>
          <cell r="B627" t="str">
            <v>WEST</v>
          </cell>
          <cell r="C627" t="str">
            <v>WECCAZNMSNV</v>
          </cell>
          <cell r="D627">
            <v>2015</v>
          </cell>
          <cell r="F627">
            <v>148221.24</v>
          </cell>
          <cell r="G627">
            <v>22336.3049316406</v>
          </cell>
          <cell r="H627">
            <v>44.806406360626234</v>
          </cell>
          <cell r="I627">
            <v>10.685898437500001</v>
          </cell>
          <cell r="J627">
            <v>0</v>
          </cell>
          <cell r="K627">
            <v>17.666984374999998</v>
          </cell>
          <cell r="L627">
            <v>4.1312719726562497</v>
          </cell>
          <cell r="M627">
            <v>1.79739404296875</v>
          </cell>
          <cell r="N627">
            <v>0</v>
          </cell>
          <cell r="O627">
            <v>0.17532897949218801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3.4539499511718801</v>
          </cell>
          <cell r="U627">
            <v>1.13086169433594</v>
          </cell>
          <cell r="V627">
            <v>3.8494335174560496E-2</v>
          </cell>
          <cell r="W627">
            <v>3.5387001037597697E-2</v>
          </cell>
          <cell r="X627">
            <v>1.52884167480469</v>
          </cell>
          <cell r="Y627">
            <v>0.216</v>
          </cell>
          <cell r="Z627">
            <v>33.863957612991349</v>
          </cell>
          <cell r="AA627">
            <v>8.5222460937500006</v>
          </cell>
          <cell r="AB627">
            <v>0</v>
          </cell>
          <cell r="AC627">
            <v>14.802624023437501</v>
          </cell>
          <cell r="AD627">
            <v>3.4910646972656298</v>
          </cell>
          <cell r="AE627">
            <v>1.39669116210938</v>
          </cell>
          <cell r="AF627">
            <v>0</v>
          </cell>
          <cell r="AG627">
            <v>0.13546986389160198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1.0840502929687501</v>
          </cell>
          <cell r="AM627">
            <v>0.34865808105468798</v>
          </cell>
          <cell r="AN627">
            <v>3.0795469284057599E-2</v>
          </cell>
          <cell r="AO627">
            <v>1.76935005187988E-2</v>
          </cell>
          <cell r="AP627">
            <v>0.37649328613281302</v>
          </cell>
          <cell r="AQ627">
            <v>0.216</v>
          </cell>
          <cell r="AR627">
            <v>192873.45350683597</v>
          </cell>
          <cell r="AS627">
            <v>70290.088000000003</v>
          </cell>
          <cell r="AT627">
            <v>0</v>
          </cell>
          <cell r="AU627">
            <v>76164.72</v>
          </cell>
          <cell r="AV627">
            <v>85.867835937500004</v>
          </cell>
          <cell r="AW627">
            <v>29.596300781250001</v>
          </cell>
          <cell r="AX627">
            <v>0</v>
          </cell>
          <cell r="AY627">
            <v>50.596488281249997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9496.2009999999991</v>
          </cell>
          <cell r="BE627">
            <v>3054.2447499999998</v>
          </cell>
          <cell r="BF627">
            <v>269.76831249999998</v>
          </cell>
          <cell r="BG627">
            <v>154.99506249999999</v>
          </cell>
          <cell r="BH627">
            <v>3298.0810000000001</v>
          </cell>
          <cell r="BI627">
            <v>-181.22800000000001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7.1027568359375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727848768</v>
          </cell>
          <cell r="BT627">
            <v>0</v>
          </cell>
          <cell r="BU627">
            <v>540763008</v>
          </cell>
          <cell r="BV627">
            <v>673681.0625</v>
          </cell>
          <cell r="BW627">
            <v>321078.21875</v>
          </cell>
          <cell r="BX627">
            <v>0</v>
          </cell>
          <cell r="BY627">
            <v>654900.8125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107110.28125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50000</v>
          </cell>
          <cell r="CT627">
            <v>50000</v>
          </cell>
          <cell r="CU627">
            <v>0</v>
          </cell>
          <cell r="CV627">
            <v>0</v>
          </cell>
          <cell r="CW627">
            <v>445000</v>
          </cell>
          <cell r="CX627">
            <v>50000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400000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T627">
            <v>33549.684082031301</v>
          </cell>
          <cell r="DV627">
            <v>3.9459938964843801</v>
          </cell>
          <cell r="DW627">
            <v>3.4421711425781298</v>
          </cell>
          <cell r="DX627">
            <v>30153.42</v>
          </cell>
        </row>
        <row r="628">
          <cell r="A628" t="str">
            <v>WECCAZNMSNV2016</v>
          </cell>
          <cell r="B628" t="str">
            <v>WEST</v>
          </cell>
          <cell r="C628" t="str">
            <v>WECCAZNMSNV</v>
          </cell>
          <cell r="D628">
            <v>2016</v>
          </cell>
          <cell r="F628">
            <v>153670.94399999999</v>
          </cell>
          <cell r="G628">
            <v>22308.8610839844</v>
          </cell>
          <cell r="H628">
            <v>45.725408344268814</v>
          </cell>
          <cell r="I628">
            <v>10.685898437500001</v>
          </cell>
          <cell r="J628">
            <v>0</v>
          </cell>
          <cell r="K628">
            <v>18.068640625</v>
          </cell>
          <cell r="L628">
            <v>4.1318696289062498</v>
          </cell>
          <cell r="M628">
            <v>1.63406530761719</v>
          </cell>
          <cell r="N628">
            <v>0</v>
          </cell>
          <cell r="O628">
            <v>0.175365051269531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3.4539499511718801</v>
          </cell>
          <cell r="U628">
            <v>1.1067398681640599</v>
          </cell>
          <cell r="V628">
            <v>3.8494670867919897E-2</v>
          </cell>
          <cell r="W628">
            <v>3.5387001037597697E-2</v>
          </cell>
          <cell r="X628">
            <v>2.23300390625</v>
          </cell>
          <cell r="Y628">
            <v>0.216</v>
          </cell>
          <cell r="Z628">
            <v>34.331092813491836</v>
          </cell>
          <cell r="AA628">
            <v>8.5229306640624998</v>
          </cell>
          <cell r="AB628">
            <v>0</v>
          </cell>
          <cell r="AC628">
            <v>15.189484374999999</v>
          </cell>
          <cell r="AD628">
            <v>3.4914548339843798</v>
          </cell>
          <cell r="AE628">
            <v>1.26953662109375</v>
          </cell>
          <cell r="AF628">
            <v>0</v>
          </cell>
          <cell r="AG628">
            <v>0.13569268798828099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1.0709385986328099</v>
          </cell>
          <cell r="AM628">
            <v>0.34008544921875</v>
          </cell>
          <cell r="AN628">
            <v>3.0795736312866199E-2</v>
          </cell>
          <cell r="AO628">
            <v>1.76935005187988E-2</v>
          </cell>
          <cell r="AP628">
            <v>0.57108898925781293</v>
          </cell>
          <cell r="AQ628">
            <v>0.216</v>
          </cell>
          <cell r="AR628">
            <v>192675.8475966797</v>
          </cell>
          <cell r="AS628">
            <v>70782.16</v>
          </cell>
          <cell r="AT628">
            <v>0</v>
          </cell>
          <cell r="AU628">
            <v>73605.423999999999</v>
          </cell>
          <cell r="AV628">
            <v>42.743812499999997</v>
          </cell>
          <cell r="AW628">
            <v>4.1591743164062498</v>
          </cell>
          <cell r="AX628">
            <v>0</v>
          </cell>
          <cell r="AY628">
            <v>50.807519531250001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9407.125</v>
          </cell>
          <cell r="BE628">
            <v>2987.3105</v>
          </cell>
          <cell r="BF628">
            <v>270.50975</v>
          </cell>
          <cell r="BG628">
            <v>155.41970312500001</v>
          </cell>
          <cell r="BH628">
            <v>5016.4454999999998</v>
          </cell>
          <cell r="BI628">
            <v>-181.22689062500001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7.1315278320312503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732666240</v>
          </cell>
          <cell r="BT628">
            <v>0</v>
          </cell>
          <cell r="BU628">
            <v>519295648</v>
          </cell>
          <cell r="BV628">
            <v>298684.40625</v>
          </cell>
          <cell r="BW628">
            <v>45161.7109375</v>
          </cell>
          <cell r="BX628">
            <v>0</v>
          </cell>
          <cell r="BY628">
            <v>657633.125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107544.15625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100000</v>
          </cell>
          <cell r="CT628">
            <v>3084</v>
          </cell>
          <cell r="CU628">
            <v>0</v>
          </cell>
          <cell r="CV628">
            <v>0</v>
          </cell>
          <cell r="CW628">
            <v>813516</v>
          </cell>
          <cell r="CX628">
            <v>95668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Q628">
            <v>1.800212945528922</v>
          </cell>
          <cell r="DR628">
            <v>5.525471879171227</v>
          </cell>
          <cell r="DS628">
            <v>17.844165150950317</v>
          </cell>
          <cell r="DT628">
            <v>34337.888671875</v>
          </cell>
          <cell r="DV628">
            <v>3.9459938964843801</v>
          </cell>
          <cell r="DW628">
            <v>3.4753913574218802</v>
          </cell>
          <cell r="DX628">
            <v>30527.838</v>
          </cell>
        </row>
        <row r="629">
          <cell r="A629" t="str">
            <v>WECCAZNMSNV2017</v>
          </cell>
          <cell r="B629" t="str">
            <v>WEST</v>
          </cell>
          <cell r="C629" t="str">
            <v>WECCAZNMSNV</v>
          </cell>
          <cell r="D629">
            <v>2017</v>
          </cell>
          <cell r="F629">
            <v>156992.04</v>
          </cell>
          <cell r="G629">
            <v>22331.2021484375</v>
          </cell>
          <cell r="H629">
            <v>46.376154529571544</v>
          </cell>
          <cell r="I629">
            <v>10.685898437500001</v>
          </cell>
          <cell r="J629">
            <v>0</v>
          </cell>
          <cell r="K629">
            <v>18.066984375000001</v>
          </cell>
          <cell r="L629">
            <v>4.1312719726562497</v>
          </cell>
          <cell r="M629">
            <v>1.63405480957031</v>
          </cell>
          <cell r="N629">
            <v>0</v>
          </cell>
          <cell r="O629">
            <v>0.17532897949218801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3.4539499511718801</v>
          </cell>
          <cell r="U629">
            <v>1.1398000488281299</v>
          </cell>
          <cell r="V629">
            <v>3.8494335174560496E-2</v>
          </cell>
          <cell r="W629">
            <v>3.5387001037597697E-2</v>
          </cell>
          <cell r="X629">
            <v>2.8529907226562501</v>
          </cell>
          <cell r="Y629">
            <v>0.216</v>
          </cell>
          <cell r="Z629">
            <v>34.433518327713017</v>
          </cell>
          <cell r="AA629">
            <v>8.5222460937500006</v>
          </cell>
          <cell r="AB629">
            <v>0</v>
          </cell>
          <cell r="AC629">
            <v>15.190624023437501</v>
          </cell>
          <cell r="AD629">
            <v>3.49056982421875</v>
          </cell>
          <cell r="AE629">
            <v>1.2697695312499999</v>
          </cell>
          <cell r="AF629">
            <v>0</v>
          </cell>
          <cell r="AG629">
            <v>0.13560244750976599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1.0712889404296899</v>
          </cell>
          <cell r="AM629">
            <v>0.35270407104492196</v>
          </cell>
          <cell r="AN629">
            <v>3.0795469284057599E-2</v>
          </cell>
          <cell r="AO629">
            <v>1.76935005187988E-2</v>
          </cell>
          <cell r="AP629">
            <v>0.76488555908203104</v>
          </cell>
          <cell r="AQ629">
            <v>0.216</v>
          </cell>
          <cell r="AR629">
            <v>191969.31055761717</v>
          </cell>
          <cell r="AS629">
            <v>69870.736000000004</v>
          </cell>
          <cell r="AT629">
            <v>0</v>
          </cell>
          <cell r="AU629">
            <v>73036.288</v>
          </cell>
          <cell r="AV629">
            <v>39.928453124999997</v>
          </cell>
          <cell r="AW629">
            <v>3.5015156250000001</v>
          </cell>
          <cell r="AX629">
            <v>0</v>
          </cell>
          <cell r="AY629">
            <v>50.596488281249997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9384.491</v>
          </cell>
          <cell r="BE629">
            <v>3089.6877500000001</v>
          </cell>
          <cell r="BF629">
            <v>269.76831249999998</v>
          </cell>
          <cell r="BG629">
            <v>154.99506249999999</v>
          </cell>
          <cell r="BH629">
            <v>6700.3975</v>
          </cell>
          <cell r="BI629">
            <v>-171.11028125000001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7.1027568359375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723417280</v>
          </cell>
          <cell r="BT629">
            <v>0</v>
          </cell>
          <cell r="BU629">
            <v>514944352</v>
          </cell>
          <cell r="BV629">
            <v>278890.96875</v>
          </cell>
          <cell r="BW629">
            <v>38204.15625</v>
          </cell>
          <cell r="BX629">
            <v>0</v>
          </cell>
          <cell r="BY629">
            <v>654900.8125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107110.28125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3168</v>
          </cell>
          <cell r="CU629">
            <v>0</v>
          </cell>
          <cell r="CV629">
            <v>0</v>
          </cell>
          <cell r="CW629">
            <v>522974</v>
          </cell>
          <cell r="CX629">
            <v>31889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Q629">
            <v>1.8063027537854777</v>
          </cell>
          <cell r="DR629">
            <v>5.654571195296846</v>
          </cell>
          <cell r="DS629">
            <v>18.25366944311914</v>
          </cell>
          <cell r="DT629">
            <v>35128.7568359375</v>
          </cell>
          <cell r="DV629">
            <v>3.9459938964843801</v>
          </cell>
          <cell r="DW629">
            <v>3.3713388671875002</v>
          </cell>
          <cell r="DX629">
            <v>29532.928</v>
          </cell>
        </row>
        <row r="630">
          <cell r="A630" t="str">
            <v>WECCAZNMSNV2018</v>
          </cell>
          <cell r="B630" t="str">
            <v>WEST</v>
          </cell>
          <cell r="C630" t="str">
            <v>WECCAZNMSNV</v>
          </cell>
          <cell r="D630">
            <v>2018</v>
          </cell>
          <cell r="F630">
            <v>160419.16800000001</v>
          </cell>
          <cell r="G630">
            <v>22419.293457031301</v>
          </cell>
          <cell r="H630">
            <v>46.945933826446542</v>
          </cell>
          <cell r="I630">
            <v>10.685898437500001</v>
          </cell>
          <cell r="J630">
            <v>0</v>
          </cell>
          <cell r="K630">
            <v>18.066984375000001</v>
          </cell>
          <cell r="L630">
            <v>4.1312719726562497</v>
          </cell>
          <cell r="M630">
            <v>1.63405480957031</v>
          </cell>
          <cell r="N630">
            <v>0</v>
          </cell>
          <cell r="O630">
            <v>0.17532897949218801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3.4539499511718801</v>
          </cell>
          <cell r="U630">
            <v>1.1398000488281299</v>
          </cell>
          <cell r="V630">
            <v>3.8494335174560496E-2</v>
          </cell>
          <cell r="W630">
            <v>3.5387001037597697E-2</v>
          </cell>
          <cell r="X630">
            <v>3.4227700195312498</v>
          </cell>
          <cell r="Y630">
            <v>0.216</v>
          </cell>
          <cell r="Z630">
            <v>34.498792970657355</v>
          </cell>
          <cell r="AA630">
            <v>8.5222460937500006</v>
          </cell>
          <cell r="AB630">
            <v>0</v>
          </cell>
          <cell r="AC630">
            <v>15.190624023437501</v>
          </cell>
          <cell r="AD630">
            <v>3.4902260742187501</v>
          </cell>
          <cell r="AE630">
            <v>1.2697695312499999</v>
          </cell>
          <cell r="AF630">
            <v>0</v>
          </cell>
          <cell r="AG630">
            <v>0.13549000549316401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1.0712889404296899</v>
          </cell>
          <cell r="AM630">
            <v>0.35270407104492196</v>
          </cell>
          <cell r="AN630">
            <v>3.0795469284057599E-2</v>
          </cell>
          <cell r="AO630">
            <v>1.76935005187988E-2</v>
          </cell>
          <cell r="AP630">
            <v>0.914332946777344</v>
          </cell>
          <cell r="AQ630">
            <v>0.216</v>
          </cell>
          <cell r="AR630">
            <v>192494.73915625003</v>
          </cell>
          <cell r="AS630">
            <v>69181.008000000002</v>
          </cell>
          <cell r="AT630">
            <v>0</v>
          </cell>
          <cell r="AU630">
            <v>73680.72</v>
          </cell>
          <cell r="AV630">
            <v>38.707117187500003</v>
          </cell>
          <cell r="AW630">
            <v>8.2240439453125003</v>
          </cell>
          <cell r="AX630">
            <v>0</v>
          </cell>
          <cell r="AY630">
            <v>50.596488281249997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9384.491</v>
          </cell>
          <cell r="BE630">
            <v>3089.6877500000001</v>
          </cell>
          <cell r="BF630">
            <v>269.76831249999998</v>
          </cell>
          <cell r="BG630">
            <v>154.99506249999999</v>
          </cell>
          <cell r="BH630">
            <v>8009.5564999999997</v>
          </cell>
          <cell r="BI630">
            <v>-179.689875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7.1027568359375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716232832</v>
          </cell>
          <cell r="BT630">
            <v>0</v>
          </cell>
          <cell r="BU630">
            <v>519672160</v>
          </cell>
          <cell r="BV630">
            <v>271342.40625</v>
          </cell>
          <cell r="BW630">
            <v>88832.203125</v>
          </cell>
          <cell r="BX630">
            <v>0</v>
          </cell>
          <cell r="BY630">
            <v>654900.8125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107110.28125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3274</v>
          </cell>
          <cell r="CU630">
            <v>0</v>
          </cell>
          <cell r="CV630">
            <v>0</v>
          </cell>
          <cell r="CW630">
            <v>592704</v>
          </cell>
          <cell r="CX630">
            <v>31889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Q630">
            <v>1.8092459841327129</v>
          </cell>
          <cell r="DR630">
            <v>5.5872980572982778</v>
          </cell>
          <cell r="DS630">
            <v>18.655984284020811</v>
          </cell>
          <cell r="DT630">
            <v>35868.267578125</v>
          </cell>
          <cell r="DV630">
            <v>3.9459938964843801</v>
          </cell>
          <cell r="DW630">
            <v>3.28762231445313</v>
          </cell>
          <cell r="DX630">
            <v>28799.572</v>
          </cell>
        </row>
        <row r="631">
          <cell r="A631" t="str">
            <v>WECCAZNMSNV2019</v>
          </cell>
          <cell r="B631" t="str">
            <v>WEST</v>
          </cell>
          <cell r="C631" t="str">
            <v>WECCAZNMSNV</v>
          </cell>
          <cell r="D631">
            <v>2019</v>
          </cell>
          <cell r="F631">
            <v>163950.024</v>
          </cell>
          <cell r="G631">
            <v>22723.3146972656</v>
          </cell>
          <cell r="H631">
            <v>47.488644519805923</v>
          </cell>
          <cell r="I631">
            <v>10.614062499999999</v>
          </cell>
          <cell r="J631">
            <v>0</v>
          </cell>
          <cell r="K631">
            <v>18.066984375000001</v>
          </cell>
          <cell r="L631">
            <v>4.1312719726562497</v>
          </cell>
          <cell r="M631">
            <v>1.63405480957031</v>
          </cell>
          <cell r="N631">
            <v>0</v>
          </cell>
          <cell r="O631">
            <v>0.17532897949218801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3.4539499511718801</v>
          </cell>
          <cell r="U631">
            <v>1.1398000488281299</v>
          </cell>
          <cell r="V631">
            <v>3.8494335174560496E-2</v>
          </cell>
          <cell r="W631">
            <v>3.5387001037597697E-2</v>
          </cell>
          <cell r="X631">
            <v>4.0373166503906299</v>
          </cell>
          <cell r="Y631">
            <v>0.216</v>
          </cell>
          <cell r="Z631">
            <v>34.655018968582169</v>
          </cell>
          <cell r="AA631">
            <v>8.4689179687500005</v>
          </cell>
          <cell r="AB631">
            <v>0</v>
          </cell>
          <cell r="AC631">
            <v>15.190624023437501</v>
          </cell>
          <cell r="AD631">
            <v>3.4896384277343802</v>
          </cell>
          <cell r="AE631">
            <v>1.2697695312499999</v>
          </cell>
          <cell r="AF631">
            <v>0</v>
          </cell>
          <cell r="AG631">
            <v>0.13544091796874999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1.0712889404296899</v>
          </cell>
          <cell r="AM631">
            <v>0.35270407104492196</v>
          </cell>
          <cell r="AN631">
            <v>3.0795469284057599E-2</v>
          </cell>
          <cell r="AO631">
            <v>1.76935005187988E-2</v>
          </cell>
          <cell r="AP631">
            <v>1.07646325683594</v>
          </cell>
          <cell r="AQ631">
            <v>0.216</v>
          </cell>
          <cell r="AR631">
            <v>194910.033375</v>
          </cell>
          <cell r="AS631">
            <v>68528.775999999998</v>
          </cell>
          <cell r="AT631">
            <v>0</v>
          </cell>
          <cell r="AU631">
            <v>74902.576000000001</v>
          </cell>
          <cell r="AV631">
            <v>47.718945312499997</v>
          </cell>
          <cell r="AW631">
            <v>11.195637695312501</v>
          </cell>
          <cell r="AX631">
            <v>0</v>
          </cell>
          <cell r="AY631">
            <v>50.596488281249997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9384.491</v>
          </cell>
          <cell r="BE631">
            <v>3089.6877500000001</v>
          </cell>
          <cell r="BF631">
            <v>269.76831249999998</v>
          </cell>
          <cell r="BG631">
            <v>154.99506249999999</v>
          </cell>
          <cell r="BH631">
            <v>9429.8179999999993</v>
          </cell>
          <cell r="BI631">
            <v>-187.27457812500001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7.1027568359375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708447424</v>
          </cell>
          <cell r="BT631">
            <v>0</v>
          </cell>
          <cell r="BU631">
            <v>528688640</v>
          </cell>
          <cell r="BV631">
            <v>343734.96875</v>
          </cell>
          <cell r="BW631">
            <v>120827.828125</v>
          </cell>
          <cell r="BX631">
            <v>0</v>
          </cell>
          <cell r="BY631">
            <v>654900.8125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107110.28125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4133</v>
          </cell>
          <cell r="CU631">
            <v>0</v>
          </cell>
          <cell r="CV631">
            <v>0</v>
          </cell>
          <cell r="CW631">
            <v>625245</v>
          </cell>
          <cell r="CX631">
            <v>31889</v>
          </cell>
          <cell r="CY631">
            <v>285000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Q631">
            <v>1.819943627884516</v>
          </cell>
          <cell r="DR631">
            <v>5.7441171801989164</v>
          </cell>
          <cell r="DS631">
            <v>18.630934922450685</v>
          </cell>
          <cell r="DT631">
            <v>36644.1044921875</v>
          </cell>
          <cell r="DV631">
            <v>3.9459938964843801</v>
          </cell>
          <cell r="DW631">
            <v>3.33568286132813</v>
          </cell>
          <cell r="DX631">
            <v>29220.581999999999</v>
          </cell>
        </row>
        <row r="632">
          <cell r="A632" t="str">
            <v>WECCAZNMSNV2020</v>
          </cell>
          <cell r="B632" t="str">
            <v>WEST</v>
          </cell>
          <cell r="C632" t="str">
            <v>WECCAZNMSNV</v>
          </cell>
          <cell r="D632">
            <v>2020</v>
          </cell>
          <cell r="F632">
            <v>167865.12</v>
          </cell>
          <cell r="G632">
            <v>22514.4677734375</v>
          </cell>
          <cell r="H632">
            <v>47.928701557159442</v>
          </cell>
          <cell r="I632">
            <v>10.3569091796875</v>
          </cell>
          <cell r="J632">
            <v>0</v>
          </cell>
          <cell r="K632">
            <v>18.068640625</v>
          </cell>
          <cell r="L632">
            <v>4.1318696289062498</v>
          </cell>
          <cell r="M632">
            <v>1.63406530761719</v>
          </cell>
          <cell r="N632">
            <v>0</v>
          </cell>
          <cell r="O632">
            <v>0.175365051269531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3.4539499511718801</v>
          </cell>
          <cell r="U632">
            <v>1.1732698974609399</v>
          </cell>
          <cell r="V632">
            <v>3.8494670867919897E-2</v>
          </cell>
          <cell r="W632">
            <v>3.5387001037597697E-2</v>
          </cell>
          <cell r="X632">
            <v>4.6987563476562499</v>
          </cell>
          <cell r="Y632">
            <v>0.216</v>
          </cell>
          <cell r="Z632">
            <v>34.736946496963505</v>
          </cell>
          <cell r="AA632">
            <v>8.2721718749999997</v>
          </cell>
          <cell r="AB632">
            <v>0</v>
          </cell>
          <cell r="AC632">
            <v>15.189484374999999</v>
          </cell>
          <cell r="AD632">
            <v>3.48923657226563</v>
          </cell>
          <cell r="AE632">
            <v>1.26953662109375</v>
          </cell>
          <cell r="AF632">
            <v>0</v>
          </cell>
          <cell r="AG632">
            <v>0.13550648498535198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1.0709385986328099</v>
          </cell>
          <cell r="AM632">
            <v>0.36196517944335899</v>
          </cell>
          <cell r="AN632">
            <v>3.0795736312866199E-2</v>
          </cell>
          <cell r="AO632">
            <v>1.76935005187988E-2</v>
          </cell>
          <cell r="AP632">
            <v>1.24999963378906</v>
          </cell>
          <cell r="AQ632">
            <v>0.216</v>
          </cell>
          <cell r="AR632">
            <v>193372.53912451171</v>
          </cell>
          <cell r="AS632">
            <v>66565.923999999999</v>
          </cell>
          <cell r="AT632">
            <v>0</v>
          </cell>
          <cell r="AU632">
            <v>72739.360000000001</v>
          </cell>
          <cell r="AV632">
            <v>36.156046875000001</v>
          </cell>
          <cell r="AW632">
            <v>4.2945146484374996</v>
          </cell>
          <cell r="AX632">
            <v>0</v>
          </cell>
          <cell r="AY632">
            <v>50.807519531250001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9407.125</v>
          </cell>
          <cell r="BE632">
            <v>3179.50225</v>
          </cell>
          <cell r="BF632">
            <v>270.50975</v>
          </cell>
          <cell r="BG632">
            <v>155.41970312500001</v>
          </cell>
          <cell r="BH632">
            <v>10979.996999999999</v>
          </cell>
          <cell r="BI632">
            <v>-184.5881875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7.1315278320312503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685573248</v>
          </cell>
          <cell r="BT632">
            <v>0</v>
          </cell>
          <cell r="BU632">
            <v>512268608</v>
          </cell>
          <cell r="BV632">
            <v>250532.890625</v>
          </cell>
          <cell r="BW632">
            <v>46219.2890625</v>
          </cell>
          <cell r="BX632">
            <v>0</v>
          </cell>
          <cell r="BY632">
            <v>657633.125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107544.15625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50000</v>
          </cell>
          <cell r="CT632">
            <v>3585</v>
          </cell>
          <cell r="CU632">
            <v>0</v>
          </cell>
          <cell r="CV632">
            <v>0</v>
          </cell>
          <cell r="CW632">
            <v>681029</v>
          </cell>
          <cell r="CX632">
            <v>31889</v>
          </cell>
          <cell r="CY632">
            <v>175000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Q632">
            <v>1.8371835229486668</v>
          </cell>
          <cell r="DR632">
            <v>5.8278361261598137</v>
          </cell>
          <cell r="DS632">
            <v>18.45193257305742</v>
          </cell>
          <cell r="DT632">
            <v>37452.665527343801</v>
          </cell>
          <cell r="DV632">
            <v>3.9459938964843801</v>
          </cell>
          <cell r="DW632">
            <v>3.4336179199218799</v>
          </cell>
          <cell r="DX632">
            <v>30160.9</v>
          </cell>
        </row>
        <row r="633">
          <cell r="A633" t="str">
            <v>WECCAZNMSNV2021</v>
          </cell>
          <cell r="B633" t="str">
            <v>WEST</v>
          </cell>
          <cell r="C633" t="str">
            <v>WECCAZNMSNV</v>
          </cell>
          <cell r="D633">
            <v>2021</v>
          </cell>
          <cell r="F633">
            <v>170912.712</v>
          </cell>
          <cell r="G633">
            <v>22738.2629394531</v>
          </cell>
          <cell r="H633">
            <v>48.587662952423109</v>
          </cell>
          <cell r="I633">
            <v>10.2258984375</v>
          </cell>
          <cell r="J633">
            <v>0</v>
          </cell>
          <cell r="K633">
            <v>18.066984375000001</v>
          </cell>
          <cell r="L633">
            <v>4.1312719726562497</v>
          </cell>
          <cell r="M633">
            <v>1.63405480957031</v>
          </cell>
          <cell r="N633">
            <v>0</v>
          </cell>
          <cell r="O633">
            <v>0.17532897949218801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3.4539499511718801</v>
          </cell>
          <cell r="U633">
            <v>1.22336169433594</v>
          </cell>
          <cell r="V633">
            <v>3.8494335174560496E-2</v>
          </cell>
          <cell r="W633">
            <v>3.5387001037597697E-2</v>
          </cell>
          <cell r="X633">
            <v>5.4409375000000004</v>
          </cell>
          <cell r="Y633">
            <v>0.216</v>
          </cell>
          <cell r="Z633">
            <v>34.796065355300911</v>
          </cell>
          <cell r="AA633">
            <v>8.1702416992187494</v>
          </cell>
          <cell r="AB633">
            <v>0</v>
          </cell>
          <cell r="AC633">
            <v>15.190624023437501</v>
          </cell>
          <cell r="AD633">
            <v>3.4877136230468802</v>
          </cell>
          <cell r="AE633">
            <v>1.2697695312499999</v>
          </cell>
          <cell r="AF633">
            <v>0</v>
          </cell>
          <cell r="AG633">
            <v>0.13538687133789098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1.0712889404296899</v>
          </cell>
          <cell r="AM633">
            <v>0.389536315917969</v>
          </cell>
          <cell r="AN633">
            <v>3.0795469284057599E-2</v>
          </cell>
          <cell r="AO633">
            <v>1.76935005187988E-2</v>
          </cell>
          <cell r="AP633">
            <v>1.4483923339843801</v>
          </cell>
          <cell r="AQ633">
            <v>0.216</v>
          </cell>
          <cell r="AR633">
            <v>194566.36884179682</v>
          </cell>
          <cell r="AS633">
            <v>65497.279999999999</v>
          </cell>
          <cell r="AT633">
            <v>0</v>
          </cell>
          <cell r="AU633">
            <v>73728.471999999994</v>
          </cell>
          <cell r="AV633">
            <v>41.125734375</v>
          </cell>
          <cell r="AW633">
            <v>5.7042216796874996</v>
          </cell>
          <cell r="AX633">
            <v>0</v>
          </cell>
          <cell r="AY633">
            <v>50.596488281249997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9384.491</v>
          </cell>
          <cell r="BE633">
            <v>3412.3380000000002</v>
          </cell>
          <cell r="BF633">
            <v>269.76831249999998</v>
          </cell>
          <cell r="BG633">
            <v>154.99506249999999</v>
          </cell>
          <cell r="BH633">
            <v>12687.916999999999</v>
          </cell>
          <cell r="BI633">
            <v>-182.557734375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7.1027568359375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674012928</v>
          </cell>
          <cell r="BT633">
            <v>0</v>
          </cell>
          <cell r="BU633">
            <v>519517088</v>
          </cell>
          <cell r="BV633">
            <v>286969.4375</v>
          </cell>
          <cell r="BW633">
            <v>61494.2421875</v>
          </cell>
          <cell r="BX633">
            <v>0</v>
          </cell>
          <cell r="BY633">
            <v>654900.8125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107110.28125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50000</v>
          </cell>
          <cell r="CT633">
            <v>3646</v>
          </cell>
          <cell r="CU633">
            <v>0</v>
          </cell>
          <cell r="CV633">
            <v>0</v>
          </cell>
          <cell r="CW633">
            <v>770272</v>
          </cell>
          <cell r="CX633">
            <v>31889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Q633">
            <v>1.8562266360564526</v>
          </cell>
          <cell r="DR633">
            <v>5.9856856912471761</v>
          </cell>
          <cell r="DS633">
            <v>18.382170130486131</v>
          </cell>
          <cell r="DT633">
            <v>38167.2109375</v>
          </cell>
          <cell r="DV633">
            <v>3.9459938964843801</v>
          </cell>
          <cell r="DW633">
            <v>3.3686230468749998</v>
          </cell>
          <cell r="DX633">
            <v>29509.135999999999</v>
          </cell>
        </row>
        <row r="634">
          <cell r="A634" t="str">
            <v>WECCAZNMSNV2022</v>
          </cell>
          <cell r="B634" t="str">
            <v>WEST</v>
          </cell>
          <cell r="C634" t="str">
            <v>WECCAZNMSNV</v>
          </cell>
          <cell r="D634">
            <v>2022</v>
          </cell>
          <cell r="F634">
            <v>174239.424</v>
          </cell>
          <cell r="G634">
            <v>23513.1345214844</v>
          </cell>
          <cell r="H634">
            <v>50.379700809478763</v>
          </cell>
          <cell r="I634">
            <v>10.2258984375</v>
          </cell>
          <cell r="J634">
            <v>0.180821914672852</v>
          </cell>
          <cell r="K634">
            <v>18.866984375000001</v>
          </cell>
          <cell r="L634">
            <v>4.1312719726562497</v>
          </cell>
          <cell r="M634">
            <v>1.63405480957031</v>
          </cell>
          <cell r="N634">
            <v>0</v>
          </cell>
          <cell r="O634">
            <v>0.17532897949218801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3.4539499511718801</v>
          </cell>
          <cell r="U634">
            <v>1.2599370117187501</v>
          </cell>
          <cell r="V634">
            <v>3.8494335174560496E-2</v>
          </cell>
          <cell r="W634">
            <v>3.5387001037597697E-2</v>
          </cell>
          <cell r="X634">
            <v>6.2155781250000004</v>
          </cell>
          <cell r="Y634">
            <v>0.216</v>
          </cell>
          <cell r="Z634">
            <v>35.949740953445449</v>
          </cell>
          <cell r="AA634">
            <v>8.1702416992187494</v>
          </cell>
          <cell r="AB634">
            <v>0.16294619750976599</v>
          </cell>
          <cell r="AC634">
            <v>15.9666240234375</v>
          </cell>
          <cell r="AD634">
            <v>3.4863107910156299</v>
          </cell>
          <cell r="AE634">
            <v>1.2697695312499999</v>
          </cell>
          <cell r="AF634">
            <v>0</v>
          </cell>
          <cell r="AG634">
            <v>0.13543261718749999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1.0712889404296899</v>
          </cell>
          <cell r="AM634">
            <v>0.40172473144531301</v>
          </cell>
          <cell r="AN634">
            <v>3.0795469284057599E-2</v>
          </cell>
          <cell r="AO634">
            <v>1.76935005187988E-2</v>
          </cell>
          <cell r="AP634">
            <v>1.6886871337890601</v>
          </cell>
          <cell r="AQ634">
            <v>0.216</v>
          </cell>
          <cell r="AR634">
            <v>201097.87407958985</v>
          </cell>
          <cell r="AS634">
            <v>65317.52</v>
          </cell>
          <cell r="AT634">
            <v>1427.408625</v>
          </cell>
          <cell r="AU634">
            <v>77137.072</v>
          </cell>
          <cell r="AV634">
            <v>41.560546875</v>
          </cell>
          <cell r="AW634">
            <v>4.1548500976562499</v>
          </cell>
          <cell r="AX634">
            <v>0</v>
          </cell>
          <cell r="AY634">
            <v>50.596488281249997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9384.491</v>
          </cell>
          <cell r="BE634">
            <v>3519.1087499999999</v>
          </cell>
          <cell r="BF634">
            <v>269.76831249999998</v>
          </cell>
          <cell r="BG634">
            <v>154.99506249999999</v>
          </cell>
          <cell r="BH634">
            <v>14792.898999999999</v>
          </cell>
          <cell r="BI634">
            <v>-199.1053125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7.1027568359375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672154048</v>
          </cell>
          <cell r="BT634">
            <v>16186814</v>
          </cell>
          <cell r="BU634">
            <v>540677632</v>
          </cell>
          <cell r="BV634">
            <v>290459.9375</v>
          </cell>
          <cell r="BW634">
            <v>44813.5703125</v>
          </cell>
          <cell r="BX634">
            <v>0</v>
          </cell>
          <cell r="BY634">
            <v>654900.8125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107110.28125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240000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30000</v>
          </cell>
          <cell r="CT634">
            <v>3769</v>
          </cell>
          <cell r="CU634">
            <v>0</v>
          </cell>
          <cell r="CV634">
            <v>0</v>
          </cell>
          <cell r="CW634">
            <v>776780</v>
          </cell>
          <cell r="CX634">
            <v>31889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800000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Q634">
            <v>1.8895871099477481</v>
          </cell>
          <cell r="DR634">
            <v>6.2150115912322406</v>
          </cell>
          <cell r="DS634">
            <v>18.538922796560449</v>
          </cell>
          <cell r="DT634">
            <v>38904.764160156301</v>
          </cell>
          <cell r="DV634">
            <v>3.9459938964843801</v>
          </cell>
          <cell r="DW634">
            <v>3.3322263183593801</v>
          </cell>
          <cell r="DX634">
            <v>29190.302</v>
          </cell>
        </row>
        <row r="635">
          <cell r="A635" t="str">
            <v>WECCAZNMSNV2023</v>
          </cell>
          <cell r="B635" t="str">
            <v>WEST</v>
          </cell>
          <cell r="C635" t="str">
            <v>WECCAZNMSNV</v>
          </cell>
          <cell r="D635">
            <v>2023</v>
          </cell>
          <cell r="F635">
            <v>177486.84</v>
          </cell>
          <cell r="G635">
            <v>23750.1501464844</v>
          </cell>
          <cell r="H635">
            <v>51.274671375274671</v>
          </cell>
          <cell r="I635">
            <v>10.2258984375</v>
          </cell>
          <cell r="J635">
            <v>0.24</v>
          </cell>
          <cell r="K635">
            <v>18.866984375000001</v>
          </cell>
          <cell r="L635">
            <v>4.1312719726562497</v>
          </cell>
          <cell r="M635">
            <v>1.63405480957031</v>
          </cell>
          <cell r="N635">
            <v>0</v>
          </cell>
          <cell r="O635">
            <v>0.17532897949218801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3.4539499511718801</v>
          </cell>
          <cell r="U635">
            <v>1.2899370117187501</v>
          </cell>
          <cell r="V635">
            <v>3.8494335174560496E-2</v>
          </cell>
          <cell r="W635">
            <v>3.5387001037597697E-2</v>
          </cell>
          <cell r="X635">
            <v>7.0213706054687499</v>
          </cell>
          <cell r="Y635">
            <v>0.216</v>
          </cell>
          <cell r="Z635">
            <v>36.133148241043095</v>
          </cell>
          <cell r="AA635">
            <v>8.1702416992187494</v>
          </cell>
          <cell r="AB635">
            <v>0.219513870239258</v>
          </cell>
          <cell r="AC635">
            <v>15.9666240234375</v>
          </cell>
          <cell r="AD635">
            <v>3.4848315429687502</v>
          </cell>
          <cell r="AE635">
            <v>1.2697695312499999</v>
          </cell>
          <cell r="AF635">
            <v>0</v>
          </cell>
          <cell r="AG635">
            <v>0.13540370178222699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1.0712889404296899</v>
          </cell>
          <cell r="AM635">
            <v>0.41130810546875002</v>
          </cell>
          <cell r="AN635">
            <v>3.0795469284057599E-2</v>
          </cell>
          <cell r="AO635">
            <v>1.76935005187988E-2</v>
          </cell>
          <cell r="AP635">
            <v>1.90744274902344</v>
          </cell>
          <cell r="AQ635">
            <v>0.216</v>
          </cell>
          <cell r="AR635">
            <v>202930.65598291016</v>
          </cell>
          <cell r="AS635">
            <v>65014.648000000001</v>
          </cell>
          <cell r="AT635">
            <v>1922.9414999999999</v>
          </cell>
          <cell r="AU635">
            <v>77652.712</v>
          </cell>
          <cell r="AV635">
            <v>44.009167968749999</v>
          </cell>
          <cell r="AW635">
            <v>4.9700073242187504</v>
          </cell>
          <cell r="AX635">
            <v>0</v>
          </cell>
          <cell r="AY635">
            <v>50.596488281249997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9384.491</v>
          </cell>
          <cell r="BE635">
            <v>3603.0590000000002</v>
          </cell>
          <cell r="BF635">
            <v>269.76831249999998</v>
          </cell>
          <cell r="BG635">
            <v>154.99506249999999</v>
          </cell>
          <cell r="BH635">
            <v>16709.199000000001</v>
          </cell>
          <cell r="BI635">
            <v>-202.21631249999999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7.1027568359375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669017600</v>
          </cell>
          <cell r="BT635">
            <v>21806156</v>
          </cell>
          <cell r="BU635">
            <v>544450624</v>
          </cell>
          <cell r="BV635">
            <v>309773.375</v>
          </cell>
          <cell r="BW635">
            <v>53765.53125</v>
          </cell>
          <cell r="BX635">
            <v>0</v>
          </cell>
          <cell r="BY635">
            <v>654900.8125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107110.28125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30000</v>
          </cell>
          <cell r="CT635">
            <v>3897</v>
          </cell>
          <cell r="CU635">
            <v>0</v>
          </cell>
          <cell r="CV635">
            <v>0</v>
          </cell>
          <cell r="CW635">
            <v>820002</v>
          </cell>
          <cell r="CX635">
            <v>31889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Q635">
            <v>1.918751091152161</v>
          </cell>
          <cell r="DR635">
            <v>6.3997199128933318</v>
          </cell>
          <cell r="DS635">
            <v>18.660153197004931</v>
          </cell>
          <cell r="DT635">
            <v>39614.121582031301</v>
          </cell>
          <cell r="DV635">
            <v>3.9459938964843801</v>
          </cell>
          <cell r="DW635">
            <v>3.23223510742188</v>
          </cell>
          <cell r="DX635">
            <v>28314.38</v>
          </cell>
        </row>
        <row r="636">
          <cell r="A636" t="str">
            <v>WECCAZNMSNV2024</v>
          </cell>
          <cell r="B636" t="str">
            <v>WEST</v>
          </cell>
          <cell r="C636" t="str">
            <v>WECCAZNMSNV</v>
          </cell>
          <cell r="D636">
            <v>2024</v>
          </cell>
          <cell r="F636">
            <v>181105.416</v>
          </cell>
          <cell r="G636">
            <v>24225.3215332031</v>
          </cell>
          <cell r="H636">
            <v>52.542198871612563</v>
          </cell>
          <cell r="I636">
            <v>10.2258984375</v>
          </cell>
          <cell r="J636">
            <v>0.24</v>
          </cell>
          <cell r="K636">
            <v>19.268640625</v>
          </cell>
          <cell r="L636">
            <v>4.1318696289062498</v>
          </cell>
          <cell r="M636">
            <v>1.63406530761719</v>
          </cell>
          <cell r="N636">
            <v>0</v>
          </cell>
          <cell r="O636">
            <v>0.175365051269531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3.4539499511718801</v>
          </cell>
          <cell r="U636">
            <v>1.3198819580078101</v>
          </cell>
          <cell r="V636">
            <v>3.8494670867919897E-2</v>
          </cell>
          <cell r="W636">
            <v>3.5387001037597697E-2</v>
          </cell>
          <cell r="X636">
            <v>7.8566523437500004</v>
          </cell>
          <cell r="Y636">
            <v>0.216</v>
          </cell>
          <cell r="Z636">
            <v>36.890160898208627</v>
          </cell>
          <cell r="AA636">
            <v>8.1709028320312491</v>
          </cell>
          <cell r="AB636">
            <v>0.21955671691894499</v>
          </cell>
          <cell r="AC636">
            <v>16.353484375000001</v>
          </cell>
          <cell r="AD636">
            <v>3.48376977539063</v>
          </cell>
          <cell r="AE636">
            <v>1.2695344238281301</v>
          </cell>
          <cell r="AF636">
            <v>0</v>
          </cell>
          <cell r="AG636">
            <v>0.13514231872558599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1.0709385986328099</v>
          </cell>
          <cell r="AM636">
            <v>0.42107894897460896</v>
          </cell>
          <cell r="AN636">
            <v>3.0795736312866199E-2</v>
          </cell>
          <cell r="AO636">
            <v>1.76935005187988E-2</v>
          </cell>
          <cell r="AP636">
            <v>2.1317460937499999</v>
          </cell>
          <cell r="AQ636">
            <v>0.216</v>
          </cell>
          <cell r="AR636">
            <v>207415.24260595706</v>
          </cell>
          <cell r="AS636">
            <v>64315.88</v>
          </cell>
          <cell r="AT636">
            <v>1928.5862500000001</v>
          </cell>
          <cell r="AU636">
            <v>79412.695999999996</v>
          </cell>
          <cell r="AV636">
            <v>42.204054687499998</v>
          </cell>
          <cell r="AW636">
            <v>10.50748828125</v>
          </cell>
          <cell r="AX636">
            <v>0</v>
          </cell>
          <cell r="AY636">
            <v>50.807519531250001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9407.125</v>
          </cell>
          <cell r="BE636">
            <v>3698.7575000000002</v>
          </cell>
          <cell r="BF636">
            <v>270.50975</v>
          </cell>
          <cell r="BG636">
            <v>155.41970312500001</v>
          </cell>
          <cell r="BH636">
            <v>18725.258000000002</v>
          </cell>
          <cell r="BI636">
            <v>-207.48418749999999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7.1315278320312503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661851840</v>
          </cell>
          <cell r="BT636">
            <v>21870168</v>
          </cell>
          <cell r="BU636">
            <v>555334912</v>
          </cell>
          <cell r="BV636">
            <v>298796.5625</v>
          </cell>
          <cell r="BW636">
            <v>112944.640625</v>
          </cell>
          <cell r="BX636">
            <v>0</v>
          </cell>
          <cell r="BY636">
            <v>657633.125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107544.15625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30000</v>
          </cell>
          <cell r="CT636">
            <v>3836</v>
          </cell>
          <cell r="CU636">
            <v>0</v>
          </cell>
          <cell r="CV636">
            <v>0</v>
          </cell>
          <cell r="CW636">
            <v>845074</v>
          </cell>
          <cell r="CX636">
            <v>31889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400000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Q636">
            <v>1.9502844851198118</v>
          </cell>
          <cell r="DR636">
            <v>6.5207785819883766</v>
          </cell>
          <cell r="DS636">
            <v>19.208566391398204</v>
          </cell>
          <cell r="DT636">
            <v>40339.291015625</v>
          </cell>
          <cell r="DV636">
            <v>3.9459938964843801</v>
          </cell>
          <cell r="DW636">
            <v>3.369517578125</v>
          </cell>
          <cell r="DX636">
            <v>29597.844000000001</v>
          </cell>
        </row>
        <row r="637">
          <cell r="A637" t="str">
            <v>WECCAZNMSNV2025</v>
          </cell>
          <cell r="B637" t="str">
            <v>WEST</v>
          </cell>
          <cell r="C637" t="str">
            <v>WECCAZNMSNV</v>
          </cell>
          <cell r="D637">
            <v>2025</v>
          </cell>
          <cell r="F637">
            <v>184398.91200000001</v>
          </cell>
          <cell r="G637">
            <v>25172.352050781301</v>
          </cell>
          <cell r="H637">
            <v>53.95869359207154</v>
          </cell>
          <cell r="I637">
            <v>10.1704462890625</v>
          </cell>
          <cell r="J637">
            <v>0.42117602539062499</v>
          </cell>
          <cell r="K637">
            <v>19.666984374999998</v>
          </cell>
          <cell r="L637">
            <v>4.1312719726562497</v>
          </cell>
          <cell r="M637">
            <v>1.63405480957031</v>
          </cell>
          <cell r="N637">
            <v>0</v>
          </cell>
          <cell r="O637">
            <v>0.17532897949218801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3.4539499511718801</v>
          </cell>
          <cell r="U637">
            <v>1.3499370117187499</v>
          </cell>
          <cell r="V637">
            <v>3.8494335174560496E-2</v>
          </cell>
          <cell r="W637">
            <v>3.5387001037597697E-2</v>
          </cell>
          <cell r="X637">
            <v>8.7196689453125007</v>
          </cell>
          <cell r="Y637">
            <v>0.216</v>
          </cell>
          <cell r="Z637">
            <v>37.747018663406386</v>
          </cell>
          <cell r="AA637">
            <v>8.1290712890624999</v>
          </cell>
          <cell r="AB637">
            <v>0.38277914428710896</v>
          </cell>
          <cell r="AC637">
            <v>16.742625</v>
          </cell>
          <cell r="AD637">
            <v>3.4814609375000001</v>
          </cell>
          <cell r="AE637">
            <v>1.26974877929688</v>
          </cell>
          <cell r="AF637">
            <v>0</v>
          </cell>
          <cell r="AG637">
            <v>0.13500042724609401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1.0712889404296899</v>
          </cell>
          <cell r="AM637">
            <v>0.43047485351562498</v>
          </cell>
          <cell r="AN637">
            <v>3.0795469284057599E-2</v>
          </cell>
          <cell r="AO637">
            <v>1.76935005187988E-2</v>
          </cell>
          <cell r="AP637">
            <v>2.36529345703125</v>
          </cell>
          <cell r="AQ637">
            <v>0.216</v>
          </cell>
          <cell r="AR637">
            <v>214897.50433007814</v>
          </cell>
          <cell r="AS637">
            <v>62881.48</v>
          </cell>
          <cell r="AT637">
            <v>3353.1455000000001</v>
          </cell>
          <cell r="AU637">
            <v>84018.823999999993</v>
          </cell>
          <cell r="AV637">
            <v>46.510171874999997</v>
          </cell>
          <cell r="AW637">
            <v>13.5455068359375</v>
          </cell>
          <cell r="AX637">
            <v>0</v>
          </cell>
          <cell r="AY637">
            <v>50.596488281249997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9384.491</v>
          </cell>
          <cell r="BE637">
            <v>3770.95975</v>
          </cell>
          <cell r="BF637">
            <v>269.76831249999998</v>
          </cell>
          <cell r="BG637">
            <v>154.99506249999999</v>
          </cell>
          <cell r="BH637">
            <v>20719.97</v>
          </cell>
          <cell r="BI637">
            <v>-213.01621875000001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7.1027568359375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646433728</v>
          </cell>
          <cell r="BT637">
            <v>37638516</v>
          </cell>
          <cell r="BU637">
            <v>586430464</v>
          </cell>
          <cell r="BV637">
            <v>333812.8125</v>
          </cell>
          <cell r="BW637">
            <v>145858.09375</v>
          </cell>
          <cell r="BX637">
            <v>0</v>
          </cell>
          <cell r="BY637">
            <v>654900.8125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107110.28125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240470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30000</v>
          </cell>
          <cell r="CT637">
            <v>3901</v>
          </cell>
          <cell r="CU637">
            <v>0</v>
          </cell>
          <cell r="CV637">
            <v>0</v>
          </cell>
          <cell r="CW637">
            <v>869496</v>
          </cell>
          <cell r="CX637">
            <v>31889</v>
          </cell>
          <cell r="CY637">
            <v>220000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400000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Q637">
            <v>1.9850126461842041</v>
          </cell>
          <cell r="DR637">
            <v>6.6206860631305808</v>
          </cell>
          <cell r="DS637">
            <v>19.778617571742931</v>
          </cell>
          <cell r="DT637">
            <v>41103.832519531301</v>
          </cell>
          <cell r="DV637">
            <v>3.9459938964843801</v>
          </cell>
          <cell r="DW637">
            <v>3.4747868652343801</v>
          </cell>
          <cell r="DX637">
            <v>30439.132000000001</v>
          </cell>
        </row>
        <row r="638">
          <cell r="A638" t="str">
            <v>WECCAZNMSNV2026</v>
          </cell>
          <cell r="B638" t="str">
            <v>WEST</v>
          </cell>
          <cell r="C638" t="str">
            <v>WECCAZNMSNV</v>
          </cell>
          <cell r="D638">
            <v>2026</v>
          </cell>
          <cell r="F638">
            <v>187902.19200000001</v>
          </cell>
          <cell r="G638">
            <v>25480.2099609375</v>
          </cell>
          <cell r="H638">
            <v>55.15449538040162</v>
          </cell>
          <cell r="I638">
            <v>10.005898437500001</v>
          </cell>
          <cell r="J638">
            <v>0.48047000122070299</v>
          </cell>
          <cell r="K638">
            <v>20.066984375000001</v>
          </cell>
          <cell r="L638">
            <v>4.1312719726562497</v>
          </cell>
          <cell r="M638">
            <v>1.63405480957031</v>
          </cell>
          <cell r="N638">
            <v>0</v>
          </cell>
          <cell r="O638">
            <v>0.17532897949218801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3.4539499511718801</v>
          </cell>
          <cell r="U638">
            <v>1.3799370117187499</v>
          </cell>
          <cell r="V638">
            <v>3.8494335174560496E-2</v>
          </cell>
          <cell r="W638">
            <v>3.5387001037597697E-2</v>
          </cell>
          <cell r="X638">
            <v>9.590724609375</v>
          </cell>
          <cell r="Y638">
            <v>0.216</v>
          </cell>
          <cell r="Z638">
            <v>38.345101396560679</v>
          </cell>
          <cell r="AA638">
            <v>8.0018725585937496</v>
          </cell>
          <cell r="AB638">
            <v>0.43945761108398396</v>
          </cell>
          <cell r="AC638">
            <v>17.130624999999998</v>
          </cell>
          <cell r="AD638">
            <v>3.4791774902343802</v>
          </cell>
          <cell r="AE638">
            <v>1.2697196044921899</v>
          </cell>
          <cell r="AF638">
            <v>0</v>
          </cell>
          <cell r="AG638">
            <v>0.13487588500976599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1.0712889404296899</v>
          </cell>
          <cell r="AM638">
            <v>0.44005822753906298</v>
          </cell>
          <cell r="AN638">
            <v>3.0795469284057599E-2</v>
          </cell>
          <cell r="AO638">
            <v>1.76935005187988E-2</v>
          </cell>
          <cell r="AP638">
            <v>2.7421982421875</v>
          </cell>
          <cell r="AQ638">
            <v>0.216</v>
          </cell>
          <cell r="AR638">
            <v>217343.23928222654</v>
          </cell>
          <cell r="AS638">
            <v>60306.828000000001</v>
          </cell>
          <cell r="AT638">
            <v>3849.6487499999998</v>
          </cell>
          <cell r="AU638">
            <v>86071.8</v>
          </cell>
          <cell r="AV638">
            <v>43.150242187499998</v>
          </cell>
          <cell r="AW638">
            <v>13.993201171875</v>
          </cell>
          <cell r="AX638">
            <v>0</v>
          </cell>
          <cell r="AY638">
            <v>50.596488281249997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9384.49</v>
          </cell>
          <cell r="BE638">
            <v>3854.9102499999999</v>
          </cell>
          <cell r="BF638">
            <v>269.76831249999998</v>
          </cell>
          <cell r="BG638">
            <v>154.99506249999999</v>
          </cell>
          <cell r="BH638">
            <v>24021.657999999999</v>
          </cell>
          <cell r="BI638">
            <v>-218.62978125000001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7.1027568359375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618220928</v>
          </cell>
          <cell r="BT638">
            <v>43134804</v>
          </cell>
          <cell r="BU638">
            <v>598623488</v>
          </cell>
          <cell r="BV638">
            <v>309690.125</v>
          </cell>
          <cell r="BW638">
            <v>151021.984375</v>
          </cell>
          <cell r="BX638">
            <v>0</v>
          </cell>
          <cell r="BY638">
            <v>654900.8125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107110.28125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30000</v>
          </cell>
          <cell r="CT638">
            <v>4043</v>
          </cell>
          <cell r="CU638">
            <v>0</v>
          </cell>
          <cell r="CV638">
            <v>0</v>
          </cell>
          <cell r="CW638">
            <v>871819</v>
          </cell>
          <cell r="CX638">
            <v>32846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400000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Q638">
            <v>2.0180934816234495</v>
          </cell>
          <cell r="DR638">
            <v>6.5929571410335308</v>
          </cell>
          <cell r="DS638">
            <v>20.150529977132059</v>
          </cell>
          <cell r="DT638">
            <v>41861.462890625</v>
          </cell>
          <cell r="DV638">
            <v>3.9459938964843801</v>
          </cell>
          <cell r="DW638">
            <v>3.3713388671875002</v>
          </cell>
          <cell r="DX638">
            <v>29532.928</v>
          </cell>
        </row>
        <row r="639">
          <cell r="A639" t="str">
            <v>WECCAZNMSNV2027</v>
          </cell>
          <cell r="B639" t="str">
            <v>WEST</v>
          </cell>
          <cell r="C639" t="str">
            <v>WECCAZNMSNV</v>
          </cell>
          <cell r="D639">
            <v>2027</v>
          </cell>
          <cell r="F639">
            <v>191369.78400000001</v>
          </cell>
          <cell r="G639">
            <v>25866.5246582031</v>
          </cell>
          <cell r="H639">
            <v>56.467907489776614</v>
          </cell>
          <cell r="I639">
            <v>10.005898437500001</v>
          </cell>
          <cell r="J639">
            <v>0.48047000122070299</v>
          </cell>
          <cell r="K639">
            <v>20.466984374999999</v>
          </cell>
          <cell r="L639">
            <v>4.1312719726562497</v>
          </cell>
          <cell r="M639">
            <v>1.63405480957031</v>
          </cell>
          <cell r="N639">
            <v>0</v>
          </cell>
          <cell r="O639">
            <v>0.17532897949218801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3.4539499511718801</v>
          </cell>
          <cell r="U639">
            <v>1.40993701171875</v>
          </cell>
          <cell r="V639">
            <v>3.8494335174560496E-2</v>
          </cell>
          <cell r="W639">
            <v>3.5387001037597697E-2</v>
          </cell>
          <cell r="X639">
            <v>10.47413671875</v>
          </cell>
          <cell r="Y639">
            <v>0.216</v>
          </cell>
          <cell r="Z639">
            <v>38.85115501594543</v>
          </cell>
          <cell r="AA639">
            <v>8.0018242187500004</v>
          </cell>
          <cell r="AB639">
            <v>0.43945761108398396</v>
          </cell>
          <cell r="AC639">
            <v>17.518625</v>
          </cell>
          <cell r="AD639">
            <v>3.4768491210937502</v>
          </cell>
          <cell r="AE639">
            <v>1.2696302490234399</v>
          </cell>
          <cell r="AF639">
            <v>0</v>
          </cell>
          <cell r="AG639">
            <v>0.134636901855469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1.0712889404296899</v>
          </cell>
          <cell r="AM639">
            <v>0.44964160156249999</v>
          </cell>
          <cell r="AN639">
            <v>3.0795469284057599E-2</v>
          </cell>
          <cell r="AO639">
            <v>1.76935005187988E-2</v>
          </cell>
          <cell r="AP639">
            <v>2.9986499023437498</v>
          </cell>
          <cell r="AQ639">
            <v>0.216</v>
          </cell>
          <cell r="AR639">
            <v>220462.51266503904</v>
          </cell>
          <cell r="AS639">
            <v>59672.216</v>
          </cell>
          <cell r="AT639">
            <v>3849.6487499999998</v>
          </cell>
          <cell r="AU639">
            <v>88780.656000000003</v>
          </cell>
          <cell r="AV639">
            <v>42.821605468750001</v>
          </cell>
          <cell r="AW639">
            <v>13.602876953125</v>
          </cell>
          <cell r="AX639">
            <v>0</v>
          </cell>
          <cell r="AY639">
            <v>50.596488281249997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9384.491</v>
          </cell>
          <cell r="BE639">
            <v>3938.8604999999998</v>
          </cell>
          <cell r="BF639">
            <v>269.76831249999998</v>
          </cell>
          <cell r="BG639">
            <v>154.99506249999999</v>
          </cell>
          <cell r="BH639">
            <v>26268.171999999999</v>
          </cell>
          <cell r="BI639">
            <v>-230.7266875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7.1027568359375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611838016</v>
          </cell>
          <cell r="BT639">
            <v>43134804</v>
          </cell>
          <cell r="BU639">
            <v>615850368</v>
          </cell>
          <cell r="BV639">
            <v>303489.71875</v>
          </cell>
          <cell r="BW639">
            <v>146913.46875</v>
          </cell>
          <cell r="BX639">
            <v>0</v>
          </cell>
          <cell r="BY639">
            <v>654900.8125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107110.28125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30000</v>
          </cell>
          <cell r="CT639">
            <v>4115</v>
          </cell>
          <cell r="CU639">
            <v>0</v>
          </cell>
          <cell r="CV639">
            <v>0</v>
          </cell>
          <cell r="CW639">
            <v>889091</v>
          </cell>
          <cell r="CX639">
            <v>33832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400000</v>
          </cell>
          <cell r="DF639">
            <v>0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Q639">
            <v>2.0485244333036019</v>
          </cell>
          <cell r="DR639">
            <v>6.7093651554008655</v>
          </cell>
          <cell r="DS639">
            <v>20.531761883050091</v>
          </cell>
          <cell r="DT639">
            <v>42601.140625</v>
          </cell>
          <cell r="DV639">
            <v>3.9459938964843801</v>
          </cell>
          <cell r="DW639">
            <v>3.2260624999999998</v>
          </cell>
          <cell r="DX639">
            <v>28260.308000000001</v>
          </cell>
        </row>
        <row r="640">
          <cell r="A640" t="str">
            <v>WECCAZNMSNV2028</v>
          </cell>
          <cell r="B640" t="str">
            <v>WEST</v>
          </cell>
          <cell r="C640" t="str">
            <v>WECCAZNMSNV</v>
          </cell>
          <cell r="D640">
            <v>2028</v>
          </cell>
          <cell r="F640">
            <v>195048.38399999999</v>
          </cell>
          <cell r="G640">
            <v>26389.5690917969</v>
          </cell>
          <cell r="H640">
            <v>57.800148365020767</v>
          </cell>
          <cell r="I640">
            <v>10.005898437500001</v>
          </cell>
          <cell r="J640">
            <v>0.48047000122070299</v>
          </cell>
          <cell r="K640">
            <v>20.868640625000001</v>
          </cell>
          <cell r="L640">
            <v>4.1318696289062498</v>
          </cell>
          <cell r="M640">
            <v>1.63406530761719</v>
          </cell>
          <cell r="N640">
            <v>0</v>
          </cell>
          <cell r="O640">
            <v>0.175365051269531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3.4539499511718801</v>
          </cell>
          <cell r="U640">
            <v>1.4398819580078099</v>
          </cell>
          <cell r="V640">
            <v>3.8494670867919897E-2</v>
          </cell>
          <cell r="W640">
            <v>3.5387001037597697E-2</v>
          </cell>
          <cell r="X640">
            <v>11.374131835937501</v>
          </cell>
          <cell r="Y640">
            <v>0.216</v>
          </cell>
          <cell r="Z640">
            <v>39.614746667861937</v>
          </cell>
          <cell r="AA640">
            <v>8.0024379882812493</v>
          </cell>
          <cell r="AB640">
            <v>0.43954339599609399</v>
          </cell>
          <cell r="AC640">
            <v>17.905484375</v>
          </cell>
          <cell r="AD640">
            <v>3.4748437499999998</v>
          </cell>
          <cell r="AE640">
            <v>1.2693344726562501</v>
          </cell>
          <cell r="AF640">
            <v>0</v>
          </cell>
          <cell r="AG640">
            <v>0.13444166564941401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1.0709385986328099</v>
          </cell>
          <cell r="AM640">
            <v>0.459431182861328</v>
          </cell>
          <cell r="AN640">
            <v>3.0795736312866199E-2</v>
          </cell>
          <cell r="AO640">
            <v>1.76935005187988E-2</v>
          </cell>
          <cell r="AP640">
            <v>3.2571342773437499</v>
          </cell>
          <cell r="AQ640">
            <v>0.216</v>
          </cell>
          <cell r="AR640">
            <v>225393.76693115235</v>
          </cell>
          <cell r="AS640">
            <v>59251.512000000002</v>
          </cell>
          <cell r="AT640">
            <v>3860.9492500000001</v>
          </cell>
          <cell r="AU640">
            <v>90614.767999999996</v>
          </cell>
          <cell r="AV640">
            <v>46.268425781250002</v>
          </cell>
          <cell r="AW640">
            <v>11.9217080078125</v>
          </cell>
          <cell r="AX640">
            <v>0</v>
          </cell>
          <cell r="AY640">
            <v>50.807519531250001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9407.1239999999998</v>
          </cell>
          <cell r="BE640">
            <v>4035.6437500000002</v>
          </cell>
          <cell r="BF640">
            <v>270.50975</v>
          </cell>
          <cell r="BG640">
            <v>155.41970312500001</v>
          </cell>
          <cell r="BH640">
            <v>28610.666000000001</v>
          </cell>
          <cell r="BI640">
            <v>-238.244703125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7.1315278320312503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607792704</v>
          </cell>
          <cell r="BT640">
            <v>43261428</v>
          </cell>
          <cell r="BU640">
            <v>627117760</v>
          </cell>
          <cell r="BV640">
            <v>331096.6875</v>
          </cell>
          <cell r="BW640">
            <v>128500.859375</v>
          </cell>
          <cell r="BX640">
            <v>0</v>
          </cell>
          <cell r="BY640">
            <v>657633.125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107544.15625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30000</v>
          </cell>
          <cell r="CT640">
            <v>4173</v>
          </cell>
          <cell r="CU640">
            <v>0</v>
          </cell>
          <cell r="CV640">
            <v>0</v>
          </cell>
          <cell r="CW640">
            <v>907816</v>
          </cell>
          <cell r="CX640">
            <v>34846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400000</v>
          </cell>
          <cell r="DF640">
            <v>0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Q640">
            <v>2.083960315193254</v>
          </cell>
          <cell r="DR640">
            <v>6.9224271371297155</v>
          </cell>
          <cell r="DS640">
            <v>21.071717216909548</v>
          </cell>
          <cell r="DT640">
            <v>43330.057128906301</v>
          </cell>
          <cell r="DV640">
            <v>3.9459938964843801</v>
          </cell>
          <cell r="DW640">
            <v>3.3366677246093799</v>
          </cell>
          <cell r="DX640">
            <v>29309.29</v>
          </cell>
        </row>
        <row r="641">
          <cell r="A641" t="str">
            <v>WECCAZNMSNV2029</v>
          </cell>
          <cell r="B641" t="str">
            <v>WEST</v>
          </cell>
          <cell r="C641" t="str">
            <v>WECCAZNMSNV</v>
          </cell>
          <cell r="D641">
            <v>2029</v>
          </cell>
          <cell r="F641">
            <v>198205.39199999999</v>
          </cell>
          <cell r="G641">
            <v>26733.6481933594</v>
          </cell>
          <cell r="H641">
            <v>58.949769031524667</v>
          </cell>
          <cell r="I641">
            <v>10.005898437500001</v>
          </cell>
          <cell r="J641">
            <v>0.67259326171875</v>
          </cell>
          <cell r="K641">
            <v>20.866984375000001</v>
          </cell>
          <cell r="L641">
            <v>4.1312719726562497</v>
          </cell>
          <cell r="M641">
            <v>1.63405480957031</v>
          </cell>
          <cell r="N641">
            <v>0</v>
          </cell>
          <cell r="O641">
            <v>0.17532897949218801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3.4539499511718801</v>
          </cell>
          <cell r="U641">
            <v>1.46993701171875</v>
          </cell>
          <cell r="V641">
            <v>3.8494335174560496E-2</v>
          </cell>
          <cell r="W641">
            <v>3.5387001037597697E-2</v>
          </cell>
          <cell r="X641">
            <v>12.303875</v>
          </cell>
          <cell r="Y641">
            <v>0.216</v>
          </cell>
          <cell r="Z641">
            <v>40.098407258987436</v>
          </cell>
          <cell r="AA641">
            <v>8.0017490234374993</v>
          </cell>
          <cell r="AB641">
            <v>0.612587951660156</v>
          </cell>
          <cell r="AC641">
            <v>17.906624999999998</v>
          </cell>
          <cell r="AD641">
            <v>3.4714707031250001</v>
          </cell>
          <cell r="AE641">
            <v>1.26938452148438</v>
          </cell>
          <cell r="AF641">
            <v>0</v>
          </cell>
          <cell r="AG641">
            <v>0.13391490173339801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1.0712889404296899</v>
          </cell>
          <cell r="AM641">
            <v>0.46880838012695303</v>
          </cell>
          <cell r="AN641">
            <v>3.0795469284057599E-2</v>
          </cell>
          <cell r="AO641">
            <v>1.76935005187988E-2</v>
          </cell>
          <cell r="AP641">
            <v>3.5267499999999998</v>
          </cell>
          <cell r="AQ641">
            <v>0.216</v>
          </cell>
          <cell r="AR641">
            <v>227512.82216113282</v>
          </cell>
          <cell r="AS641">
            <v>58661.328000000001</v>
          </cell>
          <cell r="AT641">
            <v>5366.2704999999996</v>
          </cell>
          <cell r="AU641">
            <v>89270.12</v>
          </cell>
          <cell r="AV641">
            <v>45.253144531250001</v>
          </cell>
          <cell r="AW641">
            <v>17.584005859375001</v>
          </cell>
          <cell r="AX641">
            <v>0</v>
          </cell>
          <cell r="AY641">
            <v>50.596488281249997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9384.4879999999994</v>
          </cell>
          <cell r="BE641">
            <v>4106.7612499999996</v>
          </cell>
          <cell r="BF641">
            <v>269.76831249999998</v>
          </cell>
          <cell r="BG641">
            <v>154.99506249999999</v>
          </cell>
          <cell r="BH641">
            <v>30894.33</v>
          </cell>
          <cell r="BI641">
            <v>-248.70335937499999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7.1027568359375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601944576</v>
          </cell>
          <cell r="BT641">
            <v>59923808</v>
          </cell>
          <cell r="BU641">
            <v>617954368</v>
          </cell>
          <cell r="BV641">
            <v>321632.40625</v>
          </cell>
          <cell r="BW641">
            <v>189906.6875</v>
          </cell>
          <cell r="BX641">
            <v>0</v>
          </cell>
          <cell r="BY641">
            <v>654900.8125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107110.28125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255000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30000</v>
          </cell>
          <cell r="CT641">
            <v>4261</v>
          </cell>
          <cell r="CU641">
            <v>0</v>
          </cell>
          <cell r="CV641">
            <v>0</v>
          </cell>
          <cell r="CW641">
            <v>938003</v>
          </cell>
          <cell r="CX641">
            <v>35892</v>
          </cell>
          <cell r="CY641">
            <v>0</v>
          </cell>
          <cell r="CZ641">
            <v>59000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0</v>
          </cell>
          <cell r="DM641">
            <v>0</v>
          </cell>
          <cell r="DN641">
            <v>0</v>
          </cell>
          <cell r="DQ641">
            <v>2.1151446923246304</v>
          </cell>
          <cell r="DR641">
            <v>7.1643502000458392</v>
          </cell>
          <cell r="DS641">
            <v>21.629837928041891</v>
          </cell>
          <cell r="DT641">
            <v>44041.878417968801</v>
          </cell>
          <cell r="DV641">
            <v>3.9459938964843801</v>
          </cell>
          <cell r="DW641">
            <v>3.3713388671875002</v>
          </cell>
          <cell r="DX641">
            <v>29532.928</v>
          </cell>
        </row>
        <row r="642">
          <cell r="A642" t="str">
            <v>WECCAZNMSNV2030</v>
          </cell>
          <cell r="B642" t="str">
            <v>WEST</v>
          </cell>
          <cell r="C642" t="str">
            <v>WECCAZNMSNV</v>
          </cell>
          <cell r="D642">
            <v>2030</v>
          </cell>
          <cell r="F642">
            <v>201701.78400000001</v>
          </cell>
          <cell r="G642">
            <v>27222.976074218801</v>
          </cell>
          <cell r="H642">
            <v>60.103002429962167</v>
          </cell>
          <cell r="I642">
            <v>10.005898437500001</v>
          </cell>
          <cell r="J642">
            <v>0.87108642578124995</v>
          </cell>
          <cell r="K642">
            <v>20.866984375000001</v>
          </cell>
          <cell r="L642">
            <v>4.1312719726562497</v>
          </cell>
          <cell r="M642">
            <v>1.5750548095703101</v>
          </cell>
          <cell r="N642">
            <v>0</v>
          </cell>
          <cell r="O642">
            <v>0.17532897949218801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3.4539499511718801</v>
          </cell>
          <cell r="U642">
            <v>1.49993701171875</v>
          </cell>
          <cell r="V642">
            <v>3.8494335174560496E-2</v>
          </cell>
          <cell r="W642">
            <v>3.5387001037597697E-2</v>
          </cell>
          <cell r="X642">
            <v>13.287615234375</v>
          </cell>
          <cell r="Y642">
            <v>0.216</v>
          </cell>
          <cell r="Z642">
            <v>40.523960863113423</v>
          </cell>
          <cell r="AA642">
            <v>8.0016723632812496</v>
          </cell>
          <cell r="AB642">
            <v>0.79490075683593797</v>
          </cell>
          <cell r="AC642">
            <v>17.906624999999998</v>
          </cell>
          <cell r="AD642">
            <v>3.468166015625</v>
          </cell>
          <cell r="AE642">
            <v>1.2235335693359399</v>
          </cell>
          <cell r="AF642">
            <v>0</v>
          </cell>
          <cell r="AG642">
            <v>0.13360711669921901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1.0712889404296899</v>
          </cell>
          <cell r="AM642">
            <v>0.47839175415039104</v>
          </cell>
          <cell r="AN642">
            <v>3.0795469284057599E-2</v>
          </cell>
          <cell r="AO642">
            <v>1.76935005187988E-2</v>
          </cell>
          <cell r="AP642">
            <v>3.8126633300781299</v>
          </cell>
          <cell r="AQ642">
            <v>0.216</v>
          </cell>
          <cell r="AR642">
            <v>231510.40482519526</v>
          </cell>
          <cell r="AS642">
            <v>58197.08</v>
          </cell>
          <cell r="AT642">
            <v>6963.3305</v>
          </cell>
          <cell r="AU642">
            <v>89570.240000000005</v>
          </cell>
          <cell r="AV642">
            <v>52.466703125000002</v>
          </cell>
          <cell r="AW642">
            <v>23.663861328125002</v>
          </cell>
          <cell r="AX642">
            <v>0</v>
          </cell>
          <cell r="AY642">
            <v>50.596488281249997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9384.482</v>
          </cell>
          <cell r="BE642">
            <v>4190.7117500000004</v>
          </cell>
          <cell r="BF642">
            <v>269.76831249999998</v>
          </cell>
          <cell r="BG642">
            <v>154.99506249999999</v>
          </cell>
          <cell r="BH642">
            <v>33398.93</v>
          </cell>
          <cell r="BI642">
            <v>-262.09860937500002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7.1027568359375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597516800</v>
          </cell>
          <cell r="BT642">
            <v>77025160</v>
          </cell>
          <cell r="BU642">
            <v>620415488</v>
          </cell>
          <cell r="BV642">
            <v>378515.5</v>
          </cell>
          <cell r="BW642">
            <v>255029.046875</v>
          </cell>
          <cell r="BX642">
            <v>0</v>
          </cell>
          <cell r="BY642">
            <v>654900.8125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107110.28125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180000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30000</v>
          </cell>
          <cell r="CT642">
            <v>4355</v>
          </cell>
          <cell r="CU642">
            <v>0</v>
          </cell>
          <cell r="CV642">
            <v>0</v>
          </cell>
          <cell r="CW642">
            <v>1006143</v>
          </cell>
          <cell r="CX642">
            <v>36969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Q642">
            <v>2.1523043368822434</v>
          </cell>
          <cell r="DR642">
            <v>7.4138518282767309</v>
          </cell>
          <cell r="DS642">
            <v>22.18073933801978</v>
          </cell>
          <cell r="DT642">
            <v>44776.1171875</v>
          </cell>
          <cell r="DV642">
            <v>3.9459938964843801</v>
          </cell>
          <cell r="DW642">
            <v>3.3686230468749998</v>
          </cell>
          <cell r="DX642">
            <v>29509.135999999999</v>
          </cell>
        </row>
        <row r="643">
          <cell r="A643" t="str">
            <v>WECCAZNMSNV2031</v>
          </cell>
          <cell r="B643" t="str">
            <v>WEST</v>
          </cell>
          <cell r="C643" t="str">
            <v>WECCAZNMSNV</v>
          </cell>
          <cell r="D643">
            <v>2031</v>
          </cell>
          <cell r="F643">
            <v>205203</v>
          </cell>
          <cell r="G643">
            <v>27757.206542968801</v>
          </cell>
          <cell r="H643">
            <v>61.668883899688737</v>
          </cell>
          <cell r="I643">
            <v>10.005898437500001</v>
          </cell>
          <cell r="J643">
            <v>1.2017713623046899</v>
          </cell>
          <cell r="K643">
            <v>20.866984375000001</v>
          </cell>
          <cell r="L643">
            <v>4.1312719726562497</v>
          </cell>
          <cell r="M643">
            <v>1.5750548095703101</v>
          </cell>
          <cell r="N643">
            <v>0</v>
          </cell>
          <cell r="O643">
            <v>0.17532897949218801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3.4539499511718801</v>
          </cell>
          <cell r="U643">
            <v>1.5299370117187501</v>
          </cell>
          <cell r="V643">
            <v>3.8494335174560496E-2</v>
          </cell>
          <cell r="W643">
            <v>3.5387001037597697E-2</v>
          </cell>
          <cell r="X643">
            <v>14.342126953125</v>
          </cell>
          <cell r="Y643">
            <v>0.216</v>
          </cell>
          <cell r="Z643">
            <v>41.167559144973772</v>
          </cell>
          <cell r="AA643">
            <v>8.0017124023437507</v>
          </cell>
          <cell r="AB643">
            <v>1.0953245849609401</v>
          </cell>
          <cell r="AC643">
            <v>17.906624999999998</v>
          </cell>
          <cell r="AD643">
            <v>3.4727885742187499</v>
          </cell>
          <cell r="AE643">
            <v>1.2237591552734399</v>
          </cell>
          <cell r="AF643">
            <v>0</v>
          </cell>
          <cell r="AG643">
            <v>0.13417536926269499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0.99254028320312504</v>
          </cell>
          <cell r="AM643">
            <v>0.48797512817382799</v>
          </cell>
          <cell r="AN643">
            <v>3.0795469284057599E-2</v>
          </cell>
          <cell r="AO643">
            <v>1.76935005187988E-2</v>
          </cell>
          <cell r="AP643">
            <v>4.1181186523437496</v>
          </cell>
          <cell r="AQ643">
            <v>0.216</v>
          </cell>
          <cell r="AR643">
            <v>235893.86665917971</v>
          </cell>
          <cell r="AS643">
            <v>57485.8</v>
          </cell>
          <cell r="AT643">
            <v>9595.0439999999999</v>
          </cell>
          <cell r="AU643">
            <v>89082.911999999997</v>
          </cell>
          <cell r="AV643">
            <v>56.560710937499998</v>
          </cell>
          <cell r="AW643">
            <v>24.324578124999999</v>
          </cell>
          <cell r="AX643">
            <v>0</v>
          </cell>
          <cell r="AY643">
            <v>50.596488281249997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8694.6229999999996</v>
          </cell>
          <cell r="BE643">
            <v>4274.6620000000003</v>
          </cell>
          <cell r="BF643">
            <v>269.76831249999998</v>
          </cell>
          <cell r="BG643">
            <v>154.99506249999999</v>
          </cell>
          <cell r="BH643">
            <v>36074.720000000001</v>
          </cell>
          <cell r="BI643">
            <v>-274.88825000000003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7.1027568359375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590852736</v>
          </cell>
          <cell r="BT643">
            <v>104739360</v>
          </cell>
          <cell r="BU643">
            <v>617268480</v>
          </cell>
          <cell r="BV643">
            <v>419220.59375</v>
          </cell>
          <cell r="BW643">
            <v>262405.59375</v>
          </cell>
          <cell r="BX643">
            <v>0</v>
          </cell>
          <cell r="BY643">
            <v>654900.8125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107110.28125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380000</v>
          </cell>
          <cell r="CO643">
            <v>0</v>
          </cell>
          <cell r="CP643">
            <v>0</v>
          </cell>
          <cell r="CQ643">
            <v>200000</v>
          </cell>
          <cell r="CR643">
            <v>0</v>
          </cell>
          <cell r="CS643">
            <v>30000</v>
          </cell>
          <cell r="CT643">
            <v>4437</v>
          </cell>
          <cell r="CU643">
            <v>0</v>
          </cell>
          <cell r="CV643">
            <v>0</v>
          </cell>
          <cell r="CW643">
            <v>1078202</v>
          </cell>
          <cell r="CX643">
            <v>38078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Q643">
            <v>2.1990657245598335</v>
          </cell>
          <cell r="DR643">
            <v>7.6005800587776653</v>
          </cell>
          <cell r="DS643">
            <v>22.723090183155971</v>
          </cell>
          <cell r="DT643">
            <v>45506.7236328125</v>
          </cell>
          <cell r="DV643">
            <v>4.0966787109374998</v>
          </cell>
          <cell r="DW643">
            <v>3.4700510253906298</v>
          </cell>
          <cell r="DX643">
            <v>30397.646000000001</v>
          </cell>
        </row>
        <row r="644">
          <cell r="A644" t="str">
            <v>WECCAZNMSNV2032</v>
          </cell>
          <cell r="B644" t="str">
            <v>WEST</v>
          </cell>
          <cell r="C644" t="str">
            <v>WECCAZNMSNV</v>
          </cell>
          <cell r="D644">
            <v>2032</v>
          </cell>
          <cell r="F644">
            <v>208918.8</v>
          </cell>
          <cell r="G644">
            <v>28010.617675781301</v>
          </cell>
          <cell r="H644">
            <v>62.892211078643804</v>
          </cell>
          <cell r="I644">
            <v>9.9390341796874999</v>
          </cell>
          <cell r="J644">
            <v>1.2954699707031301</v>
          </cell>
          <cell r="K644">
            <v>20.868640625000001</v>
          </cell>
          <cell r="L644">
            <v>4.1318696289062498</v>
          </cell>
          <cell r="M644">
            <v>1.5750653076171901</v>
          </cell>
          <cell r="N644">
            <v>0</v>
          </cell>
          <cell r="O644">
            <v>0.175365051269531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3.4539499511718801</v>
          </cell>
          <cell r="U644">
            <v>1.55988195800781</v>
          </cell>
          <cell r="V644">
            <v>3.8494670867919897E-2</v>
          </cell>
          <cell r="W644">
            <v>3.5387001037597697E-2</v>
          </cell>
          <cell r="X644">
            <v>15.45705859375</v>
          </cell>
          <cell r="Y644">
            <v>0.216</v>
          </cell>
          <cell r="Z644">
            <v>41.478770944595354</v>
          </cell>
          <cell r="AA644">
            <v>7.9526035156250003</v>
          </cell>
          <cell r="AB644">
            <v>1.1851214599609401</v>
          </cell>
          <cell r="AC644">
            <v>17.905484375</v>
          </cell>
          <cell r="AD644">
            <v>3.4706081542968801</v>
          </cell>
          <cell r="AE644">
            <v>1.2233916015624999</v>
          </cell>
          <cell r="AF644">
            <v>0</v>
          </cell>
          <cell r="AG644">
            <v>0.13381198120117199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0.99221179199218801</v>
          </cell>
          <cell r="AM644">
            <v>0.49778344726562501</v>
          </cell>
          <cell r="AN644">
            <v>3.0795736312866199E-2</v>
          </cell>
          <cell r="AO644">
            <v>1.76935005187988E-2</v>
          </cell>
          <cell r="AP644">
            <v>4.43523291015625</v>
          </cell>
          <cell r="AQ644">
            <v>0.216</v>
          </cell>
          <cell r="AR644">
            <v>238456.64032470703</v>
          </cell>
          <cell r="AS644">
            <v>56603.192000000003</v>
          </cell>
          <cell r="AT644">
            <v>10410.107</v>
          </cell>
          <cell r="AU644">
            <v>89087.104000000007</v>
          </cell>
          <cell r="AV644">
            <v>64.784066406250005</v>
          </cell>
          <cell r="AW644">
            <v>29.404726562499999</v>
          </cell>
          <cell r="AX644">
            <v>0</v>
          </cell>
          <cell r="AY644">
            <v>50.807519531250001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8715.5169999999998</v>
          </cell>
          <cell r="BE644">
            <v>4372.5294999999996</v>
          </cell>
          <cell r="BF644">
            <v>270.50975</v>
          </cell>
          <cell r="BG644">
            <v>155.41970312500001</v>
          </cell>
          <cell r="BH644">
            <v>38959.084000000003</v>
          </cell>
          <cell r="BI644">
            <v>-292.94846875000002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7.1315278320312503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581940672</v>
          </cell>
          <cell r="BT644">
            <v>113333632</v>
          </cell>
          <cell r="BU644">
            <v>617444992</v>
          </cell>
          <cell r="BV644">
            <v>483060.90625</v>
          </cell>
          <cell r="BW644">
            <v>317348.125</v>
          </cell>
          <cell r="BX644">
            <v>0</v>
          </cell>
          <cell r="BY644">
            <v>657633.125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107544.15625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30000</v>
          </cell>
          <cell r="CT644">
            <v>4522</v>
          </cell>
          <cell r="CU644">
            <v>0</v>
          </cell>
          <cell r="CV644">
            <v>0</v>
          </cell>
          <cell r="CW644">
            <v>1136026</v>
          </cell>
          <cell r="CX644">
            <v>39220</v>
          </cell>
          <cell r="CY644">
            <v>266000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Q644">
            <v>2.240012492201267</v>
          </cell>
          <cell r="DR644">
            <v>7.7929824718701415</v>
          </cell>
          <cell r="DS644">
            <v>23.273118152526099</v>
          </cell>
          <cell r="DT644">
            <v>46237.7802734375</v>
          </cell>
          <cell r="DV644">
            <v>4.1459941406249996</v>
          </cell>
          <cell r="DW644">
            <v>3.41803247070313</v>
          </cell>
          <cell r="DX644">
            <v>30023.998</v>
          </cell>
        </row>
        <row r="645">
          <cell r="A645" t="str">
            <v>WECCAZNMSNV2033</v>
          </cell>
          <cell r="B645" t="str">
            <v>WEST</v>
          </cell>
          <cell r="C645" t="str">
            <v>WECCAZNMSNV</v>
          </cell>
          <cell r="D645">
            <v>2033</v>
          </cell>
          <cell r="F645">
            <v>212049.6</v>
          </cell>
          <cell r="G645">
            <v>28545.688964843801</v>
          </cell>
          <cell r="H645">
            <v>64.277682117462177</v>
          </cell>
          <cell r="I645">
            <v>9.6844462890624996</v>
          </cell>
          <cell r="J645">
            <v>1.2954699707031301</v>
          </cell>
          <cell r="K645">
            <v>21.266984375</v>
          </cell>
          <cell r="L645">
            <v>4.1312719726562497</v>
          </cell>
          <cell r="M645">
            <v>1.5750548095703101</v>
          </cell>
          <cell r="N645">
            <v>0</v>
          </cell>
          <cell r="O645">
            <v>0.17532897949218801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3.4539499511718801</v>
          </cell>
          <cell r="U645">
            <v>1.5899370117187499</v>
          </cell>
          <cell r="V645">
            <v>3.8494335174560496E-2</v>
          </cell>
          <cell r="W645">
            <v>3.5387001037597697E-2</v>
          </cell>
          <cell r="X645">
            <v>16.66936328125</v>
          </cell>
          <cell r="Y645">
            <v>0.216</v>
          </cell>
          <cell r="Z645">
            <v>42.225490968704229</v>
          </cell>
          <cell r="AA645">
            <v>7.75674462890625</v>
          </cell>
          <cell r="AB645">
            <v>1.1848901367187501</v>
          </cell>
          <cell r="AC645">
            <v>18.294625</v>
          </cell>
          <cell r="AD645">
            <v>3.4668947753906298</v>
          </cell>
          <cell r="AE645">
            <v>1.2234266357421899</v>
          </cell>
          <cell r="AF645">
            <v>0</v>
          </cell>
          <cell r="AG645">
            <v>0.13364076232910199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0.99254028320312504</v>
          </cell>
          <cell r="AM645">
            <v>0.50714187622070306</v>
          </cell>
          <cell r="AN645">
            <v>3.0795469284057599E-2</v>
          </cell>
          <cell r="AO645">
            <v>1.76935005187988E-2</v>
          </cell>
          <cell r="AP645">
            <v>4.78639453125</v>
          </cell>
          <cell r="AQ645">
            <v>0.216</v>
          </cell>
          <cell r="AR645">
            <v>242182.41376855469</v>
          </cell>
          <cell r="AS645">
            <v>54342.696000000004</v>
          </cell>
          <cell r="AT645">
            <v>10379.637000000001</v>
          </cell>
          <cell r="AU645">
            <v>90455.343999999997</v>
          </cell>
          <cell r="AV645">
            <v>64.796851562499995</v>
          </cell>
          <cell r="AW645">
            <v>27.850390624999999</v>
          </cell>
          <cell r="AX645">
            <v>0</v>
          </cell>
          <cell r="AY645">
            <v>50.596488281249997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8694.5190000000002</v>
          </cell>
          <cell r="BE645">
            <v>4442.5630000000001</v>
          </cell>
          <cell r="BF645">
            <v>269.76831249999998</v>
          </cell>
          <cell r="BG645">
            <v>154.99506249999999</v>
          </cell>
          <cell r="BH645">
            <v>41928.815999999999</v>
          </cell>
          <cell r="BI645">
            <v>-301.07309375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7.1027568359375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557854592</v>
          </cell>
          <cell r="BT645">
            <v>113001920</v>
          </cell>
          <cell r="BU645">
            <v>625146240</v>
          </cell>
          <cell r="BV645">
            <v>487558.96875</v>
          </cell>
          <cell r="BW645">
            <v>300314.78125</v>
          </cell>
          <cell r="BX645">
            <v>0</v>
          </cell>
          <cell r="BY645">
            <v>654900.8125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107110.28125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30000</v>
          </cell>
          <cell r="CT645">
            <v>4614</v>
          </cell>
          <cell r="CU645">
            <v>0</v>
          </cell>
          <cell r="CV645">
            <v>0</v>
          </cell>
          <cell r="CW645">
            <v>1246562</v>
          </cell>
          <cell r="CX645">
            <v>40397</v>
          </cell>
          <cell r="CY645">
            <v>220000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400000</v>
          </cell>
          <cell r="DF645">
            <v>0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Q645">
            <v>2.2810334776270875</v>
          </cell>
          <cell r="DR645">
            <v>7.9352008899549649</v>
          </cell>
          <cell r="DS645">
            <v>23.855658119956757</v>
          </cell>
          <cell r="DT645">
            <v>46939.7587890625</v>
          </cell>
          <cell r="DV645">
            <v>4.1459941406249996</v>
          </cell>
          <cell r="DW645">
            <v>3.6147033691406301</v>
          </cell>
          <cell r="DX645">
            <v>31664.802</v>
          </cell>
        </row>
        <row r="646">
          <cell r="A646" t="str">
            <v>WECCAZNMSNV2034</v>
          </cell>
          <cell r="B646" t="str">
            <v>WEST</v>
          </cell>
          <cell r="C646" t="str">
            <v>WECCAZNMSNV</v>
          </cell>
          <cell r="D646">
            <v>2034</v>
          </cell>
          <cell r="F646">
            <v>215482.36799999999</v>
          </cell>
          <cell r="G646">
            <v>28962.716308593801</v>
          </cell>
          <cell r="H646">
            <v>65.692735584259026</v>
          </cell>
          <cell r="I646">
            <v>9.4531035156249992</v>
          </cell>
          <cell r="J646">
            <v>1.4913603515625</v>
          </cell>
          <cell r="K646">
            <v>21.266984375</v>
          </cell>
          <cell r="L646">
            <v>4.1312719726562497</v>
          </cell>
          <cell r="M646">
            <v>1.5750548095703101</v>
          </cell>
          <cell r="N646">
            <v>0</v>
          </cell>
          <cell r="O646">
            <v>0.17532897949218801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3.4539499511718801</v>
          </cell>
          <cell r="U646">
            <v>1.6199370117187499</v>
          </cell>
          <cell r="V646">
            <v>3.8494335174560496E-2</v>
          </cell>
          <cell r="W646">
            <v>3.5387001037597697E-2</v>
          </cell>
          <cell r="X646">
            <v>17.976855468749999</v>
          </cell>
          <cell r="Y646">
            <v>0.216</v>
          </cell>
          <cell r="Z646">
            <v>42.751148729324335</v>
          </cell>
          <cell r="AA646">
            <v>7.5783496093749996</v>
          </cell>
          <cell r="AB646">
            <v>1.36141516113281</v>
          </cell>
          <cell r="AC646">
            <v>18.294625</v>
          </cell>
          <cell r="AD646">
            <v>3.4637109375000001</v>
          </cell>
          <cell r="AE646">
            <v>1.22325012207031</v>
          </cell>
          <cell r="AF646">
            <v>0</v>
          </cell>
          <cell r="AG646">
            <v>0.13332077026367198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0.99254028320312504</v>
          </cell>
          <cell r="AM646">
            <v>0.51672521972656293</v>
          </cell>
          <cell r="AN646">
            <v>3.0795469284057599E-2</v>
          </cell>
          <cell r="AO646">
            <v>1.76935005187988E-2</v>
          </cell>
          <cell r="AP646">
            <v>5.1600468749999999</v>
          </cell>
          <cell r="AQ646">
            <v>0.216</v>
          </cell>
          <cell r="AR646">
            <v>245512.55787011719</v>
          </cell>
          <cell r="AS646">
            <v>52413.1</v>
          </cell>
          <cell r="AT646">
            <v>11925.996999999999</v>
          </cell>
          <cell r="AU646">
            <v>89503.2</v>
          </cell>
          <cell r="AV646">
            <v>76.8563046875</v>
          </cell>
          <cell r="AW646">
            <v>41.7091953125</v>
          </cell>
          <cell r="AX646">
            <v>0</v>
          </cell>
          <cell r="AY646">
            <v>50.596488281249997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8694.4830000000002</v>
          </cell>
          <cell r="BE646">
            <v>4526.5129999999999</v>
          </cell>
          <cell r="BF646">
            <v>269.76831249999998</v>
          </cell>
          <cell r="BG646">
            <v>154.99506249999999</v>
          </cell>
          <cell r="BH646">
            <v>45202.012000000002</v>
          </cell>
          <cell r="BI646">
            <v>-314.81524999999999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7.1027568359375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537181248</v>
          </cell>
          <cell r="BT646">
            <v>129292816</v>
          </cell>
          <cell r="BU646">
            <v>618966336</v>
          </cell>
          <cell r="BV646">
            <v>605127.625</v>
          </cell>
          <cell r="BW646">
            <v>450556.25</v>
          </cell>
          <cell r="BX646">
            <v>0</v>
          </cell>
          <cell r="BY646">
            <v>654900.8125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107110.28125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260000</v>
          </cell>
          <cell r="CO646">
            <v>0</v>
          </cell>
          <cell r="CP646">
            <v>0</v>
          </cell>
          <cell r="CQ646">
            <v>150000</v>
          </cell>
          <cell r="CR646">
            <v>0</v>
          </cell>
          <cell r="CS646">
            <v>30000</v>
          </cell>
          <cell r="CT646">
            <v>4706</v>
          </cell>
          <cell r="CU646">
            <v>0</v>
          </cell>
          <cell r="CV646">
            <v>0</v>
          </cell>
          <cell r="CW646">
            <v>1337335</v>
          </cell>
          <cell r="CX646">
            <v>41609</v>
          </cell>
          <cell r="CY646">
            <v>265000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0</v>
          </cell>
          <cell r="DL646">
            <v>0</v>
          </cell>
          <cell r="DM646">
            <v>0</v>
          </cell>
          <cell r="DN646">
            <v>0</v>
          </cell>
          <cell r="DQ646">
            <v>2.3302544618981189</v>
          </cell>
          <cell r="DR646">
            <v>8.0641784693117788</v>
          </cell>
          <cell r="DS646">
            <v>24.448722836782963</v>
          </cell>
          <cell r="DT646">
            <v>47657.7978515625</v>
          </cell>
          <cell r="DV646">
            <v>4.2590078125000002</v>
          </cell>
          <cell r="DW646">
            <v>3.76267578125</v>
          </cell>
          <cell r="DX646">
            <v>32961.040000000001</v>
          </cell>
        </row>
        <row r="647">
          <cell r="A647" t="str">
            <v>WECCAZNMSNV2035</v>
          </cell>
          <cell r="B647" t="str">
            <v>WEST</v>
          </cell>
          <cell r="C647" t="str">
            <v>WECCAZNMSNV</v>
          </cell>
          <cell r="D647">
            <v>2035</v>
          </cell>
          <cell r="F647">
            <v>218988.144</v>
          </cell>
          <cell r="G647">
            <v>29573.721191406301</v>
          </cell>
          <cell r="H647">
            <v>67.329642078399672</v>
          </cell>
          <cell r="I647">
            <v>9.1691992187500002</v>
          </cell>
          <cell r="J647">
            <v>1.5554699707031301</v>
          </cell>
          <cell r="K647">
            <v>21.666984374999998</v>
          </cell>
          <cell r="L647">
            <v>4.1312719726562497</v>
          </cell>
          <cell r="M647">
            <v>1.5750548095703101</v>
          </cell>
          <cell r="N647">
            <v>0</v>
          </cell>
          <cell r="O647">
            <v>0.17532897949218801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3.4539499511718801</v>
          </cell>
          <cell r="U647">
            <v>1.64993701171875</v>
          </cell>
          <cell r="V647">
            <v>3.8494335174560496E-2</v>
          </cell>
          <cell r="W647">
            <v>3.5387001037597697E-2</v>
          </cell>
          <cell r="X647">
            <v>19.366570312499999</v>
          </cell>
          <cell r="Y647">
            <v>0.216</v>
          </cell>
          <cell r="Z647">
            <v>43.304864549636854</v>
          </cell>
          <cell r="AA647">
            <v>7.3530400390624999</v>
          </cell>
          <cell r="AB647">
            <v>1.42269677734375</v>
          </cell>
          <cell r="AC647">
            <v>18.682625000000002</v>
          </cell>
          <cell r="AD647">
            <v>3.4600009765625002</v>
          </cell>
          <cell r="AE647">
            <v>1.2231429443359401</v>
          </cell>
          <cell r="AF647">
            <v>0</v>
          </cell>
          <cell r="AG647">
            <v>0.13254708862304698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0.99254028320312504</v>
          </cell>
          <cell r="AM647">
            <v>0.52630859375000005</v>
          </cell>
          <cell r="AN647">
            <v>3.0795469284057599E-2</v>
          </cell>
          <cell r="AO647">
            <v>1.76935005187988E-2</v>
          </cell>
          <cell r="AP647">
            <v>5.5532241210937503</v>
          </cell>
          <cell r="AQ647">
            <v>0.216</v>
          </cell>
          <cell r="AR647">
            <v>250549.37331152341</v>
          </cell>
          <cell r="AS647">
            <v>50289.131999999998</v>
          </cell>
          <cell r="AT647">
            <v>12462.799000000001</v>
          </cell>
          <cell r="AU647">
            <v>93176.135999999999</v>
          </cell>
          <cell r="AV647">
            <v>87.4931640625</v>
          </cell>
          <cell r="AW647">
            <v>50.822621093750001</v>
          </cell>
          <cell r="AX647">
            <v>0</v>
          </cell>
          <cell r="AY647">
            <v>50.596488281249997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8694.25</v>
          </cell>
          <cell r="BE647">
            <v>4610.4634999999998</v>
          </cell>
          <cell r="BF647">
            <v>269.76831249999998</v>
          </cell>
          <cell r="BG647">
            <v>154.99506249999999</v>
          </cell>
          <cell r="BH647">
            <v>48646.239999999998</v>
          </cell>
          <cell r="BI647">
            <v>-312.05359375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7.1027568359375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514824704</v>
          </cell>
          <cell r="BT647">
            <v>134948000</v>
          </cell>
          <cell r="BU647">
            <v>643443200</v>
          </cell>
          <cell r="BV647">
            <v>698399.9375</v>
          </cell>
          <cell r="BW647">
            <v>549479.125</v>
          </cell>
          <cell r="BX647">
            <v>0</v>
          </cell>
          <cell r="BY647">
            <v>654900.8125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107110.28125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30000</v>
          </cell>
          <cell r="CT647">
            <v>4798</v>
          </cell>
          <cell r="CU647">
            <v>0</v>
          </cell>
          <cell r="CV647">
            <v>0</v>
          </cell>
          <cell r="CW647">
            <v>1415371</v>
          </cell>
          <cell r="CX647">
            <v>42857</v>
          </cell>
          <cell r="CY647">
            <v>340000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400000</v>
          </cell>
          <cell r="DF647">
            <v>0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Q647">
            <v>2.3806263383973119</v>
          </cell>
          <cell r="DR647">
            <v>8.1142950924028732</v>
          </cell>
          <cell r="DS647">
            <v>25.04284868485751</v>
          </cell>
          <cell r="DT647">
            <v>48375.759765625</v>
          </cell>
          <cell r="DV647">
            <v>4.295994140625</v>
          </cell>
          <cell r="DW647">
            <v>3.6942497558593801</v>
          </cell>
          <cell r="DX647">
            <v>32361.628000000001</v>
          </cell>
        </row>
        <row r="648">
          <cell r="A648" t="str">
            <v>WECCBC2008</v>
          </cell>
          <cell r="B648" t="str">
            <v>WEST</v>
          </cell>
          <cell r="C648" t="str">
            <v>WECCBC</v>
          </cell>
          <cell r="D648">
            <v>2008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11.897599609375</v>
          </cell>
          <cell r="U648">
            <v>0</v>
          </cell>
          <cell r="V648">
            <v>0</v>
          </cell>
          <cell r="W648">
            <v>0.119808197021484</v>
          </cell>
          <cell r="X648">
            <v>0</v>
          </cell>
          <cell r="Y648">
            <v>0</v>
          </cell>
          <cell r="Z648">
            <v>7.5399934310913093</v>
          </cell>
          <cell r="AA648">
            <v>0</v>
          </cell>
          <cell r="AB648">
            <v>0</v>
          </cell>
          <cell r="AC648">
            <v>0.16941151428222698</v>
          </cell>
          <cell r="AD648">
            <v>0.123016380310059</v>
          </cell>
          <cell r="AE648">
            <v>0.47487139892578101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6.7127900390624999</v>
          </cell>
          <cell r="AM648">
            <v>0</v>
          </cell>
          <cell r="AN648">
            <v>0</v>
          </cell>
          <cell r="AO648">
            <v>5.9904098510742201E-2</v>
          </cell>
          <cell r="AP648">
            <v>0</v>
          </cell>
          <cell r="AQ648">
            <v>0</v>
          </cell>
          <cell r="AR648">
            <v>60896.911687499996</v>
          </cell>
          <cell r="AS648">
            <v>0</v>
          </cell>
          <cell r="AT648">
            <v>0</v>
          </cell>
          <cell r="AU648">
            <v>789.7086875</v>
          </cell>
          <cell r="AV648">
            <v>131.38456249999999</v>
          </cell>
          <cell r="AW648">
            <v>731.56481250000002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58719.64</v>
          </cell>
          <cell r="BE648">
            <v>0</v>
          </cell>
          <cell r="BF648">
            <v>0</v>
          </cell>
          <cell r="BG648">
            <v>524.61362499999996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5509008</v>
          </cell>
          <cell r="BV648">
            <v>1598556</v>
          </cell>
          <cell r="BW648">
            <v>7044969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12000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R648" t="str">
            <v xml:space="preserve"> 5/13/2010 1:41:36 PM</v>
          </cell>
          <cell r="DT648">
            <v>10380.1884765625</v>
          </cell>
          <cell r="DV648">
            <v>0</v>
          </cell>
          <cell r="DW648">
            <v>0</v>
          </cell>
          <cell r="DX648">
            <v>0</v>
          </cell>
        </row>
        <row r="649">
          <cell r="A649" t="str">
            <v>WECCBC2009</v>
          </cell>
          <cell r="B649" t="str">
            <v>WEST</v>
          </cell>
          <cell r="C649" t="str">
            <v>WECCBC</v>
          </cell>
          <cell r="D649">
            <v>2009</v>
          </cell>
          <cell r="F649">
            <v>59439.095999999998</v>
          </cell>
          <cell r="G649">
            <v>6777.55908203125</v>
          </cell>
          <cell r="H649">
            <v>13.069102743148804</v>
          </cell>
          <cell r="I649">
            <v>0</v>
          </cell>
          <cell r="J649">
            <v>0</v>
          </cell>
          <cell r="K649">
            <v>0.20499999999999999</v>
          </cell>
          <cell r="L649">
            <v>0.14527507019043001</v>
          </cell>
          <cell r="M649">
            <v>0.60199999999999998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11.9676591796875</v>
          </cell>
          <cell r="U649">
            <v>1.7046575546264597E-2</v>
          </cell>
          <cell r="V649">
            <v>0</v>
          </cell>
          <cell r="W649">
            <v>0.13212191772460902</v>
          </cell>
          <cell r="X649">
            <v>0</v>
          </cell>
          <cell r="Y649">
            <v>0</v>
          </cell>
          <cell r="Z649">
            <v>7.3764842796325683</v>
          </cell>
          <cell r="AA649">
            <v>0</v>
          </cell>
          <cell r="AB649">
            <v>0</v>
          </cell>
          <cell r="AC649">
            <v>0.169444091796875</v>
          </cell>
          <cell r="AD649">
            <v>0.123069320678711</v>
          </cell>
          <cell r="AE649">
            <v>0.47496313476562502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6.5364052734375004</v>
          </cell>
          <cell r="AM649">
            <v>6.5415000915527302E-3</v>
          </cell>
          <cell r="AN649">
            <v>0</v>
          </cell>
          <cell r="AO649">
            <v>6.6060958862304703E-2</v>
          </cell>
          <cell r="AP649">
            <v>0</v>
          </cell>
          <cell r="AQ649">
            <v>0</v>
          </cell>
          <cell r="AR649">
            <v>59371.416761718749</v>
          </cell>
          <cell r="AS649">
            <v>0</v>
          </cell>
          <cell r="AT649">
            <v>0</v>
          </cell>
          <cell r="AU649">
            <v>754.65899999999999</v>
          </cell>
          <cell r="AV649">
            <v>132.87728125000001</v>
          </cell>
          <cell r="AW649">
            <v>1077.0096249999999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56799.56</v>
          </cell>
          <cell r="BE649">
            <v>28.61685546875</v>
          </cell>
          <cell r="BF649">
            <v>0</v>
          </cell>
          <cell r="BG649">
            <v>578.69399999999996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5264501</v>
          </cell>
          <cell r="BV649">
            <v>1616717.875</v>
          </cell>
          <cell r="BW649">
            <v>10371603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238180</v>
          </cell>
          <cell r="CS649">
            <v>102000</v>
          </cell>
          <cell r="CT649">
            <v>45000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T649">
            <v>10606.5341796875</v>
          </cell>
          <cell r="DV649">
            <v>0</v>
          </cell>
          <cell r="DW649">
            <v>0</v>
          </cell>
          <cell r="DX649">
            <v>0</v>
          </cell>
        </row>
        <row r="650">
          <cell r="A650" t="str">
            <v>WECCBC2010</v>
          </cell>
          <cell r="B650" t="str">
            <v>WEST</v>
          </cell>
          <cell r="C650" t="str">
            <v>WECCBC</v>
          </cell>
          <cell r="D650">
            <v>2010</v>
          </cell>
          <cell r="F650">
            <v>58395.144</v>
          </cell>
          <cell r="G650">
            <v>7044.45166015625</v>
          </cell>
          <cell r="H650">
            <v>13.60614031982422</v>
          </cell>
          <cell r="I650">
            <v>0</v>
          </cell>
          <cell r="J650">
            <v>0</v>
          </cell>
          <cell r="K650">
            <v>0.20499999999999999</v>
          </cell>
          <cell r="L650">
            <v>0.14527507019043001</v>
          </cell>
          <cell r="M650">
            <v>0.60199999999999998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12.347912109375001</v>
          </cell>
          <cell r="U650">
            <v>0.13148054504394499</v>
          </cell>
          <cell r="V650">
            <v>0</v>
          </cell>
          <cell r="W650">
            <v>0.17447259521484401</v>
          </cell>
          <cell r="X650">
            <v>0</v>
          </cell>
          <cell r="Y650">
            <v>0</v>
          </cell>
          <cell r="Z650">
            <v>7.6428689956665048</v>
          </cell>
          <cell r="AA650">
            <v>0</v>
          </cell>
          <cell r="AB650">
            <v>0</v>
          </cell>
          <cell r="AC650">
            <v>0.169444091796875</v>
          </cell>
          <cell r="AD650">
            <v>0.123069320678711</v>
          </cell>
          <cell r="AE650">
            <v>0.47496313476562502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6.7464921875000003</v>
          </cell>
          <cell r="AM650">
            <v>4.1663963317871103E-2</v>
          </cell>
          <cell r="AN650">
            <v>0</v>
          </cell>
          <cell r="AO650">
            <v>8.7236297607421909E-2</v>
          </cell>
          <cell r="AP650">
            <v>0</v>
          </cell>
          <cell r="AQ650">
            <v>0</v>
          </cell>
          <cell r="AR650">
            <v>61709.396460937511</v>
          </cell>
          <cell r="AS650">
            <v>0</v>
          </cell>
          <cell r="AT650">
            <v>0</v>
          </cell>
          <cell r="AU650">
            <v>799.86687500000005</v>
          </cell>
          <cell r="AV650">
            <v>130.46852343750001</v>
          </cell>
          <cell r="AW650">
            <v>1199.38275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58450.512000000002</v>
          </cell>
          <cell r="BE650">
            <v>364.97631250000001</v>
          </cell>
          <cell r="BF650">
            <v>0</v>
          </cell>
          <cell r="BG650">
            <v>764.19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5579871</v>
          </cell>
          <cell r="BV650">
            <v>1587410.5</v>
          </cell>
          <cell r="BW650">
            <v>11550056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754600</v>
          </cell>
          <cell r="CS650">
            <v>88200</v>
          </cell>
          <cell r="CT650">
            <v>2000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T650">
            <v>10182.73828125</v>
          </cell>
          <cell r="DV650">
            <v>0</v>
          </cell>
          <cell r="DW650">
            <v>0</v>
          </cell>
          <cell r="DX650">
            <v>0</v>
          </cell>
        </row>
        <row r="651">
          <cell r="A651" t="str">
            <v>WECCBC2011</v>
          </cell>
          <cell r="B651" t="str">
            <v>WEST</v>
          </cell>
          <cell r="C651" t="str">
            <v>WECCBC</v>
          </cell>
          <cell r="D651">
            <v>2011</v>
          </cell>
          <cell r="F651">
            <v>60939.696000000004</v>
          </cell>
          <cell r="G651">
            <v>7422.6357421875</v>
          </cell>
          <cell r="H651">
            <v>14.471212432861329</v>
          </cell>
          <cell r="I651">
            <v>0</v>
          </cell>
          <cell r="J651">
            <v>0</v>
          </cell>
          <cell r="K651">
            <v>0.20499999999999999</v>
          </cell>
          <cell r="L651">
            <v>0.14527507019043001</v>
          </cell>
          <cell r="M651">
            <v>0.60199999999999998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12.959914062499999</v>
          </cell>
          <cell r="U651">
            <v>0.33972329711914101</v>
          </cell>
          <cell r="V651">
            <v>0</v>
          </cell>
          <cell r="W651">
            <v>0.21930000305175801</v>
          </cell>
          <cell r="X651">
            <v>0</v>
          </cell>
          <cell r="Y651">
            <v>0</v>
          </cell>
          <cell r="Z651">
            <v>8.0620270538330079</v>
          </cell>
          <cell r="AA651">
            <v>0</v>
          </cell>
          <cell r="AB651">
            <v>0</v>
          </cell>
          <cell r="AC651">
            <v>0.169444091796875</v>
          </cell>
          <cell r="AD651">
            <v>0.123069320678711</v>
          </cell>
          <cell r="AE651">
            <v>0.47496313476562502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7.0801342773437499</v>
          </cell>
          <cell r="AM651">
            <v>0.104766227722168</v>
          </cell>
          <cell r="AN651">
            <v>0</v>
          </cell>
          <cell r="AO651">
            <v>0.109650001525879</v>
          </cell>
          <cell r="AP651">
            <v>0</v>
          </cell>
          <cell r="AQ651">
            <v>0</v>
          </cell>
          <cell r="AR651">
            <v>65022.291124999996</v>
          </cell>
          <cell r="AS651">
            <v>0</v>
          </cell>
          <cell r="AT651">
            <v>0</v>
          </cell>
          <cell r="AU651">
            <v>700.14750000000004</v>
          </cell>
          <cell r="AV651">
            <v>130.44743750000001</v>
          </cell>
          <cell r="AW651">
            <v>807.08487500000001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61542.252</v>
          </cell>
          <cell r="BE651">
            <v>881.8253125</v>
          </cell>
          <cell r="BF651">
            <v>0</v>
          </cell>
          <cell r="BG651">
            <v>960.53399999999999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4884229</v>
          </cell>
          <cell r="BV651">
            <v>1587154</v>
          </cell>
          <cell r="BW651">
            <v>7772227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110000</v>
          </cell>
          <cell r="CS651">
            <v>172800</v>
          </cell>
          <cell r="CT651">
            <v>44000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T651">
            <v>10287.568359375</v>
          </cell>
          <cell r="DV651">
            <v>0</v>
          </cell>
          <cell r="DW651">
            <v>0</v>
          </cell>
          <cell r="DX651">
            <v>0</v>
          </cell>
        </row>
        <row r="652">
          <cell r="A652" t="str">
            <v>WECCBC2012</v>
          </cell>
          <cell r="B652" t="str">
            <v>WEST</v>
          </cell>
          <cell r="C652" t="str">
            <v>WECCBC</v>
          </cell>
          <cell r="D652">
            <v>2012</v>
          </cell>
          <cell r="F652">
            <v>62067.792000000001</v>
          </cell>
          <cell r="G652">
            <v>7780.09716796875</v>
          </cell>
          <cell r="H652">
            <v>15.210470443725585</v>
          </cell>
          <cell r="I652">
            <v>0</v>
          </cell>
          <cell r="J652">
            <v>0</v>
          </cell>
          <cell r="K652">
            <v>0.20499999999999999</v>
          </cell>
          <cell r="L652">
            <v>0.14529057312011698</v>
          </cell>
          <cell r="M652">
            <v>0.60199999999999998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13.225879882812499</v>
          </cell>
          <cell r="U652">
            <v>0.56299999999999994</v>
          </cell>
          <cell r="V652">
            <v>0</v>
          </cell>
          <cell r="W652">
            <v>0.469299987792969</v>
          </cell>
          <cell r="X652">
            <v>0</v>
          </cell>
          <cell r="Y652">
            <v>0</v>
          </cell>
          <cell r="Z652">
            <v>8.3959636306762704</v>
          </cell>
          <cell r="AA652">
            <v>0</v>
          </cell>
          <cell r="AB652">
            <v>0</v>
          </cell>
          <cell r="AC652">
            <v>0.16941151428222698</v>
          </cell>
          <cell r="AD652">
            <v>0.123087257385254</v>
          </cell>
          <cell r="AE652">
            <v>0.47487371826171898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7.2194663085937503</v>
          </cell>
          <cell r="AM652">
            <v>0.17447483825683599</v>
          </cell>
          <cell r="AN652">
            <v>0</v>
          </cell>
          <cell r="AO652">
            <v>0.234649993896484</v>
          </cell>
          <cell r="AP652">
            <v>0</v>
          </cell>
          <cell r="AQ652">
            <v>0</v>
          </cell>
          <cell r="AR652">
            <v>68340.371257812498</v>
          </cell>
          <cell r="AS652">
            <v>0</v>
          </cell>
          <cell r="AT652">
            <v>0</v>
          </cell>
          <cell r="AU652">
            <v>717.09749999999997</v>
          </cell>
          <cell r="AV652">
            <v>130.82525781250001</v>
          </cell>
          <cell r="AW652">
            <v>954.05587500000001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62944.639999999999</v>
          </cell>
          <cell r="BE652">
            <v>1532.587</v>
          </cell>
          <cell r="BF652">
            <v>0</v>
          </cell>
          <cell r="BG652">
            <v>2061.1656250000001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5002472.5</v>
          </cell>
          <cell r="BV652">
            <v>1591751</v>
          </cell>
          <cell r="BW652">
            <v>9187558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225500</v>
          </cell>
          <cell r="CS652">
            <v>200000</v>
          </cell>
          <cell r="CT652">
            <v>250000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T652">
            <v>10445.27734375</v>
          </cell>
          <cell r="DV652">
            <v>0</v>
          </cell>
          <cell r="DW652">
            <v>0</v>
          </cell>
          <cell r="DX652">
            <v>0</v>
          </cell>
        </row>
        <row r="653">
          <cell r="A653" t="str">
            <v>WECCBC2013</v>
          </cell>
          <cell r="B653" t="str">
            <v>WEST</v>
          </cell>
          <cell r="C653" t="str">
            <v>WECCBC</v>
          </cell>
          <cell r="D653">
            <v>2013</v>
          </cell>
          <cell r="F653">
            <v>62819.928</v>
          </cell>
          <cell r="G653">
            <v>7854.71044921875</v>
          </cell>
          <cell r="H653">
            <v>15.330454940795898</v>
          </cell>
          <cell r="I653">
            <v>0</v>
          </cell>
          <cell r="J653">
            <v>0</v>
          </cell>
          <cell r="K653">
            <v>0.20499999999999999</v>
          </cell>
          <cell r="L653">
            <v>0.14527507019043001</v>
          </cell>
          <cell r="M653">
            <v>0.60199999999999998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13.225879882812499</v>
          </cell>
          <cell r="U653">
            <v>0.68300000000000005</v>
          </cell>
          <cell r="V653">
            <v>0</v>
          </cell>
          <cell r="W653">
            <v>0.469299987792969</v>
          </cell>
          <cell r="X653">
            <v>0</v>
          </cell>
          <cell r="Y653">
            <v>0</v>
          </cell>
          <cell r="Z653">
            <v>8.437057189941406</v>
          </cell>
          <cell r="AA653">
            <v>0</v>
          </cell>
          <cell r="AB653">
            <v>0</v>
          </cell>
          <cell r="AC653">
            <v>0.169444091796875</v>
          </cell>
          <cell r="AD653">
            <v>0.123069320678711</v>
          </cell>
          <cell r="AE653">
            <v>0.47496313476562502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7.2232890625000001</v>
          </cell>
          <cell r="AM653">
            <v>0.21164158630371099</v>
          </cell>
          <cell r="AN653">
            <v>0</v>
          </cell>
          <cell r="AO653">
            <v>0.234649993896484</v>
          </cell>
          <cell r="AP653">
            <v>0</v>
          </cell>
          <cell r="AQ653">
            <v>0</v>
          </cell>
          <cell r="AR653">
            <v>68807.264687499992</v>
          </cell>
          <cell r="AS653">
            <v>0</v>
          </cell>
          <cell r="AT653">
            <v>0</v>
          </cell>
          <cell r="AU653">
            <v>752.66762500000004</v>
          </cell>
          <cell r="AV653">
            <v>130.44743750000001</v>
          </cell>
          <cell r="AW653">
            <v>1145.9193749999999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62868.716</v>
          </cell>
          <cell r="BE653">
            <v>1853.9802500000001</v>
          </cell>
          <cell r="BF653">
            <v>0</v>
          </cell>
          <cell r="BG653">
            <v>2055.5340000000001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5250609</v>
          </cell>
          <cell r="BV653">
            <v>1587154</v>
          </cell>
          <cell r="BW653">
            <v>11035203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120000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T653">
            <v>10596.9384765625</v>
          </cell>
          <cell r="DV653">
            <v>0</v>
          </cell>
          <cell r="DW653">
            <v>0</v>
          </cell>
          <cell r="DX653">
            <v>0</v>
          </cell>
        </row>
        <row r="654">
          <cell r="A654" t="str">
            <v>WECCBC2014</v>
          </cell>
          <cell r="B654" t="str">
            <v>WEST</v>
          </cell>
          <cell r="C654" t="str">
            <v>WECCBC</v>
          </cell>
          <cell r="D654">
            <v>2014</v>
          </cell>
          <cell r="F654">
            <v>63680.88</v>
          </cell>
          <cell r="G654">
            <v>8029.9365234375</v>
          </cell>
          <cell r="H654">
            <v>15.815530136108398</v>
          </cell>
          <cell r="I654">
            <v>0</v>
          </cell>
          <cell r="J654">
            <v>0</v>
          </cell>
          <cell r="K654">
            <v>0.20499999999999999</v>
          </cell>
          <cell r="L654">
            <v>0.14527507019043001</v>
          </cell>
          <cell r="M654">
            <v>0.60199999999999998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13.460955078125</v>
          </cell>
          <cell r="U654">
            <v>0.93300000000000005</v>
          </cell>
          <cell r="V654">
            <v>0</v>
          </cell>
          <cell r="W654">
            <v>0.469299987792969</v>
          </cell>
          <cell r="X654">
            <v>0</v>
          </cell>
          <cell r="Y654">
            <v>0</v>
          </cell>
          <cell r="Z654">
            <v>8.645464767456053</v>
          </cell>
          <cell r="AA654">
            <v>0</v>
          </cell>
          <cell r="AB654">
            <v>0</v>
          </cell>
          <cell r="AC654">
            <v>0.169444091796875</v>
          </cell>
          <cell r="AD654">
            <v>0.123069320678711</v>
          </cell>
          <cell r="AE654">
            <v>0.47496313476562502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7.3542290039062497</v>
          </cell>
          <cell r="AM654">
            <v>0.28910922241210896</v>
          </cell>
          <cell r="AN654">
            <v>0</v>
          </cell>
          <cell r="AO654">
            <v>0.234649993896484</v>
          </cell>
          <cell r="AP654">
            <v>0</v>
          </cell>
          <cell r="AQ654">
            <v>0</v>
          </cell>
          <cell r="AR654">
            <v>70617.300382812493</v>
          </cell>
          <cell r="AS654">
            <v>0</v>
          </cell>
          <cell r="AT654">
            <v>0</v>
          </cell>
          <cell r="AU654">
            <v>747.62468750000005</v>
          </cell>
          <cell r="AV654">
            <v>130.51794531249999</v>
          </cell>
          <cell r="AW654">
            <v>1190.9549999999999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63960.072</v>
          </cell>
          <cell r="BE654">
            <v>2532.5967500000002</v>
          </cell>
          <cell r="BF654">
            <v>0</v>
          </cell>
          <cell r="BG654">
            <v>2055.5340000000001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5215430</v>
          </cell>
          <cell r="BV654">
            <v>1588011.875</v>
          </cell>
          <cell r="BW654">
            <v>11468897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536800</v>
          </cell>
          <cell r="CS654">
            <v>250000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T654">
            <v>10739.0927734375</v>
          </cell>
          <cell r="DV654">
            <v>0</v>
          </cell>
          <cell r="DW654">
            <v>0</v>
          </cell>
          <cell r="DX654">
            <v>0</v>
          </cell>
        </row>
        <row r="655">
          <cell r="A655" t="str">
            <v>WECCBC2015</v>
          </cell>
          <cell r="B655" t="str">
            <v>WEST</v>
          </cell>
          <cell r="C655" t="str">
            <v>WECCBC</v>
          </cell>
          <cell r="D655">
            <v>2015</v>
          </cell>
          <cell r="F655">
            <v>64500.24</v>
          </cell>
          <cell r="G655">
            <v>8322.9052734375</v>
          </cell>
          <cell r="H655">
            <v>16.440416717529295</v>
          </cell>
          <cell r="I655">
            <v>0</v>
          </cell>
          <cell r="J655">
            <v>0</v>
          </cell>
          <cell r="K655">
            <v>0.20499999999999999</v>
          </cell>
          <cell r="L655">
            <v>0.14527507019043001</v>
          </cell>
          <cell r="M655">
            <v>5.1128768920898404E-2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14.436712890625</v>
          </cell>
          <cell r="U655">
            <v>1.133</v>
          </cell>
          <cell r="V655">
            <v>0</v>
          </cell>
          <cell r="W655">
            <v>0.469299987792969</v>
          </cell>
          <cell r="X655">
            <v>0</v>
          </cell>
          <cell r="Y655">
            <v>0</v>
          </cell>
          <cell r="Z655">
            <v>8.8265332832336423</v>
          </cell>
          <cell r="AA655">
            <v>0</v>
          </cell>
          <cell r="AB655">
            <v>0</v>
          </cell>
          <cell r="AC655">
            <v>0.169444091796875</v>
          </cell>
          <cell r="AD655">
            <v>0.123069320678711</v>
          </cell>
          <cell r="AE655">
            <v>3.7144351959228501E-2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7.8997226562499998</v>
          </cell>
          <cell r="AM655">
            <v>0.36250286865234399</v>
          </cell>
          <cell r="AN655">
            <v>0</v>
          </cell>
          <cell r="AO655">
            <v>0.234649993896484</v>
          </cell>
          <cell r="AP655">
            <v>0</v>
          </cell>
          <cell r="AQ655">
            <v>0</v>
          </cell>
          <cell r="AR655">
            <v>74391.8388461914</v>
          </cell>
          <cell r="AS655">
            <v>0</v>
          </cell>
          <cell r="AT655">
            <v>0</v>
          </cell>
          <cell r="AU655">
            <v>464.863</v>
          </cell>
          <cell r="AV655">
            <v>130.44743750000001</v>
          </cell>
          <cell r="AW655">
            <v>4.8454086914062504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68560.623999999996</v>
          </cell>
          <cell r="BE655">
            <v>3175.5250000000001</v>
          </cell>
          <cell r="BF655">
            <v>0</v>
          </cell>
          <cell r="BG655">
            <v>2055.5340000000001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3242884.25</v>
          </cell>
          <cell r="BV655">
            <v>1587154</v>
          </cell>
          <cell r="BW655">
            <v>46661.28515625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526000</v>
          </cell>
          <cell r="CS655">
            <v>200000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602000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T655">
            <v>10871.6826171875</v>
          </cell>
          <cell r="DV655">
            <v>0</v>
          </cell>
          <cell r="DW655">
            <v>0</v>
          </cell>
          <cell r="DX655">
            <v>0</v>
          </cell>
        </row>
        <row r="656">
          <cell r="A656" t="str">
            <v>WECCBC2016</v>
          </cell>
          <cell r="B656" t="str">
            <v>WEST</v>
          </cell>
          <cell r="C656" t="str">
            <v>WECCBC</v>
          </cell>
          <cell r="D656">
            <v>2016</v>
          </cell>
          <cell r="F656">
            <v>65585.88</v>
          </cell>
          <cell r="G656">
            <v>8195.3505859375</v>
          </cell>
          <cell r="H656">
            <v>15.738071029663086</v>
          </cell>
          <cell r="I656">
            <v>0</v>
          </cell>
          <cell r="J656">
            <v>0</v>
          </cell>
          <cell r="K656">
            <v>0.20499999999999999</v>
          </cell>
          <cell r="L656">
            <v>0.14529057312011698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14.39548046875</v>
          </cell>
          <cell r="U656">
            <v>0.52300000000000002</v>
          </cell>
          <cell r="V656">
            <v>0</v>
          </cell>
          <cell r="W656">
            <v>0.469299987792969</v>
          </cell>
          <cell r="X656">
            <v>0</v>
          </cell>
          <cell r="Y656">
            <v>0</v>
          </cell>
          <cell r="Z656">
            <v>8.5524013137817381</v>
          </cell>
          <cell r="AA656">
            <v>0</v>
          </cell>
          <cell r="AB656">
            <v>0</v>
          </cell>
          <cell r="AC656">
            <v>0.16941151428222698</v>
          </cell>
          <cell r="AD656">
            <v>0.123087257385254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7.8579028320312503</v>
          </cell>
          <cell r="AM656">
            <v>0.167349716186523</v>
          </cell>
          <cell r="AN656">
            <v>0</v>
          </cell>
          <cell r="AO656">
            <v>0.234649993896484</v>
          </cell>
          <cell r="AP656">
            <v>0</v>
          </cell>
          <cell r="AQ656">
            <v>0</v>
          </cell>
          <cell r="AR656">
            <v>72524.02107031249</v>
          </cell>
          <cell r="AS656">
            <v>0</v>
          </cell>
          <cell r="AT656">
            <v>0</v>
          </cell>
          <cell r="AU656">
            <v>400.59818749999999</v>
          </cell>
          <cell r="AV656">
            <v>130.82525781250001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68461.432000000001</v>
          </cell>
          <cell r="BE656">
            <v>1470</v>
          </cell>
          <cell r="BF656">
            <v>0</v>
          </cell>
          <cell r="BG656">
            <v>2061.1656250000001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2794573</v>
          </cell>
          <cell r="BV656">
            <v>1591751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500000</v>
          </cell>
          <cell r="CS656">
            <v>20000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R656">
            <v>5.1254311845002798</v>
          </cell>
          <cell r="DT656">
            <v>11013.603515625</v>
          </cell>
          <cell r="DV656">
            <v>0</v>
          </cell>
          <cell r="DW656">
            <v>0</v>
          </cell>
          <cell r="DX656">
            <v>0</v>
          </cell>
        </row>
        <row r="657">
          <cell r="A657" t="str">
            <v>WECCBC2017</v>
          </cell>
          <cell r="B657" t="str">
            <v>WEST</v>
          </cell>
          <cell r="C657" t="str">
            <v>WECCBC</v>
          </cell>
          <cell r="D657">
            <v>2017</v>
          </cell>
          <cell r="F657">
            <v>66342.600000000006</v>
          </cell>
          <cell r="G657">
            <v>8237.650390625</v>
          </cell>
          <cell r="H657">
            <v>15.768055526733397</v>
          </cell>
          <cell r="I657">
            <v>0</v>
          </cell>
          <cell r="J657">
            <v>0</v>
          </cell>
          <cell r="K657">
            <v>0.20499999999999999</v>
          </cell>
          <cell r="L657">
            <v>0.14527507019043001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14.39548046875</v>
          </cell>
          <cell r="U657">
            <v>0.54300000000000004</v>
          </cell>
          <cell r="V657">
            <v>0.01</v>
          </cell>
          <cell r="W657">
            <v>0.469299987792969</v>
          </cell>
          <cell r="X657">
            <v>0</v>
          </cell>
          <cell r="Y657">
            <v>0</v>
          </cell>
          <cell r="Z657">
            <v>8.5709599914550783</v>
          </cell>
          <cell r="AA657">
            <v>0</v>
          </cell>
          <cell r="AB657">
            <v>0</v>
          </cell>
          <cell r="AC657">
            <v>0.169444091796875</v>
          </cell>
          <cell r="AD657">
            <v>0.123069320678711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7.8620639648437498</v>
          </cell>
          <cell r="AM657">
            <v>0.17373262023925801</v>
          </cell>
          <cell r="AN657">
            <v>8.0000000000000002E-3</v>
          </cell>
          <cell r="AO657">
            <v>0.234649993896484</v>
          </cell>
          <cell r="AP657">
            <v>0</v>
          </cell>
          <cell r="AQ657">
            <v>0</v>
          </cell>
          <cell r="AR657">
            <v>72696.698000000004</v>
          </cell>
          <cell r="AS657">
            <v>0</v>
          </cell>
          <cell r="AT657">
            <v>0</v>
          </cell>
          <cell r="AU657">
            <v>438.33881250000002</v>
          </cell>
          <cell r="AV657">
            <v>130.44743750000001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68480.399999999994</v>
          </cell>
          <cell r="BE657">
            <v>1521.8977500000001</v>
          </cell>
          <cell r="BF657">
            <v>70.08</v>
          </cell>
          <cell r="BG657">
            <v>2055.5340000000001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3057851.5</v>
          </cell>
          <cell r="BV657">
            <v>1587154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20000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X657">
            <v>10000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R657">
            <v>5.0673833127810495</v>
          </cell>
          <cell r="DT657">
            <v>11166.365234375</v>
          </cell>
          <cell r="DV657">
            <v>0</v>
          </cell>
          <cell r="DW657">
            <v>0</v>
          </cell>
          <cell r="DX657">
            <v>0</v>
          </cell>
        </row>
        <row r="658">
          <cell r="A658" t="str">
            <v>WECCBC2018</v>
          </cell>
          <cell r="B658" t="str">
            <v>WEST</v>
          </cell>
          <cell r="C658" t="str">
            <v>WECCBC</v>
          </cell>
          <cell r="D658">
            <v>2018</v>
          </cell>
          <cell r="F658">
            <v>67111.631999999998</v>
          </cell>
          <cell r="G658">
            <v>8250.869140625</v>
          </cell>
          <cell r="H658">
            <v>15.798055526733398</v>
          </cell>
          <cell r="I658">
            <v>0</v>
          </cell>
          <cell r="J658">
            <v>0</v>
          </cell>
          <cell r="K658">
            <v>0.20499999999999999</v>
          </cell>
          <cell r="L658">
            <v>0.14527507019043001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14.39548046875</v>
          </cell>
          <cell r="U658">
            <v>0.56299999999999994</v>
          </cell>
          <cell r="V658">
            <v>0.01</v>
          </cell>
          <cell r="W658">
            <v>0.47929998779296895</v>
          </cell>
          <cell r="X658">
            <v>0</v>
          </cell>
          <cell r="Y658">
            <v>0</v>
          </cell>
          <cell r="Z658">
            <v>8.5823589782714826</v>
          </cell>
          <cell r="AA658">
            <v>0</v>
          </cell>
          <cell r="AB658">
            <v>0</v>
          </cell>
          <cell r="AC658">
            <v>0.169444091796875</v>
          </cell>
          <cell r="AD658">
            <v>0.123069320678711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7.8620639648437498</v>
          </cell>
          <cell r="AM658">
            <v>0.180131607055664</v>
          </cell>
          <cell r="AN658">
            <v>8.0000000000000002E-3</v>
          </cell>
          <cell r="AO658">
            <v>0.239649993896484</v>
          </cell>
          <cell r="AP658">
            <v>0</v>
          </cell>
          <cell r="AQ658">
            <v>0</v>
          </cell>
          <cell r="AR658">
            <v>72812.489249999999</v>
          </cell>
          <cell r="AS658">
            <v>0</v>
          </cell>
          <cell r="AT658">
            <v>0</v>
          </cell>
          <cell r="AU658">
            <v>448.26693749999998</v>
          </cell>
          <cell r="AV658">
            <v>130.44743750000001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68486.407999999996</v>
          </cell>
          <cell r="BE658">
            <v>1577.9528749999999</v>
          </cell>
          <cell r="BF658">
            <v>70.08</v>
          </cell>
          <cell r="BG658">
            <v>2099.3339999999998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3127110</v>
          </cell>
          <cell r="BV658">
            <v>1587154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20000</v>
          </cell>
          <cell r="CT658">
            <v>10000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R658">
            <v>4.9017562716653718</v>
          </cell>
          <cell r="DT658">
            <v>11279.3935546875</v>
          </cell>
          <cell r="DV658">
            <v>0</v>
          </cell>
          <cell r="DW658">
            <v>0</v>
          </cell>
          <cell r="DX658">
            <v>0</v>
          </cell>
        </row>
        <row r="659">
          <cell r="A659" t="str">
            <v>WECCBC2019</v>
          </cell>
          <cell r="B659" t="str">
            <v>WEST</v>
          </cell>
          <cell r="C659" t="str">
            <v>WECCBC</v>
          </cell>
          <cell r="D659">
            <v>2019</v>
          </cell>
          <cell r="F659">
            <v>67918.607999999993</v>
          </cell>
          <cell r="G659">
            <v>8277.263671875</v>
          </cell>
          <cell r="H659">
            <v>15.828055526733397</v>
          </cell>
          <cell r="I659">
            <v>0</v>
          </cell>
          <cell r="J659">
            <v>0</v>
          </cell>
          <cell r="K659">
            <v>0.20499999999999999</v>
          </cell>
          <cell r="L659">
            <v>0.14527507019043001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14.39548046875</v>
          </cell>
          <cell r="U659">
            <v>0.58299999999999996</v>
          </cell>
          <cell r="V659">
            <v>0.02</v>
          </cell>
          <cell r="W659">
            <v>0.47929998779296895</v>
          </cell>
          <cell r="X659">
            <v>0</v>
          </cell>
          <cell r="Y659">
            <v>0</v>
          </cell>
          <cell r="Z659">
            <v>8.5967579650878889</v>
          </cell>
          <cell r="AA659">
            <v>0</v>
          </cell>
          <cell r="AB659">
            <v>0</v>
          </cell>
          <cell r="AC659">
            <v>0.169444091796875</v>
          </cell>
          <cell r="AD659">
            <v>0.123069320678711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7.8620639648437498</v>
          </cell>
          <cell r="AM659">
            <v>0.18653059387206999</v>
          </cell>
          <cell r="AN659">
            <v>1.6E-2</v>
          </cell>
          <cell r="AO659">
            <v>0.239649993896484</v>
          </cell>
          <cell r="AP659">
            <v>0</v>
          </cell>
          <cell r="AQ659">
            <v>0</v>
          </cell>
          <cell r="AR659">
            <v>73043.706250000017</v>
          </cell>
          <cell r="AS659">
            <v>0</v>
          </cell>
          <cell r="AT659">
            <v>0</v>
          </cell>
          <cell r="AU659">
            <v>482.30081250000001</v>
          </cell>
          <cell r="AV659">
            <v>130.44743750000001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68557.456000000006</v>
          </cell>
          <cell r="BE659">
            <v>1634.008</v>
          </cell>
          <cell r="BF659">
            <v>140.16</v>
          </cell>
          <cell r="BG659">
            <v>2099.3339999999998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3364530.5</v>
          </cell>
          <cell r="BV659">
            <v>1587154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20000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X659">
            <v>10000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R659">
            <v>4.9720997476468112</v>
          </cell>
          <cell r="DT659">
            <v>11401.140625</v>
          </cell>
          <cell r="DV659">
            <v>0</v>
          </cell>
          <cell r="DW659">
            <v>0</v>
          </cell>
          <cell r="DX659">
            <v>0</v>
          </cell>
        </row>
        <row r="660">
          <cell r="A660" t="str">
            <v>WECCBC2020</v>
          </cell>
          <cell r="B660" t="str">
            <v>WEST</v>
          </cell>
          <cell r="C660" t="str">
            <v>WECCBC</v>
          </cell>
          <cell r="D660">
            <v>2020</v>
          </cell>
          <cell r="F660">
            <v>68758.584000000003</v>
          </cell>
          <cell r="G660">
            <v>8285.4716796875</v>
          </cell>
          <cell r="H660">
            <v>15.848071029663085</v>
          </cell>
          <cell r="I660">
            <v>0</v>
          </cell>
          <cell r="J660">
            <v>0</v>
          </cell>
          <cell r="K660">
            <v>0.20499999999999999</v>
          </cell>
          <cell r="L660">
            <v>0.14529057312011698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14.39548046875</v>
          </cell>
          <cell r="U660">
            <v>0.59299999999999997</v>
          </cell>
          <cell r="V660">
            <v>0.02</v>
          </cell>
          <cell r="W660">
            <v>0.48929998779296896</v>
          </cell>
          <cell r="X660">
            <v>0</v>
          </cell>
          <cell r="Y660">
            <v>0</v>
          </cell>
          <cell r="Z660">
            <v>8.6007999496459959</v>
          </cell>
          <cell r="AA660">
            <v>0</v>
          </cell>
          <cell r="AB660">
            <v>0</v>
          </cell>
          <cell r="AC660">
            <v>0.16941151428222698</v>
          </cell>
          <cell r="AD660">
            <v>0.123087257385254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7.8579028320312503</v>
          </cell>
          <cell r="AM660">
            <v>0.189748352050781</v>
          </cell>
          <cell r="AN660">
            <v>1.6E-2</v>
          </cell>
          <cell r="AO660">
            <v>0.24464999389648401</v>
          </cell>
          <cell r="AP660">
            <v>0</v>
          </cell>
          <cell r="AQ660">
            <v>0</v>
          </cell>
          <cell r="AR660">
            <v>73315.648570312507</v>
          </cell>
          <cell r="AS660">
            <v>0</v>
          </cell>
          <cell r="AT660">
            <v>0</v>
          </cell>
          <cell r="AU660">
            <v>484.20431250000001</v>
          </cell>
          <cell r="AV660">
            <v>130.82525781250001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68744.320000000007</v>
          </cell>
          <cell r="BE660">
            <v>1666.7494999999999</v>
          </cell>
          <cell r="BF660">
            <v>140.54400000000001</v>
          </cell>
          <cell r="BG660">
            <v>2149.0055000000002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3377809.25</v>
          </cell>
          <cell r="BV660">
            <v>1591751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10000</v>
          </cell>
          <cell r="CT660">
            <v>10000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R660">
            <v>5.0134849098198782</v>
          </cell>
          <cell r="DT660">
            <v>11492.4716796875</v>
          </cell>
          <cell r="DV660">
            <v>0</v>
          </cell>
          <cell r="DW660">
            <v>0</v>
          </cell>
          <cell r="DX660">
            <v>0</v>
          </cell>
        </row>
        <row r="661">
          <cell r="A661" t="str">
            <v>WECCBC2021</v>
          </cell>
          <cell r="B661" t="str">
            <v>WEST</v>
          </cell>
          <cell r="C661" t="str">
            <v>WECCBC</v>
          </cell>
          <cell r="D661">
            <v>2021</v>
          </cell>
          <cell r="F661">
            <v>69584.376000000004</v>
          </cell>
          <cell r="G661">
            <v>8735.30859375</v>
          </cell>
          <cell r="H661">
            <v>16.768055526733399</v>
          </cell>
          <cell r="I661">
            <v>0</v>
          </cell>
          <cell r="J661">
            <v>0</v>
          </cell>
          <cell r="K661">
            <v>0.20499999999999999</v>
          </cell>
          <cell r="L661">
            <v>0.14527507019043001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15.29548046875</v>
          </cell>
          <cell r="U661">
            <v>0.60299999999999998</v>
          </cell>
          <cell r="V661">
            <v>0.03</v>
          </cell>
          <cell r="W661">
            <v>0.48929998779296896</v>
          </cell>
          <cell r="X661">
            <v>0</v>
          </cell>
          <cell r="Y661">
            <v>0</v>
          </cell>
          <cell r="Z661">
            <v>9.113720581054686</v>
          </cell>
          <cell r="AA661">
            <v>0</v>
          </cell>
          <cell r="AB661">
            <v>0</v>
          </cell>
          <cell r="AC661">
            <v>0.169444091796875</v>
          </cell>
          <cell r="AD661">
            <v>0.123069320678711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8.3535966796875005</v>
          </cell>
          <cell r="AM661">
            <v>0.19896049499511698</v>
          </cell>
          <cell r="AN661">
            <v>2.4E-2</v>
          </cell>
          <cell r="AO661">
            <v>0.24464999389648401</v>
          </cell>
          <cell r="AP661">
            <v>0</v>
          </cell>
          <cell r="AQ661">
            <v>0</v>
          </cell>
          <cell r="AR661">
            <v>77056.182875000013</v>
          </cell>
          <cell r="AS661">
            <v>0</v>
          </cell>
          <cell r="AT661">
            <v>0</v>
          </cell>
          <cell r="AU661">
            <v>436.29943750000001</v>
          </cell>
          <cell r="AV661">
            <v>130.44743750000001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72393.168000000005</v>
          </cell>
          <cell r="BE661">
            <v>1742.894</v>
          </cell>
          <cell r="BF661">
            <v>210.24</v>
          </cell>
          <cell r="BG661">
            <v>2143.134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3043624.75</v>
          </cell>
          <cell r="BV661">
            <v>1587154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900000</v>
          </cell>
          <cell r="CS661">
            <v>10000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10000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R661">
            <v>5.1590226115259448</v>
          </cell>
          <cell r="DT661">
            <v>11652.30078125</v>
          </cell>
          <cell r="DV661">
            <v>0</v>
          </cell>
          <cell r="DW661">
            <v>0</v>
          </cell>
          <cell r="DX661">
            <v>0</v>
          </cell>
        </row>
        <row r="662">
          <cell r="A662" t="str">
            <v>WECCBC2022</v>
          </cell>
          <cell r="B662" t="str">
            <v>WEST</v>
          </cell>
          <cell r="C662" t="str">
            <v>WECCBC</v>
          </cell>
          <cell r="D662">
            <v>2022</v>
          </cell>
          <cell r="F662">
            <v>70457.784</v>
          </cell>
          <cell r="G662">
            <v>8744.341796875</v>
          </cell>
          <cell r="H662">
            <v>16.788055526733402</v>
          </cell>
          <cell r="I662">
            <v>0</v>
          </cell>
          <cell r="J662">
            <v>0</v>
          </cell>
          <cell r="K662">
            <v>0.20499999999999999</v>
          </cell>
          <cell r="L662">
            <v>0.14527507019043001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15.29548046875</v>
          </cell>
          <cell r="U662">
            <v>0.61299999999999999</v>
          </cell>
          <cell r="V662">
            <v>0.03</v>
          </cell>
          <cell r="W662">
            <v>0.49929998779296897</v>
          </cell>
          <cell r="X662">
            <v>0</v>
          </cell>
          <cell r="Y662">
            <v>0</v>
          </cell>
          <cell r="Z662">
            <v>9.1220200958251958</v>
          </cell>
          <cell r="AA662">
            <v>0</v>
          </cell>
          <cell r="AB662">
            <v>0</v>
          </cell>
          <cell r="AC662">
            <v>0.169444091796875</v>
          </cell>
          <cell r="AD662">
            <v>0.123069320678711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8.3535966796875005</v>
          </cell>
          <cell r="AM662">
            <v>0.202260009765625</v>
          </cell>
          <cell r="AN662">
            <v>2.4E-2</v>
          </cell>
          <cell r="AO662">
            <v>0.24964999389648401</v>
          </cell>
          <cell r="AP662">
            <v>0</v>
          </cell>
          <cell r="AQ662">
            <v>0</v>
          </cell>
          <cell r="AR662">
            <v>77135.31193750001</v>
          </cell>
          <cell r="AS662">
            <v>0</v>
          </cell>
          <cell r="AT662">
            <v>0</v>
          </cell>
          <cell r="AU662">
            <v>433.17287499999998</v>
          </cell>
          <cell r="AV662">
            <v>130.44743750000001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72402.720000000001</v>
          </cell>
          <cell r="BE662">
            <v>1771.7976249999999</v>
          </cell>
          <cell r="BF662">
            <v>210.24</v>
          </cell>
          <cell r="BG662">
            <v>2186.9340000000002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3021814</v>
          </cell>
          <cell r="BV662">
            <v>1587154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10000</v>
          </cell>
          <cell r="CT662">
            <v>10000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R662">
            <v>5.402971978813885</v>
          </cell>
          <cell r="DT662">
            <v>11783.6044921875</v>
          </cell>
          <cell r="DV662">
            <v>0</v>
          </cell>
          <cell r="DW662">
            <v>0</v>
          </cell>
          <cell r="DX662">
            <v>0</v>
          </cell>
        </row>
        <row r="663">
          <cell r="A663" t="str">
            <v>WECCBC2023</v>
          </cell>
          <cell r="B663" t="str">
            <v>WEST</v>
          </cell>
          <cell r="C663" t="str">
            <v>WECCBC</v>
          </cell>
          <cell r="D663">
            <v>2023</v>
          </cell>
          <cell r="F663">
            <v>71326.080000000002</v>
          </cell>
          <cell r="G663">
            <v>8759.4755859375</v>
          </cell>
          <cell r="H663">
            <v>16.7980555267334</v>
          </cell>
          <cell r="I663">
            <v>0</v>
          </cell>
          <cell r="J663">
            <v>0</v>
          </cell>
          <cell r="K663">
            <v>0.20499999999999999</v>
          </cell>
          <cell r="L663">
            <v>0.14527507019043001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15.29548046875</v>
          </cell>
          <cell r="U663">
            <v>0.623</v>
          </cell>
          <cell r="V663">
            <v>0.03</v>
          </cell>
          <cell r="W663">
            <v>0.49929998779296897</v>
          </cell>
          <cell r="X663">
            <v>0</v>
          </cell>
          <cell r="Y663">
            <v>0</v>
          </cell>
          <cell r="Z663">
            <v>9.1253196105957031</v>
          </cell>
          <cell r="AA663">
            <v>0</v>
          </cell>
          <cell r="AB663">
            <v>0</v>
          </cell>
          <cell r="AC663">
            <v>0.169444091796875</v>
          </cell>
          <cell r="AD663">
            <v>0.123069320678711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8.3535966796875005</v>
          </cell>
          <cell r="AM663">
            <v>0.20555952453613302</v>
          </cell>
          <cell r="AN663">
            <v>2.4E-2</v>
          </cell>
          <cell r="AO663">
            <v>0.24964999389648401</v>
          </cell>
          <cell r="AP663">
            <v>0</v>
          </cell>
          <cell r="AQ663">
            <v>0</v>
          </cell>
          <cell r="AR663">
            <v>77267.883875</v>
          </cell>
          <cell r="AS663">
            <v>0</v>
          </cell>
          <cell r="AT663">
            <v>0</v>
          </cell>
          <cell r="AU663">
            <v>446.40106250000002</v>
          </cell>
          <cell r="AV663">
            <v>130.44743750000001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72493.16</v>
          </cell>
          <cell r="BE663">
            <v>1800.7013750000001</v>
          </cell>
          <cell r="BF663">
            <v>210.24</v>
          </cell>
          <cell r="BG663">
            <v>2186.9340000000002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3114093.75</v>
          </cell>
          <cell r="BV663">
            <v>1587154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10000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0</v>
          </cell>
          <cell r="DN663">
            <v>0</v>
          </cell>
          <cell r="DR663">
            <v>5.6266469980231006</v>
          </cell>
          <cell r="DT663">
            <v>11913.052734375</v>
          </cell>
          <cell r="DV663">
            <v>0</v>
          </cell>
          <cell r="DW663">
            <v>0</v>
          </cell>
          <cell r="DX663">
            <v>0</v>
          </cell>
        </row>
        <row r="664">
          <cell r="A664" t="str">
            <v>WECCBC2024</v>
          </cell>
          <cell r="B664" t="str">
            <v>WEST</v>
          </cell>
          <cell r="C664" t="str">
            <v>WECCBC</v>
          </cell>
          <cell r="D664">
            <v>2024</v>
          </cell>
          <cell r="F664">
            <v>72235.728000000003</v>
          </cell>
          <cell r="G664">
            <v>8769.8330078125</v>
          </cell>
          <cell r="H664">
            <v>16.818071029663088</v>
          </cell>
          <cell r="I664">
            <v>0</v>
          </cell>
          <cell r="J664">
            <v>0</v>
          </cell>
          <cell r="K664">
            <v>0.20499999999999999</v>
          </cell>
          <cell r="L664">
            <v>0.14529057312011698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15.29548046875</v>
          </cell>
          <cell r="U664">
            <v>0.63300000000000001</v>
          </cell>
          <cell r="V664">
            <v>0.04</v>
          </cell>
          <cell r="W664">
            <v>0.49929998779296897</v>
          </cell>
          <cell r="X664">
            <v>0</v>
          </cell>
          <cell r="Y664">
            <v>0</v>
          </cell>
          <cell r="Z664">
            <v>9.1322027664184553</v>
          </cell>
          <cell r="AA664">
            <v>0</v>
          </cell>
          <cell r="AB664">
            <v>0</v>
          </cell>
          <cell r="AC664">
            <v>0.16941151428222698</v>
          </cell>
          <cell r="AD664">
            <v>0.123087257385254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8.3491757812500005</v>
          </cell>
          <cell r="AM664">
            <v>0.20887821960449199</v>
          </cell>
          <cell r="AN664">
            <v>3.2000000000000001E-2</v>
          </cell>
          <cell r="AO664">
            <v>0.24964999389648401</v>
          </cell>
          <cell r="AP664">
            <v>0</v>
          </cell>
          <cell r="AQ664">
            <v>0</v>
          </cell>
          <cell r="AR664">
            <v>77570.271851562502</v>
          </cell>
          <cell r="AS664">
            <v>0</v>
          </cell>
          <cell r="AT664">
            <v>0</v>
          </cell>
          <cell r="AU664">
            <v>448.65471874999997</v>
          </cell>
          <cell r="AV664">
            <v>130.82525781250001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72681.991999999998</v>
          </cell>
          <cell r="BE664">
            <v>1834.7863749999999</v>
          </cell>
          <cell r="BF664">
            <v>281.08800000000002</v>
          </cell>
          <cell r="BG664">
            <v>2192.9254999999998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3129815.25</v>
          </cell>
          <cell r="BV664">
            <v>1591751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10000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X664">
            <v>10000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0</v>
          </cell>
          <cell r="DN664">
            <v>0</v>
          </cell>
          <cell r="DR664">
            <v>5.7824249770014378</v>
          </cell>
          <cell r="DT664">
            <v>12006.0810546875</v>
          </cell>
          <cell r="DV664">
            <v>0</v>
          </cell>
          <cell r="DW664">
            <v>0</v>
          </cell>
          <cell r="DX664">
            <v>0</v>
          </cell>
        </row>
        <row r="665">
          <cell r="A665" t="str">
            <v>WECCBC2025</v>
          </cell>
          <cell r="B665" t="str">
            <v>WEST</v>
          </cell>
          <cell r="C665" t="str">
            <v>WECCBC</v>
          </cell>
          <cell r="D665">
            <v>2025</v>
          </cell>
          <cell r="F665">
            <v>73154.615999999995</v>
          </cell>
          <cell r="G665">
            <v>8813.5361328125</v>
          </cell>
          <cell r="H665">
            <v>16.878055526733398</v>
          </cell>
          <cell r="I665">
            <v>0</v>
          </cell>
          <cell r="J665">
            <v>0</v>
          </cell>
          <cell r="K665">
            <v>0.20499999999999999</v>
          </cell>
          <cell r="L665">
            <v>0.14527507019043001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15.34048046875</v>
          </cell>
          <cell r="U665">
            <v>0.64300000000000002</v>
          </cell>
          <cell r="V665">
            <v>0.04</v>
          </cell>
          <cell r="W665">
            <v>0.50429998779296903</v>
          </cell>
          <cell r="X665">
            <v>0</v>
          </cell>
          <cell r="Y665">
            <v>0</v>
          </cell>
          <cell r="Z665">
            <v>9.1669957733154295</v>
          </cell>
          <cell r="AA665">
            <v>0</v>
          </cell>
          <cell r="AB665">
            <v>0</v>
          </cell>
          <cell r="AC665">
            <v>0.169444091796875</v>
          </cell>
          <cell r="AD665">
            <v>0.123069320678711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8.378173828125</v>
          </cell>
          <cell r="AM665">
            <v>0.212158538818359</v>
          </cell>
          <cell r="AN665">
            <v>3.2000000000000001E-2</v>
          </cell>
          <cell r="AO665">
            <v>0.25214999389648401</v>
          </cell>
          <cell r="AP665">
            <v>0</v>
          </cell>
          <cell r="AQ665">
            <v>0</v>
          </cell>
          <cell r="AR665">
            <v>77741.463468749993</v>
          </cell>
          <cell r="AS665">
            <v>0</v>
          </cell>
          <cell r="AT665">
            <v>0</v>
          </cell>
          <cell r="AU665">
            <v>459.22528125000002</v>
          </cell>
          <cell r="AV665">
            <v>130.44743750000001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72804.127999999997</v>
          </cell>
          <cell r="BE665">
            <v>1858.50875</v>
          </cell>
          <cell r="BF665">
            <v>280.32</v>
          </cell>
          <cell r="BG665">
            <v>2208.8339999999998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3203555.5</v>
          </cell>
          <cell r="BV665">
            <v>1587154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45000</v>
          </cell>
          <cell r="CS665">
            <v>10000</v>
          </cell>
          <cell r="CT665">
            <v>5000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0</v>
          </cell>
          <cell r="DN665">
            <v>0</v>
          </cell>
          <cell r="DR665">
            <v>5.8914752588959365</v>
          </cell>
          <cell r="DT665">
            <v>12177.6337890625</v>
          </cell>
          <cell r="DV665">
            <v>0</v>
          </cell>
          <cell r="DW665">
            <v>0</v>
          </cell>
          <cell r="DX665">
            <v>0</v>
          </cell>
        </row>
        <row r="666">
          <cell r="A666" t="str">
            <v>WECCBC2026</v>
          </cell>
          <cell r="B666" t="str">
            <v>WEST</v>
          </cell>
          <cell r="C666" t="str">
            <v>WECCBC</v>
          </cell>
          <cell r="D666">
            <v>2026</v>
          </cell>
          <cell r="F666">
            <v>74080.56</v>
          </cell>
          <cell r="G666">
            <v>8818.7626953125</v>
          </cell>
          <cell r="H666">
            <v>16.888055526733396</v>
          </cell>
          <cell r="I666">
            <v>0</v>
          </cell>
          <cell r="J666">
            <v>0</v>
          </cell>
          <cell r="K666">
            <v>0.20499999999999999</v>
          </cell>
          <cell r="L666">
            <v>0.14527507019043001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15.34048046875</v>
          </cell>
          <cell r="U666">
            <v>0.65300000000000002</v>
          </cell>
          <cell r="V666">
            <v>0.04</v>
          </cell>
          <cell r="W666">
            <v>0.50429998779296903</v>
          </cell>
          <cell r="X666">
            <v>0</v>
          </cell>
          <cell r="Y666">
            <v>0</v>
          </cell>
          <cell r="Z666">
            <v>9.1702952880859367</v>
          </cell>
          <cell r="AA666">
            <v>0</v>
          </cell>
          <cell r="AB666">
            <v>0</v>
          </cell>
          <cell r="AC666">
            <v>0.169444091796875</v>
          </cell>
          <cell r="AD666">
            <v>0.123069320678711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8.378173828125</v>
          </cell>
          <cell r="AM666">
            <v>0.21545805358886699</v>
          </cell>
          <cell r="AN666">
            <v>3.2000000000000001E-2</v>
          </cell>
          <cell r="AO666">
            <v>0.25214999389648401</v>
          </cell>
          <cell r="AP666">
            <v>0</v>
          </cell>
          <cell r="AQ666">
            <v>0</v>
          </cell>
          <cell r="AR666">
            <v>77787.237875000021</v>
          </cell>
          <cell r="AS666">
            <v>0</v>
          </cell>
          <cell r="AT666">
            <v>0</v>
          </cell>
          <cell r="AU666">
            <v>455.71993750000001</v>
          </cell>
          <cell r="AV666">
            <v>130.44743750000001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72824.504000000001</v>
          </cell>
          <cell r="BE666">
            <v>1887.4124999999999</v>
          </cell>
          <cell r="BF666">
            <v>280.32</v>
          </cell>
          <cell r="BG666">
            <v>2208.8339999999998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3179102.25</v>
          </cell>
          <cell r="BV666">
            <v>1587154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10000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0</v>
          </cell>
          <cell r="DN666">
            <v>0</v>
          </cell>
          <cell r="DR666">
            <v>5.8491257240939643</v>
          </cell>
          <cell r="DT666">
            <v>12313.8388671875</v>
          </cell>
          <cell r="DV666">
            <v>0</v>
          </cell>
          <cell r="DW666">
            <v>0</v>
          </cell>
          <cell r="DX666">
            <v>0</v>
          </cell>
        </row>
        <row r="667">
          <cell r="A667" t="str">
            <v>WECCBC2027</v>
          </cell>
          <cell r="B667" t="str">
            <v>WEST</v>
          </cell>
          <cell r="C667" t="str">
            <v>WECCBC</v>
          </cell>
          <cell r="D667">
            <v>2027</v>
          </cell>
          <cell r="F667">
            <v>74991.191999999995</v>
          </cell>
          <cell r="G667">
            <v>8853.8740234375</v>
          </cell>
          <cell r="H667">
            <v>16.943055526733399</v>
          </cell>
          <cell r="I667">
            <v>0</v>
          </cell>
          <cell r="J667">
            <v>0</v>
          </cell>
          <cell r="K667">
            <v>0.20499999999999999</v>
          </cell>
          <cell r="L667">
            <v>0.14527507019043001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15.37548046875</v>
          </cell>
          <cell r="U667">
            <v>0.66300000000000003</v>
          </cell>
          <cell r="V667">
            <v>0.05</v>
          </cell>
          <cell r="W667">
            <v>0.50429998779296903</v>
          </cell>
          <cell r="X667">
            <v>0</v>
          </cell>
          <cell r="Y667">
            <v>0</v>
          </cell>
          <cell r="Z667">
            <v>9.2007100372314454</v>
          </cell>
          <cell r="AA667">
            <v>0</v>
          </cell>
          <cell r="AB667">
            <v>0</v>
          </cell>
          <cell r="AC667">
            <v>0.169444091796875</v>
          </cell>
          <cell r="AD667">
            <v>0.123069320678711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8.3972890625000005</v>
          </cell>
          <cell r="AM667">
            <v>0.21875756835937499</v>
          </cell>
          <cell r="AN667">
            <v>0.04</v>
          </cell>
          <cell r="AO667">
            <v>0.25214999389648401</v>
          </cell>
          <cell r="AP667">
            <v>0</v>
          </cell>
          <cell r="AQ667">
            <v>0</v>
          </cell>
          <cell r="AR667">
            <v>78094.8141875</v>
          </cell>
          <cell r="AS667">
            <v>0</v>
          </cell>
          <cell r="AT667">
            <v>0</v>
          </cell>
          <cell r="AU667">
            <v>464.2405</v>
          </cell>
          <cell r="AV667">
            <v>130.44743750000001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73024.576000000001</v>
          </cell>
          <cell r="BE667">
            <v>1916.3162500000001</v>
          </cell>
          <cell r="BF667">
            <v>350.4</v>
          </cell>
          <cell r="BG667">
            <v>2208.8339999999998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3238541.75</v>
          </cell>
          <cell r="BV667">
            <v>1587154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35000</v>
          </cell>
          <cell r="CS667">
            <v>10000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10000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R667">
            <v>5.946417907457886</v>
          </cell>
          <cell r="DT667">
            <v>12447.240234375</v>
          </cell>
          <cell r="DV667">
            <v>0</v>
          </cell>
          <cell r="DW667">
            <v>0</v>
          </cell>
          <cell r="DX667">
            <v>0</v>
          </cell>
        </row>
        <row r="668">
          <cell r="A668" t="str">
            <v>WECCBC2028</v>
          </cell>
          <cell r="B668" t="str">
            <v>WEST</v>
          </cell>
          <cell r="C668" t="str">
            <v>WECCBC</v>
          </cell>
          <cell r="D668">
            <v>2028</v>
          </cell>
          <cell r="F668">
            <v>75927.360000000001</v>
          </cell>
          <cell r="G668">
            <v>8883.5166015625</v>
          </cell>
          <cell r="H668">
            <v>17.003071029663086</v>
          </cell>
          <cell r="I668">
            <v>0</v>
          </cell>
          <cell r="J668">
            <v>0</v>
          </cell>
          <cell r="K668">
            <v>0.20499999999999999</v>
          </cell>
          <cell r="L668">
            <v>0.14529057312011698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15.42048046875</v>
          </cell>
          <cell r="U668">
            <v>0.67300000000000004</v>
          </cell>
          <cell r="V668">
            <v>0.05</v>
          </cell>
          <cell r="W668">
            <v>0.50929998779296892</v>
          </cell>
          <cell r="X668">
            <v>0</v>
          </cell>
          <cell r="Y668">
            <v>0</v>
          </cell>
          <cell r="Z668">
            <v>9.2266344528198214</v>
          </cell>
          <cell r="AA668">
            <v>0</v>
          </cell>
          <cell r="AB668">
            <v>0</v>
          </cell>
          <cell r="AC668">
            <v>0.16941151428222698</v>
          </cell>
          <cell r="AD668">
            <v>0.123087257385254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8.4174082031249995</v>
          </cell>
          <cell r="AM668">
            <v>0.22207748413085901</v>
          </cell>
          <cell r="AN668">
            <v>0.04</v>
          </cell>
          <cell r="AO668">
            <v>0.25464999389648402</v>
          </cell>
          <cell r="AP668">
            <v>0</v>
          </cell>
          <cell r="AQ668">
            <v>0</v>
          </cell>
          <cell r="AR668">
            <v>78568.868632812504</v>
          </cell>
          <cell r="AS668">
            <v>0</v>
          </cell>
          <cell r="AT668">
            <v>0</v>
          </cell>
          <cell r="AU668">
            <v>468.93324999999999</v>
          </cell>
          <cell r="AV668">
            <v>130.82525781250001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73430.176000000007</v>
          </cell>
          <cell r="BE668">
            <v>1950.728625</v>
          </cell>
          <cell r="BF668">
            <v>351.36</v>
          </cell>
          <cell r="BG668">
            <v>2236.8454999999999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3271278.25</v>
          </cell>
          <cell r="BV668">
            <v>1591751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45000</v>
          </cell>
          <cell r="CS668">
            <v>10000</v>
          </cell>
          <cell r="CT668">
            <v>5000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R668">
            <v>6.1525351128033821</v>
          </cell>
          <cell r="DT668">
            <v>12545.5830078125</v>
          </cell>
          <cell r="DV668">
            <v>0</v>
          </cell>
          <cell r="DW668">
            <v>0</v>
          </cell>
          <cell r="DX668">
            <v>0</v>
          </cell>
        </row>
        <row r="669">
          <cell r="A669" t="str">
            <v>WECCBC2029</v>
          </cell>
          <cell r="B669" t="str">
            <v>WEST</v>
          </cell>
          <cell r="C669" t="str">
            <v>WECCBC</v>
          </cell>
          <cell r="D669">
            <v>2029</v>
          </cell>
          <cell r="F669">
            <v>76809.551999999996</v>
          </cell>
          <cell r="G669">
            <v>8898.2001953125</v>
          </cell>
          <cell r="H669">
            <v>17.0130555267334</v>
          </cell>
          <cell r="I669">
            <v>0</v>
          </cell>
          <cell r="J669">
            <v>0</v>
          </cell>
          <cell r="K669">
            <v>0.20499999999999999</v>
          </cell>
          <cell r="L669">
            <v>0.14527507019043001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15.42048046875</v>
          </cell>
          <cell r="U669">
            <v>0.68300000000000005</v>
          </cell>
          <cell r="V669">
            <v>0.05</v>
          </cell>
          <cell r="W669">
            <v>0.50929998779296892</v>
          </cell>
          <cell r="X669">
            <v>0</v>
          </cell>
          <cell r="Y669">
            <v>0</v>
          </cell>
          <cell r="Z669">
            <v>9.2343852233886707</v>
          </cell>
          <cell r="AA669">
            <v>0</v>
          </cell>
          <cell r="AB669">
            <v>0</v>
          </cell>
          <cell r="AC669">
            <v>0.169444091796875</v>
          </cell>
          <cell r="AD669">
            <v>0.123069320678711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8.4218652343749998</v>
          </cell>
          <cell r="AM669">
            <v>0.22535658264160199</v>
          </cell>
          <cell r="AN669">
            <v>0.04</v>
          </cell>
          <cell r="AO669">
            <v>0.25464999389648402</v>
          </cell>
          <cell r="AP669">
            <v>0</v>
          </cell>
          <cell r="AQ669">
            <v>0</v>
          </cell>
          <cell r="AR669">
            <v>78483.115937499984</v>
          </cell>
          <cell r="AS669">
            <v>0</v>
          </cell>
          <cell r="AT669">
            <v>0</v>
          </cell>
          <cell r="AU669">
            <v>473.65087499999998</v>
          </cell>
          <cell r="AV669">
            <v>130.44743750000001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73323.759999999995</v>
          </cell>
          <cell r="BE669">
            <v>1974.1236249999999</v>
          </cell>
          <cell r="BF669">
            <v>350.4</v>
          </cell>
          <cell r="BG669">
            <v>2230.7339999999999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3304188.5</v>
          </cell>
          <cell r="BV669">
            <v>1587154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10000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0</v>
          </cell>
          <cell r="DN669">
            <v>0</v>
          </cell>
          <cell r="DR669">
            <v>6.3789768037976646</v>
          </cell>
          <cell r="DT669">
            <v>12706.21484375</v>
          </cell>
          <cell r="DV669">
            <v>0</v>
          </cell>
          <cell r="DW669">
            <v>0</v>
          </cell>
          <cell r="DX669">
            <v>0</v>
          </cell>
        </row>
        <row r="670">
          <cell r="A670" t="str">
            <v>WECCBC2030</v>
          </cell>
          <cell r="B670" t="str">
            <v>WEST</v>
          </cell>
          <cell r="C670" t="str">
            <v>WECCBC</v>
          </cell>
          <cell r="D670">
            <v>2030</v>
          </cell>
          <cell r="F670">
            <v>77761.728000000003</v>
          </cell>
          <cell r="G670">
            <v>8916.802734375</v>
          </cell>
          <cell r="H670">
            <v>17.023055526733398</v>
          </cell>
          <cell r="I670">
            <v>0</v>
          </cell>
          <cell r="J670">
            <v>0</v>
          </cell>
          <cell r="K670">
            <v>0.20499999999999999</v>
          </cell>
          <cell r="L670">
            <v>0.14527507019043001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15.42048046875</v>
          </cell>
          <cell r="U670">
            <v>0.68300000000000005</v>
          </cell>
          <cell r="V670">
            <v>0.06</v>
          </cell>
          <cell r="W670">
            <v>0.50929998779296892</v>
          </cell>
          <cell r="X670">
            <v>0</v>
          </cell>
          <cell r="Y670">
            <v>0</v>
          </cell>
          <cell r="Z670">
            <v>9.2423852233886716</v>
          </cell>
          <cell r="AA670">
            <v>0</v>
          </cell>
          <cell r="AB670">
            <v>0</v>
          </cell>
          <cell r="AC670">
            <v>0.169444091796875</v>
          </cell>
          <cell r="AD670">
            <v>0.123069320678711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8.4218652343749998</v>
          </cell>
          <cell r="AM670">
            <v>0.22535658264160199</v>
          </cell>
          <cell r="AN670">
            <v>4.8000000000000001E-2</v>
          </cell>
          <cell r="AO670">
            <v>0.25464999389648402</v>
          </cell>
          <cell r="AP670">
            <v>0</v>
          </cell>
          <cell r="AQ670">
            <v>0</v>
          </cell>
          <cell r="AR670">
            <v>78646.073218749982</v>
          </cell>
          <cell r="AS670">
            <v>0</v>
          </cell>
          <cell r="AT670">
            <v>0</v>
          </cell>
          <cell r="AU670">
            <v>494.59215625000002</v>
          </cell>
          <cell r="AV670">
            <v>130.44743750000001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73395.695999999996</v>
          </cell>
          <cell r="BE670">
            <v>1974.1236249999999</v>
          </cell>
          <cell r="BF670">
            <v>420.48</v>
          </cell>
          <cell r="BG670">
            <v>2230.7339999999999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3450274.75</v>
          </cell>
          <cell r="BV670">
            <v>1587154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X670">
            <v>10000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0</v>
          </cell>
          <cell r="DN670">
            <v>0</v>
          </cell>
          <cell r="DR670">
            <v>6.5901613161386638</v>
          </cell>
          <cell r="DT670">
            <v>12845.0029296875</v>
          </cell>
          <cell r="DV670">
            <v>0</v>
          </cell>
          <cell r="DW670">
            <v>0</v>
          </cell>
          <cell r="DX670">
            <v>0</v>
          </cell>
        </row>
        <row r="671">
          <cell r="A671" t="str">
            <v>WECCBC2031</v>
          </cell>
          <cell r="B671" t="str">
            <v>WEST</v>
          </cell>
          <cell r="C671" t="str">
            <v>WECCBC</v>
          </cell>
          <cell r="D671">
            <v>2031</v>
          </cell>
          <cell r="F671">
            <v>78693.528000000006</v>
          </cell>
          <cell r="G671">
            <v>9003.16015625</v>
          </cell>
          <cell r="H671">
            <v>17.038055526733398</v>
          </cell>
          <cell r="I671">
            <v>0</v>
          </cell>
          <cell r="J671">
            <v>0</v>
          </cell>
          <cell r="K671">
            <v>0.20499999999999999</v>
          </cell>
          <cell r="L671">
            <v>0.14527507019043001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15.42048046875</v>
          </cell>
          <cell r="U671">
            <v>0.69299999999999995</v>
          </cell>
          <cell r="V671">
            <v>0.06</v>
          </cell>
          <cell r="W671">
            <v>0.51429998779296893</v>
          </cell>
          <cell r="X671">
            <v>0</v>
          </cell>
          <cell r="Y671">
            <v>0</v>
          </cell>
          <cell r="Z671">
            <v>9.325475753784179</v>
          </cell>
          <cell r="AA671">
            <v>0</v>
          </cell>
          <cell r="AB671">
            <v>0</v>
          </cell>
          <cell r="AC671">
            <v>0.169444091796875</v>
          </cell>
          <cell r="AD671">
            <v>0.123069320678711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8.4991562500000004</v>
          </cell>
          <cell r="AM671">
            <v>0.22865609741210902</v>
          </cell>
          <cell r="AN671">
            <v>4.8000000000000001E-2</v>
          </cell>
          <cell r="AO671">
            <v>0.25714999389648396</v>
          </cell>
          <cell r="AP671">
            <v>0</v>
          </cell>
          <cell r="AQ671">
            <v>0</v>
          </cell>
          <cell r="AR671">
            <v>79407.465750000003</v>
          </cell>
          <cell r="AS671">
            <v>0</v>
          </cell>
          <cell r="AT671">
            <v>0</v>
          </cell>
          <cell r="AU671">
            <v>506.82893749999999</v>
          </cell>
          <cell r="AV671">
            <v>130.44743750000001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74094.047999999995</v>
          </cell>
          <cell r="BE671">
            <v>2003.0273749999999</v>
          </cell>
          <cell r="BF671">
            <v>420.48</v>
          </cell>
          <cell r="BG671">
            <v>2252.634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3535638.75</v>
          </cell>
          <cell r="BV671">
            <v>1587154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10000</v>
          </cell>
          <cell r="CT671">
            <v>5000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0</v>
          </cell>
          <cell r="DN671">
            <v>0</v>
          </cell>
          <cell r="DR671">
            <v>6.7433149897596296</v>
          </cell>
          <cell r="DT671">
            <v>12980.9677734375</v>
          </cell>
          <cell r="DV671">
            <v>0</v>
          </cell>
          <cell r="DW671">
            <v>0</v>
          </cell>
          <cell r="DX671">
            <v>0</v>
          </cell>
        </row>
        <row r="672">
          <cell r="A672" t="str">
            <v>WECCBC2032</v>
          </cell>
          <cell r="B672" t="str">
            <v>WEST</v>
          </cell>
          <cell r="C672" t="str">
            <v>WECCBC</v>
          </cell>
          <cell r="D672">
            <v>2032</v>
          </cell>
          <cell r="F672">
            <v>79627.775999999998</v>
          </cell>
          <cell r="G672">
            <v>9024.7255859375</v>
          </cell>
          <cell r="H672">
            <v>17.083071029663088</v>
          </cell>
          <cell r="I672">
            <v>0</v>
          </cell>
          <cell r="J672">
            <v>0</v>
          </cell>
          <cell r="K672">
            <v>0.20499999999999999</v>
          </cell>
          <cell r="L672">
            <v>0.14529057312011698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15.46548046875</v>
          </cell>
          <cell r="U672">
            <v>0.69299999999999995</v>
          </cell>
          <cell r="V672">
            <v>0.06</v>
          </cell>
          <cell r="W672">
            <v>0.51429998779296893</v>
          </cell>
          <cell r="X672">
            <v>0</v>
          </cell>
          <cell r="Y672">
            <v>0</v>
          </cell>
          <cell r="Z672">
            <v>9.3458190383911113</v>
          </cell>
          <cell r="AA672">
            <v>0</v>
          </cell>
          <cell r="AB672">
            <v>0</v>
          </cell>
          <cell r="AC672">
            <v>0.16941151428222698</v>
          </cell>
          <cell r="AD672">
            <v>0.123087257385254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8.5194931640624993</v>
          </cell>
          <cell r="AM672">
            <v>0.228677108764648</v>
          </cell>
          <cell r="AN672">
            <v>4.8000000000000001E-2</v>
          </cell>
          <cell r="AO672">
            <v>0.25714999389648396</v>
          </cell>
          <cell r="AP672">
            <v>0</v>
          </cell>
          <cell r="AQ672">
            <v>0</v>
          </cell>
          <cell r="AR672">
            <v>79814.175539062504</v>
          </cell>
          <cell r="AS672">
            <v>0</v>
          </cell>
          <cell r="AT672">
            <v>0</v>
          </cell>
          <cell r="AU672">
            <v>513.29303125000001</v>
          </cell>
          <cell r="AV672">
            <v>130.82525781250001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74480.92</v>
          </cell>
          <cell r="BE672">
            <v>2008.69975</v>
          </cell>
          <cell r="BF672">
            <v>421.63200000000001</v>
          </cell>
          <cell r="BG672">
            <v>2258.8054999999999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3580732.25</v>
          </cell>
          <cell r="BV672">
            <v>1591751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45000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0</v>
          </cell>
          <cell r="DN672">
            <v>0</v>
          </cell>
          <cell r="DR672">
            <v>6.8931175189446234</v>
          </cell>
          <cell r="DT672">
            <v>13078.9404296875</v>
          </cell>
          <cell r="DV672">
            <v>0</v>
          </cell>
          <cell r="DW672">
            <v>0</v>
          </cell>
          <cell r="DX672">
            <v>0</v>
          </cell>
        </row>
        <row r="673">
          <cell r="A673" t="str">
            <v>WECCBC2033</v>
          </cell>
          <cell r="B673" t="str">
            <v>WEST</v>
          </cell>
          <cell r="C673" t="str">
            <v>WECCBC</v>
          </cell>
          <cell r="D673">
            <v>2033</v>
          </cell>
          <cell r="F673">
            <v>80524.991999999998</v>
          </cell>
          <cell r="G673">
            <v>9048.6865234375</v>
          </cell>
          <cell r="H673">
            <v>17.103055526733399</v>
          </cell>
          <cell r="I673">
            <v>0</v>
          </cell>
          <cell r="J673">
            <v>0</v>
          </cell>
          <cell r="K673">
            <v>0.20499999999999999</v>
          </cell>
          <cell r="L673">
            <v>0.14527507019043001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15.46548046875</v>
          </cell>
          <cell r="U673">
            <v>0.70299999999999996</v>
          </cell>
          <cell r="V673">
            <v>7.0000000000000007E-2</v>
          </cell>
          <cell r="W673">
            <v>0.51429998779296893</v>
          </cell>
          <cell r="X673">
            <v>0</v>
          </cell>
          <cell r="Y673">
            <v>0</v>
          </cell>
          <cell r="Z673">
            <v>9.3615770111083965</v>
          </cell>
          <cell r="AA673">
            <v>0</v>
          </cell>
          <cell r="AB673">
            <v>0</v>
          </cell>
          <cell r="AC673">
            <v>0.169444091796875</v>
          </cell>
          <cell r="AD673">
            <v>0.123069320678711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8.5239580078124995</v>
          </cell>
          <cell r="AM673">
            <v>0.231955596923828</v>
          </cell>
          <cell r="AN673">
            <v>5.6000000000000001E-2</v>
          </cell>
          <cell r="AO673">
            <v>0.25714999389648396</v>
          </cell>
          <cell r="AP673">
            <v>0</v>
          </cell>
          <cell r="AQ673">
            <v>0</v>
          </cell>
          <cell r="AR673">
            <v>79806.279875000007</v>
          </cell>
          <cell r="AS673">
            <v>0</v>
          </cell>
          <cell r="AT673">
            <v>0</v>
          </cell>
          <cell r="AU673">
            <v>525.87531249999995</v>
          </cell>
          <cell r="AV673">
            <v>130.44743750000001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74374.831999999995</v>
          </cell>
          <cell r="BE673">
            <v>2031.9311250000001</v>
          </cell>
          <cell r="BF673">
            <v>490.56</v>
          </cell>
          <cell r="BG673">
            <v>2252.634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3668506.25</v>
          </cell>
          <cell r="BV673">
            <v>1587154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10000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10000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R673">
            <v>6.9686587993069384</v>
          </cell>
          <cell r="DT673">
            <v>13250.087890625</v>
          </cell>
          <cell r="DV673">
            <v>0</v>
          </cell>
          <cell r="DW673">
            <v>0</v>
          </cell>
          <cell r="DX673">
            <v>0</v>
          </cell>
        </row>
        <row r="674">
          <cell r="A674" t="str">
            <v>WECCBC2034</v>
          </cell>
          <cell r="B674" t="str">
            <v>WEST</v>
          </cell>
          <cell r="C674" t="str">
            <v>WECCBC</v>
          </cell>
          <cell r="D674">
            <v>2034</v>
          </cell>
          <cell r="F674">
            <v>81475.703999999998</v>
          </cell>
          <cell r="G674">
            <v>9079.0087890625</v>
          </cell>
          <cell r="H674">
            <v>17.1530555267334</v>
          </cell>
          <cell r="I674">
            <v>0</v>
          </cell>
          <cell r="J674">
            <v>0</v>
          </cell>
          <cell r="K674">
            <v>0.20499999999999999</v>
          </cell>
          <cell r="L674">
            <v>0.14527507019043001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15.51048046875</v>
          </cell>
          <cell r="U674">
            <v>0.70299999999999996</v>
          </cell>
          <cell r="V674">
            <v>7.0000000000000007E-2</v>
          </cell>
          <cell r="W674">
            <v>0.51929998779296893</v>
          </cell>
          <cell r="X674">
            <v>0</v>
          </cell>
          <cell r="Y674">
            <v>0</v>
          </cell>
          <cell r="Z674">
            <v>9.3888797454833988</v>
          </cell>
          <cell r="AA674">
            <v>0</v>
          </cell>
          <cell r="AB674">
            <v>0</v>
          </cell>
          <cell r="AC674">
            <v>0.169444091796875</v>
          </cell>
          <cell r="AD674">
            <v>0.123069320678711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8.5487607421875005</v>
          </cell>
          <cell r="AM674">
            <v>0.231955596923828</v>
          </cell>
          <cell r="AN674">
            <v>5.6000000000000001E-2</v>
          </cell>
          <cell r="AO674">
            <v>0.25964999389648397</v>
          </cell>
          <cell r="AP674">
            <v>0</v>
          </cell>
          <cell r="AQ674">
            <v>0</v>
          </cell>
          <cell r="AR674">
            <v>80071.903125000012</v>
          </cell>
          <cell r="AS674">
            <v>0</v>
          </cell>
          <cell r="AT674">
            <v>0</v>
          </cell>
          <cell r="AU674">
            <v>535.03856250000001</v>
          </cell>
          <cell r="AV674">
            <v>130.44743750000001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74609.392000000007</v>
          </cell>
          <cell r="BE674">
            <v>2031.9311250000001</v>
          </cell>
          <cell r="BF674">
            <v>490.56</v>
          </cell>
          <cell r="BG674">
            <v>2274.5340000000001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3732428.75</v>
          </cell>
          <cell r="BV674">
            <v>1587154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45000</v>
          </cell>
          <cell r="CS674">
            <v>0</v>
          </cell>
          <cell r="CT674">
            <v>5000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0</v>
          </cell>
          <cell r="DN674">
            <v>0</v>
          </cell>
          <cell r="DR674">
            <v>7.0523172034764228</v>
          </cell>
          <cell r="DT674">
            <v>13390.5556640625</v>
          </cell>
          <cell r="DV674">
            <v>0</v>
          </cell>
          <cell r="DW674">
            <v>0</v>
          </cell>
          <cell r="DX674">
            <v>0</v>
          </cell>
        </row>
        <row r="675">
          <cell r="A675" t="str">
            <v>WECCBC2035</v>
          </cell>
          <cell r="B675" t="str">
            <v>WEST</v>
          </cell>
          <cell r="C675" t="str">
            <v>WECCBC</v>
          </cell>
          <cell r="D675">
            <v>2035</v>
          </cell>
          <cell r="F675">
            <v>82446.144</v>
          </cell>
          <cell r="G675">
            <v>9091.47265625</v>
          </cell>
          <cell r="H675">
            <v>17.163055526733398</v>
          </cell>
          <cell r="I675">
            <v>0</v>
          </cell>
          <cell r="J675">
            <v>0</v>
          </cell>
          <cell r="K675">
            <v>0.20499999999999999</v>
          </cell>
          <cell r="L675">
            <v>0.14527507019043001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15.51048046875</v>
          </cell>
          <cell r="U675">
            <v>0.71299999999999997</v>
          </cell>
          <cell r="V675">
            <v>7.0000000000000007E-2</v>
          </cell>
          <cell r="W675">
            <v>0.51929998779296893</v>
          </cell>
          <cell r="X675">
            <v>0</v>
          </cell>
          <cell r="Y675">
            <v>0</v>
          </cell>
          <cell r="Z675">
            <v>9.392179260253906</v>
          </cell>
          <cell r="AA675">
            <v>0</v>
          </cell>
          <cell r="AB675">
            <v>0</v>
          </cell>
          <cell r="AC675">
            <v>0.169444091796875</v>
          </cell>
          <cell r="AD675">
            <v>0.123069320678711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8.5487607421875005</v>
          </cell>
          <cell r="AM675">
            <v>0.23525511169433599</v>
          </cell>
          <cell r="AN675">
            <v>5.6000000000000001E-2</v>
          </cell>
          <cell r="AO675">
            <v>0.25964999389648397</v>
          </cell>
          <cell r="AP675">
            <v>0</v>
          </cell>
          <cell r="AQ675">
            <v>0</v>
          </cell>
          <cell r="AR675">
            <v>80181.084203124992</v>
          </cell>
          <cell r="AS675">
            <v>0</v>
          </cell>
          <cell r="AT675">
            <v>0</v>
          </cell>
          <cell r="AU675">
            <v>555.47493750000001</v>
          </cell>
          <cell r="AV675">
            <v>130.51251562499999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74669.168000000005</v>
          </cell>
          <cell r="BE675">
            <v>2060.83475</v>
          </cell>
          <cell r="BF675">
            <v>490.56</v>
          </cell>
          <cell r="BG675">
            <v>2274.5340000000001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3874993</v>
          </cell>
          <cell r="BV675">
            <v>1587945.875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10000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0</v>
          </cell>
          <cell r="DN675">
            <v>0</v>
          </cell>
          <cell r="DR675">
            <v>6.9848175572510716</v>
          </cell>
          <cell r="DT675">
            <v>13528.2080078125</v>
          </cell>
          <cell r="DV675">
            <v>0</v>
          </cell>
          <cell r="DW675">
            <v>0</v>
          </cell>
          <cell r="DX675">
            <v>0</v>
          </cell>
        </row>
        <row r="676">
          <cell r="A676" t="str">
            <v>WECCCANP152008</v>
          </cell>
          <cell r="B676" t="str">
            <v>WEST</v>
          </cell>
          <cell r="C676" t="str">
            <v>WECCCANP15</v>
          </cell>
          <cell r="D676">
            <v>2008</v>
          </cell>
          <cell r="N676">
            <v>0</v>
          </cell>
          <cell r="O676">
            <v>0.47599957275390603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8.1168916015625001</v>
          </cell>
          <cell r="U676">
            <v>1.0687099609374999</v>
          </cell>
          <cell r="V676">
            <v>1.30202587890625</v>
          </cell>
          <cell r="W676">
            <v>0.50731988525390603</v>
          </cell>
          <cell r="X676">
            <v>1.9347194671630898E-2</v>
          </cell>
          <cell r="Y676">
            <v>2.06280346679688</v>
          </cell>
          <cell r="Z676">
            <v>22.946670994281778</v>
          </cell>
          <cell r="AA676">
            <v>0.27462020874023396</v>
          </cell>
          <cell r="AB676">
            <v>0</v>
          </cell>
          <cell r="AC676">
            <v>7.6419731445312502</v>
          </cell>
          <cell r="AD676">
            <v>3.1676708984375002</v>
          </cell>
          <cell r="AE676">
            <v>3.5012141113281299</v>
          </cell>
          <cell r="AF676">
            <v>0</v>
          </cell>
          <cell r="AG676">
            <v>0.36821722412109398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2.3798754882812498</v>
          </cell>
          <cell r="AM676">
            <v>0.30878277587890601</v>
          </cell>
          <cell r="AN676">
            <v>1.0416207275390601</v>
          </cell>
          <cell r="AO676">
            <v>0.25365994262695302</v>
          </cell>
          <cell r="AP676">
            <v>5.1291241645812996E-3</v>
          </cell>
          <cell r="AQ676">
            <v>2.06280346679688</v>
          </cell>
          <cell r="AR676">
            <v>125335.98044140624</v>
          </cell>
          <cell r="AS676">
            <v>2378.855</v>
          </cell>
          <cell r="AT676">
            <v>0</v>
          </cell>
          <cell r="AU676">
            <v>54862.235999999997</v>
          </cell>
          <cell r="AV676">
            <v>2601.3962499999998</v>
          </cell>
          <cell r="AW676">
            <v>14744.450999999999</v>
          </cell>
          <cell r="AX676">
            <v>0</v>
          </cell>
          <cell r="AY676">
            <v>127.80179687499999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20897.900000000001</v>
          </cell>
          <cell r="BE676">
            <v>2712.348</v>
          </cell>
          <cell r="BF676">
            <v>9149.5959999999995</v>
          </cell>
          <cell r="BG676">
            <v>2224.4992499999998</v>
          </cell>
          <cell r="BH676">
            <v>42.870437500000001</v>
          </cell>
          <cell r="BI676">
            <v>-1509.836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53.206707031249998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27510778</v>
          </cell>
          <cell r="BT676">
            <v>0</v>
          </cell>
          <cell r="BU676">
            <v>409465120</v>
          </cell>
          <cell r="BV676">
            <v>31615582</v>
          </cell>
          <cell r="BW676">
            <v>146585184</v>
          </cell>
          <cell r="BX676">
            <v>0</v>
          </cell>
          <cell r="BY676">
            <v>1653611.5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716718.3125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50</v>
          </cell>
          <cell r="CS676">
            <v>0</v>
          </cell>
          <cell r="CT676">
            <v>21050</v>
          </cell>
          <cell r="CU676">
            <v>0</v>
          </cell>
          <cell r="CV676">
            <v>0</v>
          </cell>
          <cell r="CW676">
            <v>21541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0</v>
          </cell>
          <cell r="DN676">
            <v>0</v>
          </cell>
          <cell r="DQ676" t="str">
            <v xml:space="preserve"> 5/13/2010 1:41:36 PM</v>
          </cell>
          <cell r="DR676" t="str">
            <v xml:space="preserve"> 5/13/2010 1:41:36 PM</v>
          </cell>
          <cell r="DS676" t="str">
            <v xml:space="preserve"> 5/13/2010 1:41:36 PM</v>
          </cell>
          <cell r="DT676">
            <v>27232.2009277344</v>
          </cell>
          <cell r="DV676">
            <v>2.2480000000000002</v>
          </cell>
          <cell r="DW676">
            <v>1.9411038818359401</v>
          </cell>
          <cell r="DX676">
            <v>17050.655999999999</v>
          </cell>
        </row>
        <row r="677">
          <cell r="A677" t="str">
            <v>WECCCANP152009</v>
          </cell>
          <cell r="B677" t="str">
            <v>WEST</v>
          </cell>
          <cell r="C677" t="str">
            <v>WECCCANP15</v>
          </cell>
          <cell r="D677">
            <v>2009</v>
          </cell>
          <cell r="F677">
            <v>122102.16</v>
          </cell>
          <cell r="G677">
            <v>14875.9667358398</v>
          </cell>
          <cell r="H677">
            <v>34.552730537414554</v>
          </cell>
          <cell r="I677">
            <v>0.35087292480468801</v>
          </cell>
          <cell r="J677">
            <v>0</v>
          </cell>
          <cell r="K677">
            <v>9.7276064453124995</v>
          </cell>
          <cell r="L677">
            <v>4.02340283203125</v>
          </cell>
          <cell r="M677">
            <v>4.4790297851562499</v>
          </cell>
          <cell r="N677">
            <v>0</v>
          </cell>
          <cell r="O677">
            <v>0.47598291015624999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8.1169291992187507</v>
          </cell>
          <cell r="U677">
            <v>1.2059702148437501</v>
          </cell>
          <cell r="V677">
            <v>1.3019670410156301</v>
          </cell>
          <cell r="W677">
            <v>0.52732489013671902</v>
          </cell>
          <cell r="X677">
            <v>3.2889411926269506E-2</v>
          </cell>
          <cell r="Y677">
            <v>2.0627548828125</v>
          </cell>
          <cell r="Z677">
            <v>23.962553117275245</v>
          </cell>
          <cell r="AA677">
            <v>0.274606018066406</v>
          </cell>
          <cell r="AB677">
            <v>0</v>
          </cell>
          <cell r="AC677">
            <v>8.1303774414062495</v>
          </cell>
          <cell r="AD677">
            <v>3.40035986328125</v>
          </cell>
          <cell r="AE677">
            <v>3.50180712890625</v>
          </cell>
          <cell r="AF677">
            <v>0</v>
          </cell>
          <cell r="AG677">
            <v>0.368211181640625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2.699556640625</v>
          </cell>
          <cell r="AM677">
            <v>0.35119473266601603</v>
          </cell>
          <cell r="AN677">
            <v>1.0415736083984399</v>
          </cell>
          <cell r="AO677">
            <v>0.26366244506835895</v>
          </cell>
          <cell r="AP677">
            <v>7.7887740135192899E-3</v>
          </cell>
          <cell r="AQ677">
            <v>2.0627548828125</v>
          </cell>
          <cell r="AR677">
            <v>128845.73229687502</v>
          </cell>
          <cell r="AS677">
            <v>2031.93525</v>
          </cell>
          <cell r="AT677">
            <v>0</v>
          </cell>
          <cell r="AU677">
            <v>58707.124000000003</v>
          </cell>
          <cell r="AV677">
            <v>1828.25675</v>
          </cell>
          <cell r="AW677">
            <v>13036.766</v>
          </cell>
          <cell r="AX677">
            <v>0</v>
          </cell>
          <cell r="AY677">
            <v>127.30500000000001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23645.736000000001</v>
          </cell>
          <cell r="BE677">
            <v>3070.0745000000002</v>
          </cell>
          <cell r="BF677">
            <v>9124.1849999999995</v>
          </cell>
          <cell r="BG677">
            <v>2309.2139999999999</v>
          </cell>
          <cell r="BH677">
            <v>68.030828124999999</v>
          </cell>
          <cell r="BI677">
            <v>-1463.79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61.509968749999999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23540928</v>
          </cell>
          <cell r="BT677">
            <v>0</v>
          </cell>
          <cell r="BU677">
            <v>435707776</v>
          </cell>
          <cell r="BV677">
            <v>23790584</v>
          </cell>
          <cell r="BW677">
            <v>130028960</v>
          </cell>
          <cell r="BX677">
            <v>0</v>
          </cell>
          <cell r="BY677">
            <v>1647183.5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828566.9375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579000</v>
          </cell>
          <cell r="CP677">
            <v>518270</v>
          </cell>
          <cell r="CQ677">
            <v>0</v>
          </cell>
          <cell r="CR677">
            <v>0</v>
          </cell>
          <cell r="CS677">
            <v>150000</v>
          </cell>
          <cell r="CT677">
            <v>21725</v>
          </cell>
          <cell r="CU677">
            <v>0</v>
          </cell>
          <cell r="CV677">
            <v>0</v>
          </cell>
          <cell r="CW677">
            <v>4500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0</v>
          </cell>
          <cell r="DN677">
            <v>0</v>
          </cell>
          <cell r="DT677">
            <v>24570.6865234375</v>
          </cell>
          <cell r="DV677">
            <v>2.2480000000000002</v>
          </cell>
          <cell r="DW677">
            <v>1.86066040039063</v>
          </cell>
          <cell r="DX677">
            <v>16299.385</v>
          </cell>
        </row>
        <row r="678">
          <cell r="A678" t="str">
            <v>WECCCANP152010</v>
          </cell>
          <cell r="B678" t="str">
            <v>WEST</v>
          </cell>
          <cell r="C678" t="str">
            <v>WECCCANP15</v>
          </cell>
          <cell r="D678">
            <v>2010</v>
          </cell>
          <cell r="F678">
            <v>120008.424</v>
          </cell>
          <cell r="G678">
            <v>15128.9659423828</v>
          </cell>
          <cell r="H678">
            <v>35.10241017913819</v>
          </cell>
          <cell r="I678">
            <v>0.35087292480468801</v>
          </cell>
          <cell r="J678">
            <v>0</v>
          </cell>
          <cell r="K678">
            <v>9.8379072265624998</v>
          </cell>
          <cell r="L678">
            <v>4.3258906250000004</v>
          </cell>
          <cell r="M678">
            <v>4.4525644531250004</v>
          </cell>
          <cell r="N678">
            <v>0</v>
          </cell>
          <cell r="O678">
            <v>0.47598291015624999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8.1169291992187507</v>
          </cell>
          <cell r="U678">
            <v>1.2676352539062501</v>
          </cell>
          <cell r="V678">
            <v>1.3019670410156301</v>
          </cell>
          <cell r="W678">
            <v>0.53757769775390607</v>
          </cell>
          <cell r="X678">
            <v>0.124327964782715</v>
          </cell>
          <cell r="Y678">
            <v>2.0627548828125</v>
          </cell>
          <cell r="Z678">
            <v>24.957477565765387</v>
          </cell>
          <cell r="AA678">
            <v>0.274606018066406</v>
          </cell>
          <cell r="AB678">
            <v>0</v>
          </cell>
          <cell r="AC678">
            <v>8.2220869140624995</v>
          </cell>
          <cell r="AD678">
            <v>3.6414311523437499</v>
          </cell>
          <cell r="AE678">
            <v>3.4820073242187499</v>
          </cell>
          <cell r="AF678">
            <v>0</v>
          </cell>
          <cell r="AG678">
            <v>0.36755511474609398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3.0790876464843802</v>
          </cell>
          <cell r="AM678">
            <v>0.36455157470703103</v>
          </cell>
          <cell r="AN678">
            <v>1.0415736083984399</v>
          </cell>
          <cell r="AO678">
            <v>0.26878884887695303</v>
          </cell>
          <cell r="AP678">
            <v>3.1005672454833998E-2</v>
          </cell>
          <cell r="AQ678">
            <v>2.0627548828125</v>
          </cell>
          <cell r="AR678">
            <v>130803.58241796875</v>
          </cell>
          <cell r="AS678">
            <v>2069.5439999999999</v>
          </cell>
          <cell r="AT678">
            <v>0</v>
          </cell>
          <cell r="AU678">
            <v>57369.483999999997</v>
          </cell>
          <cell r="AV678">
            <v>1778.8988750000001</v>
          </cell>
          <cell r="AW678">
            <v>10492.431</v>
          </cell>
          <cell r="AX678">
            <v>0</v>
          </cell>
          <cell r="AY678">
            <v>127.30500000000001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26972.74</v>
          </cell>
          <cell r="BE678">
            <v>3174.3310000000001</v>
          </cell>
          <cell r="BF678">
            <v>9124.1849999999995</v>
          </cell>
          <cell r="BG678">
            <v>2354.5904999999998</v>
          </cell>
          <cell r="BH678">
            <v>270.59678124999999</v>
          </cell>
          <cell r="BI678">
            <v>-1571.5943749999999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52.098636718750001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23971582</v>
          </cell>
          <cell r="BT678">
            <v>0</v>
          </cell>
          <cell r="BU678">
            <v>425726976</v>
          </cell>
          <cell r="BV678">
            <v>23281828</v>
          </cell>
          <cell r="BW678">
            <v>105331976</v>
          </cell>
          <cell r="BX678">
            <v>0</v>
          </cell>
          <cell r="BY678">
            <v>1647183.5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701792.0625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660000</v>
          </cell>
          <cell r="CP678">
            <v>170400</v>
          </cell>
          <cell r="CQ678">
            <v>0</v>
          </cell>
          <cell r="CR678">
            <v>0</v>
          </cell>
          <cell r="CS678">
            <v>136087</v>
          </cell>
          <cell r="CT678">
            <v>10514</v>
          </cell>
          <cell r="CU678">
            <v>0</v>
          </cell>
          <cell r="CV678">
            <v>0</v>
          </cell>
          <cell r="CW678">
            <v>134004</v>
          </cell>
          <cell r="CX678">
            <v>26682</v>
          </cell>
          <cell r="CY678">
            <v>0</v>
          </cell>
          <cell r="CZ678">
            <v>467000</v>
          </cell>
          <cell r="DA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0</v>
          </cell>
          <cell r="DN678">
            <v>0</v>
          </cell>
          <cell r="DT678">
            <v>25535.7556152344</v>
          </cell>
          <cell r="DV678">
            <v>2.2480000000000002</v>
          </cell>
          <cell r="DW678">
            <v>2.12202880859375</v>
          </cell>
          <cell r="DX678">
            <v>18588.972000000002</v>
          </cell>
        </row>
        <row r="679">
          <cell r="A679" t="str">
            <v>WECCCANP152011</v>
          </cell>
          <cell r="B679" t="str">
            <v>WEST</v>
          </cell>
          <cell r="C679" t="str">
            <v>WECCCANP15</v>
          </cell>
          <cell r="D679">
            <v>2011</v>
          </cell>
          <cell r="F679">
            <v>122884.17600000001</v>
          </cell>
          <cell r="G679">
            <v>15537.164550781299</v>
          </cell>
          <cell r="H679">
            <v>35.734604675292971</v>
          </cell>
          <cell r="I679">
            <v>0.35087292480468801</v>
          </cell>
          <cell r="J679">
            <v>0</v>
          </cell>
          <cell r="K679">
            <v>10.3876064453125</v>
          </cell>
          <cell r="L679">
            <v>4.4384423828125001</v>
          </cell>
          <cell r="M679">
            <v>4.16802978515625</v>
          </cell>
          <cell r="N679">
            <v>0</v>
          </cell>
          <cell r="O679">
            <v>0.31998291015625002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8.1169291992187507</v>
          </cell>
          <cell r="U679">
            <v>1.48438537597656</v>
          </cell>
          <cell r="V679">
            <v>1.3019670410156301</v>
          </cell>
          <cell r="W679">
            <v>0.53757769775390607</v>
          </cell>
          <cell r="X679">
            <v>0.31805603027343798</v>
          </cell>
          <cell r="Y679">
            <v>2.0627548828125</v>
          </cell>
          <cell r="Z679">
            <v>25.575658424377444</v>
          </cell>
          <cell r="AA679">
            <v>0.274606018066406</v>
          </cell>
          <cell r="AB679">
            <v>0</v>
          </cell>
          <cell r="AC679">
            <v>8.6878437500000008</v>
          </cell>
          <cell r="AD679">
            <v>3.7333227539062501</v>
          </cell>
          <cell r="AE679">
            <v>3.2606086425781302</v>
          </cell>
          <cell r="AF679">
            <v>0</v>
          </cell>
          <cell r="AG679">
            <v>0.24754154968261699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3.4117797851562499</v>
          </cell>
          <cell r="AM679">
            <v>0.43359411621093802</v>
          </cell>
          <cell r="AN679">
            <v>1.0415736083984399</v>
          </cell>
          <cell r="AO679">
            <v>0.26878884887695303</v>
          </cell>
          <cell r="AP679">
            <v>7.7939292907714799E-2</v>
          </cell>
          <cell r="AQ679">
            <v>2.0627548828125</v>
          </cell>
          <cell r="AR679">
            <v>134117.85328515625</v>
          </cell>
          <cell r="AS679">
            <v>1816.370625</v>
          </cell>
          <cell r="AT679">
            <v>0</v>
          </cell>
          <cell r="AU679">
            <v>58494.803999999996</v>
          </cell>
          <cell r="AV679">
            <v>1793.581375</v>
          </cell>
          <cell r="AW679">
            <v>9548.8119999999999</v>
          </cell>
          <cell r="AX679">
            <v>0</v>
          </cell>
          <cell r="AY679">
            <v>69.741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29887.013999999999</v>
          </cell>
          <cell r="BE679">
            <v>3798.2842500000002</v>
          </cell>
          <cell r="BF679">
            <v>9124.1849999999995</v>
          </cell>
          <cell r="BG679">
            <v>2354.5904999999998</v>
          </cell>
          <cell r="BH679">
            <v>682.27281249999999</v>
          </cell>
          <cell r="BI679">
            <v>-1681.5052499999999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50.03097265625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21062724</v>
          </cell>
          <cell r="BT679">
            <v>0</v>
          </cell>
          <cell r="BU679">
            <v>432688416</v>
          </cell>
          <cell r="BV679">
            <v>23399732</v>
          </cell>
          <cell r="BW679">
            <v>96335808</v>
          </cell>
          <cell r="BX679">
            <v>0</v>
          </cell>
          <cell r="BY679">
            <v>918864.625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673939.6875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193060</v>
          </cell>
          <cell r="CT679">
            <v>25462</v>
          </cell>
          <cell r="CU679">
            <v>0</v>
          </cell>
          <cell r="CV679">
            <v>0</v>
          </cell>
          <cell r="CW679">
            <v>205916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0</v>
          </cell>
          <cell r="DN679">
            <v>0</v>
          </cell>
          <cell r="DT679">
            <v>25555.4162597656</v>
          </cell>
          <cell r="DV679">
            <v>2.2480000000000002</v>
          </cell>
          <cell r="DW679">
            <v>2.0753051757812502</v>
          </cell>
          <cell r="DX679">
            <v>18179.671999999999</v>
          </cell>
        </row>
        <row r="680">
          <cell r="A680" t="str">
            <v>WECCCANP152012</v>
          </cell>
          <cell r="B680" t="str">
            <v>WEST</v>
          </cell>
          <cell r="C680" t="str">
            <v>WECCCANP15</v>
          </cell>
          <cell r="D680">
            <v>2012</v>
          </cell>
          <cell r="F680">
            <v>125992.512</v>
          </cell>
          <cell r="G680">
            <v>14869.850280761701</v>
          </cell>
          <cell r="H680">
            <v>36.493539550781257</v>
          </cell>
          <cell r="I680">
            <v>0.35086865234374998</v>
          </cell>
          <cell r="J680">
            <v>0</v>
          </cell>
          <cell r="K680">
            <v>10.387916992187501</v>
          </cell>
          <cell r="L680">
            <v>4.5378701171875004</v>
          </cell>
          <cell r="M680">
            <v>4.16802978515625</v>
          </cell>
          <cell r="N680">
            <v>0</v>
          </cell>
          <cell r="O680">
            <v>0.319999572753906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8.1169291992187507</v>
          </cell>
          <cell r="U680">
            <v>1.91275378417969</v>
          </cell>
          <cell r="V680">
            <v>1.30202587890625</v>
          </cell>
          <cell r="W680">
            <v>0.53756744384765598</v>
          </cell>
          <cell r="X680">
            <v>0.54877465820312499</v>
          </cell>
          <cell r="Y680">
            <v>2.06280346679688</v>
          </cell>
          <cell r="Z680">
            <v>25.712275421142593</v>
          </cell>
          <cell r="AA680">
            <v>0.27462020874023396</v>
          </cell>
          <cell r="AB680">
            <v>0</v>
          </cell>
          <cell r="AC680">
            <v>8.6866015624999999</v>
          </cell>
          <cell r="AD680">
            <v>3.8195791015624998</v>
          </cell>
          <cell r="AE680">
            <v>3.26006030273438</v>
          </cell>
          <cell r="AF680">
            <v>0</v>
          </cell>
          <cell r="AG680">
            <v>0.247549789428711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3.4107941894531302</v>
          </cell>
          <cell r="AM680">
            <v>0.56475109863281292</v>
          </cell>
          <cell r="AN680">
            <v>1.0416207275390601</v>
          </cell>
          <cell r="AO680">
            <v>0.26878372192382799</v>
          </cell>
          <cell r="AP680">
            <v>0.13391130065918</v>
          </cell>
          <cell r="AQ680">
            <v>2.06280346679688</v>
          </cell>
          <cell r="AR680">
            <v>128668.41570703125</v>
          </cell>
          <cell r="AS680">
            <v>2043.7626250000001</v>
          </cell>
          <cell r="AT680">
            <v>0</v>
          </cell>
          <cell r="AU680">
            <v>52577.476000000002</v>
          </cell>
          <cell r="AV680">
            <v>2018.40975</v>
          </cell>
          <cell r="AW680">
            <v>8897.473</v>
          </cell>
          <cell r="AX680">
            <v>0</v>
          </cell>
          <cell r="AY680">
            <v>70.013156249999994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29958.32</v>
          </cell>
          <cell r="BE680">
            <v>4960.7735000000002</v>
          </cell>
          <cell r="BF680">
            <v>9149.5959999999995</v>
          </cell>
          <cell r="BG680">
            <v>2360.9962500000001</v>
          </cell>
          <cell r="BH680">
            <v>1176.275875</v>
          </cell>
          <cell r="BI680">
            <v>-1642.2058750000001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46.02542578125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23663080</v>
          </cell>
          <cell r="BT680">
            <v>0</v>
          </cell>
          <cell r="BU680">
            <v>387985984</v>
          </cell>
          <cell r="BV680">
            <v>25472786</v>
          </cell>
          <cell r="BW680">
            <v>90271160</v>
          </cell>
          <cell r="BX680">
            <v>0</v>
          </cell>
          <cell r="BY680">
            <v>922450.4375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619983.1875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49596</v>
          </cell>
          <cell r="CQ680">
            <v>0</v>
          </cell>
          <cell r="CR680">
            <v>0</v>
          </cell>
          <cell r="CS680">
            <v>545111</v>
          </cell>
          <cell r="CT680">
            <v>0</v>
          </cell>
          <cell r="CU680">
            <v>0</v>
          </cell>
          <cell r="CV680">
            <v>0</v>
          </cell>
          <cell r="CW680">
            <v>257522</v>
          </cell>
          <cell r="CX680">
            <v>7623</v>
          </cell>
          <cell r="CY680">
            <v>57000</v>
          </cell>
          <cell r="CZ680">
            <v>0</v>
          </cell>
          <cell r="DA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T680">
            <v>26205.5803222656</v>
          </cell>
          <cell r="DV680">
            <v>2.2480000000000002</v>
          </cell>
          <cell r="DW680">
            <v>1.94119995117188</v>
          </cell>
          <cell r="DX680">
            <v>17051.5</v>
          </cell>
        </row>
        <row r="681">
          <cell r="A681" t="str">
            <v>WECCCANP152013</v>
          </cell>
          <cell r="B681" t="str">
            <v>WEST</v>
          </cell>
          <cell r="C681" t="str">
            <v>WECCCANP15</v>
          </cell>
          <cell r="D681">
            <v>2013</v>
          </cell>
          <cell r="F681">
            <v>128887.96799999999</v>
          </cell>
          <cell r="G681">
            <v>15483.648742675799</v>
          </cell>
          <cell r="H681">
            <v>38.089113769531252</v>
          </cell>
          <cell r="I681">
            <v>0.29387292480468802</v>
          </cell>
          <cell r="J681">
            <v>0</v>
          </cell>
          <cell r="K681">
            <v>10.700154296875001</v>
          </cell>
          <cell r="L681">
            <v>5.5579082031249998</v>
          </cell>
          <cell r="M681">
            <v>3.7728627929687502</v>
          </cell>
          <cell r="N681">
            <v>0</v>
          </cell>
          <cell r="O681">
            <v>0.31998291015625002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8.1169291992187507</v>
          </cell>
          <cell r="U681">
            <v>2.33689892578125</v>
          </cell>
          <cell r="V681">
            <v>1.3019670410156301</v>
          </cell>
          <cell r="W681">
            <v>0.53757769775390607</v>
          </cell>
          <cell r="X681">
            <v>0.840204895019531</v>
          </cell>
          <cell r="Y681">
            <v>2.0627548828125</v>
          </cell>
          <cell r="Z681">
            <v>26.816253799438474</v>
          </cell>
          <cell r="AA681">
            <v>0.22999681091308599</v>
          </cell>
          <cell r="AB681">
            <v>0</v>
          </cell>
          <cell r="AC681">
            <v>8.9610556640624992</v>
          </cell>
          <cell r="AD681">
            <v>4.7080292968749999</v>
          </cell>
          <cell r="AE681">
            <v>2.9365539550781299</v>
          </cell>
          <cell r="AF681">
            <v>0</v>
          </cell>
          <cell r="AG681">
            <v>0.24754154968261699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3.4117797851562499</v>
          </cell>
          <cell r="AM681">
            <v>0.68392755126953098</v>
          </cell>
          <cell r="AN681">
            <v>1.0415736083984399</v>
          </cell>
          <cell r="AO681">
            <v>0.26878884887695303</v>
          </cell>
          <cell r="AP681">
            <v>0.20420741271972698</v>
          </cell>
          <cell r="AQ681">
            <v>2.0627548828125</v>
          </cell>
          <cell r="AR681">
            <v>133827.46606640622</v>
          </cell>
          <cell r="AS681">
            <v>1883.936625</v>
          </cell>
          <cell r="AT681">
            <v>0</v>
          </cell>
          <cell r="AU681">
            <v>55586.720000000001</v>
          </cell>
          <cell r="AV681">
            <v>2542.94175</v>
          </cell>
          <cell r="AW681">
            <v>8227.0925000000007</v>
          </cell>
          <cell r="AX681">
            <v>0</v>
          </cell>
          <cell r="AY681">
            <v>69.741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29885.205999999998</v>
          </cell>
          <cell r="BE681">
            <v>5991.2055</v>
          </cell>
          <cell r="BF681">
            <v>9124.1849999999995</v>
          </cell>
          <cell r="BG681">
            <v>2354.5904999999998</v>
          </cell>
          <cell r="BH681">
            <v>1788.8556249999999</v>
          </cell>
          <cell r="BI681">
            <v>-1720.1375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47.139066406250002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21852180</v>
          </cell>
          <cell r="BT681">
            <v>0</v>
          </cell>
          <cell r="BU681">
            <v>409991520</v>
          </cell>
          <cell r="BV681">
            <v>30938544</v>
          </cell>
          <cell r="BW681">
            <v>83094456</v>
          </cell>
          <cell r="BX681">
            <v>0</v>
          </cell>
          <cell r="BY681">
            <v>918864.625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634984.4375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620000</v>
          </cell>
          <cell r="CP681">
            <v>760000</v>
          </cell>
          <cell r="CQ681">
            <v>0</v>
          </cell>
          <cell r="CR681">
            <v>0</v>
          </cell>
          <cell r="CS681">
            <v>363407</v>
          </cell>
          <cell r="CT681">
            <v>0</v>
          </cell>
          <cell r="CU681">
            <v>0</v>
          </cell>
          <cell r="CV681">
            <v>0</v>
          </cell>
          <cell r="CW681">
            <v>307334</v>
          </cell>
          <cell r="CX681">
            <v>3812</v>
          </cell>
          <cell r="CY681">
            <v>0</v>
          </cell>
          <cell r="CZ681">
            <v>674000</v>
          </cell>
          <cell r="DA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0</v>
          </cell>
          <cell r="DN681">
            <v>0</v>
          </cell>
          <cell r="DT681">
            <v>26786.5246582031</v>
          </cell>
          <cell r="DV681">
            <v>2.2480000000000002</v>
          </cell>
          <cell r="DW681">
            <v>2.0600444335937498</v>
          </cell>
          <cell r="DX681">
            <v>18045.990000000002</v>
          </cell>
        </row>
        <row r="682">
          <cell r="A682" t="str">
            <v>WECCCANP152014</v>
          </cell>
          <cell r="B682" t="str">
            <v>WEST</v>
          </cell>
          <cell r="C682" t="str">
            <v>WECCCANP15</v>
          </cell>
          <cell r="D682">
            <v>2014</v>
          </cell>
          <cell r="F682">
            <v>131754.88800000001</v>
          </cell>
          <cell r="G682">
            <v>16475.3378295898</v>
          </cell>
          <cell r="H682">
            <v>39.580826354980474</v>
          </cell>
          <cell r="I682">
            <v>0.29387292480468802</v>
          </cell>
          <cell r="J682">
            <v>0</v>
          </cell>
          <cell r="K682">
            <v>11.3076064453125</v>
          </cell>
          <cell r="L682">
            <v>6.0576342773437499</v>
          </cell>
          <cell r="M682">
            <v>3.49403002929688</v>
          </cell>
          <cell r="N682">
            <v>0</v>
          </cell>
          <cell r="O682">
            <v>0.31998291015625002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8.1169291992187507</v>
          </cell>
          <cell r="U682">
            <v>2.7003061523437499</v>
          </cell>
          <cell r="V682">
            <v>1.3019670410156301</v>
          </cell>
          <cell r="W682">
            <v>0.53757769775390607</v>
          </cell>
          <cell r="X682">
            <v>1.1401647949218801</v>
          </cell>
          <cell r="Y682">
            <v>2.0627548828125</v>
          </cell>
          <cell r="Z682">
            <v>27.72774118041993</v>
          </cell>
          <cell r="AA682">
            <v>0.22999681091308599</v>
          </cell>
          <cell r="AB682">
            <v>0</v>
          </cell>
          <cell r="AC682">
            <v>9.5025253906249993</v>
          </cell>
          <cell r="AD682">
            <v>5.1363725585937496</v>
          </cell>
          <cell r="AE682">
            <v>2.7340124511718802</v>
          </cell>
          <cell r="AF682">
            <v>0</v>
          </cell>
          <cell r="AG682">
            <v>0.24754154968261699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3.4117797851562499</v>
          </cell>
          <cell r="AM682">
            <v>0.78903784179687497</v>
          </cell>
          <cell r="AN682">
            <v>1.0415736083984399</v>
          </cell>
          <cell r="AO682">
            <v>0.26878884887695303</v>
          </cell>
          <cell r="AP682">
            <v>0.27581570434570302</v>
          </cell>
          <cell r="AQ682">
            <v>2.0627548828125</v>
          </cell>
          <cell r="AR682">
            <v>142384.48556249999</v>
          </cell>
          <cell r="AS682">
            <v>1964.05675</v>
          </cell>
          <cell r="AT682">
            <v>0</v>
          </cell>
          <cell r="AU682">
            <v>62807.591999999997</v>
          </cell>
          <cell r="AV682">
            <v>2842.7550000000001</v>
          </cell>
          <cell r="AW682">
            <v>8066.3490000000002</v>
          </cell>
          <cell r="AX682">
            <v>0</v>
          </cell>
          <cell r="AY682">
            <v>69.741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29887.034</v>
          </cell>
          <cell r="BE682">
            <v>6911.9719999999998</v>
          </cell>
          <cell r="BF682">
            <v>9124.1849999999995</v>
          </cell>
          <cell r="BG682">
            <v>2354.5904999999998</v>
          </cell>
          <cell r="BH682">
            <v>2416.1455000000001</v>
          </cell>
          <cell r="BI682">
            <v>-1875.123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53.921812500000001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22778014</v>
          </cell>
          <cell r="BT682">
            <v>0</v>
          </cell>
          <cell r="BU682">
            <v>462269920</v>
          </cell>
          <cell r="BV682">
            <v>34084584</v>
          </cell>
          <cell r="BW682">
            <v>81197552</v>
          </cell>
          <cell r="BX682">
            <v>0</v>
          </cell>
          <cell r="BY682">
            <v>918864.625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726351.0625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363407</v>
          </cell>
          <cell r="CT682">
            <v>38117</v>
          </cell>
          <cell r="CU682">
            <v>0</v>
          </cell>
          <cell r="CV682">
            <v>0</v>
          </cell>
          <cell r="CW682">
            <v>296348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300000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T682">
            <v>27357.086425781301</v>
          </cell>
          <cell r="DV682">
            <v>2.2480000000000002</v>
          </cell>
          <cell r="DW682">
            <v>2.0275417480468798</v>
          </cell>
          <cell r="DX682">
            <v>17761.266</v>
          </cell>
        </row>
        <row r="683">
          <cell r="A683" t="str">
            <v>WECCCANP152015</v>
          </cell>
          <cell r="B683" t="str">
            <v>WEST</v>
          </cell>
          <cell r="C683" t="str">
            <v>WECCCANP15</v>
          </cell>
          <cell r="D683">
            <v>2015</v>
          </cell>
          <cell r="F683">
            <v>134584.24799999999</v>
          </cell>
          <cell r="G683">
            <v>16825.5051269531</v>
          </cell>
          <cell r="H683">
            <v>41.067367858886726</v>
          </cell>
          <cell r="I683">
            <v>0.29387292480468802</v>
          </cell>
          <cell r="J683">
            <v>0</v>
          </cell>
          <cell r="K683">
            <v>12.007606445312501</v>
          </cell>
          <cell r="L683">
            <v>6.1576342773437496</v>
          </cell>
          <cell r="M683">
            <v>3.49403002929688</v>
          </cell>
          <cell r="N683">
            <v>0</v>
          </cell>
          <cell r="O683">
            <v>0.31998291015625002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8.1169291992187507</v>
          </cell>
          <cell r="U683">
            <v>2.9722392578124999</v>
          </cell>
          <cell r="V683">
            <v>1.3019670410156301</v>
          </cell>
          <cell r="W683">
            <v>0.53757769775390607</v>
          </cell>
          <cell r="X683">
            <v>1.55477319335938</v>
          </cell>
          <cell r="Y683">
            <v>2.0627548828125</v>
          </cell>
          <cell r="Z683">
            <v>28.628317810058594</v>
          </cell>
          <cell r="AA683">
            <v>0.22999681091308599</v>
          </cell>
          <cell r="AB683">
            <v>0</v>
          </cell>
          <cell r="AC683">
            <v>10.181525390625</v>
          </cell>
          <cell r="AD683">
            <v>5.2333725585937501</v>
          </cell>
          <cell r="AE683">
            <v>2.7340124511718802</v>
          </cell>
          <cell r="AF683">
            <v>0</v>
          </cell>
          <cell r="AG683">
            <v>0.24754154968261699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3.4117797851562499</v>
          </cell>
          <cell r="AM683">
            <v>0.89516406250000002</v>
          </cell>
          <cell r="AN683">
            <v>1.0415736083984399</v>
          </cell>
          <cell r="AO683">
            <v>0.26878884887695303</v>
          </cell>
          <cell r="AP683">
            <v>0.38117150878906303</v>
          </cell>
          <cell r="AQ683">
            <v>2.0627548828125</v>
          </cell>
          <cell r="AR683">
            <v>145112.26600781249</v>
          </cell>
          <cell r="AS683">
            <v>1618.7228749999999</v>
          </cell>
          <cell r="AT683">
            <v>0</v>
          </cell>
          <cell r="AU683">
            <v>65979.695999999996</v>
          </cell>
          <cell r="AV683">
            <v>2432.4662499999999</v>
          </cell>
          <cell r="AW683">
            <v>7245.7049999999999</v>
          </cell>
          <cell r="AX683">
            <v>0</v>
          </cell>
          <cell r="AY683">
            <v>69.741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29887.002</v>
          </cell>
          <cell r="BE683">
            <v>7841.6374999999998</v>
          </cell>
          <cell r="BF683">
            <v>9124.1849999999995</v>
          </cell>
          <cell r="BG683">
            <v>2354.5904999999998</v>
          </cell>
          <cell r="BH683">
            <v>3339.0625</v>
          </cell>
          <cell r="BI683">
            <v>-1826.6845000000001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46.167882812499997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18794652</v>
          </cell>
          <cell r="BT683">
            <v>0</v>
          </cell>
          <cell r="BU683">
            <v>481254368</v>
          </cell>
          <cell r="BV683">
            <v>29773224</v>
          </cell>
          <cell r="BW683">
            <v>73418488</v>
          </cell>
          <cell r="BX683">
            <v>0</v>
          </cell>
          <cell r="BY683">
            <v>918864.625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621902.125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227130</v>
          </cell>
          <cell r="CT683">
            <v>38117</v>
          </cell>
          <cell r="CU683">
            <v>0</v>
          </cell>
          <cell r="CV683">
            <v>0</v>
          </cell>
          <cell r="CW683">
            <v>472532</v>
          </cell>
          <cell r="CX683">
            <v>0</v>
          </cell>
          <cell r="CY683">
            <v>0</v>
          </cell>
          <cell r="CZ683">
            <v>682000</v>
          </cell>
          <cell r="DA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700000</v>
          </cell>
          <cell r="DF683">
            <v>100000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T683">
            <v>27873.2390136719</v>
          </cell>
          <cell r="DV683">
            <v>2.2480000000000002</v>
          </cell>
          <cell r="DW683">
            <v>1.94063635253906</v>
          </cell>
          <cell r="DX683">
            <v>16999.973999999998</v>
          </cell>
        </row>
        <row r="684">
          <cell r="A684" t="str">
            <v>WECCCANP152016</v>
          </cell>
          <cell r="B684" t="str">
            <v>WEST</v>
          </cell>
          <cell r="C684" t="str">
            <v>WECCCANP15</v>
          </cell>
          <cell r="D684">
            <v>2016</v>
          </cell>
          <cell r="F684">
            <v>140729.23199999999</v>
          </cell>
          <cell r="G684">
            <v>18756.4880371094</v>
          </cell>
          <cell r="H684">
            <v>43.617679443359386</v>
          </cell>
          <cell r="I684">
            <v>0.29386865234374998</v>
          </cell>
          <cell r="J684">
            <v>0</v>
          </cell>
          <cell r="K684">
            <v>15.0079169921875</v>
          </cell>
          <cell r="L684">
            <v>5.5878701171875003</v>
          </cell>
          <cell r="M684">
            <v>2.4950300292968799</v>
          </cell>
          <cell r="N684">
            <v>0</v>
          </cell>
          <cell r="O684">
            <v>0.319999572753906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8.1169291992187507</v>
          </cell>
          <cell r="U684">
            <v>3.2817182617187499</v>
          </cell>
          <cell r="V684">
            <v>1.30202587890625</v>
          </cell>
          <cell r="W684">
            <v>0.53756744384765598</v>
          </cell>
          <cell r="X684">
            <v>1.97394982910156</v>
          </cell>
          <cell r="Y684">
            <v>2.4528034667968801</v>
          </cell>
          <cell r="Z684">
            <v>31.064081237792994</v>
          </cell>
          <cell r="AA684">
            <v>0.230008117675781</v>
          </cell>
          <cell r="AB684">
            <v>0</v>
          </cell>
          <cell r="AC684">
            <v>13.0901904296875</v>
          </cell>
          <cell r="AD684">
            <v>4.8380791015625002</v>
          </cell>
          <cell r="AE684">
            <v>1.9463400878906301</v>
          </cell>
          <cell r="AF684">
            <v>0</v>
          </cell>
          <cell r="AG684">
            <v>0.24747616577148401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3.4107941894531302</v>
          </cell>
          <cell r="AM684">
            <v>0.98690447998046893</v>
          </cell>
          <cell r="AN684">
            <v>1.0416207275390601</v>
          </cell>
          <cell r="AO684">
            <v>0.26878372192382799</v>
          </cell>
          <cell r="AP684">
            <v>0.49079876708984399</v>
          </cell>
          <cell r="AQ684">
            <v>2.4528034667968801</v>
          </cell>
          <cell r="AR684">
            <v>162299.61782812499</v>
          </cell>
          <cell r="AS684">
            <v>1632.355125</v>
          </cell>
          <cell r="AT684">
            <v>0</v>
          </cell>
          <cell r="AU684">
            <v>83332.047999999995</v>
          </cell>
          <cell r="AV684">
            <v>2024.620625</v>
          </cell>
          <cell r="AW684">
            <v>4652.6760000000004</v>
          </cell>
          <cell r="AX684">
            <v>0</v>
          </cell>
          <cell r="AY684">
            <v>70.013156249999994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29960.385999999999</v>
          </cell>
          <cell r="BE684">
            <v>8668.9689999999991</v>
          </cell>
          <cell r="BF684">
            <v>9149.5959999999995</v>
          </cell>
          <cell r="BG684">
            <v>2360.9962500000001</v>
          </cell>
          <cell r="BH684">
            <v>4311.1764999999996</v>
          </cell>
          <cell r="BI684">
            <v>-2004.521375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43.786546874999999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18951710</v>
          </cell>
          <cell r="BT684">
            <v>0</v>
          </cell>
          <cell r="BU684">
            <v>594912000</v>
          </cell>
          <cell r="BV684">
            <v>25713866</v>
          </cell>
          <cell r="BW684">
            <v>46323488</v>
          </cell>
          <cell r="BX684">
            <v>0</v>
          </cell>
          <cell r="BY684">
            <v>922450.4375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589824.5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227130</v>
          </cell>
          <cell r="CT684">
            <v>10299</v>
          </cell>
          <cell r="CU684">
            <v>0</v>
          </cell>
          <cell r="CV684">
            <v>0</v>
          </cell>
          <cell r="CW684">
            <v>333100</v>
          </cell>
          <cell r="CX684">
            <v>11239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1600000</v>
          </cell>
          <cell r="DF684">
            <v>875000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Q684">
            <v>1.9311897267449745</v>
          </cell>
          <cell r="DR684">
            <v>5.5038400637405198</v>
          </cell>
          <cell r="DS684">
            <v>14.232901008654263</v>
          </cell>
          <cell r="DT684">
            <v>29274.92578125</v>
          </cell>
          <cell r="DV684">
            <v>2.2480000000000002</v>
          </cell>
          <cell r="DW684">
            <v>2.0602819824218801</v>
          </cell>
          <cell r="DX684">
            <v>18097.516</v>
          </cell>
        </row>
        <row r="685">
          <cell r="A685" t="str">
            <v>WECCCANP152017</v>
          </cell>
          <cell r="B685" t="str">
            <v>WEST</v>
          </cell>
          <cell r="C685" t="str">
            <v>WECCCANP15</v>
          </cell>
          <cell r="D685">
            <v>2017</v>
          </cell>
          <cell r="F685">
            <v>143524.584</v>
          </cell>
          <cell r="G685">
            <v>19646.8425292969</v>
          </cell>
          <cell r="H685">
            <v>45.617937194824229</v>
          </cell>
          <cell r="I685">
            <v>0.29387292480468802</v>
          </cell>
          <cell r="J685">
            <v>0</v>
          </cell>
          <cell r="K685">
            <v>16.2076064453125</v>
          </cell>
          <cell r="L685">
            <v>5.9376342773437498</v>
          </cell>
          <cell r="M685">
            <v>2.4950300292968799</v>
          </cell>
          <cell r="N685">
            <v>0</v>
          </cell>
          <cell r="O685">
            <v>0.31998291015625002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8.1169291992187507</v>
          </cell>
          <cell r="U685">
            <v>3.47877294921875</v>
          </cell>
          <cell r="V685">
            <v>1.3019670410156301</v>
          </cell>
          <cell r="W685">
            <v>0.53757769775390607</v>
          </cell>
          <cell r="X685">
            <v>2.2278088378906302</v>
          </cell>
          <cell r="Y685">
            <v>2.4527548828125001</v>
          </cell>
          <cell r="Z685">
            <v>32.680061187744151</v>
          </cell>
          <cell r="AA685">
            <v>0.22999681091308599</v>
          </cell>
          <cell r="AB685">
            <v>0</v>
          </cell>
          <cell r="AC685">
            <v>14.255525390624999</v>
          </cell>
          <cell r="AD685">
            <v>5.1772729492187501</v>
          </cell>
          <cell r="AE685">
            <v>1.94664282226563</v>
          </cell>
          <cell r="AF685">
            <v>0</v>
          </cell>
          <cell r="AG685">
            <v>0.24737446594238302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3.4117797851562499</v>
          </cell>
          <cell r="AM685">
            <v>1.04590856933594</v>
          </cell>
          <cell r="AN685">
            <v>1.0415736083984399</v>
          </cell>
          <cell r="AO685">
            <v>0.26878884887695303</v>
          </cell>
          <cell r="AP685">
            <v>0.57490130615234403</v>
          </cell>
          <cell r="AQ685">
            <v>2.4527548828125001</v>
          </cell>
          <cell r="AR685">
            <v>169692.81523828124</v>
          </cell>
          <cell r="AS685">
            <v>1521.45625</v>
          </cell>
          <cell r="AT685">
            <v>0</v>
          </cell>
          <cell r="AU685">
            <v>90620.672000000006</v>
          </cell>
          <cell r="AV685">
            <v>1932.7940000000001</v>
          </cell>
          <cell r="AW685">
            <v>4037.47975</v>
          </cell>
          <cell r="AX685">
            <v>0</v>
          </cell>
          <cell r="AY685">
            <v>69.741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29887.173999999999</v>
          </cell>
          <cell r="BE685">
            <v>9162.16</v>
          </cell>
          <cell r="BF685">
            <v>9124.1849999999995</v>
          </cell>
          <cell r="BG685">
            <v>2354.5904999999998</v>
          </cell>
          <cell r="BH685">
            <v>5036.1355000000003</v>
          </cell>
          <cell r="BI685">
            <v>-1858.1846250000001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43.345863281249997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17669828</v>
          </cell>
          <cell r="BT685">
            <v>0</v>
          </cell>
          <cell r="BU685">
            <v>642899392</v>
          </cell>
          <cell r="BV685">
            <v>24806230</v>
          </cell>
          <cell r="BW685">
            <v>40615844</v>
          </cell>
          <cell r="BX685">
            <v>0</v>
          </cell>
          <cell r="BY685">
            <v>918864.625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583888.25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181704</v>
          </cell>
          <cell r="CT685">
            <v>10579</v>
          </cell>
          <cell r="CU685">
            <v>0</v>
          </cell>
          <cell r="CV685">
            <v>0</v>
          </cell>
          <cell r="CW685">
            <v>214136</v>
          </cell>
          <cell r="CX685">
            <v>3746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1200000</v>
          </cell>
          <cell r="DF685">
            <v>350000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Q685">
            <v>1.9329889363524082</v>
          </cell>
          <cell r="DR685">
            <v>5.5981753051650109</v>
          </cell>
          <cell r="DS685">
            <v>14.535220070698584</v>
          </cell>
          <cell r="DT685">
            <v>29830.8044433594</v>
          </cell>
          <cell r="DV685">
            <v>2.2480000000000002</v>
          </cell>
          <cell r="DW685">
            <v>2.0275417480468798</v>
          </cell>
          <cell r="DX685">
            <v>17761.266</v>
          </cell>
        </row>
        <row r="686">
          <cell r="A686" t="str">
            <v>WECCCANP152018</v>
          </cell>
          <cell r="B686" t="str">
            <v>WEST</v>
          </cell>
          <cell r="C686" t="str">
            <v>WECCCANP15</v>
          </cell>
          <cell r="D686">
            <v>2018</v>
          </cell>
          <cell r="F686">
            <v>146471.136</v>
          </cell>
          <cell r="G686">
            <v>20538.293579101599</v>
          </cell>
          <cell r="H686">
            <v>47.757364135742193</v>
          </cell>
          <cell r="I686">
            <v>0.27805084228515603</v>
          </cell>
          <cell r="J686">
            <v>0</v>
          </cell>
          <cell r="K686">
            <v>17.407605468749999</v>
          </cell>
          <cell r="L686">
            <v>6.4626342773437502</v>
          </cell>
          <cell r="M686">
            <v>2.4950300292968799</v>
          </cell>
          <cell r="N686">
            <v>0</v>
          </cell>
          <cell r="O686">
            <v>0.31998291015625002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8.1169291992187507</v>
          </cell>
          <cell r="U686">
            <v>3.6757224121093799</v>
          </cell>
          <cell r="V686">
            <v>1.3019670410156301</v>
          </cell>
          <cell r="W686">
            <v>0.53757769775390607</v>
          </cell>
          <cell r="X686">
            <v>2.4611093749999999</v>
          </cell>
          <cell r="Y686">
            <v>2.4527548828125001</v>
          </cell>
          <cell r="Z686">
            <v>34.375080108642578</v>
          </cell>
          <cell r="AA686">
            <v>0.217984237670898</v>
          </cell>
          <cell r="AB686">
            <v>0</v>
          </cell>
          <cell r="AC686">
            <v>15.419525390624999</v>
          </cell>
          <cell r="AD686">
            <v>5.6865239257812501</v>
          </cell>
          <cell r="AE686">
            <v>1.94664282226563</v>
          </cell>
          <cell r="AF686">
            <v>0</v>
          </cell>
          <cell r="AG686">
            <v>0.24738679504394501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3.4117797851562499</v>
          </cell>
          <cell r="AM686">
            <v>1.10538977050781</v>
          </cell>
          <cell r="AN686">
            <v>1.0415736083984399</v>
          </cell>
          <cell r="AO686">
            <v>0.26878884887695303</v>
          </cell>
          <cell r="AP686">
            <v>0.63609368896484397</v>
          </cell>
          <cell r="AQ686">
            <v>2.4527548828125001</v>
          </cell>
          <cell r="AR686">
            <v>177257.55322656248</v>
          </cell>
          <cell r="AS686">
            <v>1277.169875</v>
          </cell>
          <cell r="AT686">
            <v>0</v>
          </cell>
          <cell r="AU686">
            <v>98429.48</v>
          </cell>
          <cell r="AV686">
            <v>1937.321375</v>
          </cell>
          <cell r="AW686">
            <v>3908.3544999999999</v>
          </cell>
          <cell r="AX686">
            <v>0</v>
          </cell>
          <cell r="AY686">
            <v>69.741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29887.17</v>
          </cell>
          <cell r="BE686">
            <v>9683.2139999999999</v>
          </cell>
          <cell r="BF686">
            <v>9124.1849999999995</v>
          </cell>
          <cell r="BG686">
            <v>2354.5904999999998</v>
          </cell>
          <cell r="BH686">
            <v>5572.1809999999996</v>
          </cell>
          <cell r="BI686">
            <v>-2029.035875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43.207851562499997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14850180</v>
          </cell>
          <cell r="BT686">
            <v>0</v>
          </cell>
          <cell r="BU686">
            <v>695555584</v>
          </cell>
          <cell r="BV686">
            <v>24856034</v>
          </cell>
          <cell r="BW686">
            <v>39413580</v>
          </cell>
          <cell r="BX686">
            <v>0</v>
          </cell>
          <cell r="BY686">
            <v>918864.625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582029.1875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204417</v>
          </cell>
          <cell r="CT686">
            <v>10933</v>
          </cell>
          <cell r="CU686">
            <v>0</v>
          </cell>
          <cell r="CV686">
            <v>0</v>
          </cell>
          <cell r="CW686">
            <v>242687</v>
          </cell>
          <cell r="CX686">
            <v>3746</v>
          </cell>
          <cell r="CY686">
            <v>62772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1200000</v>
          </cell>
          <cell r="DF686">
            <v>525000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Q686">
            <v>1.9090698732271258</v>
          </cell>
          <cell r="DR686">
            <v>5.5233838795549088</v>
          </cell>
          <cell r="DS686">
            <v>14.823825023007124</v>
          </cell>
          <cell r="DT686">
            <v>30409.8630371094</v>
          </cell>
          <cell r="DV686">
            <v>2.2480000000000002</v>
          </cell>
          <cell r="DW686">
            <v>1.94063635253906</v>
          </cell>
          <cell r="DX686">
            <v>16999.973999999998</v>
          </cell>
        </row>
        <row r="687">
          <cell r="A687" t="str">
            <v>WECCCANP152019</v>
          </cell>
          <cell r="B687" t="str">
            <v>WEST</v>
          </cell>
          <cell r="C687" t="str">
            <v>WECCCANP15</v>
          </cell>
          <cell r="D687">
            <v>2019</v>
          </cell>
          <cell r="F687">
            <v>149550.984</v>
          </cell>
          <cell r="G687">
            <v>21373.719848632802</v>
          </cell>
          <cell r="H687">
            <v>49.331707046508804</v>
          </cell>
          <cell r="I687">
            <v>0.23110054016113302</v>
          </cell>
          <cell r="J687">
            <v>0</v>
          </cell>
          <cell r="K687">
            <v>18.20760546875</v>
          </cell>
          <cell r="L687">
            <v>6.8126342773437498</v>
          </cell>
          <cell r="M687">
            <v>2.4950300292968799</v>
          </cell>
          <cell r="N687">
            <v>0</v>
          </cell>
          <cell r="O687">
            <v>0.31998291015625002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8.1169291992187507</v>
          </cell>
          <cell r="U687">
            <v>3.8953845214843801</v>
          </cell>
          <cell r="V687">
            <v>1.3019670410156301</v>
          </cell>
          <cell r="W687">
            <v>0.53757769775390607</v>
          </cell>
          <cell r="X687">
            <v>2.7127404785156299</v>
          </cell>
          <cell r="Y687">
            <v>2.4527548828125001</v>
          </cell>
          <cell r="Z687">
            <v>35.705307479858412</v>
          </cell>
          <cell r="AA687">
            <v>0.180870010375977</v>
          </cell>
          <cell r="AB687">
            <v>0</v>
          </cell>
          <cell r="AC687">
            <v>16.195525390625001</v>
          </cell>
          <cell r="AD687">
            <v>6.02602294921875</v>
          </cell>
          <cell r="AE687">
            <v>1.94664282226563</v>
          </cell>
          <cell r="AF687">
            <v>0</v>
          </cell>
          <cell r="AG687">
            <v>0.24715142822265598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3.4117797851562499</v>
          </cell>
          <cell r="AM687">
            <v>1.17167407226563</v>
          </cell>
          <cell r="AN687">
            <v>1.0415736083984399</v>
          </cell>
          <cell r="AO687">
            <v>0.26878884887695303</v>
          </cell>
          <cell r="AP687">
            <v>0.702479248046875</v>
          </cell>
          <cell r="AQ687">
            <v>2.4527548828125001</v>
          </cell>
          <cell r="AR687">
            <v>184479.5258749999</v>
          </cell>
          <cell r="AS687">
            <v>1093.84825</v>
          </cell>
          <cell r="AT687">
            <v>0</v>
          </cell>
          <cell r="AU687">
            <v>103737.768</v>
          </cell>
          <cell r="AV687">
            <v>1886.76125</v>
          </cell>
          <cell r="AW687">
            <v>3855.9267500000001</v>
          </cell>
          <cell r="AX687">
            <v>0</v>
          </cell>
          <cell r="AY687">
            <v>69.741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29887.173999999999</v>
          </cell>
          <cell r="BE687">
            <v>10263.865</v>
          </cell>
          <cell r="BF687">
            <v>9124.1849999999995</v>
          </cell>
          <cell r="BG687">
            <v>2354.5904999999998</v>
          </cell>
          <cell r="BH687">
            <v>6153.7184999999999</v>
          </cell>
          <cell r="BI687">
            <v>-2037.2004999999999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43.158124999999998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12743296</v>
          </cell>
          <cell r="BT687">
            <v>0</v>
          </cell>
          <cell r="BU687">
            <v>730911296</v>
          </cell>
          <cell r="BV687">
            <v>24354962</v>
          </cell>
          <cell r="BW687">
            <v>38938324</v>
          </cell>
          <cell r="BX687">
            <v>0</v>
          </cell>
          <cell r="BY687">
            <v>918864.625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581359.375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227130</v>
          </cell>
          <cell r="CT687">
            <v>13803</v>
          </cell>
          <cell r="CU687">
            <v>0</v>
          </cell>
          <cell r="CV687">
            <v>0</v>
          </cell>
          <cell r="CW687">
            <v>256011</v>
          </cell>
          <cell r="CX687">
            <v>3746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800000</v>
          </cell>
          <cell r="DF687">
            <v>350000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Q687">
            <v>1.8834661304461577</v>
          </cell>
          <cell r="DR687">
            <v>5.6717344124888172</v>
          </cell>
          <cell r="DS687">
            <v>14.848099090119209</v>
          </cell>
          <cell r="DT687">
            <v>30981.019042968801</v>
          </cell>
          <cell r="DV687">
            <v>2.2480000000000002</v>
          </cell>
          <cell r="DW687">
            <v>2.0600444335937498</v>
          </cell>
          <cell r="DX687">
            <v>18045.990000000002</v>
          </cell>
        </row>
        <row r="688">
          <cell r="A688" t="str">
            <v>WECCCANP152020</v>
          </cell>
          <cell r="B688" t="str">
            <v>WEST</v>
          </cell>
          <cell r="C688" t="str">
            <v>WECCCANP15</v>
          </cell>
          <cell r="D688">
            <v>2020</v>
          </cell>
          <cell r="F688">
            <v>152942.80799999999</v>
          </cell>
          <cell r="G688">
            <v>21891.589477539099</v>
          </cell>
          <cell r="H688">
            <v>49.829907409667975</v>
          </cell>
          <cell r="I688">
            <v>0.231096252441406</v>
          </cell>
          <cell r="J688">
            <v>0</v>
          </cell>
          <cell r="K688">
            <v>18.207916015624999</v>
          </cell>
          <cell r="L688">
            <v>6.8128701171874999</v>
          </cell>
          <cell r="M688">
            <v>2.4950300292968799</v>
          </cell>
          <cell r="N688">
            <v>0</v>
          </cell>
          <cell r="O688">
            <v>0.319999572753906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8.1169291992187507</v>
          </cell>
          <cell r="U688">
            <v>4.1220976562500002</v>
          </cell>
          <cell r="V688">
            <v>1.30202587890625</v>
          </cell>
          <cell r="W688">
            <v>0.53756744384765598</v>
          </cell>
          <cell r="X688">
            <v>2.9835717773437498</v>
          </cell>
          <cell r="Y688">
            <v>2.4528034667968801</v>
          </cell>
          <cell r="Z688">
            <v>35.808162460327175</v>
          </cell>
          <cell r="AA688">
            <v>0.18087817382812499</v>
          </cell>
          <cell r="AB688">
            <v>0</v>
          </cell>
          <cell r="AC688">
            <v>16.194190429687499</v>
          </cell>
          <cell r="AD688">
            <v>6.0262934570312501</v>
          </cell>
          <cell r="AE688">
            <v>1.9463400878906301</v>
          </cell>
          <cell r="AF688">
            <v>0</v>
          </cell>
          <cell r="AG688">
            <v>0.24687733459472699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3.4107941894531302</v>
          </cell>
          <cell r="AM688">
            <v>1.23836987304688</v>
          </cell>
          <cell r="AN688">
            <v>1.0416207275390601</v>
          </cell>
          <cell r="AO688">
            <v>0.26878372192382799</v>
          </cell>
          <cell r="AP688">
            <v>0.77334295654296903</v>
          </cell>
          <cell r="AQ688">
            <v>2.4528034667968801</v>
          </cell>
          <cell r="AR688">
            <v>189450.01351562497</v>
          </cell>
          <cell r="AS688">
            <v>1045.6781874999999</v>
          </cell>
          <cell r="AT688">
            <v>0</v>
          </cell>
          <cell r="AU688">
            <v>107221.288</v>
          </cell>
          <cell r="AV688">
            <v>2036.2291250000001</v>
          </cell>
          <cell r="AW688">
            <v>4130.2659999999996</v>
          </cell>
          <cell r="AX688">
            <v>0</v>
          </cell>
          <cell r="AY688">
            <v>70.013156249999994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29960.416000000001</v>
          </cell>
          <cell r="BE688">
            <v>10877.841</v>
          </cell>
          <cell r="BF688">
            <v>9149.5959999999995</v>
          </cell>
          <cell r="BG688">
            <v>2360.9962500000001</v>
          </cell>
          <cell r="BH688">
            <v>6793.0445</v>
          </cell>
          <cell r="BI688">
            <v>-2051.7823749999998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43.635671875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12181330</v>
          </cell>
          <cell r="BT688">
            <v>0</v>
          </cell>
          <cell r="BU688">
            <v>755900800</v>
          </cell>
          <cell r="BV688">
            <v>25874036</v>
          </cell>
          <cell r="BW688">
            <v>41522948</v>
          </cell>
          <cell r="BX688">
            <v>0</v>
          </cell>
          <cell r="BY688">
            <v>922450.4375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587792.125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227130</v>
          </cell>
          <cell r="CT688">
            <v>11973</v>
          </cell>
          <cell r="CU688">
            <v>0</v>
          </cell>
          <cell r="CV688">
            <v>0</v>
          </cell>
          <cell r="CW688">
            <v>278853</v>
          </cell>
          <cell r="CX688">
            <v>3746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Q688">
            <v>1.9148554655464551</v>
          </cell>
          <cell r="DR688">
            <v>5.7648047204077573</v>
          </cell>
          <cell r="DS688">
            <v>14.722726130902819</v>
          </cell>
          <cell r="DT688">
            <v>31541.2683105469</v>
          </cell>
          <cell r="DV688">
            <v>2.2480000000000002</v>
          </cell>
          <cell r="DW688">
            <v>2.02786804199219</v>
          </cell>
          <cell r="DX688">
            <v>17812.792000000001</v>
          </cell>
        </row>
        <row r="689">
          <cell r="A689" t="str">
            <v>WECCCANP152021</v>
          </cell>
          <cell r="B689" t="str">
            <v>WEST</v>
          </cell>
          <cell r="C689" t="str">
            <v>WECCCANP15</v>
          </cell>
          <cell r="D689">
            <v>2021</v>
          </cell>
          <cell r="F689">
            <v>155901.79199999999</v>
          </cell>
          <cell r="G689">
            <v>22188.3034667969</v>
          </cell>
          <cell r="H689">
            <v>50.349793533325204</v>
          </cell>
          <cell r="I689">
            <v>0.21975807189941401</v>
          </cell>
          <cell r="J689">
            <v>0</v>
          </cell>
          <cell r="K689">
            <v>18.20760546875</v>
          </cell>
          <cell r="L689">
            <v>6.8126342773437498</v>
          </cell>
          <cell r="M689">
            <v>2.4950300292968799</v>
          </cell>
          <cell r="N689">
            <v>0</v>
          </cell>
          <cell r="O689">
            <v>0.31998291015625002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8.1169291992187507</v>
          </cell>
          <cell r="U689">
            <v>4.3496435546874999</v>
          </cell>
          <cell r="V689">
            <v>1.3019670410156301</v>
          </cell>
          <cell r="W689">
            <v>0.53757769775390607</v>
          </cell>
          <cell r="X689">
            <v>3.2879104003906301</v>
          </cell>
          <cell r="Y689">
            <v>2.4527548828125001</v>
          </cell>
          <cell r="Z689">
            <v>35.908522476196296</v>
          </cell>
          <cell r="AA689">
            <v>0.172258499145508</v>
          </cell>
          <cell r="AB689">
            <v>0</v>
          </cell>
          <cell r="AC689">
            <v>16.195525390625001</v>
          </cell>
          <cell r="AD689">
            <v>6.0259565429687498</v>
          </cell>
          <cell r="AE689">
            <v>1.94664282226563</v>
          </cell>
          <cell r="AF689">
            <v>0</v>
          </cell>
          <cell r="AG689">
            <v>0.246610687255859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3.4117797851562499</v>
          </cell>
          <cell r="AM689">
            <v>1.35111267089844</v>
          </cell>
          <cell r="AN689">
            <v>1.0415736083984399</v>
          </cell>
          <cell r="AO689">
            <v>0.26878884887695303</v>
          </cell>
          <cell r="AP689">
            <v>0.85488238525390603</v>
          </cell>
          <cell r="AQ689">
            <v>2.4527548828125001</v>
          </cell>
          <cell r="AR689">
            <v>191408.94767968744</v>
          </cell>
          <cell r="AS689">
            <v>964.83781250000004</v>
          </cell>
          <cell r="AT689">
            <v>0</v>
          </cell>
          <cell r="AU689">
            <v>108311.48</v>
          </cell>
          <cell r="AV689">
            <v>2121.5345000000002</v>
          </cell>
          <cell r="AW689">
            <v>4302.8225000000002</v>
          </cell>
          <cell r="AX689">
            <v>0</v>
          </cell>
          <cell r="AY689">
            <v>69.741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29887.186000000002</v>
          </cell>
          <cell r="BE689">
            <v>11835.746999999999</v>
          </cell>
          <cell r="BF689">
            <v>9124.1849999999995</v>
          </cell>
          <cell r="BG689">
            <v>2354.5904999999998</v>
          </cell>
          <cell r="BH689">
            <v>7488.77</v>
          </cell>
          <cell r="BI689">
            <v>-2095.3384999999998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43.417867187500001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11243285</v>
          </cell>
          <cell r="BT689">
            <v>0</v>
          </cell>
          <cell r="BU689">
            <v>763667200</v>
          </cell>
          <cell r="BV689">
            <v>26713244</v>
          </cell>
          <cell r="BW689">
            <v>43111012</v>
          </cell>
          <cell r="BX689">
            <v>0</v>
          </cell>
          <cell r="BY689">
            <v>918864.625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584858.1875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227130</v>
          </cell>
          <cell r="CT689">
            <v>12177</v>
          </cell>
          <cell r="CU689">
            <v>0</v>
          </cell>
          <cell r="CV689">
            <v>0</v>
          </cell>
          <cell r="CW689">
            <v>316059</v>
          </cell>
          <cell r="CX689">
            <v>3746</v>
          </cell>
          <cell r="CY689">
            <v>45000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Q689">
            <v>1.9416059716421847</v>
          </cell>
          <cell r="DR689">
            <v>5.9130547966444018</v>
          </cell>
          <cell r="DS689">
            <v>14.716059300487798</v>
          </cell>
          <cell r="DT689">
            <v>32113.5334472656</v>
          </cell>
          <cell r="DV689">
            <v>2.2480000000000002</v>
          </cell>
          <cell r="DW689">
            <v>1.94063635253906</v>
          </cell>
          <cell r="DX689">
            <v>16999.973999999998</v>
          </cell>
        </row>
        <row r="690">
          <cell r="A690" t="str">
            <v>WECCCANP152022</v>
          </cell>
          <cell r="B690" t="str">
            <v>WEST</v>
          </cell>
          <cell r="C690" t="str">
            <v>WECCCANP15</v>
          </cell>
          <cell r="D690">
            <v>2022</v>
          </cell>
          <cell r="F690">
            <v>159000.45600000001</v>
          </cell>
          <cell r="G690">
            <v>23032.4938964844</v>
          </cell>
          <cell r="H690">
            <v>51.587376647949228</v>
          </cell>
          <cell r="I690">
            <v>0.17334655761718801</v>
          </cell>
          <cell r="J690">
            <v>0</v>
          </cell>
          <cell r="K690">
            <v>19.00760546875</v>
          </cell>
          <cell r="L690">
            <v>6.8126342773437498</v>
          </cell>
          <cell r="M690">
            <v>2.4950300292968799</v>
          </cell>
          <cell r="N690">
            <v>0</v>
          </cell>
          <cell r="O690">
            <v>0.31998291015625002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8.1169291992187507</v>
          </cell>
          <cell r="U690">
            <v>4.51579052734375</v>
          </cell>
          <cell r="V690">
            <v>1.3019670410156301</v>
          </cell>
          <cell r="W690">
            <v>0.53757769775390607</v>
          </cell>
          <cell r="X690">
            <v>3.6057580566406302</v>
          </cell>
          <cell r="Y690">
            <v>2.4527548828125001</v>
          </cell>
          <cell r="Z690">
            <v>36.917008041381848</v>
          </cell>
          <cell r="AA690">
            <v>0.135969039916992</v>
          </cell>
          <cell r="AB690">
            <v>0</v>
          </cell>
          <cell r="AC690">
            <v>16.971525390625001</v>
          </cell>
          <cell r="AD690">
            <v>6.0258945312499996</v>
          </cell>
          <cell r="AE690">
            <v>1.94664282226563</v>
          </cell>
          <cell r="AF690">
            <v>0</v>
          </cell>
          <cell r="AG690">
            <v>0.246227996826172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3.4117797851562499</v>
          </cell>
          <cell r="AM690">
            <v>1.4006107177734399</v>
          </cell>
          <cell r="AN690">
            <v>1.0415736083984399</v>
          </cell>
          <cell r="AO690">
            <v>0.26878884887695303</v>
          </cell>
          <cell r="AP690">
            <v>0.955195983886719</v>
          </cell>
          <cell r="AQ690">
            <v>2.4527548828125001</v>
          </cell>
          <cell r="AR690">
            <v>198786.1065625</v>
          </cell>
          <cell r="AS690">
            <v>700.23531249999996</v>
          </cell>
          <cell r="AT690">
            <v>0</v>
          </cell>
          <cell r="AU690">
            <v>113676.448</v>
          </cell>
          <cell r="AV690">
            <v>2073.1886249999998</v>
          </cell>
          <cell r="AW690">
            <v>4206.0050000000001</v>
          </cell>
          <cell r="AX690">
            <v>0</v>
          </cell>
          <cell r="AY690">
            <v>69.741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29887.187999999998</v>
          </cell>
          <cell r="BE690">
            <v>12269.35</v>
          </cell>
          <cell r="BF690">
            <v>9124.1849999999995</v>
          </cell>
          <cell r="BG690">
            <v>2354.5904999999998</v>
          </cell>
          <cell r="BH690">
            <v>8367.5164999999997</v>
          </cell>
          <cell r="BI690">
            <v>-2031.6403749999999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43.308999999999997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8180169</v>
          </cell>
          <cell r="BT690">
            <v>0</v>
          </cell>
          <cell r="BU690">
            <v>798849536</v>
          </cell>
          <cell r="BV690">
            <v>26220154</v>
          </cell>
          <cell r="BW690">
            <v>42207568</v>
          </cell>
          <cell r="BX690">
            <v>0</v>
          </cell>
          <cell r="BY690">
            <v>918864.625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583391.75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136278</v>
          </cell>
          <cell r="CT690">
            <v>12588</v>
          </cell>
          <cell r="CU690">
            <v>0</v>
          </cell>
          <cell r="CV690">
            <v>0</v>
          </cell>
          <cell r="CW690">
            <v>318724</v>
          </cell>
          <cell r="CX690">
            <v>3746</v>
          </cell>
          <cell r="CY690">
            <v>50600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800000</v>
          </cell>
          <cell r="DF690">
            <v>0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Q690">
            <v>1.9726467734804745</v>
          </cell>
          <cell r="DR690">
            <v>6.14360812497236</v>
          </cell>
          <cell r="DS690">
            <v>14.902741405407582</v>
          </cell>
          <cell r="DT690">
            <v>32663.591308593801</v>
          </cell>
          <cell r="DV690">
            <v>2.2480000000000002</v>
          </cell>
          <cell r="DW690">
            <v>2.0600444335937498</v>
          </cell>
          <cell r="DX690">
            <v>18045.990000000002</v>
          </cell>
        </row>
        <row r="691">
          <cell r="A691" t="str">
            <v>WECCCANP152023</v>
          </cell>
          <cell r="B691" t="str">
            <v>WEST</v>
          </cell>
          <cell r="C691" t="str">
            <v>WECCCANP15</v>
          </cell>
          <cell r="D691">
            <v>2023</v>
          </cell>
          <cell r="F691">
            <v>161984.51999999999</v>
          </cell>
          <cell r="G691">
            <v>23538.9013671875</v>
          </cell>
          <cell r="H691">
            <v>52.386365829467778</v>
          </cell>
          <cell r="I691">
            <v>0.135500534057617</v>
          </cell>
          <cell r="J691">
            <v>0</v>
          </cell>
          <cell r="K691">
            <v>19.407605468749999</v>
          </cell>
          <cell r="L691">
            <v>6.8126342773437498</v>
          </cell>
          <cell r="M691">
            <v>2.4950300292968799</v>
          </cell>
          <cell r="N691">
            <v>0</v>
          </cell>
          <cell r="O691">
            <v>0.31998291015625002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8.1169291992187507</v>
          </cell>
          <cell r="U691">
            <v>4.6215766601562498</v>
          </cell>
          <cell r="V691">
            <v>1.3019670410156301</v>
          </cell>
          <cell r="W691">
            <v>0.53757769775390607</v>
          </cell>
          <cell r="X691">
            <v>3.9368071289062501</v>
          </cell>
          <cell r="Y691">
            <v>2.4527548828125001</v>
          </cell>
          <cell r="Z691">
            <v>37.363684837341324</v>
          </cell>
          <cell r="AA691">
            <v>0.106051750183105</v>
          </cell>
          <cell r="AB691">
            <v>0</v>
          </cell>
          <cell r="AC691">
            <v>17.359525390624999</v>
          </cell>
          <cell r="AD691">
            <v>6.0258149414062503</v>
          </cell>
          <cell r="AE691">
            <v>1.94664282226563</v>
          </cell>
          <cell r="AF691">
            <v>0</v>
          </cell>
          <cell r="AG691">
            <v>0.24578112792968801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3.4117797851562499</v>
          </cell>
          <cell r="AM691">
            <v>1.43238989257813</v>
          </cell>
          <cell r="AN691">
            <v>1.0415736083984399</v>
          </cell>
          <cell r="AO691">
            <v>0.26878884887695303</v>
          </cell>
          <cell r="AP691">
            <v>1.0450400390625001</v>
          </cell>
          <cell r="AQ691">
            <v>2.4527548828125001</v>
          </cell>
          <cell r="AR691">
            <v>203071.07449999999</v>
          </cell>
          <cell r="AS691">
            <v>574.26350000000002</v>
          </cell>
          <cell r="AT691">
            <v>0</v>
          </cell>
          <cell r="AU691">
            <v>117488.208</v>
          </cell>
          <cell r="AV691">
            <v>2021.004625</v>
          </cell>
          <cell r="AW691">
            <v>4137.7402499999998</v>
          </cell>
          <cell r="AX691">
            <v>0</v>
          </cell>
          <cell r="AY691">
            <v>69.741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29887.19</v>
          </cell>
          <cell r="BE691">
            <v>12547.735000000001</v>
          </cell>
          <cell r="BF691">
            <v>9124.1849999999995</v>
          </cell>
          <cell r="BG691">
            <v>2354.5904999999998</v>
          </cell>
          <cell r="BH691">
            <v>9154.5499999999993</v>
          </cell>
          <cell r="BI691">
            <v>-2092.7083750000002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43.308999999999997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6725823</v>
          </cell>
          <cell r="BT691">
            <v>0</v>
          </cell>
          <cell r="BU691">
            <v>824320384</v>
          </cell>
          <cell r="BV691">
            <v>25704776</v>
          </cell>
          <cell r="BW691">
            <v>41582580</v>
          </cell>
          <cell r="BX691">
            <v>0</v>
          </cell>
          <cell r="BY691">
            <v>918864.625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583391.75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90852</v>
          </cell>
          <cell r="CT691">
            <v>13014</v>
          </cell>
          <cell r="CU691">
            <v>0</v>
          </cell>
          <cell r="CV691">
            <v>0</v>
          </cell>
          <cell r="CW691">
            <v>337086</v>
          </cell>
          <cell r="CX691">
            <v>3746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400000</v>
          </cell>
          <cell r="DF691">
            <v>0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Q691">
            <v>1.9607313821018633</v>
          </cell>
          <cell r="DR691">
            <v>6.3432508785321993</v>
          </cell>
          <cell r="DS691">
            <v>15.060726412710347</v>
          </cell>
          <cell r="DT691">
            <v>33186.5556640625</v>
          </cell>
          <cell r="DV691">
            <v>2.2480000000000002</v>
          </cell>
          <cell r="DW691">
            <v>2.0275417480468798</v>
          </cell>
          <cell r="DX691">
            <v>17761.266</v>
          </cell>
        </row>
        <row r="692">
          <cell r="A692" t="str">
            <v>WECCCANP152024</v>
          </cell>
          <cell r="B692" t="str">
            <v>WEST</v>
          </cell>
          <cell r="C692" t="str">
            <v>WECCCANP15</v>
          </cell>
          <cell r="D692">
            <v>2024</v>
          </cell>
          <cell r="F692">
            <v>165210.16800000001</v>
          </cell>
          <cell r="G692">
            <v>24128.2790527344</v>
          </cell>
          <cell r="H692">
            <v>53.621491485595712</v>
          </cell>
          <cell r="I692">
            <v>0.13549624633789101</v>
          </cell>
          <cell r="J692">
            <v>0</v>
          </cell>
          <cell r="K692">
            <v>20.207916015624999</v>
          </cell>
          <cell r="L692">
            <v>6.8128701171874999</v>
          </cell>
          <cell r="M692">
            <v>2.4950300292968799</v>
          </cell>
          <cell r="N692">
            <v>0</v>
          </cell>
          <cell r="O692">
            <v>0.319999572753906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8.1169291992187507</v>
          </cell>
          <cell r="U692">
            <v>4.7122622070312499</v>
          </cell>
          <cell r="V692">
            <v>1.30202587890625</v>
          </cell>
          <cell r="W692">
            <v>0.53756744384765598</v>
          </cell>
          <cell r="X692">
            <v>4.2805913085937499</v>
          </cell>
          <cell r="Y692">
            <v>2.4528034667968801</v>
          </cell>
          <cell r="Z692">
            <v>38.169499938964854</v>
          </cell>
          <cell r="AA692">
            <v>0.106055099487305</v>
          </cell>
          <cell r="AB692">
            <v>0</v>
          </cell>
          <cell r="AC692">
            <v>18.13419140625</v>
          </cell>
          <cell r="AD692">
            <v>6.0260717773437502</v>
          </cell>
          <cell r="AE692">
            <v>1.9463400878906301</v>
          </cell>
          <cell r="AF692">
            <v>0</v>
          </cell>
          <cell r="AG692">
            <v>0.24544700622558599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3.4107941894531302</v>
          </cell>
          <cell r="AM692">
            <v>1.4590694580078101</v>
          </cell>
          <cell r="AN692">
            <v>1.0416207275390601</v>
          </cell>
          <cell r="AO692">
            <v>0.26878372192382799</v>
          </cell>
          <cell r="AP692">
            <v>1.137123046875</v>
          </cell>
          <cell r="AQ692">
            <v>2.4528034667968801</v>
          </cell>
          <cell r="AR692">
            <v>208600.07977343749</v>
          </cell>
          <cell r="AS692">
            <v>477.75387499999999</v>
          </cell>
          <cell r="AT692">
            <v>0</v>
          </cell>
          <cell r="AU692">
            <v>122893.83199999999</v>
          </cell>
          <cell r="AV692">
            <v>1953.0363749999999</v>
          </cell>
          <cell r="AW692">
            <v>4044.89525</v>
          </cell>
          <cell r="AX692">
            <v>0</v>
          </cell>
          <cell r="AY692">
            <v>70.013156249999994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29960.416000000001</v>
          </cell>
          <cell r="BE692">
            <v>12816.466</v>
          </cell>
          <cell r="BF692">
            <v>9149.5959999999995</v>
          </cell>
          <cell r="BG692">
            <v>2360.9962500000001</v>
          </cell>
          <cell r="BH692">
            <v>9988.4889999999996</v>
          </cell>
          <cell r="BI692">
            <v>-2210.5725000000002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43.658367187499998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5595459.5</v>
          </cell>
          <cell r="BT692">
            <v>0</v>
          </cell>
          <cell r="BU692">
            <v>859727232</v>
          </cell>
          <cell r="BV692">
            <v>25052798</v>
          </cell>
          <cell r="BW692">
            <v>40712428</v>
          </cell>
          <cell r="BX692">
            <v>0</v>
          </cell>
          <cell r="BY692">
            <v>922450.4375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588097.8125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90852</v>
          </cell>
          <cell r="CT692">
            <v>12811</v>
          </cell>
          <cell r="CU692">
            <v>0</v>
          </cell>
          <cell r="CV692">
            <v>0</v>
          </cell>
          <cell r="CW692">
            <v>348017</v>
          </cell>
          <cell r="CX692">
            <v>3746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800000</v>
          </cell>
          <cell r="DF692">
            <v>0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Q692">
            <v>1.9952400971269653</v>
          </cell>
          <cell r="DR692">
            <v>6.4758039442910187</v>
          </cell>
          <cell r="DS692">
            <v>15.483060641227448</v>
          </cell>
          <cell r="DT692">
            <v>33751.302246093801</v>
          </cell>
          <cell r="DV692">
            <v>2.2480000000000002</v>
          </cell>
          <cell r="DW692">
            <v>1.94119995117188</v>
          </cell>
          <cell r="DX692">
            <v>17051.5</v>
          </cell>
        </row>
        <row r="693">
          <cell r="A693" t="str">
            <v>WECCCANP152025</v>
          </cell>
          <cell r="B693" t="str">
            <v>WEST</v>
          </cell>
          <cell r="C693" t="str">
            <v>WECCCANP15</v>
          </cell>
          <cell r="D693">
            <v>2025</v>
          </cell>
          <cell r="F693">
            <v>168227.06400000001</v>
          </cell>
          <cell r="G693">
            <v>25112.4914550781</v>
          </cell>
          <cell r="H693">
            <v>54.836953231811528</v>
          </cell>
          <cell r="I693">
            <v>0.135500534057617</v>
          </cell>
          <cell r="J693">
            <v>0</v>
          </cell>
          <cell r="K693">
            <v>21.00760546875</v>
          </cell>
          <cell r="L693">
            <v>6.8126342773437498</v>
          </cell>
          <cell r="M693">
            <v>2.4950300292968799</v>
          </cell>
          <cell r="N693">
            <v>0</v>
          </cell>
          <cell r="O693">
            <v>0.31998291015625002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8.1169291992187507</v>
          </cell>
          <cell r="U693">
            <v>4.7727890625000002</v>
          </cell>
          <cell r="V693">
            <v>1.3019670410156301</v>
          </cell>
          <cell r="W693">
            <v>0.53757769775390607</v>
          </cell>
          <cell r="X693">
            <v>4.6361821289062499</v>
          </cell>
          <cell r="Y693">
            <v>2.4527548828125001</v>
          </cell>
          <cell r="Z693">
            <v>39.18128165435791</v>
          </cell>
          <cell r="AA693">
            <v>0.106051750183105</v>
          </cell>
          <cell r="AB693">
            <v>0</v>
          </cell>
          <cell r="AC693">
            <v>18.911525390624998</v>
          </cell>
          <cell r="AD693">
            <v>6.02554296875</v>
          </cell>
          <cell r="AE693">
            <v>1.94664282226563</v>
          </cell>
          <cell r="AF693">
            <v>0</v>
          </cell>
          <cell r="AG693">
            <v>0.24487196350097698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3.4117797851562499</v>
          </cell>
          <cell r="AM693">
            <v>1.4782291259765601</v>
          </cell>
          <cell r="AN693">
            <v>1.0415736083984399</v>
          </cell>
          <cell r="AO693">
            <v>0.26878884887695303</v>
          </cell>
          <cell r="AP693">
            <v>1.2334760742187501</v>
          </cell>
          <cell r="AQ693">
            <v>2.4527548828125001</v>
          </cell>
          <cell r="AR693">
            <v>216483.80362109374</v>
          </cell>
          <cell r="AS693">
            <v>402.07806249999999</v>
          </cell>
          <cell r="AT693">
            <v>0</v>
          </cell>
          <cell r="AU693">
            <v>129211.488</v>
          </cell>
          <cell r="AV693">
            <v>1910.550375</v>
          </cell>
          <cell r="AW693">
            <v>3969.37275</v>
          </cell>
          <cell r="AX693">
            <v>0</v>
          </cell>
          <cell r="AY693">
            <v>69.741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29887.19</v>
          </cell>
          <cell r="BE693">
            <v>12949.287</v>
          </cell>
          <cell r="BF693">
            <v>9124.1849999999995</v>
          </cell>
          <cell r="BG693">
            <v>2354.5904999999998</v>
          </cell>
          <cell r="BH693">
            <v>10805.251</v>
          </cell>
          <cell r="BI693">
            <v>-2289.1205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43.200433593749999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4709136</v>
          </cell>
          <cell r="BT693">
            <v>0</v>
          </cell>
          <cell r="BU693">
            <v>900937280</v>
          </cell>
          <cell r="BV693">
            <v>24606418</v>
          </cell>
          <cell r="BW693">
            <v>40008876</v>
          </cell>
          <cell r="BX693">
            <v>0</v>
          </cell>
          <cell r="BY693">
            <v>918864.625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581929.3125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45426</v>
          </cell>
          <cell r="CT693">
            <v>13027</v>
          </cell>
          <cell r="CU693">
            <v>0</v>
          </cell>
          <cell r="CV693">
            <v>0</v>
          </cell>
          <cell r="CW693">
            <v>358349</v>
          </cell>
          <cell r="CX693">
            <v>3746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800000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Q693">
            <v>2.0449756302164559</v>
          </cell>
          <cell r="DR693">
            <v>6.5822911668168507</v>
          </cell>
          <cell r="DS693">
            <v>15.948085517406579</v>
          </cell>
          <cell r="DT693">
            <v>34328.576904296897</v>
          </cell>
          <cell r="DV693">
            <v>2.2480000000000002</v>
          </cell>
          <cell r="DW693">
            <v>2.0600444335937498</v>
          </cell>
          <cell r="DX693">
            <v>18045.990000000002</v>
          </cell>
        </row>
        <row r="694">
          <cell r="A694" t="str">
            <v>WECCCANP152026</v>
          </cell>
          <cell r="B694" t="str">
            <v>WEST</v>
          </cell>
          <cell r="C694" t="str">
            <v>WECCCANP15</v>
          </cell>
          <cell r="D694">
            <v>2026</v>
          </cell>
          <cell r="F694">
            <v>171429.33600000001</v>
          </cell>
          <cell r="G694">
            <v>26124.1728515625</v>
          </cell>
          <cell r="H694">
            <v>56.843150985717777</v>
          </cell>
          <cell r="I694">
            <v>0.135500534057617</v>
          </cell>
          <cell r="J694">
            <v>0</v>
          </cell>
          <cell r="K694">
            <v>22.607605468749998</v>
          </cell>
          <cell r="L694">
            <v>6.8126342773437498</v>
          </cell>
          <cell r="M694">
            <v>2.4950300292968799</v>
          </cell>
          <cell r="N694">
            <v>0</v>
          </cell>
          <cell r="O694">
            <v>0.31998291015625002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8.1169291992187507</v>
          </cell>
          <cell r="U694">
            <v>4.8182148437499999</v>
          </cell>
          <cell r="V694">
            <v>1.3019670410156301</v>
          </cell>
          <cell r="W694">
            <v>0.53757769775390607</v>
          </cell>
          <cell r="X694">
            <v>4.9969541015625003</v>
          </cell>
          <cell r="Y694">
            <v>2.4527548828125001</v>
          </cell>
          <cell r="Z694">
            <v>40.873896934509283</v>
          </cell>
          <cell r="AA694">
            <v>0.106051750183105</v>
          </cell>
          <cell r="AB694">
            <v>0</v>
          </cell>
          <cell r="AC694">
            <v>20.463525390625001</v>
          </cell>
          <cell r="AD694">
            <v>6.0253012695312496</v>
          </cell>
          <cell r="AE694">
            <v>1.94664282226563</v>
          </cell>
          <cell r="AF694">
            <v>0</v>
          </cell>
          <cell r="AG694">
            <v>0.244141174316406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3.4117797851562499</v>
          </cell>
          <cell r="AM694">
            <v>1.4922891845703099</v>
          </cell>
          <cell r="AN694">
            <v>1.0415736083984399</v>
          </cell>
          <cell r="AO694">
            <v>0.26878884887695303</v>
          </cell>
          <cell r="AP694">
            <v>1.39350646972656</v>
          </cell>
          <cell r="AQ694">
            <v>2.4527548828125001</v>
          </cell>
          <cell r="AR694">
            <v>225345.01254687496</v>
          </cell>
          <cell r="AS694">
            <v>236.41717187500001</v>
          </cell>
          <cell r="AT694">
            <v>0</v>
          </cell>
          <cell r="AU694">
            <v>137340.36799999999</v>
          </cell>
          <cell r="AV694">
            <v>1834.3454999999999</v>
          </cell>
          <cell r="AW694">
            <v>3609.9037499999999</v>
          </cell>
          <cell r="AX694">
            <v>0</v>
          </cell>
          <cell r="AY694">
            <v>69.741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29887.19</v>
          </cell>
          <cell r="BE694">
            <v>13072.454</v>
          </cell>
          <cell r="BF694">
            <v>9124.1849999999995</v>
          </cell>
          <cell r="BG694">
            <v>2354.5904999999998</v>
          </cell>
          <cell r="BH694">
            <v>12207.117</v>
          </cell>
          <cell r="BI694">
            <v>-2195.7235000000001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43.158124999999998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2768726</v>
          </cell>
          <cell r="BT694">
            <v>0</v>
          </cell>
          <cell r="BU694">
            <v>950107904</v>
          </cell>
          <cell r="BV694">
            <v>23853312</v>
          </cell>
          <cell r="BW694">
            <v>36693584</v>
          </cell>
          <cell r="BX694">
            <v>0</v>
          </cell>
          <cell r="BY694">
            <v>918864.625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581359.375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45426</v>
          </cell>
          <cell r="CT694">
            <v>13503</v>
          </cell>
          <cell r="CU694">
            <v>0</v>
          </cell>
          <cell r="CV694">
            <v>0</v>
          </cell>
          <cell r="CW694">
            <v>361959</v>
          </cell>
          <cell r="CX694">
            <v>3859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1600000</v>
          </cell>
          <cell r="DF694">
            <v>0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Q694">
            <v>2.0803538116447782</v>
          </cell>
          <cell r="DR694">
            <v>6.5522673517301886</v>
          </cell>
          <cell r="DS694">
            <v>16.204640002926229</v>
          </cell>
          <cell r="DT694">
            <v>34844.391845703103</v>
          </cell>
          <cell r="DV694">
            <v>2.2480000000000002</v>
          </cell>
          <cell r="DW694">
            <v>2.0275417480468798</v>
          </cell>
          <cell r="DX694">
            <v>17761.266</v>
          </cell>
        </row>
        <row r="695">
          <cell r="A695" t="str">
            <v>WECCCANP152027</v>
          </cell>
          <cell r="B695" t="str">
            <v>WEST</v>
          </cell>
          <cell r="C695" t="str">
            <v>WECCCANP15</v>
          </cell>
          <cell r="D695">
            <v>2027</v>
          </cell>
          <cell r="F695">
            <v>174605.6</v>
          </cell>
          <cell r="G695">
            <v>26632.254394531301</v>
          </cell>
          <cell r="H695">
            <v>57.655729110717779</v>
          </cell>
          <cell r="I695">
            <v>0.135500534057617</v>
          </cell>
          <cell r="J695">
            <v>0</v>
          </cell>
          <cell r="K695">
            <v>23.00760546875</v>
          </cell>
          <cell r="L695">
            <v>6.8126342773437498</v>
          </cell>
          <cell r="M695">
            <v>2.4950300292968799</v>
          </cell>
          <cell r="N695">
            <v>0</v>
          </cell>
          <cell r="O695">
            <v>0.31998291015625002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8.1169291992187507</v>
          </cell>
          <cell r="U695">
            <v>4.8636406250000004</v>
          </cell>
          <cell r="V695">
            <v>1.3019670410156301</v>
          </cell>
          <cell r="W695">
            <v>0.53757769775390607</v>
          </cell>
          <cell r="X695">
            <v>5.3641064453125002</v>
          </cell>
          <cell r="Y695">
            <v>2.4527548828125001</v>
          </cell>
          <cell r="Z695">
            <v>41.294053932189946</v>
          </cell>
          <cell r="AA695">
            <v>0.106046348571777</v>
          </cell>
          <cell r="AB695">
            <v>0</v>
          </cell>
          <cell r="AC695">
            <v>20.851525390625</v>
          </cell>
          <cell r="AD695">
            <v>6.0247983398437501</v>
          </cell>
          <cell r="AE695">
            <v>1.94664282226563</v>
          </cell>
          <cell r="AF695">
            <v>0</v>
          </cell>
          <cell r="AG695">
            <v>0.243339584350586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3.4117797851562499</v>
          </cell>
          <cell r="AM695">
            <v>1.50634936523438</v>
          </cell>
          <cell r="AN695">
            <v>1.0415736083984399</v>
          </cell>
          <cell r="AO695">
            <v>0.26878884887695303</v>
          </cell>
          <cell r="AP695">
            <v>1.49981860351563</v>
          </cell>
          <cell r="AQ695">
            <v>2.4527548828125001</v>
          </cell>
          <cell r="AR695">
            <v>229551.22354687494</v>
          </cell>
          <cell r="AS695">
            <v>189.33129687499999</v>
          </cell>
          <cell r="AT695">
            <v>0</v>
          </cell>
          <cell r="AU695">
            <v>141361.08799999999</v>
          </cell>
          <cell r="AV695">
            <v>1859.8591249999999</v>
          </cell>
          <cell r="AW695">
            <v>3682.779</v>
          </cell>
          <cell r="AX695">
            <v>0</v>
          </cell>
          <cell r="AY695">
            <v>69.741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29887.19</v>
          </cell>
          <cell r="BE695">
            <v>13195.620999999999</v>
          </cell>
          <cell r="BF695">
            <v>9124.1849999999995</v>
          </cell>
          <cell r="BG695">
            <v>2354.5904999999998</v>
          </cell>
          <cell r="BH695">
            <v>13138.411</v>
          </cell>
          <cell r="BI695">
            <v>-2354.7044999999998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43.158124999999998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2217396</v>
          </cell>
          <cell r="BT695">
            <v>0</v>
          </cell>
          <cell r="BU695">
            <v>976555328</v>
          </cell>
          <cell r="BV695">
            <v>24106388</v>
          </cell>
          <cell r="BW695">
            <v>37368920</v>
          </cell>
          <cell r="BX695">
            <v>0</v>
          </cell>
          <cell r="BY695">
            <v>918864.625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581359.375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45426</v>
          </cell>
          <cell r="CT695">
            <v>13743</v>
          </cell>
          <cell r="CU695">
            <v>0</v>
          </cell>
          <cell r="CV695">
            <v>0</v>
          </cell>
          <cell r="CW695">
            <v>369696</v>
          </cell>
          <cell r="CX695">
            <v>3974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400000</v>
          </cell>
          <cell r="DF695">
            <v>0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Q695">
            <v>2.1161355693232062</v>
          </cell>
          <cell r="DR695">
            <v>6.6631339909089107</v>
          </cell>
          <cell r="DS695">
            <v>16.506144457427691</v>
          </cell>
          <cell r="DT695">
            <v>35389.1220703125</v>
          </cell>
          <cell r="DV695">
            <v>2.2480000000000002</v>
          </cell>
          <cell r="DW695">
            <v>1.94063635253906</v>
          </cell>
          <cell r="DX695">
            <v>16999.973999999998</v>
          </cell>
        </row>
        <row r="696">
          <cell r="A696" t="str">
            <v>WECCCANP152028</v>
          </cell>
          <cell r="B696" t="str">
            <v>WEST</v>
          </cell>
          <cell r="C696" t="str">
            <v>WECCCANP15</v>
          </cell>
          <cell r="D696">
            <v>2028</v>
          </cell>
          <cell r="F696">
            <v>178026.62400000001</v>
          </cell>
          <cell r="G696">
            <v>26764.452636718801</v>
          </cell>
          <cell r="H696">
            <v>58.106730743408214</v>
          </cell>
          <cell r="I696">
            <v>0.13549624633789101</v>
          </cell>
          <cell r="J696">
            <v>0</v>
          </cell>
          <cell r="K696">
            <v>23.007916015625</v>
          </cell>
          <cell r="L696">
            <v>6.8128701171874999</v>
          </cell>
          <cell r="M696">
            <v>2.4950300292968799</v>
          </cell>
          <cell r="N696">
            <v>0</v>
          </cell>
          <cell r="O696">
            <v>0.319999572753906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8.1169291992187507</v>
          </cell>
          <cell r="U696">
            <v>4.9393916015624999</v>
          </cell>
          <cell r="V696">
            <v>1.30202587890625</v>
          </cell>
          <cell r="W696">
            <v>0.53756744384765598</v>
          </cell>
          <cell r="X696">
            <v>5.7387011718750003</v>
          </cell>
          <cell r="Y696">
            <v>2.4528034667968801</v>
          </cell>
          <cell r="Z696">
            <v>41.540225715637234</v>
          </cell>
          <cell r="AA696">
            <v>0.106016639709473</v>
          </cell>
          <cell r="AB696">
            <v>0</v>
          </cell>
          <cell r="AC696">
            <v>20.850191406250001</v>
          </cell>
          <cell r="AD696">
            <v>6.0245615234374998</v>
          </cell>
          <cell r="AE696">
            <v>1.9463400878906301</v>
          </cell>
          <cell r="AF696">
            <v>0</v>
          </cell>
          <cell r="AG696">
            <v>0.24260382080078099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3.4107941894531302</v>
          </cell>
          <cell r="AM696">
            <v>1.52930261230469</v>
          </cell>
          <cell r="AN696">
            <v>1.0416207275390601</v>
          </cell>
          <cell r="AO696">
            <v>0.26878372192382799</v>
          </cell>
          <cell r="AP696">
            <v>1.60692553710938</v>
          </cell>
          <cell r="AQ696">
            <v>2.4528034667968801</v>
          </cell>
          <cell r="AR696">
            <v>231299.44989062496</v>
          </cell>
          <cell r="AS696">
            <v>131.3383125</v>
          </cell>
          <cell r="AT696">
            <v>0</v>
          </cell>
          <cell r="AU696">
            <v>140728.51199999999</v>
          </cell>
          <cell r="AV696">
            <v>1893.81575</v>
          </cell>
          <cell r="AW696">
            <v>3630.6444999999999</v>
          </cell>
          <cell r="AX696">
            <v>0</v>
          </cell>
          <cell r="AY696">
            <v>70.013156249999994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29960.416000000001</v>
          </cell>
          <cell r="BE696">
            <v>13433.395</v>
          </cell>
          <cell r="BF696">
            <v>9149.5959999999995</v>
          </cell>
          <cell r="BG696">
            <v>2360.9962500000001</v>
          </cell>
          <cell r="BH696">
            <v>14115.234</v>
          </cell>
          <cell r="BI696">
            <v>-2315.3609999999999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43.333921875000001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1538151.375</v>
          </cell>
          <cell r="BT696">
            <v>0</v>
          </cell>
          <cell r="BU696">
            <v>972057024</v>
          </cell>
          <cell r="BV696">
            <v>24458128</v>
          </cell>
          <cell r="BW696">
            <v>36900224</v>
          </cell>
          <cell r="BX696">
            <v>0</v>
          </cell>
          <cell r="BY696">
            <v>922450.4375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583727.375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90852</v>
          </cell>
          <cell r="CT696">
            <v>13935</v>
          </cell>
          <cell r="CU696">
            <v>0</v>
          </cell>
          <cell r="CV696">
            <v>0</v>
          </cell>
          <cell r="CW696">
            <v>378028</v>
          </cell>
          <cell r="CX696">
            <v>4094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Q696">
            <v>2.1527449199164486</v>
          </cell>
          <cell r="DR696">
            <v>6.8731713624241042</v>
          </cell>
          <cell r="DS696">
            <v>16.953803254728463</v>
          </cell>
          <cell r="DT696">
            <v>35926.025146484397</v>
          </cell>
          <cell r="DV696">
            <v>2.2480000000000002</v>
          </cell>
          <cell r="DW696">
            <v>2.0602819824218801</v>
          </cell>
          <cell r="DX696">
            <v>18097.516</v>
          </cell>
        </row>
        <row r="697">
          <cell r="A697" t="str">
            <v>WECCCANP152029</v>
          </cell>
          <cell r="B697" t="str">
            <v>WEST</v>
          </cell>
          <cell r="C697" t="str">
            <v>WECCCANP15</v>
          </cell>
          <cell r="D697">
            <v>2029</v>
          </cell>
          <cell r="F697">
            <v>181037.11199999999</v>
          </cell>
          <cell r="G697">
            <v>27314.2941894531</v>
          </cell>
          <cell r="H697">
            <v>59.176457382202152</v>
          </cell>
          <cell r="I697">
            <v>0.135500534057617</v>
          </cell>
          <cell r="J697">
            <v>0.192123291015625</v>
          </cell>
          <cell r="K697">
            <v>23.407605468749999</v>
          </cell>
          <cell r="L697">
            <v>6.8126342773437498</v>
          </cell>
          <cell r="M697">
            <v>2.4950300292968799</v>
          </cell>
          <cell r="N697">
            <v>0</v>
          </cell>
          <cell r="O697">
            <v>0.31998291015625002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8.1169291992187507</v>
          </cell>
          <cell r="U697">
            <v>5.0304101562500003</v>
          </cell>
          <cell r="V697">
            <v>1.3019670410156301</v>
          </cell>
          <cell r="W697">
            <v>0.53757769775390607</v>
          </cell>
          <cell r="X697">
            <v>6.12594189453125</v>
          </cell>
          <cell r="Y697">
            <v>2.4527548828125001</v>
          </cell>
          <cell r="Z697">
            <v>42.211798820495616</v>
          </cell>
          <cell r="AA697">
            <v>0.105907035827637</v>
          </cell>
          <cell r="AB697">
            <v>0.17313032531738301</v>
          </cell>
          <cell r="AC697">
            <v>21.239525390625001</v>
          </cell>
          <cell r="AD697">
            <v>6.0241508789062497</v>
          </cell>
          <cell r="AE697">
            <v>1.94664282226563</v>
          </cell>
          <cell r="AF697">
            <v>0</v>
          </cell>
          <cell r="AG697">
            <v>0.24198701477050802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3.4117797851562499</v>
          </cell>
          <cell r="AM697">
            <v>1.5589311523437499</v>
          </cell>
          <cell r="AN697">
            <v>1.0415736083984399</v>
          </cell>
          <cell r="AO697">
            <v>0.26878884887695303</v>
          </cell>
          <cell r="AP697">
            <v>1.7190853271484401</v>
          </cell>
          <cell r="AQ697">
            <v>2.4527548828125001</v>
          </cell>
          <cell r="AR697">
            <v>235122.78107031251</v>
          </cell>
          <cell r="AS697">
            <v>96.851445312500005</v>
          </cell>
          <cell r="AT697">
            <v>1516.621625</v>
          </cell>
          <cell r="AU697">
            <v>142675.48800000001</v>
          </cell>
          <cell r="AV697">
            <v>1851.3118750000001</v>
          </cell>
          <cell r="AW697">
            <v>3602.6239999999998</v>
          </cell>
          <cell r="AX697">
            <v>0</v>
          </cell>
          <cell r="AY697">
            <v>69.741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29887.19</v>
          </cell>
          <cell r="BE697">
            <v>13656.236999999999</v>
          </cell>
          <cell r="BF697">
            <v>9124.1849999999995</v>
          </cell>
          <cell r="BG697">
            <v>2354.5904999999998</v>
          </cell>
          <cell r="BH697">
            <v>15059.188</v>
          </cell>
          <cell r="BI697">
            <v>-2575.6714999999999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43.158124999999998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1134256.75</v>
          </cell>
          <cell r="BT697">
            <v>16789002</v>
          </cell>
          <cell r="BU697">
            <v>984009280</v>
          </cell>
          <cell r="BV697">
            <v>24020050</v>
          </cell>
          <cell r="BW697">
            <v>36635044</v>
          </cell>
          <cell r="BX697">
            <v>0</v>
          </cell>
          <cell r="BY697">
            <v>918864.625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581359.375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255000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90852</v>
          </cell>
          <cell r="CT697">
            <v>14230</v>
          </cell>
          <cell r="CU697">
            <v>0</v>
          </cell>
          <cell r="CV697">
            <v>0</v>
          </cell>
          <cell r="CW697">
            <v>390720</v>
          </cell>
          <cell r="CX697">
            <v>4216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400000</v>
          </cell>
          <cell r="DF697">
            <v>0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Q697">
            <v>2.1902027008132241</v>
          </cell>
          <cell r="DR697">
            <v>7.1027566935141095</v>
          </cell>
          <cell r="DS697">
            <v>17.412315125524589</v>
          </cell>
          <cell r="DT697">
            <v>36490.1220703125</v>
          </cell>
          <cell r="DV697">
            <v>2.2480000000000002</v>
          </cell>
          <cell r="DW697">
            <v>2.0275417480468798</v>
          </cell>
          <cell r="DX697">
            <v>17761.266</v>
          </cell>
        </row>
        <row r="698">
          <cell r="A698" t="str">
            <v>WECCCANP152030</v>
          </cell>
          <cell r="B698" t="str">
            <v>WEST</v>
          </cell>
          <cell r="C698" t="str">
            <v>WECCCANP15</v>
          </cell>
          <cell r="D698">
            <v>2030</v>
          </cell>
          <cell r="F698">
            <v>184359.67199999999</v>
          </cell>
          <cell r="G698">
            <v>27857.2595214844</v>
          </cell>
          <cell r="H698">
            <v>60.275696609497075</v>
          </cell>
          <cell r="I698">
            <v>0.135500534057617</v>
          </cell>
          <cell r="J698">
            <v>0.39061642456054702</v>
          </cell>
          <cell r="K698">
            <v>23.807605468750001</v>
          </cell>
          <cell r="L698">
            <v>6.8126342773437498</v>
          </cell>
          <cell r="M698">
            <v>2.4950300292968799</v>
          </cell>
          <cell r="N698">
            <v>0</v>
          </cell>
          <cell r="O698">
            <v>0.31998291015625002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8.1169291992187507</v>
          </cell>
          <cell r="U698">
            <v>5.1212617187499996</v>
          </cell>
          <cell r="V698">
            <v>1.3019670410156301</v>
          </cell>
          <cell r="W698">
            <v>0.53757769775390607</v>
          </cell>
          <cell r="X698">
            <v>6.53583642578125</v>
          </cell>
          <cell r="Y698">
            <v>2.4527548828125001</v>
          </cell>
          <cell r="Z698">
            <v>42.840213813781752</v>
          </cell>
          <cell r="AA698">
            <v>0.10559865570068401</v>
          </cell>
          <cell r="AB698">
            <v>0.355443115234375</v>
          </cell>
          <cell r="AC698">
            <v>21.627525390624999</v>
          </cell>
          <cell r="AD698">
            <v>6.0233969726562497</v>
          </cell>
          <cell r="AE698">
            <v>1.94664282226563</v>
          </cell>
          <cell r="AF698">
            <v>0</v>
          </cell>
          <cell r="AG698">
            <v>0.24116371154785199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3.4117797851562499</v>
          </cell>
          <cell r="AM698">
            <v>1.5870515136718799</v>
          </cell>
          <cell r="AN698">
            <v>1.0415736083984399</v>
          </cell>
          <cell r="AO698">
            <v>0.26878884887695303</v>
          </cell>
          <cell r="AP698">
            <v>1.8378581542968799</v>
          </cell>
          <cell r="AQ698">
            <v>2.4527548828125001</v>
          </cell>
          <cell r="AR698">
            <v>239632.41739843745</v>
          </cell>
          <cell r="AS698">
            <v>82.786523437499994</v>
          </cell>
          <cell r="AT698">
            <v>3113.6817500000002</v>
          </cell>
          <cell r="AU698">
            <v>145155.61600000001</v>
          </cell>
          <cell r="AV698">
            <v>1878.2235000000001</v>
          </cell>
          <cell r="AW698">
            <v>3649.7442500000002</v>
          </cell>
          <cell r="AX698">
            <v>0</v>
          </cell>
          <cell r="AY698">
            <v>69.741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29887.19</v>
          </cell>
          <cell r="BE698">
            <v>13902.571</v>
          </cell>
          <cell r="BF698">
            <v>9124.1849999999995</v>
          </cell>
          <cell r="BG698">
            <v>2354.5904999999998</v>
          </cell>
          <cell r="BH698">
            <v>16099.638000000001</v>
          </cell>
          <cell r="BI698">
            <v>-2728.6822499999998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43.158124999999998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969532.5</v>
          </cell>
          <cell r="BT698">
            <v>33890356</v>
          </cell>
          <cell r="BU698">
            <v>999462400</v>
          </cell>
          <cell r="BV698">
            <v>24287448</v>
          </cell>
          <cell r="BW698">
            <v>37071004</v>
          </cell>
          <cell r="BX698">
            <v>0</v>
          </cell>
          <cell r="BY698">
            <v>918864.625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581359.375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180000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90852</v>
          </cell>
          <cell r="CT698">
            <v>14545</v>
          </cell>
          <cell r="CU698">
            <v>0</v>
          </cell>
          <cell r="CV698">
            <v>0</v>
          </cell>
          <cell r="CW698">
            <v>419286</v>
          </cell>
          <cell r="CX698">
            <v>4343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400000</v>
          </cell>
          <cell r="DF698">
            <v>0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Q698">
            <v>2.2283122459310341</v>
          </cell>
          <cell r="DR698">
            <v>7.3377837925668841</v>
          </cell>
          <cell r="DS698">
            <v>17.867588283899604</v>
          </cell>
          <cell r="DT698">
            <v>37046.750732421897</v>
          </cell>
          <cell r="DV698">
            <v>2.2480000000000002</v>
          </cell>
          <cell r="DW698">
            <v>1.94063635253906</v>
          </cell>
          <cell r="DX698">
            <v>16999.973999999998</v>
          </cell>
        </row>
        <row r="699">
          <cell r="A699" t="str">
            <v>WECCCANP152031</v>
          </cell>
          <cell r="B699" t="str">
            <v>WEST</v>
          </cell>
          <cell r="C699" t="str">
            <v>WECCCANP15</v>
          </cell>
          <cell r="D699">
            <v>2031</v>
          </cell>
          <cell r="F699">
            <v>189630.04800000001</v>
          </cell>
          <cell r="G699">
            <v>28613.5764160156</v>
          </cell>
          <cell r="H699">
            <v>61.687008773803726</v>
          </cell>
          <cell r="I699">
            <v>0.135500534057617</v>
          </cell>
          <cell r="J699">
            <v>0.72130139160156292</v>
          </cell>
          <cell r="K699">
            <v>24.20760546875</v>
          </cell>
          <cell r="L699">
            <v>6.8126342773437498</v>
          </cell>
          <cell r="M699">
            <v>2.4950300292968799</v>
          </cell>
          <cell r="N699">
            <v>0</v>
          </cell>
          <cell r="O699">
            <v>0.31998291015625002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8.1169291992187507</v>
          </cell>
          <cell r="U699">
            <v>5.2121137695312498</v>
          </cell>
          <cell r="V699">
            <v>1.3019670410156301</v>
          </cell>
          <cell r="W699">
            <v>0.53757769775390607</v>
          </cell>
          <cell r="X699">
            <v>6.9749267578124998</v>
          </cell>
          <cell r="Y699">
            <v>2.4527548828125001</v>
          </cell>
          <cell r="Z699">
            <v>43.582321960449228</v>
          </cell>
          <cell r="AA699">
            <v>0.105623779296875</v>
          </cell>
          <cell r="AB699">
            <v>0.65586700439453105</v>
          </cell>
          <cell r="AC699">
            <v>22.015525390625001</v>
          </cell>
          <cell r="AD699">
            <v>6.0253090820312503</v>
          </cell>
          <cell r="AE699">
            <v>1.94664282226563</v>
          </cell>
          <cell r="AF699">
            <v>0</v>
          </cell>
          <cell r="AG699">
            <v>0.24382150268554698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3.0486962890624998</v>
          </cell>
          <cell r="AM699">
            <v>1.6151717529296901</v>
          </cell>
          <cell r="AN699">
            <v>1.0415736083984399</v>
          </cell>
          <cell r="AO699">
            <v>0.26878884887695303</v>
          </cell>
          <cell r="AP699">
            <v>1.96467785644531</v>
          </cell>
          <cell r="AQ699">
            <v>2.4527548828125001</v>
          </cell>
          <cell r="AR699">
            <v>246101.0887109375</v>
          </cell>
          <cell r="AS699">
            <v>83.2165859375</v>
          </cell>
          <cell r="AT699">
            <v>5745.3950000000004</v>
          </cell>
          <cell r="AU699">
            <v>148483.696</v>
          </cell>
          <cell r="AV699">
            <v>1946.7829999999999</v>
          </cell>
          <cell r="AW699">
            <v>3722.4702499999999</v>
          </cell>
          <cell r="AX699">
            <v>0</v>
          </cell>
          <cell r="AY699">
            <v>69.741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26706.576000000001</v>
          </cell>
          <cell r="BE699">
            <v>14148.905000000001</v>
          </cell>
          <cell r="BF699">
            <v>9124.1849999999995</v>
          </cell>
          <cell r="BG699">
            <v>2354.5904999999998</v>
          </cell>
          <cell r="BH699">
            <v>17210.578000000001</v>
          </cell>
          <cell r="BI699">
            <v>-2791.5397499999999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43.158124999999998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974554.6875</v>
          </cell>
          <cell r="BT699">
            <v>61604556</v>
          </cell>
          <cell r="BU699">
            <v>1020853120</v>
          </cell>
          <cell r="BV699">
            <v>24974004</v>
          </cell>
          <cell r="BW699">
            <v>37761244</v>
          </cell>
          <cell r="BX699">
            <v>0</v>
          </cell>
          <cell r="BY699">
            <v>918864.625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581359.375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380000</v>
          </cell>
          <cell r="CO699">
            <v>0</v>
          </cell>
          <cell r="CP699">
            <v>0</v>
          </cell>
          <cell r="CQ699">
            <v>200000</v>
          </cell>
          <cell r="CR699">
            <v>0</v>
          </cell>
          <cell r="CS699">
            <v>90852</v>
          </cell>
          <cell r="CT699">
            <v>14819</v>
          </cell>
          <cell r="CU699">
            <v>0</v>
          </cell>
          <cell r="CV699">
            <v>0</v>
          </cell>
          <cell r="CW699">
            <v>448791</v>
          </cell>
          <cell r="CX699">
            <v>4473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400000</v>
          </cell>
          <cell r="DF699">
            <v>0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Q699">
            <v>2.2835129025275966</v>
          </cell>
          <cell r="DR699">
            <v>7.5024955597921865</v>
          </cell>
          <cell r="DS699">
            <v>18.290790710670539</v>
          </cell>
          <cell r="DT699">
            <v>37584.474365234397</v>
          </cell>
          <cell r="DV699">
            <v>2.3986848144531301</v>
          </cell>
          <cell r="DW699">
            <v>2.1978691406249999</v>
          </cell>
          <cell r="DX699">
            <v>19253.333999999999</v>
          </cell>
        </row>
        <row r="700">
          <cell r="A700" t="str">
            <v>WECCCANP152032</v>
          </cell>
          <cell r="B700" t="str">
            <v>WEST</v>
          </cell>
          <cell r="C700" t="str">
            <v>WECCCANP15</v>
          </cell>
          <cell r="D700">
            <v>2032</v>
          </cell>
          <cell r="F700">
            <v>193075.128</v>
          </cell>
          <cell r="G700">
            <v>29155.9904785156</v>
          </cell>
          <cell r="H700">
            <v>62.785624786376964</v>
          </cell>
          <cell r="I700">
            <v>0.13549624633789101</v>
          </cell>
          <cell r="J700">
            <v>0.81499999999999995</v>
          </cell>
          <cell r="K700">
            <v>24.607916015625001</v>
          </cell>
          <cell r="L700">
            <v>6.8128701171874999</v>
          </cell>
          <cell r="M700">
            <v>2.4950300292968799</v>
          </cell>
          <cell r="N700">
            <v>0</v>
          </cell>
          <cell r="O700">
            <v>0.319999572753906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8.1169291992187507</v>
          </cell>
          <cell r="U700">
            <v>5.3027988281249998</v>
          </cell>
          <cell r="V700">
            <v>1.30202587890625</v>
          </cell>
          <cell r="W700">
            <v>0.53756744384765598</v>
          </cell>
          <cell r="X700">
            <v>7.4391879882812502</v>
          </cell>
          <cell r="Y700">
            <v>2.4528034667968801</v>
          </cell>
          <cell r="Z700">
            <v>44.228325424194352</v>
          </cell>
          <cell r="AA700">
            <v>0.104870468139648</v>
          </cell>
          <cell r="AB700">
            <v>0.7455780029296879</v>
          </cell>
          <cell r="AC700">
            <v>22.402191406250001</v>
          </cell>
          <cell r="AD700">
            <v>6.02537744140625</v>
          </cell>
          <cell r="AE700">
            <v>1.9463400878906301</v>
          </cell>
          <cell r="AF700">
            <v>0</v>
          </cell>
          <cell r="AG700">
            <v>0.24297567749023399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3.0475275878906301</v>
          </cell>
          <cell r="AM700">
            <v>1.64167578125</v>
          </cell>
          <cell r="AN700">
            <v>1.0416207275390601</v>
          </cell>
          <cell r="AO700">
            <v>0.26878372192382799</v>
          </cell>
          <cell r="AP700">
            <v>2.0961828613281299</v>
          </cell>
          <cell r="AQ700">
            <v>2.4528034667968801</v>
          </cell>
          <cell r="AR700">
            <v>251174.688546875</v>
          </cell>
          <cell r="AS700">
            <v>59.77434375</v>
          </cell>
          <cell r="AT700">
            <v>6549.1575000000003</v>
          </cell>
          <cell r="AU700">
            <v>151158</v>
          </cell>
          <cell r="AV700">
            <v>2035.9703750000001</v>
          </cell>
          <cell r="AW700">
            <v>3783.0617499999998</v>
          </cell>
          <cell r="AX700">
            <v>0</v>
          </cell>
          <cell r="AY700">
            <v>70.013156249999994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26769.477999999999</v>
          </cell>
          <cell r="BE700">
            <v>14420.48</v>
          </cell>
          <cell r="BF700">
            <v>9149.5959999999995</v>
          </cell>
          <cell r="BG700">
            <v>2360.9962500000001</v>
          </cell>
          <cell r="BH700">
            <v>18412.87</v>
          </cell>
          <cell r="BI700">
            <v>-3071.7467499999998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43.333921875000001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700076.75</v>
          </cell>
          <cell r="BT700">
            <v>70072208</v>
          </cell>
          <cell r="BU700">
            <v>1037619264</v>
          </cell>
          <cell r="BV700">
            <v>25876008</v>
          </cell>
          <cell r="BW700">
            <v>38333048</v>
          </cell>
          <cell r="BX700">
            <v>0</v>
          </cell>
          <cell r="BY700">
            <v>922450.4375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583727.375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90852</v>
          </cell>
          <cell r="CT700">
            <v>15101</v>
          </cell>
          <cell r="CU700">
            <v>0</v>
          </cell>
          <cell r="CV700">
            <v>0</v>
          </cell>
          <cell r="CW700">
            <v>473132</v>
          </cell>
          <cell r="CX700">
            <v>4607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400000</v>
          </cell>
          <cell r="DF700">
            <v>0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Q700">
            <v>2.3239313373163157</v>
          </cell>
          <cell r="DR700">
            <v>7.6515825943647862</v>
          </cell>
          <cell r="DS700">
            <v>18.702976742122839</v>
          </cell>
          <cell r="DT700">
            <v>38076.972167968801</v>
          </cell>
          <cell r="DV700">
            <v>2.448</v>
          </cell>
          <cell r="DW700">
            <v>2.2123981933593799</v>
          </cell>
          <cell r="DX700">
            <v>19433.704000000002</v>
          </cell>
        </row>
        <row r="701">
          <cell r="A701" t="str">
            <v>WECCCANP152033</v>
          </cell>
          <cell r="B701" t="str">
            <v>WEST</v>
          </cell>
          <cell r="C701" t="str">
            <v>WECCCANP15</v>
          </cell>
          <cell r="D701">
            <v>2033</v>
          </cell>
          <cell r="F701">
            <v>196123.21599999999</v>
          </cell>
          <cell r="G701">
            <v>29434.232421875</v>
          </cell>
          <cell r="H701">
            <v>63.780813583374027</v>
          </cell>
          <cell r="I701">
            <v>0.135500534057617</v>
          </cell>
          <cell r="J701">
            <v>0.81499999999999995</v>
          </cell>
          <cell r="K701">
            <v>25.00760546875</v>
          </cell>
          <cell r="L701">
            <v>6.8126342773437498</v>
          </cell>
          <cell r="M701">
            <v>2.4950300292968799</v>
          </cell>
          <cell r="N701">
            <v>0</v>
          </cell>
          <cell r="O701">
            <v>0.31998291015625002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8.1169291992187507</v>
          </cell>
          <cell r="U701">
            <v>5.3938173828125002</v>
          </cell>
          <cell r="V701">
            <v>1.3019670410156301</v>
          </cell>
          <cell r="W701">
            <v>0.53757769775390607</v>
          </cell>
          <cell r="X701">
            <v>7.9440141601562502</v>
          </cell>
          <cell r="Y701">
            <v>2.4527548828125001</v>
          </cell>
          <cell r="Z701">
            <v>44.704744430541993</v>
          </cell>
          <cell r="AA701">
            <v>0.103770004272461</v>
          </cell>
          <cell r="AB701">
            <v>0.74543249511718801</v>
          </cell>
          <cell r="AC701">
            <v>22.791525390625001</v>
          </cell>
          <cell r="AD701">
            <v>6.0247207031250003</v>
          </cell>
          <cell r="AE701">
            <v>1.94664282226563</v>
          </cell>
          <cell r="AF701">
            <v>0</v>
          </cell>
          <cell r="AG701">
            <v>0.242077911376953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3.0486962890624998</v>
          </cell>
          <cell r="AM701">
            <v>1.67141235351563</v>
          </cell>
          <cell r="AN701">
            <v>1.0415736083984399</v>
          </cell>
          <cell r="AO701">
            <v>0.26878884887695303</v>
          </cell>
          <cell r="AP701">
            <v>2.2421923828125001</v>
          </cell>
          <cell r="AQ701">
            <v>2.4527548828125001</v>
          </cell>
          <cell r="AR701">
            <v>252691.7598867187</v>
          </cell>
          <cell r="AS701">
            <v>39.138261718750002</v>
          </cell>
          <cell r="AT701">
            <v>6529.9885000000004</v>
          </cell>
          <cell r="AU701">
            <v>152271.23199999999</v>
          </cell>
          <cell r="AV701">
            <v>2063.9535000000001</v>
          </cell>
          <cell r="AW701">
            <v>3787.4974999999999</v>
          </cell>
          <cell r="AX701">
            <v>0</v>
          </cell>
          <cell r="AY701">
            <v>69.741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26706.567999999999</v>
          </cell>
          <cell r="BE701">
            <v>14641.572</v>
          </cell>
          <cell r="BF701">
            <v>9124.1849999999995</v>
          </cell>
          <cell r="BG701">
            <v>2354.5904999999998</v>
          </cell>
          <cell r="BH701">
            <v>19641.603999999999</v>
          </cell>
          <cell r="BI701">
            <v>-3197.8425000000002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43.158124999999998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458382.0625</v>
          </cell>
          <cell r="BT701">
            <v>69867112</v>
          </cell>
          <cell r="BU701">
            <v>1043120896</v>
          </cell>
          <cell r="BV701">
            <v>26138710</v>
          </cell>
          <cell r="BW701">
            <v>38367420</v>
          </cell>
          <cell r="BX701">
            <v>0</v>
          </cell>
          <cell r="BY701">
            <v>918864.625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581359.375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90852</v>
          </cell>
          <cell r="CT701">
            <v>15407</v>
          </cell>
          <cell r="CU701">
            <v>0</v>
          </cell>
          <cell r="CV701">
            <v>0</v>
          </cell>
          <cell r="CW701">
            <v>519057</v>
          </cell>
          <cell r="CX701">
            <v>4746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400000</v>
          </cell>
          <cell r="DF701">
            <v>0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Q701">
            <v>2.3650647793059743</v>
          </cell>
          <cell r="DR701">
            <v>7.7891939766107416</v>
          </cell>
          <cell r="DS701">
            <v>19.158261428793299</v>
          </cell>
          <cell r="DT701">
            <v>38609.237060546897</v>
          </cell>
          <cell r="DV701">
            <v>2.448</v>
          </cell>
          <cell r="DW701">
            <v>2.12515673828125</v>
          </cell>
          <cell r="DX701">
            <v>18616.374</v>
          </cell>
        </row>
        <row r="702">
          <cell r="A702" t="str">
            <v>WECCCANP152034</v>
          </cell>
          <cell r="B702" t="str">
            <v>WEST</v>
          </cell>
          <cell r="C702" t="str">
            <v>WECCCANP15</v>
          </cell>
          <cell r="D702">
            <v>2034</v>
          </cell>
          <cell r="F702">
            <v>199465.264</v>
          </cell>
          <cell r="G702">
            <v>29668.7314453125</v>
          </cell>
          <cell r="H702">
            <v>64.415670516967765</v>
          </cell>
          <cell r="I702">
            <v>0.135500534057617</v>
          </cell>
          <cell r="J702">
            <v>0.81499999999999995</v>
          </cell>
          <cell r="K702">
            <v>25.00760546875</v>
          </cell>
          <cell r="L702">
            <v>6.8126342773437498</v>
          </cell>
          <cell r="M702">
            <v>2.4950300292968799</v>
          </cell>
          <cell r="N702">
            <v>0</v>
          </cell>
          <cell r="O702">
            <v>0.31998291015625002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8.1169291992187507</v>
          </cell>
          <cell r="U702">
            <v>5.4846689453125004</v>
          </cell>
          <cell r="V702">
            <v>1.3019670410156301</v>
          </cell>
          <cell r="W702">
            <v>0.53757769775390607</v>
          </cell>
          <cell r="X702">
            <v>8.48801953125</v>
          </cell>
          <cell r="Y702">
            <v>2.4527548828125001</v>
          </cell>
          <cell r="Z702">
            <v>45.005401512146008</v>
          </cell>
          <cell r="AA702">
            <v>0.102865455627441</v>
          </cell>
          <cell r="AB702">
            <v>0.74543249511718801</v>
          </cell>
          <cell r="AC702">
            <v>22.791525390625001</v>
          </cell>
          <cell r="AD702">
            <v>6.0243115234375004</v>
          </cell>
          <cell r="AE702">
            <v>1.94664282226563</v>
          </cell>
          <cell r="AF702">
            <v>0</v>
          </cell>
          <cell r="AG702">
            <v>0.24145875549316401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3.0486962890624998</v>
          </cell>
          <cell r="AM702">
            <v>1.6995325927734399</v>
          </cell>
          <cell r="AN702">
            <v>1.0415736083984399</v>
          </cell>
          <cell r="AO702">
            <v>0.26878884887695303</v>
          </cell>
          <cell r="AP702">
            <v>2.3972536621093798</v>
          </cell>
          <cell r="AQ702">
            <v>2.4527548828125001</v>
          </cell>
          <cell r="AR702">
            <v>254398.54490234377</v>
          </cell>
          <cell r="AS702">
            <v>18.11577734375</v>
          </cell>
          <cell r="AT702">
            <v>6529.9885000000004</v>
          </cell>
          <cell r="AU702">
            <v>151478.76800000001</v>
          </cell>
          <cell r="AV702">
            <v>2132.9304999999999</v>
          </cell>
          <cell r="AW702">
            <v>3834.0050000000001</v>
          </cell>
          <cell r="AX702">
            <v>0</v>
          </cell>
          <cell r="AY702">
            <v>69.741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26706.57</v>
          </cell>
          <cell r="BE702">
            <v>14887.906000000001</v>
          </cell>
          <cell r="BF702">
            <v>9124.1849999999995</v>
          </cell>
          <cell r="BG702">
            <v>2354.5904999999998</v>
          </cell>
          <cell r="BH702">
            <v>20999.941999999999</v>
          </cell>
          <cell r="BI702">
            <v>-3443.7455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43.158124999999998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212107.390625</v>
          </cell>
          <cell r="BT702">
            <v>69867112</v>
          </cell>
          <cell r="BU702">
            <v>1037900288</v>
          </cell>
          <cell r="BV702">
            <v>26835268</v>
          </cell>
          <cell r="BW702">
            <v>38805964</v>
          </cell>
          <cell r="BX702">
            <v>0</v>
          </cell>
          <cell r="BY702">
            <v>918864.625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581359.375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90852</v>
          </cell>
          <cell r="CT702">
            <v>15717</v>
          </cell>
          <cell r="CU702">
            <v>0</v>
          </cell>
          <cell r="CV702">
            <v>0</v>
          </cell>
          <cell r="CW702">
            <v>556225</v>
          </cell>
          <cell r="CX702">
            <v>4888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Q702">
            <v>2.4247188168905889</v>
          </cell>
          <cell r="DR702">
            <v>7.9082934024583293</v>
          </cell>
          <cell r="DS702">
            <v>19.616098006447704</v>
          </cell>
          <cell r="DT702">
            <v>39157.280761718801</v>
          </cell>
          <cell r="DV702">
            <v>2.448</v>
          </cell>
          <cell r="DW702">
            <v>2.2445651855468798</v>
          </cell>
          <cell r="DX702">
            <v>19662.39</v>
          </cell>
        </row>
        <row r="703">
          <cell r="A703" t="str">
            <v>WECCCANP152035</v>
          </cell>
          <cell r="B703" t="str">
            <v>WEST</v>
          </cell>
          <cell r="C703" t="str">
            <v>WECCCANP15</v>
          </cell>
          <cell r="D703">
            <v>2035</v>
          </cell>
          <cell r="F703">
            <v>202866.67199999999</v>
          </cell>
          <cell r="G703">
            <v>30118.943359375</v>
          </cell>
          <cell r="H703">
            <v>65.484640731811524</v>
          </cell>
          <cell r="I703">
            <v>0.135500534057617</v>
          </cell>
          <cell r="J703">
            <v>0.81499999999999995</v>
          </cell>
          <cell r="K703">
            <v>25.407605468749999</v>
          </cell>
          <cell r="L703">
            <v>6.8126342773437498</v>
          </cell>
          <cell r="M703">
            <v>2.4950300292968799</v>
          </cell>
          <cell r="N703">
            <v>0</v>
          </cell>
          <cell r="O703">
            <v>0.31998291015625002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8.1169291992187507</v>
          </cell>
          <cell r="U703">
            <v>5.5755209960937497</v>
          </cell>
          <cell r="V703">
            <v>1.3019670410156301</v>
          </cell>
          <cell r="W703">
            <v>0.53757769775390607</v>
          </cell>
          <cell r="X703">
            <v>9.0661376953125004</v>
          </cell>
          <cell r="Y703">
            <v>2.4527548828125001</v>
          </cell>
          <cell r="Z703">
            <v>45.550052726745605</v>
          </cell>
          <cell r="AA703">
            <v>0.10136888885497999</v>
          </cell>
          <cell r="AB703">
            <v>0.74543249511718801</v>
          </cell>
          <cell r="AC703">
            <v>23.179525390624999</v>
          </cell>
          <cell r="AD703">
            <v>6.0238051757812503</v>
          </cell>
          <cell r="AE703">
            <v>1.94664282226563</v>
          </cell>
          <cell r="AF703">
            <v>0</v>
          </cell>
          <cell r="AG703">
            <v>0.24132577514648401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3.0486962890624998</v>
          </cell>
          <cell r="AM703">
            <v>1.7276529541015599</v>
          </cell>
          <cell r="AN703">
            <v>1.0415736083984399</v>
          </cell>
          <cell r="AO703">
            <v>0.26878884887695303</v>
          </cell>
          <cell r="AP703">
            <v>2.5604233398437501</v>
          </cell>
          <cell r="AQ703">
            <v>2.4527548828125001</v>
          </cell>
          <cell r="AR703">
            <v>258262.39451049801</v>
          </cell>
          <cell r="AS703">
            <v>1.56538549804688</v>
          </cell>
          <cell r="AT703">
            <v>6529.9885000000004</v>
          </cell>
          <cell r="AU703">
            <v>153878.51199999999</v>
          </cell>
          <cell r="AV703">
            <v>2177.8425000000002</v>
          </cell>
          <cell r="AW703">
            <v>3856.6247499999999</v>
          </cell>
          <cell r="AX703">
            <v>0</v>
          </cell>
          <cell r="AY703">
            <v>69.741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26706.562000000002</v>
          </cell>
          <cell r="BE703">
            <v>15134.24</v>
          </cell>
          <cell r="BF703">
            <v>9124.1849999999995</v>
          </cell>
          <cell r="BG703">
            <v>2354.5904999999998</v>
          </cell>
          <cell r="BH703">
            <v>22429.31</v>
          </cell>
          <cell r="BI703">
            <v>-3421.5912499999999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43.158124999999998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18334.546875</v>
          </cell>
          <cell r="BT703">
            <v>69867112</v>
          </cell>
          <cell r="BU703">
            <v>1053354368</v>
          </cell>
          <cell r="BV703">
            <v>27282262</v>
          </cell>
          <cell r="BW703">
            <v>39009668</v>
          </cell>
          <cell r="BX703">
            <v>0</v>
          </cell>
          <cell r="BY703">
            <v>918864.625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581359.375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90852</v>
          </cell>
          <cell r="CT703">
            <v>16024</v>
          </cell>
          <cell r="CU703">
            <v>0</v>
          </cell>
          <cell r="CV703">
            <v>0</v>
          </cell>
          <cell r="CW703">
            <v>588842</v>
          </cell>
          <cell r="CX703">
            <v>5035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400000</v>
          </cell>
          <cell r="DF703">
            <v>0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Q703">
            <v>2.4862391532836723</v>
          </cell>
          <cell r="DR703">
            <v>7.9526247334078555</v>
          </cell>
          <cell r="DS703">
            <v>20.04296394863367</v>
          </cell>
          <cell r="DT703">
            <v>39752.455566406301</v>
          </cell>
          <cell r="DV703">
            <v>2.448</v>
          </cell>
          <cell r="DW703">
            <v>2.2120622558593799</v>
          </cell>
          <cell r="DX703">
            <v>19377.666000000001</v>
          </cell>
        </row>
        <row r="704">
          <cell r="A704" t="str">
            <v>WECCCASP152008</v>
          </cell>
          <cell r="B704" t="str">
            <v>WEST</v>
          </cell>
          <cell r="C704" t="str">
            <v>WECCCASP15</v>
          </cell>
          <cell r="D704">
            <v>2008</v>
          </cell>
          <cell r="N704">
            <v>0</v>
          </cell>
          <cell r="O704">
            <v>7.0466514587402301E-2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1.2492900390624999</v>
          </cell>
          <cell r="U704">
            <v>1.2431031494140601</v>
          </cell>
          <cell r="V704">
            <v>0.80187469482421903</v>
          </cell>
          <cell r="W704">
            <v>0.34272708129882801</v>
          </cell>
          <cell r="X704">
            <v>0.42928753662109398</v>
          </cell>
          <cell r="Y704">
            <v>1.581</v>
          </cell>
          <cell r="Z704">
            <v>22.423088417053226</v>
          </cell>
          <cell r="AA704">
            <v>0.16799095153808599</v>
          </cell>
          <cell r="AB704">
            <v>0</v>
          </cell>
          <cell r="AC704">
            <v>6.1089887695312504</v>
          </cell>
          <cell r="AD704">
            <v>2.1262148437500001</v>
          </cell>
          <cell r="AE704">
            <v>8.9719189453125008</v>
          </cell>
          <cell r="AF704">
            <v>0</v>
          </cell>
          <cell r="AG704">
            <v>5.45417251586914E-2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0.37191357421874999</v>
          </cell>
          <cell r="AM704">
            <v>0.35987734985351605</v>
          </cell>
          <cell r="AN704">
            <v>0.64149975585937502</v>
          </cell>
          <cell r="AO704">
            <v>0.171363540649414</v>
          </cell>
          <cell r="AP704">
            <v>0.118119781494141</v>
          </cell>
          <cell r="AQ704">
            <v>1.581</v>
          </cell>
          <cell r="AR704">
            <v>90478.822359375015</v>
          </cell>
          <cell r="AS704">
            <v>1450.7033750000001</v>
          </cell>
          <cell r="AT704">
            <v>0</v>
          </cell>
          <cell r="AU704">
            <v>40012.707999999999</v>
          </cell>
          <cell r="AV704">
            <v>874.66025000000002</v>
          </cell>
          <cell r="AW704">
            <v>19406.592000000001</v>
          </cell>
          <cell r="AX704">
            <v>0</v>
          </cell>
          <cell r="AY704">
            <v>25.059671874999999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3258.7742499999999</v>
          </cell>
          <cell r="BE704">
            <v>3154.8389999999999</v>
          </cell>
          <cell r="BF704">
            <v>5634.9335000000001</v>
          </cell>
          <cell r="BG704">
            <v>1505.2573749999999</v>
          </cell>
          <cell r="BH704">
            <v>1035.1779375000001</v>
          </cell>
          <cell r="BI704">
            <v>-1248.8889999999999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16334868</v>
          </cell>
          <cell r="BT704">
            <v>0</v>
          </cell>
          <cell r="BU704">
            <v>299468800</v>
          </cell>
          <cell r="BV704">
            <v>11898350</v>
          </cell>
          <cell r="BW704">
            <v>208277184</v>
          </cell>
          <cell r="BX704">
            <v>0</v>
          </cell>
          <cell r="BY704">
            <v>348341.09375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810000</v>
          </cell>
          <cell r="CP704">
            <v>1750</v>
          </cell>
          <cell r="CQ704">
            <v>0</v>
          </cell>
          <cell r="CR704">
            <v>0</v>
          </cell>
          <cell r="CS704">
            <v>65000</v>
          </cell>
          <cell r="CT704">
            <v>0</v>
          </cell>
          <cell r="CU704">
            <v>0</v>
          </cell>
          <cell r="CV704">
            <v>0</v>
          </cell>
          <cell r="CW704">
            <v>21211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6500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Q704" t="str">
            <v xml:space="preserve"> 5/13/2010 1:41:36 PM</v>
          </cell>
          <cell r="DR704" t="str">
            <v xml:space="preserve"> 5/13/2010 1:41:36 PM</v>
          </cell>
          <cell r="DS704" t="str">
            <v xml:space="preserve"> 5/13/2010 1:41:36 PM</v>
          </cell>
          <cell r="DT704">
            <v>35511.847778320298</v>
          </cell>
          <cell r="DV704">
            <v>2.23160009765625</v>
          </cell>
          <cell r="DW704">
            <v>1.7496591796875001</v>
          </cell>
          <cell r="DX704">
            <v>15369.005999999999</v>
          </cell>
        </row>
        <row r="705">
          <cell r="A705" t="str">
            <v>WECCCASP152009</v>
          </cell>
          <cell r="B705" t="str">
            <v>WEST</v>
          </cell>
          <cell r="C705" t="str">
            <v>WECCCASP15</v>
          </cell>
          <cell r="D705">
            <v>2009</v>
          </cell>
          <cell r="F705">
            <v>164733.408</v>
          </cell>
          <cell r="G705">
            <v>9611.7974243164099</v>
          </cell>
          <cell r="H705">
            <v>29.768961280822758</v>
          </cell>
          <cell r="I705">
            <v>0.21463883972167999</v>
          </cell>
          <cell r="J705">
            <v>0</v>
          </cell>
          <cell r="K705">
            <v>7.4604877929687499</v>
          </cell>
          <cell r="L705">
            <v>2.5707675781249999</v>
          </cell>
          <cell r="M705">
            <v>11.49064453125</v>
          </cell>
          <cell r="N705">
            <v>0</v>
          </cell>
          <cell r="O705">
            <v>7.0449302673339806E-2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1.24868994140625</v>
          </cell>
          <cell r="U705">
            <v>1.3347058105468801</v>
          </cell>
          <cell r="V705">
            <v>0.80180426025390605</v>
          </cell>
          <cell r="W705">
            <v>0.34556872558593799</v>
          </cell>
          <cell r="X705">
            <v>0.41860440063476601</v>
          </cell>
          <cell r="Y705">
            <v>1.581</v>
          </cell>
          <cell r="Z705">
            <v>22.64201510238647</v>
          </cell>
          <cell r="AA705">
            <v>0.167980178833008</v>
          </cell>
          <cell r="AB705">
            <v>0</v>
          </cell>
          <cell r="AC705">
            <v>6.2216005859374999</v>
          </cell>
          <cell r="AD705">
            <v>2.16511767578125</v>
          </cell>
          <cell r="AE705">
            <v>8.9734755859374999</v>
          </cell>
          <cell r="AF705">
            <v>0</v>
          </cell>
          <cell r="AG705">
            <v>5.4529582977294898E-2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0.42172189331054699</v>
          </cell>
          <cell r="AM705">
            <v>0.38750140380859399</v>
          </cell>
          <cell r="AN705">
            <v>0.64144342041015601</v>
          </cell>
          <cell r="AO705">
            <v>0.17278436279296899</v>
          </cell>
          <cell r="AP705">
            <v>9.9862243652343807E-2</v>
          </cell>
          <cell r="AQ705">
            <v>1.581</v>
          </cell>
          <cell r="AR705">
            <v>83003.305158203104</v>
          </cell>
          <cell r="AS705">
            <v>1399.3475000000001</v>
          </cell>
          <cell r="AT705">
            <v>0</v>
          </cell>
          <cell r="AU705">
            <v>38484.767999999996</v>
          </cell>
          <cell r="AV705">
            <v>636.27506249999999</v>
          </cell>
          <cell r="AW705">
            <v>13228.1</v>
          </cell>
          <cell r="AX705">
            <v>0</v>
          </cell>
          <cell r="AY705">
            <v>24.954908203125001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3687.97</v>
          </cell>
          <cell r="BE705">
            <v>3372.8420000000001</v>
          </cell>
          <cell r="BF705">
            <v>5619.0445</v>
          </cell>
          <cell r="BG705">
            <v>1513.1766250000001</v>
          </cell>
          <cell r="BH705">
            <v>861.55993750000005</v>
          </cell>
          <cell r="BI705">
            <v>-1198.5163749999999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15762071</v>
          </cell>
          <cell r="BT705">
            <v>0</v>
          </cell>
          <cell r="BU705">
            <v>285508864</v>
          </cell>
          <cell r="BV705">
            <v>9401621</v>
          </cell>
          <cell r="BW705">
            <v>145858784</v>
          </cell>
          <cell r="BX705">
            <v>0</v>
          </cell>
          <cell r="BY705">
            <v>346880.0625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603680</v>
          </cell>
          <cell r="CP705">
            <v>84900</v>
          </cell>
          <cell r="CQ705">
            <v>0</v>
          </cell>
          <cell r="CR705">
            <v>0</v>
          </cell>
          <cell r="CS705">
            <v>125500</v>
          </cell>
          <cell r="CT705">
            <v>3170</v>
          </cell>
          <cell r="CU705">
            <v>0</v>
          </cell>
          <cell r="CV705">
            <v>0</v>
          </cell>
          <cell r="CW705">
            <v>87095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T705">
            <v>34633.4442749023</v>
          </cell>
          <cell r="DV705">
            <v>2.23160009765625</v>
          </cell>
          <cell r="DW705">
            <v>1.75499816894531</v>
          </cell>
          <cell r="DX705">
            <v>15373.782999999999</v>
          </cell>
        </row>
        <row r="706">
          <cell r="A706" t="str">
            <v>WECCCASP152010</v>
          </cell>
          <cell r="B706" t="str">
            <v>WEST</v>
          </cell>
          <cell r="C706" t="str">
            <v>WECCCASP15</v>
          </cell>
          <cell r="D706">
            <v>2010</v>
          </cell>
          <cell r="F706">
            <v>161977.77600000001</v>
          </cell>
          <cell r="G706">
            <v>9264.6212158203107</v>
          </cell>
          <cell r="H706">
            <v>30.73491519927979</v>
          </cell>
          <cell r="I706">
            <v>0.21463883972167999</v>
          </cell>
          <cell r="J706">
            <v>0</v>
          </cell>
          <cell r="K706">
            <v>8.1435825195312503</v>
          </cell>
          <cell r="L706">
            <v>2.6945888671875</v>
          </cell>
          <cell r="M706">
            <v>11.358874999999999</v>
          </cell>
          <cell r="N706">
            <v>0</v>
          </cell>
          <cell r="O706">
            <v>7.0449302673339806E-2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1.24868994140625</v>
          </cell>
          <cell r="U706">
            <v>1.4223199462890599</v>
          </cell>
          <cell r="V706">
            <v>0.80180426025390605</v>
          </cell>
          <cell r="W706">
            <v>0.346952484130859</v>
          </cell>
          <cell r="X706">
            <v>0.6170167236328129</v>
          </cell>
          <cell r="Y706">
            <v>1.5843972167968801</v>
          </cell>
          <cell r="Z706">
            <v>23.18554871749879</v>
          </cell>
          <cell r="AA706">
            <v>0.167980178833008</v>
          </cell>
          <cell r="AB706">
            <v>0</v>
          </cell>
          <cell r="AC706">
            <v>6.8029291992187497</v>
          </cell>
          <cell r="AD706">
            <v>2.2680891113281301</v>
          </cell>
          <cell r="AE706">
            <v>8.8703164062499997</v>
          </cell>
          <cell r="AF706">
            <v>0</v>
          </cell>
          <cell r="AG706">
            <v>5.44166221618652E-2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0.48046029663085899</v>
          </cell>
          <cell r="AM706">
            <v>0.41223529052734398</v>
          </cell>
          <cell r="AN706">
            <v>0.64144342041015601</v>
          </cell>
          <cell r="AO706">
            <v>0.17347624206543</v>
          </cell>
          <cell r="AP706">
            <v>0.15091130065917999</v>
          </cell>
          <cell r="AQ706">
            <v>1.5843972167968801</v>
          </cell>
          <cell r="AR706">
            <v>79853.017283203124</v>
          </cell>
          <cell r="AS706">
            <v>1376.7038749999999</v>
          </cell>
          <cell r="AT706">
            <v>0</v>
          </cell>
          <cell r="AU706">
            <v>38965.519999999997</v>
          </cell>
          <cell r="AV706">
            <v>619.13412500000004</v>
          </cell>
          <cell r="AW706">
            <v>10048.522000000001</v>
          </cell>
          <cell r="AX706">
            <v>0</v>
          </cell>
          <cell r="AY706">
            <v>24.954908203125001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4201.9620000000004</v>
          </cell>
          <cell r="BE706">
            <v>3608.7345</v>
          </cell>
          <cell r="BF706">
            <v>5619.0445</v>
          </cell>
          <cell r="BG706">
            <v>1515.1878750000001</v>
          </cell>
          <cell r="BH706">
            <v>1321.9137499999999</v>
          </cell>
          <cell r="BI706">
            <v>-1279.7662499999999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15509166</v>
          </cell>
          <cell r="BT706">
            <v>0</v>
          </cell>
          <cell r="BU706">
            <v>287137568</v>
          </cell>
          <cell r="BV706">
            <v>8564657</v>
          </cell>
          <cell r="BW706">
            <v>114207200</v>
          </cell>
          <cell r="BX706">
            <v>0</v>
          </cell>
          <cell r="BY706">
            <v>346880.0625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345000</v>
          </cell>
          <cell r="CP706">
            <v>144000</v>
          </cell>
          <cell r="CQ706">
            <v>0</v>
          </cell>
          <cell r="CR706">
            <v>40000</v>
          </cell>
          <cell r="CS706">
            <v>56913</v>
          </cell>
          <cell r="CT706">
            <v>15677</v>
          </cell>
          <cell r="CU706">
            <v>0</v>
          </cell>
          <cell r="CV706">
            <v>0</v>
          </cell>
          <cell r="CW706">
            <v>203396</v>
          </cell>
          <cell r="CX706">
            <v>8318</v>
          </cell>
          <cell r="CY706">
            <v>0</v>
          </cell>
          <cell r="CZ706">
            <v>585000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T706">
            <v>34389.191955566399</v>
          </cell>
          <cell r="DV706">
            <v>2.23160009765625</v>
          </cell>
          <cell r="DW706">
            <v>1.57889343261719</v>
          </cell>
          <cell r="DX706">
            <v>13831.106</v>
          </cell>
        </row>
        <row r="707">
          <cell r="A707" t="str">
            <v>WECCCASP152011</v>
          </cell>
          <cell r="B707" t="str">
            <v>WEST</v>
          </cell>
          <cell r="C707" t="str">
            <v>WECCCASP15</v>
          </cell>
          <cell r="D707">
            <v>2011</v>
          </cell>
          <cell r="F707">
            <v>165882.33600000001</v>
          </cell>
          <cell r="G707">
            <v>9520.4118652343805</v>
          </cell>
          <cell r="H707">
            <v>31.140986030578617</v>
          </cell>
          <cell r="I707">
            <v>0.21463883972167999</v>
          </cell>
          <cell r="J707">
            <v>0</v>
          </cell>
          <cell r="K707">
            <v>8.2570068359374993</v>
          </cell>
          <cell r="L707">
            <v>2.7587531738281301</v>
          </cell>
          <cell r="M707">
            <v>10.94964453125</v>
          </cell>
          <cell r="N707">
            <v>0</v>
          </cell>
          <cell r="O707">
            <v>7.0449302673339806E-2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1.24868994140625</v>
          </cell>
          <cell r="U707">
            <v>1.7492236328124999</v>
          </cell>
          <cell r="V707">
            <v>0.80180426025390605</v>
          </cell>
          <cell r="W707">
            <v>0.35969934082031302</v>
          </cell>
          <cell r="X707">
            <v>0.87847607421874996</v>
          </cell>
          <cell r="Y707">
            <v>1.621</v>
          </cell>
          <cell r="Z707">
            <v>23.63929337692262</v>
          </cell>
          <cell r="AA707">
            <v>0.167980178833008</v>
          </cell>
          <cell r="AB707">
            <v>0</v>
          </cell>
          <cell r="AC707">
            <v>6.8910625000000003</v>
          </cell>
          <cell r="AD707">
            <v>2.3241447753906299</v>
          </cell>
          <cell r="AE707">
            <v>8.5535761718749992</v>
          </cell>
          <cell r="AF707">
            <v>0</v>
          </cell>
          <cell r="AG707">
            <v>5.4529582977294898E-2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0.523817199707031</v>
          </cell>
          <cell r="AM707">
            <v>0.51105206298828099</v>
          </cell>
          <cell r="AN707">
            <v>0.64144342041015601</v>
          </cell>
          <cell r="AO707">
            <v>0.17984967041015598</v>
          </cell>
          <cell r="AP707">
            <v>0.21435417175293001</v>
          </cell>
          <cell r="AQ707">
            <v>1.621</v>
          </cell>
          <cell r="AR707">
            <v>81992.793408203113</v>
          </cell>
          <cell r="AS707">
            <v>1278.7935</v>
          </cell>
          <cell r="AT707">
            <v>0</v>
          </cell>
          <cell r="AU707">
            <v>36869.243999999999</v>
          </cell>
          <cell r="AV707">
            <v>597.83512499999995</v>
          </cell>
          <cell r="AW707">
            <v>9292.1790000000001</v>
          </cell>
          <cell r="AX707">
            <v>0</v>
          </cell>
          <cell r="AY707">
            <v>24.954908203125001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4580.5905000000002</v>
          </cell>
          <cell r="BE707">
            <v>4465.799</v>
          </cell>
          <cell r="BF707">
            <v>5619.0445</v>
          </cell>
          <cell r="BG707">
            <v>1575.483125</v>
          </cell>
          <cell r="BH707">
            <v>1877.6823750000001</v>
          </cell>
          <cell r="BI707">
            <v>-1327.6086250000001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14404804</v>
          </cell>
          <cell r="BT707">
            <v>0</v>
          </cell>
          <cell r="BU707">
            <v>270868224</v>
          </cell>
          <cell r="BV707">
            <v>8231941.5</v>
          </cell>
          <cell r="BW707">
            <v>106769808</v>
          </cell>
          <cell r="BX707">
            <v>0</v>
          </cell>
          <cell r="BY707">
            <v>346880.0625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381940</v>
          </cell>
          <cell r="CT707">
            <v>9338</v>
          </cell>
          <cell r="CU707">
            <v>0</v>
          </cell>
          <cell r="CV707">
            <v>0</v>
          </cell>
          <cell r="CW707">
            <v>290014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T707">
            <v>34448.543395996101</v>
          </cell>
          <cell r="DV707">
            <v>2.23160009765625</v>
          </cell>
          <cell r="DW707">
            <v>1.95648364257813</v>
          </cell>
          <cell r="DX707">
            <v>17138.795999999998</v>
          </cell>
        </row>
        <row r="708">
          <cell r="A708" t="str">
            <v>WECCCASP152012</v>
          </cell>
          <cell r="B708" t="str">
            <v>WEST</v>
          </cell>
          <cell r="C708" t="str">
            <v>WECCCASP15</v>
          </cell>
          <cell r="D708">
            <v>2012</v>
          </cell>
          <cell r="F708">
            <v>170090.712</v>
          </cell>
          <cell r="G708">
            <v>9490.34228515625</v>
          </cell>
          <cell r="H708">
            <v>32.133585029602052</v>
          </cell>
          <cell r="I708">
            <v>0.21463883972167999</v>
          </cell>
          <cell r="J708">
            <v>0</v>
          </cell>
          <cell r="K708">
            <v>8.2575322265624997</v>
          </cell>
          <cell r="L708">
            <v>2.7588664550781301</v>
          </cell>
          <cell r="M708">
            <v>10.949689453125</v>
          </cell>
          <cell r="N708">
            <v>0</v>
          </cell>
          <cell r="O708">
            <v>7.0466514587402301E-2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1.3030670166015601</v>
          </cell>
          <cell r="U708">
            <v>2.2638598632812501</v>
          </cell>
          <cell r="V708">
            <v>0.84359436035156299</v>
          </cell>
          <cell r="W708">
            <v>0.35969708251953103</v>
          </cell>
          <cell r="X708">
            <v>1.25957312011719</v>
          </cell>
          <cell r="Y708">
            <v>1.621</v>
          </cell>
          <cell r="Z708">
            <v>23.946697441101076</v>
          </cell>
          <cell r="AA708">
            <v>0.16799095153808599</v>
          </cell>
          <cell r="AB708">
            <v>0</v>
          </cell>
          <cell r="AC708">
            <v>6.8904077148437501</v>
          </cell>
          <cell r="AD708">
            <v>2.3242768554687498</v>
          </cell>
          <cell r="AE708">
            <v>8.55209765625</v>
          </cell>
          <cell r="AF708">
            <v>0</v>
          </cell>
          <cell r="AG708">
            <v>5.45417251586914E-2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0.54642376708984397</v>
          </cell>
          <cell r="AM708">
            <v>0.66863281249999995</v>
          </cell>
          <cell r="AN708">
            <v>0.67487548828124999</v>
          </cell>
          <cell r="AO708">
            <v>0.17984854125976599</v>
          </cell>
          <cell r="AP708">
            <v>0.30675842285156302</v>
          </cell>
          <cell r="AQ708">
            <v>1.621</v>
          </cell>
          <cell r="AR708">
            <v>81945.706359375006</v>
          </cell>
          <cell r="AS708">
            <v>1349.0795000000001</v>
          </cell>
          <cell r="AT708">
            <v>0</v>
          </cell>
          <cell r="AU708">
            <v>33699.595999999998</v>
          </cell>
          <cell r="AV708">
            <v>613.48981249999997</v>
          </cell>
          <cell r="AW708">
            <v>9528.6970000000001</v>
          </cell>
          <cell r="AX708">
            <v>0</v>
          </cell>
          <cell r="AY708">
            <v>25.059671874999999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4786.3410000000003</v>
          </cell>
          <cell r="BE708">
            <v>5873.2704999999996</v>
          </cell>
          <cell r="BF708">
            <v>5899.3639999999996</v>
          </cell>
          <cell r="BG708">
            <v>1579.7896249999999</v>
          </cell>
          <cell r="BH708">
            <v>2694.4772499999999</v>
          </cell>
          <cell r="BI708">
            <v>-1318.7239999999999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15191027</v>
          </cell>
          <cell r="BT708">
            <v>0</v>
          </cell>
          <cell r="BU708">
            <v>247723488</v>
          </cell>
          <cell r="BV708">
            <v>8392361</v>
          </cell>
          <cell r="BW708">
            <v>109154016</v>
          </cell>
          <cell r="BX708">
            <v>0</v>
          </cell>
          <cell r="BY708">
            <v>348341.09375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93000</v>
          </cell>
          <cell r="CS708">
            <v>654889</v>
          </cell>
          <cell r="CT708">
            <v>0</v>
          </cell>
          <cell r="CU708">
            <v>0</v>
          </cell>
          <cell r="CV708">
            <v>0</v>
          </cell>
          <cell r="CW708">
            <v>426978</v>
          </cell>
          <cell r="CX708">
            <v>52277</v>
          </cell>
          <cell r="CY708">
            <v>0</v>
          </cell>
          <cell r="CZ708">
            <v>309600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T708">
            <v>35330.440307617202</v>
          </cell>
          <cell r="DV708">
            <v>2.23160009765625</v>
          </cell>
          <cell r="DW708">
            <v>1.9598435058593799</v>
          </cell>
          <cell r="DX708">
            <v>17215.266</v>
          </cell>
        </row>
        <row r="709">
          <cell r="A709" t="str">
            <v>WECCCASP152013</v>
          </cell>
          <cell r="B709" t="str">
            <v>WEST</v>
          </cell>
          <cell r="C709" t="str">
            <v>WECCCASP15</v>
          </cell>
          <cell r="D709">
            <v>2013</v>
          </cell>
          <cell r="F709">
            <v>174014.304</v>
          </cell>
          <cell r="G709">
            <v>9951.2047119140607</v>
          </cell>
          <cell r="H709">
            <v>33.009367866516108</v>
          </cell>
          <cell r="I709">
            <v>0.21463883972167999</v>
          </cell>
          <cell r="J709">
            <v>0</v>
          </cell>
          <cell r="K709">
            <v>8.4375673828124995</v>
          </cell>
          <cell r="L709">
            <v>3.0918203124999999</v>
          </cell>
          <cell r="M709">
            <v>10.272937499999999</v>
          </cell>
          <cell r="N709">
            <v>0</v>
          </cell>
          <cell r="O709">
            <v>7.0449302673339806E-2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1.34168994140625</v>
          </cell>
          <cell r="U709">
            <v>2.77342236328125</v>
          </cell>
          <cell r="V709">
            <v>0.85170428466796899</v>
          </cell>
          <cell r="W709">
            <v>0.35969934082031302</v>
          </cell>
          <cell r="X709">
            <v>1.7428385009765599</v>
          </cell>
          <cell r="Y709">
            <v>1.621</v>
          </cell>
          <cell r="Z709">
            <v>23.925386226654055</v>
          </cell>
          <cell r="AA709">
            <v>0.167980178833008</v>
          </cell>
          <cell r="AB709">
            <v>0</v>
          </cell>
          <cell r="AC709">
            <v>7.0419365234375002</v>
          </cell>
          <cell r="AD709">
            <v>2.61660986328125</v>
          </cell>
          <cell r="AE709">
            <v>8.0180620117187509</v>
          </cell>
          <cell r="AF709">
            <v>0</v>
          </cell>
          <cell r="AG709">
            <v>5.4529582977294898E-2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0.564250122070313</v>
          </cell>
          <cell r="AM709">
            <v>0.811799438476563</v>
          </cell>
          <cell r="AN709">
            <v>0.68136340332031298</v>
          </cell>
          <cell r="AO709">
            <v>0.17984967041015598</v>
          </cell>
          <cell r="AP709">
            <v>0.423389831542969</v>
          </cell>
          <cell r="AQ709">
            <v>1.621</v>
          </cell>
          <cell r="AR709">
            <v>85728.022158203123</v>
          </cell>
          <cell r="AS709">
            <v>1396.966375</v>
          </cell>
          <cell r="AT709">
            <v>0</v>
          </cell>
          <cell r="AU709">
            <v>36218.468000000001</v>
          </cell>
          <cell r="AV709">
            <v>1215.738625</v>
          </cell>
          <cell r="AW709">
            <v>9632.3040000000001</v>
          </cell>
          <cell r="AX709">
            <v>0</v>
          </cell>
          <cell r="AY709">
            <v>24.954908203125001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4931.7335000000003</v>
          </cell>
          <cell r="BE709">
            <v>7111.3630000000003</v>
          </cell>
          <cell r="BF709">
            <v>5968.7434999999996</v>
          </cell>
          <cell r="BG709">
            <v>1575.483125</v>
          </cell>
          <cell r="BH709">
            <v>3708.82825</v>
          </cell>
          <cell r="BI709">
            <v>-1339.394125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15728515</v>
          </cell>
          <cell r="BT709">
            <v>0</v>
          </cell>
          <cell r="BU709">
            <v>266063600</v>
          </cell>
          <cell r="BV709">
            <v>13992497</v>
          </cell>
          <cell r="BW709">
            <v>109746840</v>
          </cell>
          <cell r="BX709">
            <v>0</v>
          </cell>
          <cell r="BY709">
            <v>346880.0625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540200</v>
          </cell>
          <cell r="CP709">
            <v>591960</v>
          </cell>
          <cell r="CQ709">
            <v>0</v>
          </cell>
          <cell r="CR709">
            <v>0</v>
          </cell>
          <cell r="CS709">
            <v>436593</v>
          </cell>
          <cell r="CT709">
            <v>0</v>
          </cell>
          <cell r="CU709">
            <v>0</v>
          </cell>
          <cell r="CV709">
            <v>0</v>
          </cell>
          <cell r="CW709">
            <v>509566</v>
          </cell>
          <cell r="CX709">
            <v>1188</v>
          </cell>
          <cell r="CY709">
            <v>0</v>
          </cell>
          <cell r="CZ709">
            <v>912000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T709">
            <v>36042.217651367202</v>
          </cell>
          <cell r="DV709">
            <v>2.23160009765625</v>
          </cell>
          <cell r="DW709">
            <v>1.7446156005859399</v>
          </cell>
          <cell r="DX709">
            <v>15282.833000000001</v>
          </cell>
        </row>
        <row r="710">
          <cell r="A710" t="str">
            <v>WECCCASP152014</v>
          </cell>
          <cell r="B710" t="str">
            <v>WEST</v>
          </cell>
          <cell r="C710" t="str">
            <v>WECCCASP15</v>
          </cell>
          <cell r="D710">
            <v>2014</v>
          </cell>
          <cell r="F710">
            <v>177907.872</v>
          </cell>
          <cell r="G710">
            <v>10924.8239746094</v>
          </cell>
          <cell r="H710">
            <v>34.016940498352056</v>
          </cell>
          <cell r="I710">
            <v>0.21463883972167999</v>
          </cell>
          <cell r="J710">
            <v>0</v>
          </cell>
          <cell r="K710">
            <v>8.7972070312500001</v>
          </cell>
          <cell r="L710">
            <v>3.3367131347656298</v>
          </cell>
          <cell r="M710">
            <v>9.7420449218749994</v>
          </cell>
          <cell r="N710">
            <v>0</v>
          </cell>
          <cell r="O710">
            <v>7.0449302673339806E-2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1.34168994140625</v>
          </cell>
          <cell r="U710">
            <v>3.2100151367187499</v>
          </cell>
          <cell r="V710">
            <v>0.85170428466796899</v>
          </cell>
          <cell r="W710">
            <v>0.35969934082031302</v>
          </cell>
          <cell r="X710">
            <v>2.24017846679688</v>
          </cell>
          <cell r="Y710">
            <v>1.621</v>
          </cell>
          <cell r="Z710">
            <v>24.486985164642338</v>
          </cell>
          <cell r="AA710">
            <v>0.167980178833008</v>
          </cell>
          <cell r="AB710">
            <v>0</v>
          </cell>
          <cell r="AC710">
            <v>7.3434999999999997</v>
          </cell>
          <cell r="AD710">
            <v>2.82521923828125</v>
          </cell>
          <cell r="AE710">
            <v>7.6126137695312499</v>
          </cell>
          <cell r="AF710">
            <v>0</v>
          </cell>
          <cell r="AG710">
            <v>5.4529582977294898E-2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0.564250122070313</v>
          </cell>
          <cell r="AM710">
            <v>0.93807757568359396</v>
          </cell>
          <cell r="AN710">
            <v>0.68136340332031298</v>
          </cell>
          <cell r="AO710">
            <v>0.17984967041015598</v>
          </cell>
          <cell r="AP710">
            <v>0.54211798095703101</v>
          </cell>
          <cell r="AQ710">
            <v>1.621</v>
          </cell>
          <cell r="AR710">
            <v>94214.097908203126</v>
          </cell>
          <cell r="AS710">
            <v>1442.3206250000001</v>
          </cell>
          <cell r="AT710">
            <v>0</v>
          </cell>
          <cell r="AU710">
            <v>40513.944000000003</v>
          </cell>
          <cell r="AV710">
            <v>1344.804625</v>
          </cell>
          <cell r="AW710">
            <v>9645.6540000000005</v>
          </cell>
          <cell r="AX710">
            <v>0</v>
          </cell>
          <cell r="AY710">
            <v>24.954908203125001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4935.9004999999997</v>
          </cell>
          <cell r="BE710">
            <v>8217.56</v>
          </cell>
          <cell r="BF710">
            <v>5968.7434999999996</v>
          </cell>
          <cell r="BG710">
            <v>1575.483125</v>
          </cell>
          <cell r="BH710">
            <v>4748.9345000000003</v>
          </cell>
          <cell r="BI710">
            <v>-1342.997875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16238866</v>
          </cell>
          <cell r="BT710">
            <v>0</v>
          </cell>
          <cell r="BU710">
            <v>296711360</v>
          </cell>
          <cell r="BV710">
            <v>15195115</v>
          </cell>
          <cell r="BW710">
            <v>109712904</v>
          </cell>
          <cell r="BX710">
            <v>0</v>
          </cell>
          <cell r="BY710">
            <v>346880.0625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436593</v>
          </cell>
          <cell r="CT710">
            <v>11883</v>
          </cell>
          <cell r="CU710">
            <v>0</v>
          </cell>
          <cell r="CV710">
            <v>0</v>
          </cell>
          <cell r="CW710">
            <v>491352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T710">
            <v>36821.723022460901</v>
          </cell>
          <cell r="DV710">
            <v>2.23160009765625</v>
          </cell>
          <cell r="DW710">
            <v>1.95648364257813</v>
          </cell>
          <cell r="DX710">
            <v>17138.795999999998</v>
          </cell>
        </row>
        <row r="711">
          <cell r="A711" t="str">
            <v>WECCCASP152015</v>
          </cell>
          <cell r="B711" t="str">
            <v>WEST</v>
          </cell>
          <cell r="C711" t="str">
            <v>WECCCASP15</v>
          </cell>
          <cell r="D711">
            <v>2015</v>
          </cell>
          <cell r="F711">
            <v>181745.35200000001</v>
          </cell>
          <cell r="G711">
            <v>11209.9641113281</v>
          </cell>
          <cell r="H711">
            <v>35.031067451477057</v>
          </cell>
          <cell r="I711">
            <v>0.21463883972167999</v>
          </cell>
          <cell r="J711">
            <v>0</v>
          </cell>
          <cell r="K711">
            <v>8.7972070312500001</v>
          </cell>
          <cell r="L711">
            <v>3.3367131347656298</v>
          </cell>
          <cell r="M711">
            <v>9.7420449218749994</v>
          </cell>
          <cell r="N711">
            <v>0</v>
          </cell>
          <cell r="O711">
            <v>7.0449302673339806E-2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1.34168994140625</v>
          </cell>
          <cell r="U711">
            <v>3.5367121582031298</v>
          </cell>
          <cell r="V711">
            <v>0.85170428466796899</v>
          </cell>
          <cell r="W711">
            <v>0.35969934082031302</v>
          </cell>
          <cell r="X711">
            <v>2.9276083984375001</v>
          </cell>
          <cell r="Y711">
            <v>1.621</v>
          </cell>
          <cell r="Z711">
            <v>24.825705436706542</v>
          </cell>
          <cell r="AA711">
            <v>0.167980178833008</v>
          </cell>
          <cell r="AB711">
            <v>0</v>
          </cell>
          <cell r="AC711">
            <v>7.3434999999999997</v>
          </cell>
          <cell r="AD711">
            <v>2.8252038574218798</v>
          </cell>
          <cell r="AE711">
            <v>7.6126137695312499</v>
          </cell>
          <cell r="AF711">
            <v>0</v>
          </cell>
          <cell r="AG711">
            <v>5.4523963928222702E-2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0.564250122070313</v>
          </cell>
          <cell r="AM711">
            <v>1.0652252197265599</v>
          </cell>
          <cell r="AN711">
            <v>0.68136340332031298</v>
          </cell>
          <cell r="AO711">
            <v>0.17984967041015598</v>
          </cell>
          <cell r="AP711">
            <v>0.71680023193359399</v>
          </cell>
          <cell r="AQ711">
            <v>1.621</v>
          </cell>
          <cell r="AR711">
            <v>96678.842408203127</v>
          </cell>
          <cell r="AS711">
            <v>1262.33025</v>
          </cell>
          <cell r="AT711">
            <v>0</v>
          </cell>
          <cell r="AU711">
            <v>40852.296000000002</v>
          </cell>
          <cell r="AV711">
            <v>1286.9818749999999</v>
          </cell>
          <cell r="AW711">
            <v>9016.5910000000003</v>
          </cell>
          <cell r="AX711">
            <v>0</v>
          </cell>
          <cell r="AY711">
            <v>24.954908203125001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4939.0659999999998</v>
          </cell>
          <cell r="BE711">
            <v>9331.3729999999996</v>
          </cell>
          <cell r="BF711">
            <v>5968.7434999999996</v>
          </cell>
          <cell r="BG711">
            <v>1575.483125</v>
          </cell>
          <cell r="BH711">
            <v>6279.1244999999999</v>
          </cell>
          <cell r="BI711">
            <v>-1320.2417499999999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14213517</v>
          </cell>
          <cell r="BT711">
            <v>0</v>
          </cell>
          <cell r="BU711">
            <v>298209568</v>
          </cell>
          <cell r="BV711">
            <v>14659001</v>
          </cell>
          <cell r="BW711">
            <v>103496896</v>
          </cell>
          <cell r="BX711">
            <v>0</v>
          </cell>
          <cell r="BY711">
            <v>346880.0625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272870</v>
          </cell>
          <cell r="CT711">
            <v>11883</v>
          </cell>
          <cell r="CU711">
            <v>0</v>
          </cell>
          <cell r="CV711">
            <v>0</v>
          </cell>
          <cell r="CW711">
            <v>783468</v>
          </cell>
          <cell r="CX711">
            <v>0</v>
          </cell>
          <cell r="CY711">
            <v>0</v>
          </cell>
          <cell r="CZ711">
            <v>932000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T711">
            <v>37565.590209960901</v>
          </cell>
          <cell r="DV711">
            <v>2.23160009765625</v>
          </cell>
          <cell r="DW711">
            <v>1.99339501953125</v>
          </cell>
          <cell r="DX711">
            <v>17462.14</v>
          </cell>
        </row>
        <row r="712">
          <cell r="A712" t="str">
            <v>WECCCASP152016</v>
          </cell>
          <cell r="B712" t="str">
            <v>WEST</v>
          </cell>
          <cell r="C712" t="str">
            <v>WECCCASP15</v>
          </cell>
          <cell r="D712">
            <v>2016</v>
          </cell>
          <cell r="F712">
            <v>190003.44</v>
          </cell>
          <cell r="G712">
            <v>10674.9395141602</v>
          </cell>
          <cell r="H712">
            <v>34.596193977355959</v>
          </cell>
          <cell r="I712">
            <v>0.21463883972167999</v>
          </cell>
          <cell r="J712">
            <v>0</v>
          </cell>
          <cell r="K712">
            <v>8.8577324218749993</v>
          </cell>
          <cell r="L712">
            <v>3.3368264160156298</v>
          </cell>
          <cell r="M712">
            <v>8.1672963867187498</v>
          </cell>
          <cell r="N712">
            <v>0</v>
          </cell>
          <cell r="O712">
            <v>7.0466514587402301E-2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1.34168994140625</v>
          </cell>
          <cell r="U712">
            <v>3.9135161132812502</v>
          </cell>
          <cell r="V712">
            <v>0.83887469482421895</v>
          </cell>
          <cell r="W712">
            <v>0.35969708251953103</v>
          </cell>
          <cell r="X712">
            <v>3.6428554687500001</v>
          </cell>
          <cell r="Y712">
            <v>1.621</v>
          </cell>
          <cell r="Z712">
            <v>23.789715957641604</v>
          </cell>
          <cell r="AA712">
            <v>0.16799095153808599</v>
          </cell>
          <cell r="AB712">
            <v>0</v>
          </cell>
          <cell r="AC712">
            <v>7.3924770507812498</v>
          </cell>
          <cell r="AD712">
            <v>2.8252019042968799</v>
          </cell>
          <cell r="AE712">
            <v>6.3793876953125004</v>
          </cell>
          <cell r="AF712">
            <v>0</v>
          </cell>
          <cell r="AG712">
            <v>5.4517028808593798E-2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0.56388348388671894</v>
          </cell>
          <cell r="AM712">
            <v>1.17694738769531</v>
          </cell>
          <cell r="AN712">
            <v>0.67109973144531299</v>
          </cell>
          <cell r="AO712">
            <v>0.17984854125976599</v>
          </cell>
          <cell r="AP712">
            <v>0.90333862304687496</v>
          </cell>
          <cell r="AQ712">
            <v>1.621</v>
          </cell>
          <cell r="AR712">
            <v>92368.040171875007</v>
          </cell>
          <cell r="AS712">
            <v>1250.6175000000001</v>
          </cell>
          <cell r="AT712">
            <v>0</v>
          </cell>
          <cell r="AU712">
            <v>37909.716</v>
          </cell>
          <cell r="AV712">
            <v>1051.9395</v>
          </cell>
          <cell r="AW712">
            <v>6401.076</v>
          </cell>
          <cell r="AX712">
            <v>0</v>
          </cell>
          <cell r="AY712">
            <v>25.059671874999999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4949.415</v>
          </cell>
          <cell r="BE712">
            <v>10338.306</v>
          </cell>
          <cell r="BF712">
            <v>5894.94</v>
          </cell>
          <cell r="BG712">
            <v>1579.7896249999999</v>
          </cell>
          <cell r="BH712">
            <v>7934.87</v>
          </cell>
          <cell r="BI712">
            <v>-1253.432125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14089007</v>
          </cell>
          <cell r="BT712">
            <v>0</v>
          </cell>
          <cell r="BU712">
            <v>276606528</v>
          </cell>
          <cell r="BV712">
            <v>12456234</v>
          </cell>
          <cell r="BW712">
            <v>75433752</v>
          </cell>
          <cell r="BX712">
            <v>0</v>
          </cell>
          <cell r="BY712">
            <v>348341.09375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272870</v>
          </cell>
          <cell r="CT712">
            <v>3211</v>
          </cell>
          <cell r="CU712">
            <v>0</v>
          </cell>
          <cell r="CV712">
            <v>0</v>
          </cell>
          <cell r="CW712">
            <v>552288</v>
          </cell>
          <cell r="CX712">
            <v>3503</v>
          </cell>
          <cell r="CY712">
            <v>0</v>
          </cell>
          <cell r="CZ712">
            <v>1041470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Q712">
            <v>2.0537515747206316</v>
          </cell>
          <cell r="DR712">
            <v>5.8905650628751607</v>
          </cell>
          <cell r="DS712">
            <v>18.417371532841148</v>
          </cell>
          <cell r="DT712">
            <v>39287.779907226599</v>
          </cell>
          <cell r="DV712">
            <v>2.23160009765625</v>
          </cell>
          <cell r="DW712">
            <v>1.8540235595703101</v>
          </cell>
          <cell r="DX712">
            <v>16285.743</v>
          </cell>
        </row>
        <row r="713">
          <cell r="A713" t="str">
            <v>WECCCASP152017</v>
          </cell>
          <cell r="B713" t="str">
            <v>WEST</v>
          </cell>
          <cell r="C713" t="str">
            <v>WECCCASP15</v>
          </cell>
          <cell r="D713">
            <v>2017</v>
          </cell>
          <cell r="F713">
            <v>193764.264</v>
          </cell>
          <cell r="G713">
            <v>10946.177062988299</v>
          </cell>
          <cell r="H713">
            <v>35.00651557159425</v>
          </cell>
          <cell r="I713">
            <v>0.21463883972167999</v>
          </cell>
          <cell r="J713">
            <v>0</v>
          </cell>
          <cell r="K713">
            <v>9.6572070312499996</v>
          </cell>
          <cell r="L713">
            <v>3.3367131347656298</v>
          </cell>
          <cell r="M713">
            <v>7.1206318359375</v>
          </cell>
          <cell r="N713">
            <v>0</v>
          </cell>
          <cell r="O713">
            <v>7.0449302673339806E-2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1.34168994140625</v>
          </cell>
          <cell r="U713">
            <v>4.1502548828124999</v>
          </cell>
          <cell r="V713">
            <v>0.83880426025390598</v>
          </cell>
          <cell r="W713">
            <v>0.35969934082031302</v>
          </cell>
          <cell r="X713">
            <v>4.0638269042968798</v>
          </cell>
          <cell r="Y713">
            <v>1.621</v>
          </cell>
          <cell r="Z713">
            <v>24.049696338653582</v>
          </cell>
          <cell r="AA713">
            <v>0.167980178833008</v>
          </cell>
          <cell r="AB713">
            <v>0</v>
          </cell>
          <cell r="AC713">
            <v>8.1692109375000008</v>
          </cell>
          <cell r="AD713">
            <v>2.8249924316406299</v>
          </cell>
          <cell r="AE713">
            <v>5.5595649414062498</v>
          </cell>
          <cell r="AF713">
            <v>0</v>
          </cell>
          <cell r="AG713">
            <v>5.4475009918212899E-2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0.564250122070313</v>
          </cell>
          <cell r="AM713">
            <v>1.2478254394531301</v>
          </cell>
          <cell r="AN713">
            <v>0.67104345703125001</v>
          </cell>
          <cell r="AO713">
            <v>0.17984967041015598</v>
          </cell>
          <cell r="AP713">
            <v>1.0428651123046899</v>
          </cell>
          <cell r="AQ713">
            <v>1.621</v>
          </cell>
          <cell r="AR713">
            <v>94547.211658203116</v>
          </cell>
          <cell r="AS713">
            <v>1206.5631249999999</v>
          </cell>
          <cell r="AT713">
            <v>0</v>
          </cell>
          <cell r="AU713">
            <v>38789.451999999997</v>
          </cell>
          <cell r="AV713">
            <v>967.1345</v>
          </cell>
          <cell r="AW713">
            <v>5211.9155000000001</v>
          </cell>
          <cell r="AX713">
            <v>0</v>
          </cell>
          <cell r="AY713">
            <v>24.954908203125001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4939.0280000000002</v>
          </cell>
          <cell r="BE713">
            <v>10930.950999999999</v>
          </cell>
          <cell r="BF713">
            <v>5878.3405000000002</v>
          </cell>
          <cell r="BG713">
            <v>1575.483125</v>
          </cell>
          <cell r="BH713">
            <v>9135.4349999999995</v>
          </cell>
          <cell r="BI713">
            <v>-1164.604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13584324</v>
          </cell>
          <cell r="BT713">
            <v>0</v>
          </cell>
          <cell r="BU713">
            <v>280017280</v>
          </cell>
          <cell r="BV713">
            <v>11659093</v>
          </cell>
          <cell r="BW713">
            <v>61797556</v>
          </cell>
          <cell r="BX713">
            <v>0</v>
          </cell>
          <cell r="BY713">
            <v>346880.0625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218296</v>
          </cell>
          <cell r="CT713">
            <v>3298</v>
          </cell>
          <cell r="CU713">
            <v>0</v>
          </cell>
          <cell r="CV713">
            <v>0</v>
          </cell>
          <cell r="CW713">
            <v>355042</v>
          </cell>
          <cell r="CX713">
            <v>1168</v>
          </cell>
          <cell r="CY713">
            <v>0</v>
          </cell>
          <cell r="CZ713">
            <v>968700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800000</v>
          </cell>
          <cell r="DF713">
            <v>0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Q713">
            <v>2.0652843812838975</v>
          </cell>
          <cell r="DR713">
            <v>6.0440176227695659</v>
          </cell>
          <cell r="DS713">
            <v>18.865880347061601</v>
          </cell>
          <cell r="DT713">
            <v>40037.352905273401</v>
          </cell>
          <cell r="DV713">
            <v>2.23160009765625</v>
          </cell>
          <cell r="DW713">
            <v>1.94663903808594</v>
          </cell>
          <cell r="DX713">
            <v>17052.558000000001</v>
          </cell>
        </row>
        <row r="714">
          <cell r="A714" t="str">
            <v>WECCCASP152018</v>
          </cell>
          <cell r="B714" t="str">
            <v>WEST</v>
          </cell>
          <cell r="C714" t="str">
            <v>WECCCASP15</v>
          </cell>
          <cell r="D714">
            <v>2018</v>
          </cell>
          <cell r="F714">
            <v>197730.84</v>
          </cell>
          <cell r="G714">
            <v>11319.088684082</v>
          </cell>
          <cell r="H714">
            <v>35.057931343078614</v>
          </cell>
          <cell r="I714">
            <v>0.21463883972167999</v>
          </cell>
          <cell r="J714">
            <v>0</v>
          </cell>
          <cell r="K714">
            <v>10.05720703125</v>
          </cell>
          <cell r="L714">
            <v>3.3367131347656298</v>
          </cell>
          <cell r="M714">
            <v>6.1486171875000002</v>
          </cell>
          <cell r="N714">
            <v>0</v>
          </cell>
          <cell r="O714">
            <v>7.0449302673339806E-2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1.34168994140625</v>
          </cell>
          <cell r="U714">
            <v>4.3868676757812501</v>
          </cell>
          <cell r="V714">
            <v>0.83880426025390598</v>
          </cell>
          <cell r="W714">
            <v>0.35969934082031302</v>
          </cell>
          <cell r="X714">
            <v>4.45064453125</v>
          </cell>
          <cell r="Y714">
            <v>1.621</v>
          </cell>
          <cell r="Z714">
            <v>23.773823921203618</v>
          </cell>
          <cell r="AA714">
            <v>0.167980178833008</v>
          </cell>
          <cell r="AB714">
            <v>0</v>
          </cell>
          <cell r="AC714">
            <v>8.5572109375000007</v>
          </cell>
          <cell r="AD714">
            <v>2.824970703125</v>
          </cell>
          <cell r="AE714">
            <v>4.8059174804687501</v>
          </cell>
          <cell r="AF714">
            <v>0</v>
          </cell>
          <cell r="AG714">
            <v>5.4472587585449199E-2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0.564250122070313</v>
          </cell>
          <cell r="AM714">
            <v>1.31928527832031</v>
          </cell>
          <cell r="AN714">
            <v>0.67104345703125001</v>
          </cell>
          <cell r="AO714">
            <v>0.17984967041015598</v>
          </cell>
          <cell r="AP714">
            <v>1.14432348632813</v>
          </cell>
          <cell r="AQ714">
            <v>1.621</v>
          </cell>
          <cell r="AR714">
            <v>97789.098408203106</v>
          </cell>
          <cell r="AS714">
            <v>1143.245375</v>
          </cell>
          <cell r="AT714">
            <v>0</v>
          </cell>
          <cell r="AU714">
            <v>41323.96</v>
          </cell>
          <cell r="AV714">
            <v>965.05499999999995</v>
          </cell>
          <cell r="AW714">
            <v>5201.5465000000004</v>
          </cell>
          <cell r="AX714">
            <v>0</v>
          </cell>
          <cell r="AY714">
            <v>24.954908203125001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4938.8909999999996</v>
          </cell>
          <cell r="BE714">
            <v>11556.939</v>
          </cell>
          <cell r="BF714">
            <v>5878.3405000000002</v>
          </cell>
          <cell r="BG714">
            <v>1575.483125</v>
          </cell>
          <cell r="BH714">
            <v>10024.199000000001</v>
          </cell>
          <cell r="BI714">
            <v>-1167.951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12871378</v>
          </cell>
          <cell r="BT714">
            <v>0</v>
          </cell>
          <cell r="BU714">
            <v>297539744</v>
          </cell>
          <cell r="BV714">
            <v>11640000</v>
          </cell>
          <cell r="BW714">
            <v>61687140</v>
          </cell>
          <cell r="BX714">
            <v>0</v>
          </cell>
          <cell r="BY714">
            <v>346880.0625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245583</v>
          </cell>
          <cell r="CT714">
            <v>3408</v>
          </cell>
          <cell r="CU714">
            <v>0</v>
          </cell>
          <cell r="CV714">
            <v>0</v>
          </cell>
          <cell r="CW714">
            <v>402381</v>
          </cell>
          <cell r="CX714">
            <v>1168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400000</v>
          </cell>
          <cell r="DF714">
            <v>0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Q714">
            <v>2.0694329018229438</v>
          </cell>
          <cell r="DR714">
            <v>5.9688946126135001</v>
          </cell>
          <cell r="DS714">
            <v>19.301311773647988</v>
          </cell>
          <cell r="DT714">
            <v>40788.099609375</v>
          </cell>
          <cell r="DV714">
            <v>2.23160009765625</v>
          </cell>
          <cell r="DW714">
            <v>1.86352001953125</v>
          </cell>
          <cell r="DX714">
            <v>16324.434999999999</v>
          </cell>
        </row>
        <row r="715">
          <cell r="A715" t="str">
            <v>WECCCASP152019</v>
          </cell>
          <cell r="B715" t="str">
            <v>WEST</v>
          </cell>
          <cell r="C715" t="str">
            <v>WECCCASP15</v>
          </cell>
          <cell r="D715">
            <v>2019</v>
          </cell>
          <cell r="F715">
            <v>201872.416</v>
          </cell>
          <cell r="G715">
            <v>11674.0712890625</v>
          </cell>
          <cell r="H715">
            <v>35.734629753112799</v>
          </cell>
          <cell r="I715">
            <v>0.210227874755859</v>
          </cell>
          <cell r="J715">
            <v>0</v>
          </cell>
          <cell r="K715">
            <v>10.05720703125</v>
          </cell>
          <cell r="L715">
            <v>3.3367131347656298</v>
          </cell>
          <cell r="M715">
            <v>6.1486171875000002</v>
          </cell>
          <cell r="N715">
            <v>0</v>
          </cell>
          <cell r="O715">
            <v>7.0449302673339806E-2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1.34168994140625</v>
          </cell>
          <cell r="U715">
            <v>4.6507670898437503</v>
          </cell>
          <cell r="V715">
            <v>0.83880426025390598</v>
          </cell>
          <cell r="W715">
            <v>0.35969934082031302</v>
          </cell>
          <cell r="X715">
            <v>4.8678544921875</v>
          </cell>
          <cell r="Y715">
            <v>1.621</v>
          </cell>
          <cell r="Z715">
            <v>23.949825313568116</v>
          </cell>
          <cell r="AA715">
            <v>0.164631256103516</v>
          </cell>
          <cell r="AB715">
            <v>0</v>
          </cell>
          <cell r="AC715">
            <v>8.5572109375000007</v>
          </cell>
          <cell r="AD715">
            <v>2.8247629394531302</v>
          </cell>
          <cell r="AE715">
            <v>4.8059174804687501</v>
          </cell>
          <cell r="AF715">
            <v>0</v>
          </cell>
          <cell r="AG715">
            <v>5.4431789398193403E-2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0.564250122070313</v>
          </cell>
          <cell r="AM715">
            <v>1.3989184570312501</v>
          </cell>
          <cell r="AN715">
            <v>0.67104345703125001</v>
          </cell>
          <cell r="AO715">
            <v>0.17984967041015598</v>
          </cell>
          <cell r="AP715">
            <v>1.2543920898437499</v>
          </cell>
          <cell r="AQ715">
            <v>1.621</v>
          </cell>
          <cell r="AR715">
            <v>100846.49097070312</v>
          </cell>
          <cell r="AS715">
            <v>1099.749</v>
          </cell>
          <cell r="AT715">
            <v>0</v>
          </cell>
          <cell r="AU715">
            <v>42587.307999999997</v>
          </cell>
          <cell r="AV715">
            <v>1027.2359375000001</v>
          </cell>
          <cell r="AW715">
            <v>5431.8590000000004</v>
          </cell>
          <cell r="AX715">
            <v>0</v>
          </cell>
          <cell r="AY715">
            <v>24.954908203125001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4939.9594999999999</v>
          </cell>
          <cell r="BE715">
            <v>12254.525</v>
          </cell>
          <cell r="BF715">
            <v>5878.3405000000002</v>
          </cell>
          <cell r="BG715">
            <v>1575.483125</v>
          </cell>
          <cell r="BH715">
            <v>10988.407999999999</v>
          </cell>
          <cell r="BI715">
            <v>-1197.2660000000001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12365029</v>
          </cell>
          <cell r="BT715">
            <v>0</v>
          </cell>
          <cell r="BU715">
            <v>306513056</v>
          </cell>
          <cell r="BV715">
            <v>12222288</v>
          </cell>
          <cell r="BW715">
            <v>63929960</v>
          </cell>
          <cell r="BX715">
            <v>0</v>
          </cell>
          <cell r="BY715">
            <v>346880.0625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272870</v>
          </cell>
          <cell r="CT715">
            <v>4303</v>
          </cell>
          <cell r="CU715">
            <v>0</v>
          </cell>
          <cell r="CV715">
            <v>0</v>
          </cell>
          <cell r="CW715">
            <v>424473</v>
          </cell>
          <cell r="CX715">
            <v>1168</v>
          </cell>
          <cell r="CY715">
            <v>17500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Q715">
            <v>2.0861588001532385</v>
          </cell>
          <cell r="DR715">
            <v>6.1230805287458949</v>
          </cell>
          <cell r="DS715">
            <v>19.226248116919376</v>
          </cell>
          <cell r="DT715">
            <v>41556.613647460901</v>
          </cell>
          <cell r="DV715">
            <v>2.23160009765625</v>
          </cell>
          <cell r="DW715">
            <v>1.85341711425781</v>
          </cell>
          <cell r="DX715">
            <v>16235.933999999999</v>
          </cell>
        </row>
        <row r="716">
          <cell r="A716" t="str">
            <v>WECCCASP152020</v>
          </cell>
          <cell r="B716" t="str">
            <v>WEST</v>
          </cell>
          <cell r="C716" t="str">
            <v>WECCCASP15</v>
          </cell>
          <cell r="D716">
            <v>2020</v>
          </cell>
          <cell r="F716">
            <v>206438.39999999999</v>
          </cell>
          <cell r="G716">
            <v>11555.715454101601</v>
          </cell>
          <cell r="H716">
            <v>36.408896553039554</v>
          </cell>
          <cell r="I716">
            <v>0.16242295837402301</v>
          </cell>
          <cell r="J716">
            <v>0</v>
          </cell>
          <cell r="K716">
            <v>10.057732421875</v>
          </cell>
          <cell r="L716">
            <v>3.3368264160156298</v>
          </cell>
          <cell r="M716">
            <v>6.1486186523437496</v>
          </cell>
          <cell r="N716">
            <v>0</v>
          </cell>
          <cell r="O716">
            <v>7.0466514587402301E-2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1.34168994140625</v>
          </cell>
          <cell r="U716">
            <v>4.9231367187500004</v>
          </cell>
          <cell r="V716">
            <v>0.83887469482421895</v>
          </cell>
          <cell r="W716">
            <v>0.35969708251953103</v>
          </cell>
          <cell r="X716">
            <v>5.3168310546875004</v>
          </cell>
          <cell r="Y716">
            <v>1.621</v>
          </cell>
          <cell r="Z716">
            <v>24.201819068908694</v>
          </cell>
          <cell r="AA716">
            <v>0.12793698883056601</v>
          </cell>
          <cell r="AB716">
            <v>0</v>
          </cell>
          <cell r="AC716">
            <v>8.5564765625000003</v>
          </cell>
          <cell r="AD716">
            <v>2.82427978515625</v>
          </cell>
          <cell r="AE716">
            <v>4.80509716796875</v>
          </cell>
          <cell r="AF716">
            <v>0</v>
          </cell>
          <cell r="AG716">
            <v>5.43481750488281E-2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0.56388348388671894</v>
          </cell>
          <cell r="AM716">
            <v>1.4790546874999999</v>
          </cell>
          <cell r="AN716">
            <v>0.67109973144531299</v>
          </cell>
          <cell r="AO716">
            <v>0.17984854125976599</v>
          </cell>
          <cell r="AP716">
            <v>1.3718031005859399</v>
          </cell>
          <cell r="AQ716">
            <v>1.621</v>
          </cell>
          <cell r="AR716">
            <v>100110.30342187501</v>
          </cell>
          <cell r="AS716">
            <v>802.78806250000002</v>
          </cell>
          <cell r="AT716">
            <v>0</v>
          </cell>
          <cell r="AU716">
            <v>39929.54</v>
          </cell>
          <cell r="AV716">
            <v>955.18481250000002</v>
          </cell>
          <cell r="AW716">
            <v>4972.2430000000004</v>
          </cell>
          <cell r="AX716">
            <v>0</v>
          </cell>
          <cell r="AY716">
            <v>25.059671874999999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4949.6584999999995</v>
          </cell>
          <cell r="BE716">
            <v>12992.017</v>
          </cell>
          <cell r="BF716">
            <v>5894.94</v>
          </cell>
          <cell r="BG716">
            <v>1579.7896249999999</v>
          </cell>
          <cell r="BH716">
            <v>12049.811</v>
          </cell>
          <cell r="BI716">
            <v>-1143.0962500000001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9042897</v>
          </cell>
          <cell r="BT716">
            <v>0</v>
          </cell>
          <cell r="BU716">
            <v>286743008</v>
          </cell>
          <cell r="BV716">
            <v>11553387</v>
          </cell>
          <cell r="BW716">
            <v>59510244</v>
          </cell>
          <cell r="BX716">
            <v>0</v>
          </cell>
          <cell r="BY716">
            <v>348341.09375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272870</v>
          </cell>
          <cell r="CT716">
            <v>3733</v>
          </cell>
          <cell r="CU716">
            <v>0</v>
          </cell>
          <cell r="CV716">
            <v>0</v>
          </cell>
          <cell r="CW716">
            <v>462344</v>
          </cell>
          <cell r="CX716">
            <v>1168</v>
          </cell>
          <cell r="CY716">
            <v>118042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Q716">
            <v>2.0755557770231157</v>
          </cell>
          <cell r="DR716">
            <v>6.2221678479427824</v>
          </cell>
          <cell r="DS716">
            <v>18.973551202283321</v>
          </cell>
          <cell r="DT716">
            <v>42353.0205078125</v>
          </cell>
          <cell r="DV716">
            <v>2.23160009765625</v>
          </cell>
          <cell r="DW716">
            <v>1.94699084472656</v>
          </cell>
          <cell r="DX716">
            <v>17102.367999999999</v>
          </cell>
        </row>
        <row r="717">
          <cell r="A717" t="str">
            <v>WECCCASP152021</v>
          </cell>
          <cell r="B717" t="str">
            <v>WEST</v>
          </cell>
          <cell r="C717" t="str">
            <v>WECCCASP15</v>
          </cell>
          <cell r="D717">
            <v>2021</v>
          </cell>
          <cell r="F717">
            <v>210403.08799999999</v>
          </cell>
          <cell r="G717">
            <v>12069.124694824201</v>
          </cell>
          <cell r="H717">
            <v>37.08281664276123</v>
          </cell>
          <cell r="I717">
            <v>5.9029998779296905E-2</v>
          </cell>
          <cell r="J717">
            <v>0</v>
          </cell>
          <cell r="K717">
            <v>10.05720703125</v>
          </cell>
          <cell r="L717">
            <v>3.3367131347656298</v>
          </cell>
          <cell r="M717">
            <v>6.1486171875000002</v>
          </cell>
          <cell r="N717">
            <v>0</v>
          </cell>
          <cell r="O717">
            <v>7.0449302673339806E-2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1.34168994140625</v>
          </cell>
          <cell r="U717">
            <v>5.1965078125000002</v>
          </cell>
          <cell r="V717">
            <v>0.83880426025390598</v>
          </cell>
          <cell r="W717">
            <v>0.35969934082031302</v>
          </cell>
          <cell r="X717">
            <v>5.82149853515625</v>
          </cell>
          <cell r="Y717">
            <v>1.621</v>
          </cell>
          <cell r="Z717">
            <v>24.426779396057139</v>
          </cell>
          <cell r="AA717">
            <v>4.6197929382324199E-2</v>
          </cell>
          <cell r="AB717">
            <v>0</v>
          </cell>
          <cell r="AC717">
            <v>8.5572109375000007</v>
          </cell>
          <cell r="AD717">
            <v>2.8236042480468799</v>
          </cell>
          <cell r="AE717">
            <v>4.8059057617187504</v>
          </cell>
          <cell r="AF717">
            <v>0</v>
          </cell>
          <cell r="AG717">
            <v>5.4268295288085903E-2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0.564250122070313</v>
          </cell>
          <cell r="AM717">
            <v>1.6142030029296901</v>
          </cell>
          <cell r="AN717">
            <v>0.67104345703125001</v>
          </cell>
          <cell r="AO717">
            <v>0.17984967041015598</v>
          </cell>
          <cell r="AP717">
            <v>1.5070799560546899</v>
          </cell>
          <cell r="AQ717">
            <v>1.621</v>
          </cell>
          <cell r="AR717">
            <v>104250.89190820312</v>
          </cell>
          <cell r="AS717">
            <v>307.40300000000002</v>
          </cell>
          <cell r="AT717">
            <v>0</v>
          </cell>
          <cell r="AU717">
            <v>41916.288</v>
          </cell>
          <cell r="AV717">
            <v>997.34462499999995</v>
          </cell>
          <cell r="AW717">
            <v>5104.0434999999998</v>
          </cell>
          <cell r="AX717">
            <v>0</v>
          </cell>
          <cell r="AY717">
            <v>24.954908203125001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4940.0259999999998</v>
          </cell>
          <cell r="BE717">
            <v>14140.418</v>
          </cell>
          <cell r="BF717">
            <v>5878.3405000000002</v>
          </cell>
          <cell r="BG717">
            <v>1575.483125</v>
          </cell>
          <cell r="BH717">
            <v>13201.941999999999</v>
          </cell>
          <cell r="BI717">
            <v>-1199.1257499999999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3579242</v>
          </cell>
          <cell r="BT717">
            <v>0</v>
          </cell>
          <cell r="BU717">
            <v>301138880</v>
          </cell>
          <cell r="BV717">
            <v>11939087</v>
          </cell>
          <cell r="BW717">
            <v>60749304</v>
          </cell>
          <cell r="BX717">
            <v>0</v>
          </cell>
          <cell r="BY717">
            <v>346880.0625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272870</v>
          </cell>
          <cell r="CT717">
            <v>3796</v>
          </cell>
          <cell r="CU717">
            <v>0</v>
          </cell>
          <cell r="CV717">
            <v>0</v>
          </cell>
          <cell r="CW717">
            <v>524033</v>
          </cell>
          <cell r="CX717">
            <v>1168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Q717">
            <v>1.8783807295563557</v>
          </cell>
          <cell r="DR717">
            <v>6.3799732535367069</v>
          </cell>
          <cell r="DS717">
            <v>18.836487476489083</v>
          </cell>
          <cell r="DT717">
            <v>43115.095458984397</v>
          </cell>
          <cell r="DV717">
            <v>2.23160009765625</v>
          </cell>
          <cell r="DW717">
            <v>1.9821660156250001</v>
          </cell>
          <cell r="DX717">
            <v>17363.774000000001</v>
          </cell>
        </row>
        <row r="718">
          <cell r="A718" t="str">
            <v>WECCCASP152022</v>
          </cell>
          <cell r="B718" t="str">
            <v>WEST</v>
          </cell>
          <cell r="C718" t="str">
            <v>WECCCASP15</v>
          </cell>
          <cell r="D718">
            <v>2022</v>
          </cell>
          <cell r="F718">
            <v>214558.22399999999</v>
          </cell>
          <cell r="G718">
            <v>11943.140930175799</v>
          </cell>
          <cell r="H718">
            <v>37.80942162322998</v>
          </cell>
          <cell r="I718">
            <v>5.9029998779296905E-2</v>
          </cell>
          <cell r="J718">
            <v>0</v>
          </cell>
          <cell r="K718">
            <v>10.05720703125</v>
          </cell>
          <cell r="L718">
            <v>3.3367131347656298</v>
          </cell>
          <cell r="M718">
            <v>6.1486171875000002</v>
          </cell>
          <cell r="N718">
            <v>0</v>
          </cell>
          <cell r="O718">
            <v>7.0449302673339806E-2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1.34168994140625</v>
          </cell>
          <cell r="U718">
            <v>5.3961142578125001</v>
          </cell>
          <cell r="V718">
            <v>0.83880426025390598</v>
          </cell>
          <cell r="W718">
            <v>0.35969934082031302</v>
          </cell>
          <cell r="X718">
            <v>6.3484970703124999</v>
          </cell>
          <cell r="Y718">
            <v>1.621</v>
          </cell>
          <cell r="Z718">
            <v>24.404400478363037</v>
          </cell>
          <cell r="AA718">
            <v>4.6197929382324199E-2</v>
          </cell>
          <cell r="AB718">
            <v>0</v>
          </cell>
          <cell r="AC718">
            <v>8.5572109375000007</v>
          </cell>
          <cell r="AD718">
            <v>2.8229267578125001</v>
          </cell>
          <cell r="AE718">
            <v>4.8059003906250002</v>
          </cell>
          <cell r="AF718">
            <v>0</v>
          </cell>
          <cell r="AG718">
            <v>5.4178928375244101E-2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0.564250122070313</v>
          </cell>
          <cell r="AM718">
            <v>1.67366931152344</v>
          </cell>
          <cell r="AN718">
            <v>0.67104345703125001</v>
          </cell>
          <cell r="AO718">
            <v>0.17984967041015598</v>
          </cell>
          <cell r="AP718">
            <v>1.6734019775390601</v>
          </cell>
          <cell r="AQ718">
            <v>1.621</v>
          </cell>
          <cell r="AR718">
            <v>103053.07903320313</v>
          </cell>
          <cell r="AS718">
            <v>292.67750000000001</v>
          </cell>
          <cell r="AT718">
            <v>0</v>
          </cell>
          <cell r="AU718">
            <v>40893.54</v>
          </cell>
          <cell r="AV718">
            <v>999.98299999999995</v>
          </cell>
          <cell r="AW718">
            <v>5199.2264999999998</v>
          </cell>
          <cell r="AX718">
            <v>0</v>
          </cell>
          <cell r="AY718">
            <v>24.954908203125001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4939.8029999999999</v>
          </cell>
          <cell r="BE718">
            <v>14661.343000000001</v>
          </cell>
          <cell r="BF718">
            <v>5878.3405000000002</v>
          </cell>
          <cell r="BG718">
            <v>1575.483125</v>
          </cell>
          <cell r="BH718">
            <v>14658.876</v>
          </cell>
          <cell r="BI718">
            <v>-1267.7425000000001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3407896</v>
          </cell>
          <cell r="BT718">
            <v>0</v>
          </cell>
          <cell r="BU718">
            <v>293681984</v>
          </cell>
          <cell r="BV718">
            <v>11963282</v>
          </cell>
          <cell r="BW718">
            <v>61679636</v>
          </cell>
          <cell r="BX718">
            <v>0</v>
          </cell>
          <cell r="BY718">
            <v>346880.0625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163722</v>
          </cell>
          <cell r="CT718">
            <v>3924</v>
          </cell>
          <cell r="CU718">
            <v>0</v>
          </cell>
          <cell r="CV718">
            <v>0</v>
          </cell>
          <cell r="CW718">
            <v>528451</v>
          </cell>
          <cell r="CX718">
            <v>1168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Q718">
            <v>1.9268193343763278</v>
          </cell>
          <cell r="DR718">
            <v>6.6003946636372488</v>
          </cell>
          <cell r="DS718">
            <v>18.952942702547944</v>
          </cell>
          <cell r="DT718">
            <v>43855.829223632798</v>
          </cell>
          <cell r="DV718">
            <v>2.23160009765625</v>
          </cell>
          <cell r="DW718">
            <v>1.7347709960937501</v>
          </cell>
          <cell r="DX718">
            <v>15196.593999999999</v>
          </cell>
        </row>
        <row r="719">
          <cell r="A719" t="str">
            <v>WECCCASP152023</v>
          </cell>
          <cell r="B719" t="str">
            <v>WEST</v>
          </cell>
          <cell r="C719" t="str">
            <v>WECCCASP15</v>
          </cell>
          <cell r="D719">
            <v>2023</v>
          </cell>
          <cell r="F719">
            <v>218564.25599999999</v>
          </cell>
          <cell r="G719">
            <v>12757.3201293945</v>
          </cell>
          <cell r="H719">
            <v>38.877828983306891</v>
          </cell>
          <cell r="I719">
            <v>5.1460796356201204E-2</v>
          </cell>
          <cell r="J719">
            <v>0</v>
          </cell>
          <cell r="K719">
            <v>10.45720703125</v>
          </cell>
          <cell r="L719">
            <v>3.3367131347656298</v>
          </cell>
          <cell r="M719">
            <v>6.1486171875000002</v>
          </cell>
          <cell r="N719">
            <v>0</v>
          </cell>
          <cell r="O719">
            <v>7.0449302673339806E-2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1.34168994140625</v>
          </cell>
          <cell r="U719">
            <v>5.5232045898437496</v>
          </cell>
          <cell r="V719">
            <v>0.83880426025390598</v>
          </cell>
          <cell r="W719">
            <v>0.35969934082031302</v>
          </cell>
          <cell r="X719">
            <v>6.8973833007812502</v>
          </cell>
          <cell r="Y719">
            <v>1.621</v>
          </cell>
          <cell r="Z719">
            <v>25.184807380676272</v>
          </cell>
          <cell r="AA719">
            <v>4.0451175689697298E-2</v>
          </cell>
          <cell r="AB719">
            <v>0</v>
          </cell>
          <cell r="AC719">
            <v>8.9452109375000006</v>
          </cell>
          <cell r="AD719">
            <v>2.82219848632813</v>
          </cell>
          <cell r="AE719">
            <v>4.8058925781250004</v>
          </cell>
          <cell r="AF719">
            <v>0</v>
          </cell>
          <cell r="AG719">
            <v>5.4058292388916004E-2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0.564250122070313</v>
          </cell>
          <cell r="AM719">
            <v>1.71184826660156</v>
          </cell>
          <cell r="AN719">
            <v>0.67104345703125001</v>
          </cell>
          <cell r="AO719">
            <v>0.17984967041015598</v>
          </cell>
          <cell r="AP719">
            <v>1.8223653564453099</v>
          </cell>
          <cell r="AQ719">
            <v>1.621</v>
          </cell>
          <cell r="AR719">
            <v>110153.16712695314</v>
          </cell>
          <cell r="AS719">
            <v>238.26446874999999</v>
          </cell>
          <cell r="AT719">
            <v>0</v>
          </cell>
          <cell r="AU719">
            <v>44542.968000000001</v>
          </cell>
          <cell r="AV719">
            <v>997.63</v>
          </cell>
          <cell r="AW719">
            <v>5216.9319999999998</v>
          </cell>
          <cell r="AX719">
            <v>0</v>
          </cell>
          <cell r="AY719">
            <v>24.954908203125001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4940.3824999999997</v>
          </cell>
          <cell r="BE719">
            <v>14995.790999999999</v>
          </cell>
          <cell r="BF719">
            <v>5878.3405000000002</v>
          </cell>
          <cell r="BG719">
            <v>1575.483125</v>
          </cell>
          <cell r="BH719">
            <v>15963.843000000001</v>
          </cell>
          <cell r="BI719">
            <v>-1273.9803750000001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2776645</v>
          </cell>
          <cell r="BT719">
            <v>0</v>
          </cell>
          <cell r="BU719">
            <v>318417760</v>
          </cell>
          <cell r="BV719">
            <v>11941363</v>
          </cell>
          <cell r="BW719">
            <v>61863872</v>
          </cell>
          <cell r="BX719">
            <v>0</v>
          </cell>
          <cell r="BY719">
            <v>346880.0625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109148</v>
          </cell>
          <cell r="CT719">
            <v>4057</v>
          </cell>
          <cell r="CU719">
            <v>0</v>
          </cell>
          <cell r="CV719">
            <v>0</v>
          </cell>
          <cell r="CW719">
            <v>558896</v>
          </cell>
          <cell r="CX719">
            <v>1168</v>
          </cell>
          <cell r="CY719">
            <v>30030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400000</v>
          </cell>
          <cell r="DF719">
            <v>0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Q719">
            <v>1.9607313440546055</v>
          </cell>
          <cell r="DR719">
            <v>6.7769728045320088</v>
          </cell>
          <cell r="DS719">
            <v>19.032954203731443</v>
          </cell>
          <cell r="DT719">
            <v>44560.788208007798</v>
          </cell>
          <cell r="DV719">
            <v>2.23160009765625</v>
          </cell>
          <cell r="DW719">
            <v>1.94663903808594</v>
          </cell>
          <cell r="DX719">
            <v>17052.558000000001</v>
          </cell>
        </row>
        <row r="720">
          <cell r="A720" t="str">
            <v>WECCCASP152024</v>
          </cell>
          <cell r="B720" t="str">
            <v>WEST</v>
          </cell>
          <cell r="C720" t="str">
            <v>WECCCASP15</v>
          </cell>
          <cell r="D720">
            <v>2024</v>
          </cell>
          <cell r="F720">
            <v>222902.18400000001</v>
          </cell>
          <cell r="G720">
            <v>13244.6198730469</v>
          </cell>
          <cell r="H720">
            <v>39.934976524353033</v>
          </cell>
          <cell r="I720">
            <v>2.9000000000000001E-2</v>
          </cell>
          <cell r="J720">
            <v>0</v>
          </cell>
          <cell r="K720">
            <v>10.857732421874999</v>
          </cell>
          <cell r="L720">
            <v>3.3368264160156298</v>
          </cell>
          <cell r="M720">
            <v>6.1486186523437496</v>
          </cell>
          <cell r="N720">
            <v>0</v>
          </cell>
          <cell r="O720">
            <v>7.0466514587402301E-2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1.34168994140625</v>
          </cell>
          <cell r="U720">
            <v>5.6321528320312497</v>
          </cell>
          <cell r="V720">
            <v>0.83887469482421895</v>
          </cell>
          <cell r="W720">
            <v>0.35969708251953103</v>
          </cell>
          <cell r="X720">
            <v>7.4673178710937496</v>
          </cell>
          <cell r="Y720">
            <v>1.621</v>
          </cell>
          <cell r="Z720">
            <v>25.773214984893812</v>
          </cell>
          <cell r="AA720">
            <v>2.2697372436523398E-2</v>
          </cell>
          <cell r="AB720">
            <v>0</v>
          </cell>
          <cell r="AC720">
            <v>9.3324765625000001</v>
          </cell>
          <cell r="AD720">
            <v>2.82180639648438</v>
          </cell>
          <cell r="AE720">
            <v>4.8050810546875002</v>
          </cell>
          <cell r="AF720">
            <v>0</v>
          </cell>
          <cell r="AG720">
            <v>5.4033023834228498E-2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0.56388348388671894</v>
          </cell>
          <cell r="AM720">
            <v>1.7439095458984399</v>
          </cell>
          <cell r="AN720">
            <v>0.67109973144531299</v>
          </cell>
          <cell r="AO720">
            <v>0.17984854125976599</v>
          </cell>
          <cell r="AP720">
            <v>1.9749584960937501</v>
          </cell>
          <cell r="AQ720">
            <v>1.621</v>
          </cell>
          <cell r="AR720">
            <v>114719.70807031251</v>
          </cell>
          <cell r="AS720">
            <v>115.3882734375</v>
          </cell>
          <cell r="AT720">
            <v>0</v>
          </cell>
          <cell r="AU720">
            <v>47114.987999999998</v>
          </cell>
          <cell r="AV720">
            <v>990.14112499999999</v>
          </cell>
          <cell r="AW720">
            <v>5236.848</v>
          </cell>
          <cell r="AX720">
            <v>0</v>
          </cell>
          <cell r="AY720">
            <v>25.059671874999999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4950.7870000000003</v>
          </cell>
          <cell r="BE720">
            <v>15318.502</v>
          </cell>
          <cell r="BF720">
            <v>5894.94</v>
          </cell>
          <cell r="BG720">
            <v>1579.7896249999999</v>
          </cell>
          <cell r="BH720">
            <v>17347.907999999999</v>
          </cell>
          <cell r="BI720">
            <v>-1268.227625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1350619.75</v>
          </cell>
          <cell r="BT720">
            <v>0</v>
          </cell>
          <cell r="BU720">
            <v>335519488</v>
          </cell>
          <cell r="BV720">
            <v>11879410</v>
          </cell>
          <cell r="BW720">
            <v>62090424</v>
          </cell>
          <cell r="BX720">
            <v>0</v>
          </cell>
          <cell r="BY720">
            <v>348341.09375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109148</v>
          </cell>
          <cell r="CT720">
            <v>3994</v>
          </cell>
          <cell r="CU720">
            <v>0</v>
          </cell>
          <cell r="CV720">
            <v>0</v>
          </cell>
          <cell r="CW720">
            <v>577019</v>
          </cell>
          <cell r="CX720">
            <v>1168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400000</v>
          </cell>
          <cell r="DF720">
            <v>0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Q720">
            <v>1.9952401784555795</v>
          </cell>
          <cell r="DR720">
            <v>6.8879627939823278</v>
          </cell>
          <cell r="DS720">
            <v>19.621171530418955</v>
          </cell>
          <cell r="DT720">
            <v>45288.763183593801</v>
          </cell>
          <cell r="DV720">
            <v>2.23160009765625</v>
          </cell>
          <cell r="DW720">
            <v>1.9824207763671899</v>
          </cell>
          <cell r="DX720">
            <v>17413.583999999999</v>
          </cell>
        </row>
        <row r="721">
          <cell r="A721" t="str">
            <v>WECCCASP152025</v>
          </cell>
          <cell r="B721" t="str">
            <v>WEST</v>
          </cell>
          <cell r="C721" t="str">
            <v>WECCCASP15</v>
          </cell>
          <cell r="D721">
            <v>2025</v>
          </cell>
          <cell r="F721">
            <v>226961.49600000001</v>
          </cell>
          <cell r="G721">
            <v>13399.366699218799</v>
          </cell>
          <cell r="H721">
            <v>40.59661183929444</v>
          </cell>
          <cell r="I721">
            <v>2.9000000000000001E-2</v>
          </cell>
          <cell r="J721">
            <v>0</v>
          </cell>
          <cell r="K721">
            <v>10.857207031250001</v>
          </cell>
          <cell r="L721">
            <v>3.3367131347656298</v>
          </cell>
          <cell r="M721">
            <v>6.1486171875000002</v>
          </cell>
          <cell r="N721">
            <v>0</v>
          </cell>
          <cell r="O721">
            <v>7.0449302673339806E-2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1.34168994140625</v>
          </cell>
          <cell r="U721">
            <v>5.7048691406250001</v>
          </cell>
          <cell r="V721">
            <v>0.83880426025390598</v>
          </cell>
          <cell r="W721">
            <v>0.35969934082031302</v>
          </cell>
          <cell r="X721">
            <v>8.0569624023437498</v>
          </cell>
          <cell r="Y721">
            <v>1.621</v>
          </cell>
          <cell r="Z721">
            <v>25.827164304733277</v>
          </cell>
          <cell r="AA721">
            <v>2.2695917129516602E-2</v>
          </cell>
          <cell r="AB721">
            <v>0</v>
          </cell>
          <cell r="AC721">
            <v>9.3332109375000005</v>
          </cell>
          <cell r="AD721">
            <v>2.82036108398438</v>
          </cell>
          <cell r="AE721">
            <v>4.8058486328125003</v>
          </cell>
          <cell r="AF721">
            <v>0</v>
          </cell>
          <cell r="AG721">
            <v>5.3771671295166003E-2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0.564250122070313</v>
          </cell>
          <cell r="AM721">
            <v>1.7669190673828099</v>
          </cell>
          <cell r="AN721">
            <v>0.67104345703125001</v>
          </cell>
          <cell r="AO721">
            <v>0.17984967041015598</v>
          </cell>
          <cell r="AP721">
            <v>2.13479663085938</v>
          </cell>
          <cell r="AQ721">
            <v>1.621</v>
          </cell>
          <cell r="AR721">
            <v>115703.46979882811</v>
          </cell>
          <cell r="AS721">
            <v>98.299015624999996</v>
          </cell>
          <cell r="AT721">
            <v>0</v>
          </cell>
          <cell r="AU721">
            <v>47726.103999999999</v>
          </cell>
          <cell r="AV721">
            <v>994.25687500000004</v>
          </cell>
          <cell r="AW721">
            <v>5349.1925000000001</v>
          </cell>
          <cell r="AX721">
            <v>0</v>
          </cell>
          <cell r="AY721">
            <v>24.954908203125001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4940.7394999999997</v>
          </cell>
          <cell r="BE721">
            <v>15478.210999999999</v>
          </cell>
          <cell r="BF721">
            <v>5878.3405000000002</v>
          </cell>
          <cell r="BG721">
            <v>1575.483125</v>
          </cell>
          <cell r="BH721">
            <v>18700.668000000001</v>
          </cell>
          <cell r="BI721">
            <v>-1298.7136250000001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1150590</v>
          </cell>
          <cell r="BT721">
            <v>0</v>
          </cell>
          <cell r="BU721">
            <v>339794144</v>
          </cell>
          <cell r="BV721">
            <v>11912475</v>
          </cell>
          <cell r="BW721">
            <v>63176536</v>
          </cell>
          <cell r="BX721">
            <v>0</v>
          </cell>
          <cell r="BY721">
            <v>346880.0625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54574</v>
          </cell>
          <cell r="CT721">
            <v>4061</v>
          </cell>
          <cell r="CU721">
            <v>0</v>
          </cell>
          <cell r="CV721">
            <v>0</v>
          </cell>
          <cell r="CW721">
            <v>594150</v>
          </cell>
          <cell r="CX721">
            <v>1168</v>
          </cell>
          <cell r="CY721">
            <v>0</v>
          </cell>
          <cell r="CZ721">
            <v>593430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Q721">
            <v>2.0449755923455619</v>
          </cell>
          <cell r="DR721">
            <v>6.981176815101322</v>
          </cell>
          <cell r="DS721">
            <v>20.238546124371879</v>
          </cell>
          <cell r="DT721">
            <v>46061.2998046875</v>
          </cell>
          <cell r="DV721">
            <v>2.23160009765625</v>
          </cell>
          <cell r="DW721">
            <v>1.85341711425781</v>
          </cell>
          <cell r="DX721">
            <v>16235.933999999999</v>
          </cell>
        </row>
        <row r="722">
          <cell r="A722" t="str">
            <v>WECCCASP152026</v>
          </cell>
          <cell r="B722" t="str">
            <v>WEST</v>
          </cell>
          <cell r="C722" t="str">
            <v>WECCCASP15</v>
          </cell>
          <cell r="D722">
            <v>2026</v>
          </cell>
          <cell r="F722">
            <v>231263.32</v>
          </cell>
          <cell r="G722">
            <v>13683.9997558594</v>
          </cell>
          <cell r="H722">
            <v>40.65592336273194</v>
          </cell>
          <cell r="I722">
            <v>2.9000000000000001E-2</v>
          </cell>
          <cell r="J722">
            <v>0</v>
          </cell>
          <cell r="K722">
            <v>10.857207031250001</v>
          </cell>
          <cell r="L722">
            <v>3.3367131347656298</v>
          </cell>
          <cell r="M722">
            <v>5.5551870117187496</v>
          </cell>
          <cell r="N722">
            <v>0</v>
          </cell>
          <cell r="O722">
            <v>7.0449302673339806E-2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1.34168994140625</v>
          </cell>
          <cell r="U722">
            <v>5.7594433593750001</v>
          </cell>
          <cell r="V722">
            <v>0.83880426025390598</v>
          </cell>
          <cell r="W722">
            <v>0.35969934082031302</v>
          </cell>
          <cell r="X722">
            <v>8.6551298828124992</v>
          </cell>
          <cell r="Y722">
            <v>1.621</v>
          </cell>
          <cell r="Z722">
            <v>25.739334325790402</v>
          </cell>
          <cell r="AA722">
            <v>2.2695917129516602E-2</v>
          </cell>
          <cell r="AB722">
            <v>0</v>
          </cell>
          <cell r="AC722">
            <v>9.3332109375000005</v>
          </cell>
          <cell r="AD722">
            <v>2.8184843750000002</v>
          </cell>
          <cell r="AE722">
            <v>4.3446503906249996</v>
          </cell>
          <cell r="AF722">
            <v>0</v>
          </cell>
          <cell r="AG722">
            <v>5.35693778991699E-2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0.564250122070313</v>
          </cell>
          <cell r="AM722">
            <v>1.7838106689453099</v>
          </cell>
          <cell r="AN722">
            <v>0.67104345703125001</v>
          </cell>
          <cell r="AO722">
            <v>0.17984967041015598</v>
          </cell>
          <cell r="AP722">
            <v>2.4001303710937498</v>
          </cell>
          <cell r="AQ722">
            <v>1.621</v>
          </cell>
          <cell r="AR722">
            <v>118134.26791601563</v>
          </cell>
          <cell r="AS722">
            <v>71.475695312499994</v>
          </cell>
          <cell r="AT722">
            <v>0</v>
          </cell>
          <cell r="AU722">
            <v>47038.252</v>
          </cell>
          <cell r="AV722">
            <v>969.60006250000004</v>
          </cell>
          <cell r="AW722">
            <v>5265.4520000000002</v>
          </cell>
          <cell r="AX722">
            <v>0</v>
          </cell>
          <cell r="AY722">
            <v>24.954908203125001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4940.6944999999996</v>
          </cell>
          <cell r="BE722">
            <v>15626.182000000001</v>
          </cell>
          <cell r="BF722">
            <v>5878.3405000000002</v>
          </cell>
          <cell r="BG722">
            <v>1575.483125</v>
          </cell>
          <cell r="BH722">
            <v>21024.973999999998</v>
          </cell>
          <cell r="BI722">
            <v>-1333.698875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836623.0625</v>
          </cell>
          <cell r="BT722">
            <v>0</v>
          </cell>
          <cell r="BU722">
            <v>334700704</v>
          </cell>
          <cell r="BV722">
            <v>11681624</v>
          </cell>
          <cell r="BW722">
            <v>62358348</v>
          </cell>
          <cell r="BX722">
            <v>0</v>
          </cell>
          <cell r="BY722">
            <v>346880.0625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54574</v>
          </cell>
          <cell r="CT722">
            <v>4209</v>
          </cell>
          <cell r="CU722">
            <v>0</v>
          </cell>
          <cell r="CV722">
            <v>0</v>
          </cell>
          <cell r="CW722">
            <v>600136</v>
          </cell>
          <cell r="CX722">
            <v>1203</v>
          </cell>
          <cell r="CY722">
            <v>0</v>
          </cell>
          <cell r="CZ722">
            <v>175000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Q722">
            <v>2.0803536022027962</v>
          </cell>
          <cell r="DR722">
            <v>6.9484481873094595</v>
          </cell>
          <cell r="DS722">
            <v>20.646075368089221</v>
          </cell>
          <cell r="DT722">
            <v>46806.1142578125</v>
          </cell>
          <cell r="DV722">
            <v>2.23160009765625</v>
          </cell>
          <cell r="DW722">
            <v>1.94663903808594</v>
          </cell>
          <cell r="DX722">
            <v>17052.558000000001</v>
          </cell>
        </row>
        <row r="723">
          <cell r="A723" t="str">
            <v>WECCCASP152027</v>
          </cell>
          <cell r="B723" t="str">
            <v>WEST</v>
          </cell>
          <cell r="C723" t="str">
            <v>WECCCASP15</v>
          </cell>
          <cell r="D723">
            <v>2027</v>
          </cell>
          <cell r="F723">
            <v>235538.416</v>
          </cell>
          <cell r="G723">
            <v>14560.078735351601</v>
          </cell>
          <cell r="H723">
            <v>41.944244651794435</v>
          </cell>
          <cell r="I723">
            <v>2.9000000000000001E-2</v>
          </cell>
          <cell r="J723">
            <v>0</v>
          </cell>
          <cell r="K723">
            <v>11.65720703125</v>
          </cell>
          <cell r="L723">
            <v>3.3367131347656298</v>
          </cell>
          <cell r="M723">
            <v>5.3801870117187498</v>
          </cell>
          <cell r="N723">
            <v>0</v>
          </cell>
          <cell r="O723">
            <v>7.0449302673339806E-2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1.34168994140625</v>
          </cell>
          <cell r="U723">
            <v>5.8140175781250001</v>
          </cell>
          <cell r="V723">
            <v>0.83880426025390598</v>
          </cell>
          <cell r="W723">
            <v>0.35969934082031302</v>
          </cell>
          <cell r="X723">
            <v>9.2638769531249991</v>
          </cell>
          <cell r="Y723">
            <v>1.621</v>
          </cell>
          <cell r="Z723">
            <v>26.487219476699845</v>
          </cell>
          <cell r="AA723">
            <v>2.2695917129516602E-2</v>
          </cell>
          <cell r="AB723">
            <v>0</v>
          </cell>
          <cell r="AC723">
            <v>10.1092109375</v>
          </cell>
          <cell r="AD723">
            <v>2.8166403808593801</v>
          </cell>
          <cell r="AE723">
            <v>4.2086005859375</v>
          </cell>
          <cell r="AF723">
            <v>0</v>
          </cell>
          <cell r="AG723">
            <v>5.3307800292968797E-2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0.564250122070313</v>
          </cell>
          <cell r="AM723">
            <v>1.80070239257813</v>
          </cell>
          <cell r="AN723">
            <v>0.67104345703125001</v>
          </cell>
          <cell r="AO723">
            <v>0.17984967041015598</v>
          </cell>
          <cell r="AP723">
            <v>2.5763981933593798</v>
          </cell>
          <cell r="AQ723">
            <v>1.621</v>
          </cell>
          <cell r="AR723">
            <v>125713.13170898437</v>
          </cell>
          <cell r="AS723">
            <v>63.497988281250002</v>
          </cell>
          <cell r="AT723">
            <v>0</v>
          </cell>
          <cell r="AU723">
            <v>53735.375999999997</v>
          </cell>
          <cell r="AV723">
            <v>939.88331249999999</v>
          </cell>
          <cell r="AW723">
            <v>5286.1225000000004</v>
          </cell>
          <cell r="AX723">
            <v>0</v>
          </cell>
          <cell r="AY723">
            <v>24.954908203125001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4942.2394999999997</v>
          </cell>
          <cell r="BE723">
            <v>15774.153</v>
          </cell>
          <cell r="BF723">
            <v>5878.3405000000002</v>
          </cell>
          <cell r="BG723">
            <v>1575.483125</v>
          </cell>
          <cell r="BH723">
            <v>22569.146000000001</v>
          </cell>
          <cell r="BI723">
            <v>-1400.500125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743243.9375</v>
          </cell>
          <cell r="BT723">
            <v>0</v>
          </cell>
          <cell r="BU723">
            <v>378436576</v>
          </cell>
          <cell r="BV723">
            <v>11403851</v>
          </cell>
          <cell r="BW723">
            <v>62556796</v>
          </cell>
          <cell r="BX723">
            <v>0</v>
          </cell>
          <cell r="BY723">
            <v>346880.0625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54574</v>
          </cell>
          <cell r="CT723">
            <v>4284</v>
          </cell>
          <cell r="CU723">
            <v>0</v>
          </cell>
          <cell r="CV723">
            <v>0</v>
          </cell>
          <cell r="CW723">
            <v>612964</v>
          </cell>
          <cell r="CX723">
            <v>1239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800000</v>
          </cell>
          <cell r="DF723">
            <v>0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Q723">
            <v>2.1161358962060151</v>
          </cell>
          <cell r="DR723">
            <v>7.0664628357698698</v>
          </cell>
          <cell r="DS723">
            <v>21.041669256718954</v>
          </cell>
          <cell r="DT723">
            <v>47533.632934570298</v>
          </cell>
          <cell r="DV723">
            <v>2.23160009765625</v>
          </cell>
          <cell r="DW723">
            <v>1.86352001953125</v>
          </cell>
          <cell r="DX723">
            <v>16324.434999999999</v>
          </cell>
        </row>
        <row r="724">
          <cell r="A724" t="str">
            <v>WECCCASP152028</v>
          </cell>
          <cell r="B724" t="str">
            <v>WEST</v>
          </cell>
          <cell r="C724" t="str">
            <v>WECCCASP15</v>
          </cell>
          <cell r="D724">
            <v>2028</v>
          </cell>
          <cell r="F724">
            <v>240143.48</v>
          </cell>
          <cell r="G724">
            <v>15357.1520996094</v>
          </cell>
          <cell r="H724">
            <v>43.456994590759287</v>
          </cell>
          <cell r="I724">
            <v>2.9000000000000001E-2</v>
          </cell>
          <cell r="J724">
            <v>0</v>
          </cell>
          <cell r="K724">
            <v>12.457732421875001</v>
          </cell>
          <cell r="L724">
            <v>3.3368264160156298</v>
          </cell>
          <cell r="M724">
            <v>5.3801884765625001</v>
          </cell>
          <cell r="N724">
            <v>0</v>
          </cell>
          <cell r="O724">
            <v>7.0466514587402301E-2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1.34168994140625</v>
          </cell>
          <cell r="U724">
            <v>5.9050234374999997</v>
          </cell>
          <cell r="V724">
            <v>0.83887469482421895</v>
          </cell>
          <cell r="W724">
            <v>0.35969708251953103</v>
          </cell>
          <cell r="X724">
            <v>9.8848955078124998</v>
          </cell>
          <cell r="Y724">
            <v>1.621</v>
          </cell>
          <cell r="Z724">
            <v>27.454994796752931</v>
          </cell>
          <cell r="AA724">
            <v>2.2697372436523398E-2</v>
          </cell>
          <cell r="AB724">
            <v>0</v>
          </cell>
          <cell r="AC724">
            <v>10.8844765625</v>
          </cell>
          <cell r="AD724">
            <v>2.8148110351562501</v>
          </cell>
          <cell r="AE724">
            <v>4.2078530273437504</v>
          </cell>
          <cell r="AF724">
            <v>0</v>
          </cell>
          <cell r="AG724">
            <v>5.3113616943359407E-2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0.56388348388671894</v>
          </cell>
          <cell r="AM724">
            <v>1.8282867431640599</v>
          </cell>
          <cell r="AN724">
            <v>0.67109973144531299</v>
          </cell>
          <cell r="AO724">
            <v>0.17984854125976599</v>
          </cell>
          <cell r="AP724">
            <v>2.7539011230468802</v>
          </cell>
          <cell r="AQ724">
            <v>1.621</v>
          </cell>
          <cell r="AR724">
            <v>133020.0846875</v>
          </cell>
          <cell r="AS724">
            <v>51.002140625000003</v>
          </cell>
          <cell r="AT724">
            <v>0</v>
          </cell>
          <cell r="AU724">
            <v>59188.803999999996</v>
          </cell>
          <cell r="AV724">
            <v>951.073125</v>
          </cell>
          <cell r="AW724">
            <v>5257.232</v>
          </cell>
          <cell r="AX724">
            <v>0</v>
          </cell>
          <cell r="AY724">
            <v>25.059671874999999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4952.5330000000004</v>
          </cell>
          <cell r="BE724">
            <v>16059.671</v>
          </cell>
          <cell r="BF724">
            <v>5894.94</v>
          </cell>
          <cell r="BG724">
            <v>1579.7896249999999</v>
          </cell>
          <cell r="BH724">
            <v>24190.148000000001</v>
          </cell>
          <cell r="BI724">
            <v>-1415.910875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596980.0625</v>
          </cell>
          <cell r="BT724">
            <v>0</v>
          </cell>
          <cell r="BU724">
            <v>413406016</v>
          </cell>
          <cell r="BV724">
            <v>11515940</v>
          </cell>
          <cell r="BW724">
            <v>62325664</v>
          </cell>
          <cell r="BX724">
            <v>0</v>
          </cell>
          <cell r="BY724">
            <v>348341.09375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109148</v>
          </cell>
          <cell r="CT724">
            <v>4344</v>
          </cell>
          <cell r="CU724">
            <v>0</v>
          </cell>
          <cell r="CV724">
            <v>0</v>
          </cell>
          <cell r="CW724">
            <v>626778</v>
          </cell>
          <cell r="CX724">
            <v>1276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800000</v>
          </cell>
          <cell r="DF724">
            <v>0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Q724">
            <v>2.1527448447294333</v>
          </cell>
          <cell r="DR724">
            <v>7.2776039379165685</v>
          </cell>
          <cell r="DS724">
            <v>21.603335709925123</v>
          </cell>
          <cell r="DT724">
            <v>48255.805786132798</v>
          </cell>
          <cell r="DV724">
            <v>2.23160009765625</v>
          </cell>
          <cell r="DW724">
            <v>1.8540235595703101</v>
          </cell>
          <cell r="DX724">
            <v>16285.743</v>
          </cell>
        </row>
        <row r="725">
          <cell r="A725" t="str">
            <v>WECCCASP152029</v>
          </cell>
          <cell r="B725" t="str">
            <v>WEST</v>
          </cell>
          <cell r="C725" t="str">
            <v>WECCCASP15</v>
          </cell>
          <cell r="D725">
            <v>2029</v>
          </cell>
          <cell r="F725">
            <v>244198.016</v>
          </cell>
          <cell r="G725">
            <v>16050.665527343799</v>
          </cell>
          <cell r="H725">
            <v>44.607739280700692</v>
          </cell>
          <cell r="I725">
            <v>2.9000000000000001E-2</v>
          </cell>
          <cell r="J725">
            <v>0</v>
          </cell>
          <cell r="K725">
            <v>12.857207031250001</v>
          </cell>
          <cell r="L725">
            <v>3.3367131347656298</v>
          </cell>
          <cell r="M725">
            <v>5.3801870117187498</v>
          </cell>
          <cell r="N725">
            <v>0</v>
          </cell>
          <cell r="O725">
            <v>7.0449302673339806E-2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1.34168994140625</v>
          </cell>
          <cell r="U725">
            <v>6.0143715820312504</v>
          </cell>
          <cell r="V725">
            <v>0.83880426025390598</v>
          </cell>
          <cell r="W725">
            <v>0.35969934082031302</v>
          </cell>
          <cell r="X725">
            <v>10.527017578124999</v>
          </cell>
          <cell r="Y725">
            <v>1.621</v>
          </cell>
          <cell r="Z725">
            <v>28.157007238388072</v>
          </cell>
          <cell r="AA725">
            <v>2.2674226760864301E-2</v>
          </cell>
          <cell r="AB725">
            <v>0</v>
          </cell>
          <cell r="AC725">
            <v>11.2732109375</v>
          </cell>
          <cell r="AD725">
            <v>2.8131584472656299</v>
          </cell>
          <cell r="AE725">
            <v>4.20846533203125</v>
          </cell>
          <cell r="AF725">
            <v>0</v>
          </cell>
          <cell r="AG725">
            <v>5.2895328521728499E-2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0.564250122070313</v>
          </cell>
          <cell r="AM725">
            <v>1.86387341308594</v>
          </cell>
          <cell r="AN725">
            <v>0.67104345703125001</v>
          </cell>
          <cell r="AO725">
            <v>0.17984967041015598</v>
          </cell>
          <cell r="AP725">
            <v>2.9399472656249999</v>
          </cell>
          <cell r="AQ725">
            <v>1.621</v>
          </cell>
          <cell r="AR725">
            <v>138634.64039257815</v>
          </cell>
          <cell r="AS725">
            <v>47.667859374999999</v>
          </cell>
          <cell r="AT725">
            <v>0</v>
          </cell>
          <cell r="AU725">
            <v>62314.084000000003</v>
          </cell>
          <cell r="AV725">
            <v>953.585375</v>
          </cell>
          <cell r="AW725">
            <v>5244.7749999999996</v>
          </cell>
          <cell r="AX725">
            <v>0</v>
          </cell>
          <cell r="AY725">
            <v>24.954908203125001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4942.2510000000002</v>
          </cell>
          <cell r="BE725">
            <v>16327.531000000001</v>
          </cell>
          <cell r="BF725">
            <v>5878.3405000000002</v>
          </cell>
          <cell r="BG725">
            <v>1575.483125</v>
          </cell>
          <cell r="BH725">
            <v>25753.83</v>
          </cell>
          <cell r="BI725">
            <v>-1480.4203749999999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557952.25</v>
          </cell>
          <cell r="BT725">
            <v>0</v>
          </cell>
          <cell r="BU725">
            <v>433696640</v>
          </cell>
          <cell r="BV725">
            <v>11531148</v>
          </cell>
          <cell r="BW725">
            <v>62158004</v>
          </cell>
          <cell r="BX725">
            <v>0</v>
          </cell>
          <cell r="BY725">
            <v>346880.0625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109148</v>
          </cell>
          <cell r="CT725">
            <v>4436</v>
          </cell>
          <cell r="CU725">
            <v>0</v>
          </cell>
          <cell r="CV725">
            <v>0</v>
          </cell>
          <cell r="CW725">
            <v>647823</v>
          </cell>
          <cell r="CX725">
            <v>1314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400000</v>
          </cell>
          <cell r="DF725">
            <v>0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Q725">
            <v>2.1902027717481736</v>
          </cell>
          <cell r="DR725">
            <v>7.5127138407159437</v>
          </cell>
          <cell r="DS725">
            <v>22.181898955618845</v>
          </cell>
          <cell r="DT725">
            <v>48982.120605468801</v>
          </cell>
          <cell r="DV725">
            <v>2.23160009765625</v>
          </cell>
          <cell r="DW725">
            <v>1.94663903808594</v>
          </cell>
          <cell r="DX725">
            <v>17052.558000000001</v>
          </cell>
        </row>
        <row r="726">
          <cell r="A726" t="str">
            <v>WECCCASP152030</v>
          </cell>
          <cell r="B726" t="str">
            <v>WEST</v>
          </cell>
          <cell r="C726" t="str">
            <v>WECCCASP15</v>
          </cell>
          <cell r="D726">
            <v>2030</v>
          </cell>
          <cell r="F726">
            <v>248674.77600000001</v>
          </cell>
          <cell r="G726">
            <v>16407.245239257802</v>
          </cell>
          <cell r="H726">
            <v>45.396500999450687</v>
          </cell>
          <cell r="I726">
            <v>2.9000000000000001E-2</v>
          </cell>
          <cell r="J726">
            <v>0</v>
          </cell>
          <cell r="K726">
            <v>12.857207031250001</v>
          </cell>
          <cell r="L726">
            <v>3.3367131347656298</v>
          </cell>
          <cell r="M726">
            <v>5.3801870117187498</v>
          </cell>
          <cell r="N726">
            <v>0</v>
          </cell>
          <cell r="O726">
            <v>7.0449302673339806E-2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1.34168994140625</v>
          </cell>
          <cell r="U726">
            <v>6.1235200195312496</v>
          </cell>
          <cell r="V726">
            <v>0.83880426025390598</v>
          </cell>
          <cell r="W726">
            <v>0.35969934082031302</v>
          </cell>
          <cell r="X726">
            <v>11.206630859375</v>
          </cell>
          <cell r="Y726">
            <v>1.621</v>
          </cell>
          <cell r="Z726">
            <v>28.420655267715453</v>
          </cell>
          <cell r="AA726">
            <v>2.2675672531127903E-2</v>
          </cell>
          <cell r="AB726">
            <v>0</v>
          </cell>
          <cell r="AC726">
            <v>11.2732109375</v>
          </cell>
          <cell r="AD726">
            <v>2.8109179687500001</v>
          </cell>
          <cell r="AE726">
            <v>4.2083911132812499</v>
          </cell>
          <cell r="AF726">
            <v>0</v>
          </cell>
          <cell r="AG726">
            <v>5.26183280944824E-2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0.564250122070313</v>
          </cell>
          <cell r="AM726">
            <v>1.8976567382812499</v>
          </cell>
          <cell r="AN726">
            <v>0.67104345703125001</v>
          </cell>
          <cell r="AO726">
            <v>0.17984967041015598</v>
          </cell>
          <cell r="AP726">
            <v>3.1368752441406298</v>
          </cell>
          <cell r="AQ726">
            <v>1.621</v>
          </cell>
          <cell r="AR726">
            <v>141620.60621289065</v>
          </cell>
          <cell r="AS726">
            <v>44.604242187499999</v>
          </cell>
          <cell r="AT726">
            <v>0</v>
          </cell>
          <cell r="AU726">
            <v>62955.692000000003</v>
          </cell>
          <cell r="AV726">
            <v>965.45468749999998</v>
          </cell>
          <cell r="AW726">
            <v>5357.1210000000001</v>
          </cell>
          <cell r="AX726">
            <v>0</v>
          </cell>
          <cell r="AY726">
            <v>24.954908203125001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4942.2250000000004</v>
          </cell>
          <cell r="BE726">
            <v>16623.473999999998</v>
          </cell>
          <cell r="BF726">
            <v>5878.3405000000002</v>
          </cell>
          <cell r="BG726">
            <v>1575.483125</v>
          </cell>
          <cell r="BH726">
            <v>27478.878000000001</v>
          </cell>
          <cell r="BI726">
            <v>-1589.39525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522092.625</v>
          </cell>
          <cell r="BT726">
            <v>0</v>
          </cell>
          <cell r="BU726">
            <v>438418912</v>
          </cell>
          <cell r="BV726">
            <v>11642926</v>
          </cell>
          <cell r="BW726">
            <v>63255188</v>
          </cell>
          <cell r="BX726">
            <v>0</v>
          </cell>
          <cell r="BY726">
            <v>346880.0625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109148</v>
          </cell>
          <cell r="CT726">
            <v>4534</v>
          </cell>
          <cell r="CU726">
            <v>0</v>
          </cell>
          <cell r="CV726">
            <v>0</v>
          </cell>
          <cell r="CW726">
            <v>695185</v>
          </cell>
          <cell r="CX726">
            <v>1354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Q726">
            <v>2.2283122194582998</v>
          </cell>
          <cell r="DR726">
            <v>7.7536863875069333</v>
          </cell>
          <cell r="DS726">
            <v>22.746610590007606</v>
          </cell>
          <cell r="DT726">
            <v>49729.448364257798</v>
          </cell>
          <cell r="DV726">
            <v>2.23160009765625</v>
          </cell>
          <cell r="DW726">
            <v>1.9821660156250001</v>
          </cell>
          <cell r="DX726">
            <v>17363.774000000001</v>
          </cell>
        </row>
        <row r="727">
          <cell r="A727" t="str">
            <v>WECCCASP152031</v>
          </cell>
          <cell r="B727" t="str">
            <v>WEST</v>
          </cell>
          <cell r="C727" t="str">
            <v>WECCCASP15</v>
          </cell>
          <cell r="D727">
            <v>2031</v>
          </cell>
          <cell r="F727">
            <v>250987.728</v>
          </cell>
          <cell r="G727">
            <v>16378.158691406299</v>
          </cell>
          <cell r="H727">
            <v>46.233670433044438</v>
          </cell>
          <cell r="I727">
            <v>2.9000000000000001E-2</v>
          </cell>
          <cell r="J727">
            <v>0</v>
          </cell>
          <cell r="K727">
            <v>12.857207031250001</v>
          </cell>
          <cell r="L727">
            <v>3.3367131347656298</v>
          </cell>
          <cell r="M727">
            <v>5.3801870117187498</v>
          </cell>
          <cell r="N727">
            <v>0</v>
          </cell>
          <cell r="O727">
            <v>7.0449302673339806E-2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1.34168994140625</v>
          </cell>
          <cell r="U727">
            <v>6.2326679687500004</v>
          </cell>
          <cell r="V727">
            <v>0.83880426025390598</v>
          </cell>
          <cell r="W727">
            <v>0.35969934082031302</v>
          </cell>
          <cell r="X727">
            <v>11.934652343750001</v>
          </cell>
          <cell r="Y727">
            <v>1.621</v>
          </cell>
          <cell r="Z727">
            <v>28.370843656539925</v>
          </cell>
          <cell r="AA727">
            <v>2.2651201248168898E-2</v>
          </cell>
          <cell r="AB727">
            <v>0</v>
          </cell>
          <cell r="AC727">
            <v>11.2732109375</v>
          </cell>
          <cell r="AD727">
            <v>2.8180759277343799</v>
          </cell>
          <cell r="AE727">
            <v>4.2086376953125004</v>
          </cell>
          <cell r="AF727">
            <v>0</v>
          </cell>
          <cell r="AG727">
            <v>5.3420146942138702E-2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0.50959841918945303</v>
          </cell>
          <cell r="AM727">
            <v>1.9314401855468799</v>
          </cell>
          <cell r="AN727">
            <v>0.67104345703125001</v>
          </cell>
          <cell r="AO727">
            <v>0.17984967041015598</v>
          </cell>
          <cell r="AP727">
            <v>3.3471450195312502</v>
          </cell>
          <cell r="AQ727">
            <v>1.621</v>
          </cell>
          <cell r="AR727">
            <v>141280.65151757814</v>
          </cell>
          <cell r="AS727">
            <v>41.890234374999999</v>
          </cell>
          <cell r="AT727">
            <v>0</v>
          </cell>
          <cell r="AU727">
            <v>63080.552000000003</v>
          </cell>
          <cell r="AV727">
            <v>984.52587500000004</v>
          </cell>
          <cell r="AW727">
            <v>5440.2659999999996</v>
          </cell>
          <cell r="AX727">
            <v>0</v>
          </cell>
          <cell r="AY727">
            <v>24.954908203125001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4463.5474999999997</v>
          </cell>
          <cell r="BE727">
            <v>16919.416000000001</v>
          </cell>
          <cell r="BF727">
            <v>5878.3405000000002</v>
          </cell>
          <cell r="BG727">
            <v>1575.483125</v>
          </cell>
          <cell r="BH727">
            <v>29320.824000000001</v>
          </cell>
          <cell r="BI727">
            <v>-1645.7426250000001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490325.1875</v>
          </cell>
          <cell r="BT727">
            <v>0</v>
          </cell>
          <cell r="BU727">
            <v>439127584</v>
          </cell>
          <cell r="BV727">
            <v>11822236</v>
          </cell>
          <cell r="BW727">
            <v>64075224</v>
          </cell>
          <cell r="BX727">
            <v>0</v>
          </cell>
          <cell r="BY727">
            <v>346880.0625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109148</v>
          </cell>
          <cell r="CT727">
            <v>4620</v>
          </cell>
          <cell r="CU727">
            <v>0</v>
          </cell>
          <cell r="CV727">
            <v>0</v>
          </cell>
          <cell r="CW727">
            <v>744105</v>
          </cell>
          <cell r="CX727">
            <v>1394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Q727">
            <v>2.283513001113552</v>
          </cell>
          <cell r="DR727">
            <v>7.931453470251598</v>
          </cell>
          <cell r="DS727">
            <v>23.313380189856687</v>
          </cell>
          <cell r="DT727">
            <v>50439.075927734397</v>
          </cell>
          <cell r="DV727">
            <v>2.23160009765625</v>
          </cell>
          <cell r="DW727">
            <v>1.7347709960937501</v>
          </cell>
          <cell r="DX727">
            <v>15196.593999999999</v>
          </cell>
        </row>
        <row r="728">
          <cell r="A728" t="str">
            <v>WECCCASP152032</v>
          </cell>
          <cell r="B728" t="str">
            <v>WEST</v>
          </cell>
          <cell r="C728" t="str">
            <v>WECCCASP15</v>
          </cell>
          <cell r="D728">
            <v>2032</v>
          </cell>
          <cell r="F728">
            <v>255561.07199999999</v>
          </cell>
          <cell r="G728">
            <v>17079.9169921875</v>
          </cell>
          <cell r="H728">
            <v>47.390285713195816</v>
          </cell>
          <cell r="I728">
            <v>2.9000000000000001E-2</v>
          </cell>
          <cell r="J728">
            <v>0.164549179077148</v>
          </cell>
          <cell r="K728">
            <v>12.857732421874999</v>
          </cell>
          <cell r="L728">
            <v>3.3368264160156298</v>
          </cell>
          <cell r="M728">
            <v>5.3801884765625001</v>
          </cell>
          <cell r="N728">
            <v>0</v>
          </cell>
          <cell r="O728">
            <v>7.0466514587402301E-2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1.34168994140625</v>
          </cell>
          <cell r="U728">
            <v>6.3416162109374996</v>
          </cell>
          <cell r="V728">
            <v>0.83887469482421895</v>
          </cell>
          <cell r="W728">
            <v>0.35969708251953103</v>
          </cell>
          <cell r="X728">
            <v>12.704339843750001</v>
          </cell>
          <cell r="Y728">
            <v>1.621</v>
          </cell>
          <cell r="Z728">
            <v>29.080333053588877</v>
          </cell>
          <cell r="AA728">
            <v>2.2650222778320298E-2</v>
          </cell>
          <cell r="AB728">
            <v>0.14828215026855501</v>
          </cell>
          <cell r="AC728">
            <v>11.2724765625</v>
          </cell>
          <cell r="AD728">
            <v>2.8162377929687499</v>
          </cell>
          <cell r="AE728">
            <v>4.2078789062500004</v>
          </cell>
          <cell r="AF728">
            <v>0</v>
          </cell>
          <cell r="AG728">
            <v>5.3175186157226599E-2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0.50921618652343803</v>
          </cell>
          <cell r="AM728">
            <v>1.96329028320313</v>
          </cell>
          <cell r="AN728">
            <v>0.67109973144531299</v>
          </cell>
          <cell r="AO728">
            <v>0.17984854125976599</v>
          </cell>
          <cell r="AP728">
            <v>3.5651005859375</v>
          </cell>
          <cell r="AQ728">
            <v>1.621</v>
          </cell>
          <cell r="AR728">
            <v>147683.51950390628</v>
          </cell>
          <cell r="AS728">
            <v>30.958769531249999</v>
          </cell>
          <cell r="AT728">
            <v>1259.2036250000001</v>
          </cell>
          <cell r="AU728">
            <v>63140.196000000004</v>
          </cell>
          <cell r="AV728">
            <v>1000.5105625</v>
          </cell>
          <cell r="AW728">
            <v>5478.9395000000004</v>
          </cell>
          <cell r="AX728">
            <v>0</v>
          </cell>
          <cell r="AY728">
            <v>25.059671874999999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4472.4934999999996</v>
          </cell>
          <cell r="BE728">
            <v>17245.542000000001</v>
          </cell>
          <cell r="BF728">
            <v>5894.94</v>
          </cell>
          <cell r="BG728">
            <v>1579.7896249999999</v>
          </cell>
          <cell r="BH728">
            <v>31315.7</v>
          </cell>
          <cell r="BI728">
            <v>-1767.68975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362372.40625</v>
          </cell>
          <cell r="BT728">
            <v>13263192</v>
          </cell>
          <cell r="BU728">
            <v>439739360</v>
          </cell>
          <cell r="BV728">
            <v>11980096</v>
          </cell>
          <cell r="BW728">
            <v>64485580</v>
          </cell>
          <cell r="BX728">
            <v>0</v>
          </cell>
          <cell r="BY728">
            <v>348341.09375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219000</v>
          </cell>
          <cell r="CO728">
            <v>0</v>
          </cell>
          <cell r="CP728">
            <v>0</v>
          </cell>
          <cell r="CQ728">
            <v>150000</v>
          </cell>
          <cell r="CR728">
            <v>0</v>
          </cell>
          <cell r="CS728">
            <v>109148</v>
          </cell>
          <cell r="CT728">
            <v>4708</v>
          </cell>
          <cell r="CU728">
            <v>0</v>
          </cell>
          <cell r="CV728">
            <v>0</v>
          </cell>
          <cell r="CW728">
            <v>784463</v>
          </cell>
          <cell r="CX728">
            <v>1436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Q728">
            <v>2.3239310291825124</v>
          </cell>
          <cell r="DR728">
            <v>8.1154703777255683</v>
          </cell>
          <cell r="DS728">
            <v>23.887699533906915</v>
          </cell>
          <cell r="DT728">
            <v>51149.789672851599</v>
          </cell>
          <cell r="DV728">
            <v>2.3443049316406301</v>
          </cell>
          <cell r="DW728">
            <v>2.0500769042968798</v>
          </cell>
          <cell r="DX728">
            <v>18007.876</v>
          </cell>
        </row>
        <row r="729">
          <cell r="A729" t="str">
            <v>WECCCASP152033</v>
          </cell>
          <cell r="B729" t="str">
            <v>WEST</v>
          </cell>
          <cell r="C729" t="str">
            <v>WECCCASP15</v>
          </cell>
          <cell r="D729">
            <v>2033</v>
          </cell>
          <cell r="F729">
            <v>259609.19200000001</v>
          </cell>
          <cell r="G729">
            <v>17921.917602539099</v>
          </cell>
          <cell r="H729">
            <v>48.827735374450697</v>
          </cell>
          <cell r="I729">
            <v>2.9000000000000001E-2</v>
          </cell>
          <cell r="J729">
            <v>0.219</v>
          </cell>
          <cell r="K729">
            <v>13.257207031249999</v>
          </cell>
          <cell r="L729">
            <v>3.3367131347656298</v>
          </cell>
          <cell r="M729">
            <v>5.3801870117187498</v>
          </cell>
          <cell r="N729">
            <v>0</v>
          </cell>
          <cell r="O729">
            <v>7.0449302673339806E-2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1.34168994140625</v>
          </cell>
          <cell r="U729">
            <v>6.4509643554687504</v>
          </cell>
          <cell r="V729">
            <v>0.83880426025390598</v>
          </cell>
          <cell r="W729">
            <v>0.35969934082031302</v>
          </cell>
          <cell r="X729">
            <v>13.541420898437501</v>
          </cell>
          <cell r="Y729">
            <v>1.621</v>
          </cell>
          <cell r="Z729">
            <v>29.868397192001353</v>
          </cell>
          <cell r="AA729">
            <v>2.25491046905518E-2</v>
          </cell>
          <cell r="AB729">
            <v>0.20030639648437501</v>
          </cell>
          <cell r="AC729">
            <v>11.6612109375</v>
          </cell>
          <cell r="AD729">
            <v>2.8145739746093801</v>
          </cell>
          <cell r="AE729">
            <v>4.2085102539062502</v>
          </cell>
          <cell r="AF729">
            <v>0</v>
          </cell>
          <cell r="AG729">
            <v>5.2921482086181595E-2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0.50959841918945303</v>
          </cell>
          <cell r="AM729">
            <v>1.9990068359374999</v>
          </cell>
          <cell r="AN729">
            <v>0.67104345703125001</v>
          </cell>
          <cell r="AO729">
            <v>0.17984967041015598</v>
          </cell>
          <cell r="AP729">
            <v>3.8072702636718798</v>
          </cell>
          <cell r="AQ729">
            <v>1.621</v>
          </cell>
          <cell r="AR729">
            <v>154564.33183789064</v>
          </cell>
          <cell r="AS729">
            <v>19.4087421875</v>
          </cell>
          <cell r="AT729">
            <v>1690.072375</v>
          </cell>
          <cell r="AU729">
            <v>66866.228000000003</v>
          </cell>
          <cell r="AV729">
            <v>991.12568750000003</v>
          </cell>
          <cell r="AW729">
            <v>5438.643</v>
          </cell>
          <cell r="AX729">
            <v>0</v>
          </cell>
          <cell r="AY729">
            <v>24.954908203125001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4464.0434999999998</v>
          </cell>
          <cell r="BE729">
            <v>17511.3</v>
          </cell>
          <cell r="BF729">
            <v>5878.3405000000002</v>
          </cell>
          <cell r="BG729">
            <v>1575.483125</v>
          </cell>
          <cell r="BH729">
            <v>33351.552000000003</v>
          </cell>
          <cell r="BI729">
            <v>-1822.894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227179.34375</v>
          </cell>
          <cell r="BT729">
            <v>17801532</v>
          </cell>
          <cell r="BU729">
            <v>464020096</v>
          </cell>
          <cell r="BV729">
            <v>11884823</v>
          </cell>
          <cell r="BW729">
            <v>64059196</v>
          </cell>
          <cell r="BX729">
            <v>0</v>
          </cell>
          <cell r="BY729">
            <v>346880.0625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109148</v>
          </cell>
          <cell r="CT729">
            <v>4803</v>
          </cell>
          <cell r="CU729">
            <v>0</v>
          </cell>
          <cell r="CV729">
            <v>0</v>
          </cell>
          <cell r="CW729">
            <v>860607</v>
          </cell>
          <cell r="CX729">
            <v>1479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400000</v>
          </cell>
          <cell r="DF729">
            <v>0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Q729">
            <v>2.3650645977455333</v>
          </cell>
          <cell r="DR729">
            <v>8.2478259734681831</v>
          </cell>
          <cell r="DS729">
            <v>24.507164850386868</v>
          </cell>
          <cell r="DT729">
            <v>51863.662963867202</v>
          </cell>
          <cell r="DV729">
            <v>2.3816000976562499</v>
          </cell>
          <cell r="DW729">
            <v>2.1205563964843801</v>
          </cell>
          <cell r="DX729">
            <v>18576.074000000001</v>
          </cell>
        </row>
        <row r="730">
          <cell r="A730" t="str">
            <v>WECCCASP152034</v>
          </cell>
          <cell r="B730" t="str">
            <v>WEST</v>
          </cell>
          <cell r="C730" t="str">
            <v>WECCCASP15</v>
          </cell>
          <cell r="D730">
            <v>2034</v>
          </cell>
          <cell r="F730">
            <v>264048.424</v>
          </cell>
          <cell r="G730">
            <v>18576.933959960901</v>
          </cell>
          <cell r="H730">
            <v>50.456664634704595</v>
          </cell>
          <cell r="I730">
            <v>2.9000000000000001E-2</v>
          </cell>
          <cell r="J730">
            <v>0.61078082275390599</v>
          </cell>
          <cell r="K730">
            <v>13.257207031249999</v>
          </cell>
          <cell r="L730">
            <v>3.3367131347656298</v>
          </cell>
          <cell r="M730">
            <v>5.3801870117187498</v>
          </cell>
          <cell r="N730">
            <v>0</v>
          </cell>
          <cell r="O730">
            <v>7.0449302673339806E-2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1.34168994140625</v>
          </cell>
          <cell r="U730">
            <v>6.5601127929687504</v>
          </cell>
          <cell r="V730">
            <v>0.83880426025390598</v>
          </cell>
          <cell r="W730">
            <v>0.35969934082031302</v>
          </cell>
          <cell r="X730">
            <v>14.4433935546875</v>
          </cell>
          <cell r="Y730">
            <v>1.621</v>
          </cell>
          <cell r="Z730">
            <v>30.588470180511479</v>
          </cell>
          <cell r="AA730">
            <v>2.23217277526855E-2</v>
          </cell>
          <cell r="AB730">
            <v>0.55335650634765599</v>
          </cell>
          <cell r="AC730">
            <v>11.6612109375</v>
          </cell>
          <cell r="AD730">
            <v>2.8132214355468799</v>
          </cell>
          <cell r="AE730">
            <v>4.2084023437500004</v>
          </cell>
          <cell r="AF730">
            <v>0</v>
          </cell>
          <cell r="AG730">
            <v>5.27657318115234E-2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0.50959841918945303</v>
          </cell>
          <cell r="AM730">
            <v>2.0327902832031302</v>
          </cell>
          <cell r="AN730">
            <v>0.67104345703125001</v>
          </cell>
          <cell r="AO730">
            <v>0.17984967041015598</v>
          </cell>
          <cell r="AP730">
            <v>4.0643652343749999</v>
          </cell>
          <cell r="AQ730">
            <v>1.621</v>
          </cell>
          <cell r="AR730">
            <v>160211.38252929691</v>
          </cell>
          <cell r="AS730">
            <v>12.75718359375</v>
          </cell>
          <cell r="AT730">
            <v>4776.8100000000004</v>
          </cell>
          <cell r="AU730">
            <v>66207.668000000005</v>
          </cell>
          <cell r="AV730">
            <v>999.50081250000005</v>
          </cell>
          <cell r="AW730">
            <v>5484.24</v>
          </cell>
          <cell r="AX730">
            <v>0</v>
          </cell>
          <cell r="AY730">
            <v>24.954908203125001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4463.9724999999999</v>
          </cell>
          <cell r="BE730">
            <v>17807.241999999998</v>
          </cell>
          <cell r="BF730">
            <v>5878.3405000000002</v>
          </cell>
          <cell r="BG730">
            <v>1575.483125</v>
          </cell>
          <cell r="BH730">
            <v>35603.832000000002</v>
          </cell>
          <cell r="BI730">
            <v>-1882.6685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149322.828125</v>
          </cell>
          <cell r="BT730">
            <v>50320316</v>
          </cell>
          <cell r="BU730">
            <v>459633312</v>
          </cell>
          <cell r="BV730">
            <v>11968234</v>
          </cell>
          <cell r="BW730">
            <v>64517560</v>
          </cell>
          <cell r="BX730">
            <v>0</v>
          </cell>
          <cell r="BY730">
            <v>346880.0625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520000</v>
          </cell>
          <cell r="CO730">
            <v>0</v>
          </cell>
          <cell r="CP730">
            <v>0</v>
          </cell>
          <cell r="CQ730">
            <v>300000</v>
          </cell>
          <cell r="CR730">
            <v>0</v>
          </cell>
          <cell r="CS730">
            <v>109148</v>
          </cell>
          <cell r="CT730">
            <v>4899</v>
          </cell>
          <cell r="CU730">
            <v>0</v>
          </cell>
          <cell r="CV730">
            <v>0</v>
          </cell>
          <cell r="CW730">
            <v>922232</v>
          </cell>
          <cell r="CX730">
            <v>1524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Q730">
            <v>2.4247189260846449</v>
          </cell>
          <cell r="DR730">
            <v>8.3719606467513827</v>
          </cell>
          <cell r="DS730">
            <v>25.138039652033907</v>
          </cell>
          <cell r="DT730">
            <v>52600.428222656301</v>
          </cell>
          <cell r="DV730">
            <v>2.6076274414062501</v>
          </cell>
          <cell r="DW730">
            <v>2.1985444335937498</v>
          </cell>
          <cell r="DX730">
            <v>19259.25</v>
          </cell>
        </row>
        <row r="731">
          <cell r="A731" t="str">
            <v>WECCCASP152035</v>
          </cell>
          <cell r="B731" t="str">
            <v>WEST</v>
          </cell>
          <cell r="C731" t="str">
            <v>WECCCASP15</v>
          </cell>
          <cell r="D731">
            <v>2035</v>
          </cell>
          <cell r="F731">
            <v>268565.97600000002</v>
          </cell>
          <cell r="G731">
            <v>19105.7236328125</v>
          </cell>
          <cell r="H731">
            <v>51.726536643981937</v>
          </cell>
          <cell r="I731">
            <v>2.9000000000000001E-2</v>
          </cell>
          <cell r="J731">
            <v>0.73899999999999999</v>
          </cell>
          <cell r="K731">
            <v>13.257207031249999</v>
          </cell>
          <cell r="L731">
            <v>3.3367131347656298</v>
          </cell>
          <cell r="M731">
            <v>5.3801870117187498</v>
          </cell>
          <cell r="N731">
            <v>0</v>
          </cell>
          <cell r="O731">
            <v>7.0449302673339806E-2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1.34168994140625</v>
          </cell>
          <cell r="U731">
            <v>6.6692607421875003</v>
          </cell>
          <cell r="V731">
            <v>0.83880426025390598</v>
          </cell>
          <cell r="W731">
            <v>0.35969934082031302</v>
          </cell>
          <cell r="X731">
            <v>15.40192578125</v>
          </cell>
          <cell r="Y731">
            <v>1.621</v>
          </cell>
          <cell r="Z731">
            <v>31.177081119537359</v>
          </cell>
          <cell r="AA731">
            <v>2.2103645324706999E-2</v>
          </cell>
          <cell r="AB731">
            <v>0.67591979980468797</v>
          </cell>
          <cell r="AC731">
            <v>11.6612109375</v>
          </cell>
          <cell r="AD731">
            <v>2.8121123046875001</v>
          </cell>
          <cell r="AE731">
            <v>4.2083247070312497</v>
          </cell>
          <cell r="AF731">
            <v>0</v>
          </cell>
          <cell r="AG731">
            <v>5.2630092620849604E-2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0.50959841918945303</v>
          </cell>
          <cell r="AM731">
            <v>2.0665734863281302</v>
          </cell>
          <cell r="AN731">
            <v>0.67104345703125001</v>
          </cell>
          <cell r="AO731">
            <v>0.17984967041015598</v>
          </cell>
          <cell r="AP731">
            <v>4.334904296875</v>
          </cell>
          <cell r="AQ731">
            <v>1.621</v>
          </cell>
          <cell r="AR731">
            <v>164754.10948828125</v>
          </cell>
          <cell r="AS731">
            <v>8.8185800781250006</v>
          </cell>
          <cell r="AT731">
            <v>5847.2385000000004</v>
          </cell>
          <cell r="AU731">
            <v>65520.24</v>
          </cell>
          <cell r="AV731">
            <v>1026.85375</v>
          </cell>
          <cell r="AW731">
            <v>5580.8789999999999</v>
          </cell>
          <cell r="AX731">
            <v>0</v>
          </cell>
          <cell r="AY731">
            <v>24.954908203125001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4463.9385000000002</v>
          </cell>
          <cell r="BE731">
            <v>18103.184000000001</v>
          </cell>
          <cell r="BF731">
            <v>5878.3405000000002</v>
          </cell>
          <cell r="BG731">
            <v>1575.483125</v>
          </cell>
          <cell r="BH731">
            <v>37973.760000000002</v>
          </cell>
          <cell r="BI731">
            <v>-1939.0393750000001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103221.484375</v>
          </cell>
          <cell r="BT731">
            <v>61597288</v>
          </cell>
          <cell r="BU731">
            <v>454852800</v>
          </cell>
          <cell r="BV731">
            <v>12223108</v>
          </cell>
          <cell r="BW731">
            <v>65455904</v>
          </cell>
          <cell r="BX731">
            <v>0</v>
          </cell>
          <cell r="BY731">
            <v>346880.0625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109148</v>
          </cell>
          <cell r="CT731">
            <v>4995</v>
          </cell>
          <cell r="CU731">
            <v>0</v>
          </cell>
          <cell r="CV731">
            <v>0</v>
          </cell>
          <cell r="CW731">
            <v>976312</v>
          </cell>
          <cell r="CX731">
            <v>1569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Q731">
            <v>2.4862392004450382</v>
          </cell>
          <cell r="DR731">
            <v>8.4212414433856395</v>
          </cell>
          <cell r="DS731">
            <v>25.787407990081586</v>
          </cell>
          <cell r="DT731">
            <v>53364.132934570298</v>
          </cell>
          <cell r="DV731">
            <v>2.6816000976562502</v>
          </cell>
          <cell r="DW731">
            <v>2.36181030273438</v>
          </cell>
          <cell r="DX731">
            <v>20689.457999999999</v>
          </cell>
        </row>
        <row r="732">
          <cell r="A732" t="str">
            <v>WECCMEX2008</v>
          </cell>
          <cell r="B732" t="str">
            <v>WEST</v>
          </cell>
          <cell r="C732" t="str">
            <v>WECCMEX</v>
          </cell>
          <cell r="D732">
            <v>2008</v>
          </cell>
          <cell r="N732">
            <v>0</v>
          </cell>
          <cell r="O732">
            <v>8.7900001525878901E-2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0.78</v>
          </cell>
          <cell r="U732">
            <v>8.3000000000000004E-2</v>
          </cell>
          <cell r="V732">
            <v>0.68490002441406295</v>
          </cell>
          <cell r="W732">
            <v>0</v>
          </cell>
          <cell r="X732">
            <v>0</v>
          </cell>
          <cell r="Y732">
            <v>0</v>
          </cell>
          <cell r="Z732">
            <v>3.6179547157287653</v>
          </cell>
          <cell r="AA732">
            <v>0</v>
          </cell>
          <cell r="AB732">
            <v>0</v>
          </cell>
          <cell r="AC732">
            <v>2.4382434082031299</v>
          </cell>
          <cell r="AD732">
            <v>0.174779907226563</v>
          </cell>
          <cell r="AE732">
            <v>0.22920899963378902</v>
          </cell>
          <cell r="AF732">
            <v>0</v>
          </cell>
          <cell r="AG732">
            <v>6.7991470336914106E-2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0.13582972717285199</v>
          </cell>
          <cell r="AM732">
            <v>2.3981220245361298E-2</v>
          </cell>
          <cell r="AN732">
            <v>0.54791998291015598</v>
          </cell>
          <cell r="AO732">
            <v>0</v>
          </cell>
          <cell r="AP732">
            <v>0</v>
          </cell>
          <cell r="AQ732">
            <v>0</v>
          </cell>
          <cell r="AR732">
            <v>15747.142598388671</v>
          </cell>
          <cell r="AS732">
            <v>0</v>
          </cell>
          <cell r="AT732">
            <v>0</v>
          </cell>
          <cell r="AU732">
            <v>9516.2109999999993</v>
          </cell>
          <cell r="AV732">
            <v>2.4204255371093799</v>
          </cell>
          <cell r="AW732">
            <v>8.7912001953125003</v>
          </cell>
          <cell r="AX732">
            <v>0</v>
          </cell>
          <cell r="AY732">
            <v>32.561675781250003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1163.5777499999999</v>
          </cell>
          <cell r="BE732">
            <v>210.65104687499999</v>
          </cell>
          <cell r="BF732">
            <v>4812.9295000000002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67443960</v>
          </cell>
          <cell r="BV732">
            <v>29086.25390625</v>
          </cell>
          <cell r="BW732">
            <v>85738.9765625</v>
          </cell>
          <cell r="BX732">
            <v>0</v>
          </cell>
          <cell r="BY732">
            <v>470644.0625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R732" t="str">
            <v xml:space="preserve"> 5/13/2010 1:41:36 PM</v>
          </cell>
          <cell r="DS732" t="str">
            <v xml:space="preserve"> 5/13/2010 1:41:36 PM</v>
          </cell>
          <cell r="DT732">
            <v>2027.25256347656</v>
          </cell>
          <cell r="DV732">
            <v>0</v>
          </cell>
          <cell r="DW732">
            <v>0</v>
          </cell>
          <cell r="DX732">
            <v>0</v>
          </cell>
        </row>
        <row r="733">
          <cell r="A733" t="str">
            <v>WECCMEX2009</v>
          </cell>
          <cell r="B733" t="str">
            <v>WEST</v>
          </cell>
          <cell r="C733" t="str">
            <v>WECCMEX</v>
          </cell>
          <cell r="D733">
            <v>2009</v>
          </cell>
          <cell r="F733">
            <v>11423.4</v>
          </cell>
          <cell r="G733">
            <v>1833.99499511719</v>
          </cell>
          <cell r="H733">
            <v>5.2485453720092776</v>
          </cell>
          <cell r="I733">
            <v>0</v>
          </cell>
          <cell r="J733">
            <v>0</v>
          </cell>
          <cell r="K733">
            <v>3.0299741210937499</v>
          </cell>
          <cell r="L733">
            <v>0.20619999694824198</v>
          </cell>
          <cell r="M733">
            <v>0.29499999999999998</v>
          </cell>
          <cell r="N733">
            <v>0</v>
          </cell>
          <cell r="O733">
            <v>8.7900001525878901E-2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0.78</v>
          </cell>
          <cell r="U733">
            <v>0.164571228027344</v>
          </cell>
          <cell r="V733">
            <v>0.68490002441406295</v>
          </cell>
          <cell r="W733">
            <v>0</v>
          </cell>
          <cell r="X733">
            <v>0</v>
          </cell>
          <cell r="Y733">
            <v>0</v>
          </cell>
          <cell r="Z733">
            <v>3.6418593902587881</v>
          </cell>
          <cell r="AA733">
            <v>0</v>
          </cell>
          <cell r="AB733">
            <v>0</v>
          </cell>
          <cell r="AC733">
            <v>2.43865087890625</v>
          </cell>
          <cell r="AD733">
            <v>0.17477359008789101</v>
          </cell>
          <cell r="AE733">
            <v>0.229252471923828</v>
          </cell>
          <cell r="AF733">
            <v>0</v>
          </cell>
          <cell r="AG733">
            <v>6.7992698669433596E-2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0.135930267333984</v>
          </cell>
          <cell r="AM733">
            <v>4.7339500427246099E-2</v>
          </cell>
          <cell r="AN733">
            <v>0.54791998291015598</v>
          </cell>
          <cell r="AO733">
            <v>0</v>
          </cell>
          <cell r="AP733">
            <v>0</v>
          </cell>
          <cell r="AQ733">
            <v>0</v>
          </cell>
          <cell r="AR733">
            <v>16065.796113891602</v>
          </cell>
          <cell r="AS733">
            <v>0</v>
          </cell>
          <cell r="AT733">
            <v>0</v>
          </cell>
          <cell r="AU733">
            <v>9658.3760000000002</v>
          </cell>
          <cell r="AV733">
            <v>7.9514282226562497E-2</v>
          </cell>
          <cell r="AW733">
            <v>0</v>
          </cell>
          <cell r="AX733">
            <v>0</v>
          </cell>
          <cell r="AY733">
            <v>32.435099609375001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1165.2292500000001</v>
          </cell>
          <cell r="BE733">
            <v>409.89724999999999</v>
          </cell>
          <cell r="BF733">
            <v>4799.7790000000005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68449432</v>
          </cell>
          <cell r="BV733">
            <v>955.52313232421898</v>
          </cell>
          <cell r="BW733">
            <v>0</v>
          </cell>
          <cell r="BX733">
            <v>0</v>
          </cell>
          <cell r="BY733">
            <v>468814.53125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89900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T733">
            <v>2145.32739257813</v>
          </cell>
          <cell r="DV733">
            <v>0</v>
          </cell>
          <cell r="DW733">
            <v>0</v>
          </cell>
          <cell r="DX733">
            <v>0</v>
          </cell>
        </row>
        <row r="734">
          <cell r="A734" t="str">
            <v>WECCMEX2010</v>
          </cell>
          <cell r="B734" t="str">
            <v>WEST</v>
          </cell>
          <cell r="C734" t="str">
            <v>WECCMEX</v>
          </cell>
          <cell r="D734">
            <v>2010</v>
          </cell>
          <cell r="F734">
            <v>11823.791999999999</v>
          </cell>
          <cell r="G734">
            <v>1827.91882324219</v>
          </cell>
          <cell r="H734">
            <v>5.2568741378784178</v>
          </cell>
          <cell r="I734">
            <v>0</v>
          </cell>
          <cell r="J734">
            <v>0</v>
          </cell>
          <cell r="K734">
            <v>3.0299741210937499</v>
          </cell>
          <cell r="L734">
            <v>0.20619999694824198</v>
          </cell>
          <cell r="M734">
            <v>0.29499999999999998</v>
          </cell>
          <cell r="N734">
            <v>0</v>
          </cell>
          <cell r="O734">
            <v>8.7900001525878901E-2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0.78</v>
          </cell>
          <cell r="U734">
            <v>0.172899993896484</v>
          </cell>
          <cell r="V734">
            <v>0.68490002441406295</v>
          </cell>
          <cell r="W734">
            <v>0</v>
          </cell>
          <cell r="X734">
            <v>0</v>
          </cell>
          <cell r="Y734">
            <v>0</v>
          </cell>
          <cell r="Z734">
            <v>3.6445287208557122</v>
          </cell>
          <cell r="AA734">
            <v>0</v>
          </cell>
          <cell r="AB734">
            <v>0</v>
          </cell>
          <cell r="AC734">
            <v>2.43865087890625</v>
          </cell>
          <cell r="AD734">
            <v>0.17477359008789101</v>
          </cell>
          <cell r="AE734">
            <v>0.229252471923828</v>
          </cell>
          <cell r="AF734">
            <v>0</v>
          </cell>
          <cell r="AG734">
            <v>6.7992698669433596E-2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0.135930267333984</v>
          </cell>
          <cell r="AM734">
            <v>5.0008831024169899E-2</v>
          </cell>
          <cell r="AN734">
            <v>0.54791998291015598</v>
          </cell>
          <cell r="AO734">
            <v>0</v>
          </cell>
          <cell r="AP734">
            <v>0</v>
          </cell>
          <cell r="AQ734">
            <v>0</v>
          </cell>
          <cell r="AR734">
            <v>16012.568568359373</v>
          </cell>
          <cell r="AS734">
            <v>0</v>
          </cell>
          <cell r="AT734">
            <v>0</v>
          </cell>
          <cell r="AU734">
            <v>9577.14</v>
          </cell>
          <cell r="AV734">
            <v>0</v>
          </cell>
          <cell r="AW734">
            <v>0</v>
          </cell>
          <cell r="AX734">
            <v>0</v>
          </cell>
          <cell r="AY734">
            <v>32.435099609375001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1165.137125</v>
          </cell>
          <cell r="BE734">
            <v>438.07734375000001</v>
          </cell>
          <cell r="BF734">
            <v>4799.7790000000005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67850560</v>
          </cell>
          <cell r="BV734">
            <v>0</v>
          </cell>
          <cell r="BW734">
            <v>0</v>
          </cell>
          <cell r="BX734">
            <v>0</v>
          </cell>
          <cell r="BY734">
            <v>468814.53125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295000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T734">
            <v>2220.14135742188</v>
          </cell>
          <cell r="DV734">
            <v>0</v>
          </cell>
          <cell r="DW734">
            <v>0</v>
          </cell>
          <cell r="DX734">
            <v>0</v>
          </cell>
        </row>
        <row r="735">
          <cell r="A735" t="str">
            <v>WECCMEX2011</v>
          </cell>
          <cell r="B735" t="str">
            <v>WEST</v>
          </cell>
          <cell r="C735" t="str">
            <v>WECCMEX</v>
          </cell>
          <cell r="D735">
            <v>2011</v>
          </cell>
          <cell r="F735">
            <v>12236.592000000001</v>
          </cell>
          <cell r="G735">
            <v>1862.52307128906</v>
          </cell>
          <cell r="H735">
            <v>4.9618741378784179</v>
          </cell>
          <cell r="I735">
            <v>0</v>
          </cell>
          <cell r="J735">
            <v>0</v>
          </cell>
          <cell r="K735">
            <v>3.0299741210937499</v>
          </cell>
          <cell r="L735">
            <v>0.20619999694824198</v>
          </cell>
          <cell r="M735">
            <v>0</v>
          </cell>
          <cell r="N735">
            <v>0</v>
          </cell>
          <cell r="O735">
            <v>8.7900001525878901E-2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0.78</v>
          </cell>
          <cell r="U735">
            <v>0.172899993896484</v>
          </cell>
          <cell r="V735">
            <v>0.68490002441406295</v>
          </cell>
          <cell r="W735">
            <v>0</v>
          </cell>
          <cell r="X735">
            <v>0</v>
          </cell>
          <cell r="Y735">
            <v>0</v>
          </cell>
          <cell r="Z735">
            <v>3.4152762489318844</v>
          </cell>
          <cell r="AA735">
            <v>0</v>
          </cell>
          <cell r="AB735">
            <v>0</v>
          </cell>
          <cell r="AC735">
            <v>2.43865087890625</v>
          </cell>
          <cell r="AD735">
            <v>0.17477359008789101</v>
          </cell>
          <cell r="AE735">
            <v>0</v>
          </cell>
          <cell r="AF735">
            <v>0</v>
          </cell>
          <cell r="AG735">
            <v>6.7992698669433596E-2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0.135930267333984</v>
          </cell>
          <cell r="AM735">
            <v>5.0008831024169899E-2</v>
          </cell>
          <cell r="AN735">
            <v>0.54791998291015598</v>
          </cell>
          <cell r="AO735">
            <v>0</v>
          </cell>
          <cell r="AP735">
            <v>0</v>
          </cell>
          <cell r="AQ735">
            <v>0</v>
          </cell>
          <cell r="AR735">
            <v>16315.701943359374</v>
          </cell>
          <cell r="AS735">
            <v>0</v>
          </cell>
          <cell r="AT735">
            <v>0</v>
          </cell>
          <cell r="AU735">
            <v>9881.7510000000002</v>
          </cell>
          <cell r="AV735">
            <v>0</v>
          </cell>
          <cell r="AW735">
            <v>0</v>
          </cell>
          <cell r="AX735">
            <v>0</v>
          </cell>
          <cell r="AY735">
            <v>32.435099609375001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1163.6595</v>
          </cell>
          <cell r="BE735">
            <v>438.07734375000001</v>
          </cell>
          <cell r="BF735">
            <v>4799.7790000000005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70024880</v>
          </cell>
          <cell r="BV735">
            <v>0</v>
          </cell>
          <cell r="BW735">
            <v>0</v>
          </cell>
          <cell r="BX735">
            <v>0</v>
          </cell>
          <cell r="BY735">
            <v>468814.53125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T735">
            <v>2312.98486328125</v>
          </cell>
          <cell r="DV735">
            <v>0</v>
          </cell>
          <cell r="DW735">
            <v>0</v>
          </cell>
          <cell r="DX735">
            <v>0</v>
          </cell>
        </row>
        <row r="736">
          <cell r="A736" t="str">
            <v>WECCMEX2012</v>
          </cell>
          <cell r="B736" t="str">
            <v>WEST</v>
          </cell>
          <cell r="C736" t="str">
            <v>WECCMEX</v>
          </cell>
          <cell r="D736">
            <v>2012</v>
          </cell>
          <cell r="F736">
            <v>12694.68</v>
          </cell>
          <cell r="G736">
            <v>1953.2490234375</v>
          </cell>
          <cell r="H736">
            <v>4.9619151535034174</v>
          </cell>
          <cell r="I736">
            <v>0</v>
          </cell>
          <cell r="J736">
            <v>0</v>
          </cell>
          <cell r="K736">
            <v>3.0300151367187498</v>
          </cell>
          <cell r="L736">
            <v>0.20619999694824198</v>
          </cell>
          <cell r="M736">
            <v>0</v>
          </cell>
          <cell r="N736">
            <v>0</v>
          </cell>
          <cell r="O736">
            <v>8.7900001525878901E-2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0.78</v>
          </cell>
          <cell r="U736">
            <v>0.172899993896484</v>
          </cell>
          <cell r="V736">
            <v>0.68490002441406295</v>
          </cell>
          <cell r="W736">
            <v>0</v>
          </cell>
          <cell r="X736">
            <v>0</v>
          </cell>
          <cell r="Y736">
            <v>0</v>
          </cell>
          <cell r="Z736">
            <v>3.4147205581665094</v>
          </cell>
          <cell r="AA736">
            <v>0</v>
          </cell>
          <cell r="AB736">
            <v>0</v>
          </cell>
          <cell r="AC736">
            <v>2.4382434082031299</v>
          </cell>
          <cell r="AD736">
            <v>0.174779907226563</v>
          </cell>
          <cell r="AE736">
            <v>0</v>
          </cell>
          <cell r="AF736">
            <v>0</v>
          </cell>
          <cell r="AG736">
            <v>6.7991470336914106E-2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0.13582972717285199</v>
          </cell>
          <cell r="AM736">
            <v>4.9956062316894506E-2</v>
          </cell>
          <cell r="AN736">
            <v>0.54791998291015598</v>
          </cell>
          <cell r="AO736">
            <v>0</v>
          </cell>
          <cell r="AP736">
            <v>0</v>
          </cell>
          <cell r="AQ736">
            <v>0</v>
          </cell>
          <cell r="AR736">
            <v>17157.339832031248</v>
          </cell>
          <cell r="AS736">
            <v>0</v>
          </cell>
          <cell r="AT736">
            <v>0</v>
          </cell>
          <cell r="AU736">
            <v>10706.672</v>
          </cell>
          <cell r="AV736">
            <v>0</v>
          </cell>
          <cell r="AW736">
            <v>0</v>
          </cell>
          <cell r="AX736">
            <v>0</v>
          </cell>
          <cell r="AY736">
            <v>32.561675781250003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1166.362625</v>
          </cell>
          <cell r="BE736">
            <v>438.81403125000003</v>
          </cell>
          <cell r="BF736">
            <v>4812.9295000000002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75878376</v>
          </cell>
          <cell r="BV736">
            <v>0</v>
          </cell>
          <cell r="BW736">
            <v>0</v>
          </cell>
          <cell r="BX736">
            <v>0</v>
          </cell>
          <cell r="BY736">
            <v>470644.0625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T736">
            <v>2393.92456054688</v>
          </cell>
          <cell r="DV736">
            <v>0</v>
          </cell>
          <cell r="DW736">
            <v>0</v>
          </cell>
          <cell r="DX736">
            <v>0</v>
          </cell>
        </row>
        <row r="737">
          <cell r="A737" t="str">
            <v>WECCMEX2013</v>
          </cell>
          <cell r="B737" t="str">
            <v>WEST</v>
          </cell>
          <cell r="C737" t="str">
            <v>WECCMEX</v>
          </cell>
          <cell r="D737">
            <v>2013</v>
          </cell>
          <cell r="F737">
            <v>13109.688</v>
          </cell>
          <cell r="G737">
            <v>2008.49169921875</v>
          </cell>
          <cell r="H737">
            <v>4.9618741378784179</v>
          </cell>
          <cell r="I737">
            <v>0</v>
          </cell>
          <cell r="J737">
            <v>0</v>
          </cell>
          <cell r="K737">
            <v>3.0299741210937499</v>
          </cell>
          <cell r="L737">
            <v>0.20619999694824198</v>
          </cell>
          <cell r="M737">
            <v>0</v>
          </cell>
          <cell r="N737">
            <v>0</v>
          </cell>
          <cell r="O737">
            <v>8.7900001525878901E-2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0.78</v>
          </cell>
          <cell r="U737">
            <v>0.172899993896484</v>
          </cell>
          <cell r="V737">
            <v>0.68490002441406295</v>
          </cell>
          <cell r="W737">
            <v>0</v>
          </cell>
          <cell r="X737">
            <v>0</v>
          </cell>
          <cell r="Y737">
            <v>0</v>
          </cell>
          <cell r="Z737">
            <v>3.4152762489318844</v>
          </cell>
          <cell r="AA737">
            <v>0</v>
          </cell>
          <cell r="AB737">
            <v>0</v>
          </cell>
          <cell r="AC737">
            <v>2.43865087890625</v>
          </cell>
          <cell r="AD737">
            <v>0.17477359008789101</v>
          </cell>
          <cell r="AE737">
            <v>0</v>
          </cell>
          <cell r="AF737">
            <v>0</v>
          </cell>
          <cell r="AG737">
            <v>6.7992698669433596E-2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0.135930267333984</v>
          </cell>
          <cell r="AM737">
            <v>5.0008831024169899E-2</v>
          </cell>
          <cell r="AN737">
            <v>0.54791998291015598</v>
          </cell>
          <cell r="AO737">
            <v>0</v>
          </cell>
          <cell r="AP737">
            <v>0</v>
          </cell>
          <cell r="AQ737">
            <v>0</v>
          </cell>
          <cell r="AR737">
            <v>17594.386568359376</v>
          </cell>
          <cell r="AS737">
            <v>0</v>
          </cell>
          <cell r="AT737">
            <v>0</v>
          </cell>
          <cell r="AU737">
            <v>11158.344999999999</v>
          </cell>
          <cell r="AV737">
            <v>0</v>
          </cell>
          <cell r="AW737">
            <v>0</v>
          </cell>
          <cell r="AX737">
            <v>0</v>
          </cell>
          <cell r="AY737">
            <v>32.435099609375001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1165.750125</v>
          </cell>
          <cell r="BE737">
            <v>438.07734375000001</v>
          </cell>
          <cell r="BF737">
            <v>4799.7790000000005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79089240</v>
          </cell>
          <cell r="BV737">
            <v>0</v>
          </cell>
          <cell r="BW737">
            <v>0</v>
          </cell>
          <cell r="BX737">
            <v>0</v>
          </cell>
          <cell r="BY737">
            <v>468814.53125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T737">
            <v>2456.19165039063</v>
          </cell>
          <cell r="DV737">
            <v>0</v>
          </cell>
          <cell r="DW737">
            <v>0</v>
          </cell>
          <cell r="DX737">
            <v>0</v>
          </cell>
        </row>
        <row r="738">
          <cell r="A738" t="str">
            <v>WECCMEX2014</v>
          </cell>
          <cell r="B738" t="str">
            <v>WEST</v>
          </cell>
          <cell r="C738" t="str">
            <v>WECCMEX</v>
          </cell>
          <cell r="D738">
            <v>2014</v>
          </cell>
          <cell r="F738">
            <v>13567.8</v>
          </cell>
          <cell r="G738">
            <v>2009.6259765625</v>
          </cell>
          <cell r="H738">
            <v>4.9618741378784179</v>
          </cell>
          <cell r="I738">
            <v>0</v>
          </cell>
          <cell r="J738">
            <v>0</v>
          </cell>
          <cell r="K738">
            <v>3.0299741210937499</v>
          </cell>
          <cell r="L738">
            <v>0.20619999694824198</v>
          </cell>
          <cell r="M738">
            <v>0</v>
          </cell>
          <cell r="N738">
            <v>0</v>
          </cell>
          <cell r="O738">
            <v>8.7900001525878901E-2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0.78</v>
          </cell>
          <cell r="U738">
            <v>0.172899993896484</v>
          </cell>
          <cell r="V738">
            <v>0.68490002441406295</v>
          </cell>
          <cell r="W738">
            <v>0</v>
          </cell>
          <cell r="X738">
            <v>0</v>
          </cell>
          <cell r="Y738">
            <v>0</v>
          </cell>
          <cell r="Z738">
            <v>3.4152762489318844</v>
          </cell>
          <cell r="AA738">
            <v>0</v>
          </cell>
          <cell r="AB738">
            <v>0</v>
          </cell>
          <cell r="AC738">
            <v>2.43865087890625</v>
          </cell>
          <cell r="AD738">
            <v>0.17477359008789101</v>
          </cell>
          <cell r="AE738">
            <v>0</v>
          </cell>
          <cell r="AF738">
            <v>0</v>
          </cell>
          <cell r="AG738">
            <v>6.7992698669433596E-2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0.135930267333984</v>
          </cell>
          <cell r="AM738">
            <v>5.0008831024169899E-2</v>
          </cell>
          <cell r="AN738">
            <v>0.54791998291015598</v>
          </cell>
          <cell r="AO738">
            <v>0</v>
          </cell>
          <cell r="AP738">
            <v>0</v>
          </cell>
          <cell r="AQ738">
            <v>0</v>
          </cell>
          <cell r="AR738">
            <v>17604.323818359371</v>
          </cell>
          <cell r="AS738">
            <v>0</v>
          </cell>
          <cell r="AT738">
            <v>0</v>
          </cell>
          <cell r="AU738">
            <v>11167.620999999999</v>
          </cell>
          <cell r="AV738">
            <v>0</v>
          </cell>
          <cell r="AW738">
            <v>0</v>
          </cell>
          <cell r="AX738">
            <v>0</v>
          </cell>
          <cell r="AY738">
            <v>32.435099609375001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1166.4113749999999</v>
          </cell>
          <cell r="BE738">
            <v>438.07734375000001</v>
          </cell>
          <cell r="BF738">
            <v>4799.7790000000005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79163984</v>
          </cell>
          <cell r="BV738">
            <v>0</v>
          </cell>
          <cell r="BW738">
            <v>0</v>
          </cell>
          <cell r="BX738">
            <v>0</v>
          </cell>
          <cell r="BY738">
            <v>468814.53125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T738">
            <v>2541.66577148438</v>
          </cell>
          <cell r="DV738">
            <v>0</v>
          </cell>
          <cell r="DW738">
            <v>0</v>
          </cell>
          <cell r="DX738">
            <v>0</v>
          </cell>
        </row>
        <row r="739">
          <cell r="A739" t="str">
            <v>WECCMEX2015</v>
          </cell>
          <cell r="B739" t="str">
            <v>WEST</v>
          </cell>
          <cell r="C739" t="str">
            <v>WECCMEX</v>
          </cell>
          <cell r="D739">
            <v>2015</v>
          </cell>
          <cell r="F739">
            <v>14043.48</v>
          </cell>
          <cell r="G739">
            <v>2309.93676757813</v>
          </cell>
          <cell r="H739">
            <v>4.9618741378784179</v>
          </cell>
          <cell r="I739">
            <v>0</v>
          </cell>
          <cell r="J739">
            <v>0</v>
          </cell>
          <cell r="K739">
            <v>3.0299741210937499</v>
          </cell>
          <cell r="L739">
            <v>0.20619999694824198</v>
          </cell>
          <cell r="M739">
            <v>0</v>
          </cell>
          <cell r="N739">
            <v>0</v>
          </cell>
          <cell r="O739">
            <v>8.7900001525878901E-2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0.78</v>
          </cell>
          <cell r="U739">
            <v>0.172899993896484</v>
          </cell>
          <cell r="V739">
            <v>0.68490002441406295</v>
          </cell>
          <cell r="W739">
            <v>0</v>
          </cell>
          <cell r="X739">
            <v>0</v>
          </cell>
          <cell r="Y739">
            <v>0</v>
          </cell>
          <cell r="Z739">
            <v>3.4170562095642092</v>
          </cell>
          <cell r="AA739">
            <v>0</v>
          </cell>
          <cell r="AB739">
            <v>0</v>
          </cell>
          <cell r="AC739">
            <v>2.43865087890625</v>
          </cell>
          <cell r="AD739">
            <v>0.17477359008789101</v>
          </cell>
          <cell r="AE739">
            <v>0</v>
          </cell>
          <cell r="AF739">
            <v>0</v>
          </cell>
          <cell r="AG739">
            <v>6.7992698669433596E-2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0.135930267333984</v>
          </cell>
          <cell r="AM739">
            <v>5.1788791656494096E-2</v>
          </cell>
          <cell r="AN739">
            <v>0.54791998291015598</v>
          </cell>
          <cell r="AO739">
            <v>0</v>
          </cell>
          <cell r="AP739">
            <v>0</v>
          </cell>
          <cell r="AQ739">
            <v>0</v>
          </cell>
          <cell r="AR739">
            <v>20235.045412109375</v>
          </cell>
          <cell r="AS739">
            <v>0</v>
          </cell>
          <cell r="AT739">
            <v>0</v>
          </cell>
          <cell r="AU739">
            <v>13760.554</v>
          </cell>
          <cell r="AV739">
            <v>0</v>
          </cell>
          <cell r="AW739">
            <v>0</v>
          </cell>
          <cell r="AX739">
            <v>0</v>
          </cell>
          <cell r="AY739">
            <v>32.435099609375001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1188.6075000000001</v>
          </cell>
          <cell r="BE739">
            <v>453.66981249999998</v>
          </cell>
          <cell r="BF739">
            <v>4799.7790000000005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97569824</v>
          </cell>
          <cell r="BV739">
            <v>0</v>
          </cell>
          <cell r="BW739">
            <v>0</v>
          </cell>
          <cell r="BX739">
            <v>0</v>
          </cell>
          <cell r="BY739">
            <v>468814.53125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T739">
            <v>2636.67529296875</v>
          </cell>
          <cell r="DV739">
            <v>0</v>
          </cell>
          <cell r="DW739">
            <v>0</v>
          </cell>
          <cell r="DX739">
            <v>0</v>
          </cell>
        </row>
        <row r="740">
          <cell r="A740" t="str">
            <v>WECCMEX2016</v>
          </cell>
          <cell r="B740" t="str">
            <v>WEST</v>
          </cell>
          <cell r="C740" t="str">
            <v>WECCMEX</v>
          </cell>
          <cell r="D740">
            <v>2016</v>
          </cell>
          <cell r="F740">
            <v>14567.951999999999</v>
          </cell>
          <cell r="G740">
            <v>2381.1669921875</v>
          </cell>
          <cell r="H740">
            <v>4.9619151535034174</v>
          </cell>
          <cell r="I740">
            <v>0</v>
          </cell>
          <cell r="J740">
            <v>0</v>
          </cell>
          <cell r="K740">
            <v>3.0300151367187498</v>
          </cell>
          <cell r="L740">
            <v>0.20619999694824198</v>
          </cell>
          <cell r="M740">
            <v>0</v>
          </cell>
          <cell r="N740">
            <v>0</v>
          </cell>
          <cell r="O740">
            <v>8.7900001525878901E-2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0.78</v>
          </cell>
          <cell r="U740">
            <v>0.172899993896484</v>
          </cell>
          <cell r="V740">
            <v>0.68490002441406295</v>
          </cell>
          <cell r="W740">
            <v>0</v>
          </cell>
          <cell r="X740">
            <v>0</v>
          </cell>
          <cell r="Y740">
            <v>0</v>
          </cell>
          <cell r="Z740">
            <v>3.4165011062622126</v>
          </cell>
          <cell r="AA740">
            <v>0</v>
          </cell>
          <cell r="AB740">
            <v>0</v>
          </cell>
          <cell r="AC740">
            <v>2.4382434082031299</v>
          </cell>
          <cell r="AD740">
            <v>0.174779907226563</v>
          </cell>
          <cell r="AE740">
            <v>0</v>
          </cell>
          <cell r="AF740">
            <v>0</v>
          </cell>
          <cell r="AG740">
            <v>6.7991470336914106E-2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0.13582972717285199</v>
          </cell>
          <cell r="AM740">
            <v>5.1736610412597701E-2</v>
          </cell>
          <cell r="AN740">
            <v>0.54791998291015598</v>
          </cell>
          <cell r="AO740">
            <v>0</v>
          </cell>
          <cell r="AP740">
            <v>0</v>
          </cell>
          <cell r="AQ740">
            <v>0</v>
          </cell>
          <cell r="AR740">
            <v>20916.171218200681</v>
          </cell>
          <cell r="AS740">
            <v>0</v>
          </cell>
          <cell r="AT740">
            <v>0</v>
          </cell>
          <cell r="AU740">
            <v>14423.893</v>
          </cell>
          <cell r="AV740">
            <v>9.7167419433593805E-2</v>
          </cell>
          <cell r="AW740">
            <v>0</v>
          </cell>
          <cell r="AX740">
            <v>0</v>
          </cell>
          <cell r="AY740">
            <v>32.561675781250003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1192.2355</v>
          </cell>
          <cell r="BE740">
            <v>454.45437500000003</v>
          </cell>
          <cell r="BF740">
            <v>4812.9295000000002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102291896</v>
          </cell>
          <cell r="BV740">
            <v>1167.66088867188</v>
          </cell>
          <cell r="BW740">
            <v>0</v>
          </cell>
          <cell r="BX740">
            <v>0</v>
          </cell>
          <cell r="BY740">
            <v>470644.0625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R740">
            <v>5.3637674044090451</v>
          </cell>
          <cell r="DS740">
            <v>19.448992271893371</v>
          </cell>
          <cell r="DT740">
            <v>2747.54614257813</v>
          </cell>
          <cell r="DV740">
            <v>0</v>
          </cell>
          <cell r="DW740">
            <v>0</v>
          </cell>
          <cell r="DX740">
            <v>0</v>
          </cell>
        </row>
        <row r="741">
          <cell r="A741" t="str">
            <v>WECCMEX2017</v>
          </cell>
          <cell r="B741" t="str">
            <v>WEST</v>
          </cell>
          <cell r="C741" t="str">
            <v>WECCMEX</v>
          </cell>
          <cell r="D741">
            <v>2017</v>
          </cell>
          <cell r="F741">
            <v>15042.912</v>
          </cell>
          <cell r="G741">
            <v>2443.81494140625</v>
          </cell>
          <cell r="H741">
            <v>4.9618741378784179</v>
          </cell>
          <cell r="I741">
            <v>0</v>
          </cell>
          <cell r="J741">
            <v>0</v>
          </cell>
          <cell r="K741">
            <v>3.0299741210937499</v>
          </cell>
          <cell r="L741">
            <v>0.20619999694824198</v>
          </cell>
          <cell r="M741">
            <v>0</v>
          </cell>
          <cell r="N741">
            <v>0</v>
          </cell>
          <cell r="O741">
            <v>8.7900001525878901E-2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0.78</v>
          </cell>
          <cell r="U741">
            <v>0.172899993896484</v>
          </cell>
          <cell r="V741">
            <v>0.68490002441406295</v>
          </cell>
          <cell r="W741">
            <v>0</v>
          </cell>
          <cell r="X741">
            <v>0</v>
          </cell>
          <cell r="Y741">
            <v>0</v>
          </cell>
          <cell r="Z741">
            <v>3.4170562095642092</v>
          </cell>
          <cell r="AA741">
            <v>0</v>
          </cell>
          <cell r="AB741">
            <v>0</v>
          </cell>
          <cell r="AC741">
            <v>2.43865087890625</v>
          </cell>
          <cell r="AD741">
            <v>0.17477359008789101</v>
          </cell>
          <cell r="AE741">
            <v>0</v>
          </cell>
          <cell r="AF741">
            <v>0</v>
          </cell>
          <cell r="AG741">
            <v>6.7992698669433596E-2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0.135930267333984</v>
          </cell>
          <cell r="AM741">
            <v>5.1788791656494096E-2</v>
          </cell>
          <cell r="AN741">
            <v>0.54791998291015598</v>
          </cell>
          <cell r="AO741">
            <v>0</v>
          </cell>
          <cell r="AP741">
            <v>0</v>
          </cell>
          <cell r="AQ741">
            <v>0</v>
          </cell>
          <cell r="AR741">
            <v>21407.818770214079</v>
          </cell>
          <cell r="AS741">
            <v>0</v>
          </cell>
          <cell r="AT741">
            <v>0</v>
          </cell>
          <cell r="AU741">
            <v>14931.514999999999</v>
          </cell>
          <cell r="AV741">
            <v>2.8858104705810499E-2</v>
          </cell>
          <cell r="AW741">
            <v>0</v>
          </cell>
          <cell r="AX741">
            <v>0</v>
          </cell>
          <cell r="AY741">
            <v>32.435099609375001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1190.3910000000001</v>
          </cell>
          <cell r="BE741">
            <v>453.66981249999998</v>
          </cell>
          <cell r="BF741">
            <v>4799.7790000000005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105901680</v>
          </cell>
          <cell r="BV741">
            <v>346.787841796875</v>
          </cell>
          <cell r="BW741">
            <v>0</v>
          </cell>
          <cell r="BX741">
            <v>0</v>
          </cell>
          <cell r="BY741">
            <v>468814.53125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R741">
            <v>5.4628034465553332</v>
          </cell>
          <cell r="DS741">
            <v>19.916831032927799</v>
          </cell>
          <cell r="DT741">
            <v>2843.63232421875</v>
          </cell>
          <cell r="DV741">
            <v>0</v>
          </cell>
          <cell r="DW741">
            <v>0</v>
          </cell>
          <cell r="DX741">
            <v>0</v>
          </cell>
        </row>
        <row r="742">
          <cell r="A742" t="str">
            <v>WECCMEX2018</v>
          </cell>
          <cell r="B742" t="str">
            <v>WEST</v>
          </cell>
          <cell r="C742" t="str">
            <v>WECCMEX</v>
          </cell>
          <cell r="D742">
            <v>2018</v>
          </cell>
          <cell r="F742">
            <v>15568.992</v>
          </cell>
          <cell r="G742">
            <v>2527.42260742188</v>
          </cell>
          <cell r="H742">
            <v>4.9618741378784179</v>
          </cell>
          <cell r="I742">
            <v>0</v>
          </cell>
          <cell r="J742">
            <v>0</v>
          </cell>
          <cell r="K742">
            <v>3.0299741210937499</v>
          </cell>
          <cell r="L742">
            <v>0.20619999694824198</v>
          </cell>
          <cell r="M742">
            <v>0</v>
          </cell>
          <cell r="N742">
            <v>0</v>
          </cell>
          <cell r="O742">
            <v>8.7900001525878901E-2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0.78</v>
          </cell>
          <cell r="U742">
            <v>0.172899993896484</v>
          </cell>
          <cell r="V742">
            <v>0.68490002441406295</v>
          </cell>
          <cell r="W742">
            <v>0</v>
          </cell>
          <cell r="X742">
            <v>0</v>
          </cell>
          <cell r="Y742">
            <v>0</v>
          </cell>
          <cell r="Z742">
            <v>3.4170562095642092</v>
          </cell>
          <cell r="AA742">
            <v>0</v>
          </cell>
          <cell r="AB742">
            <v>0</v>
          </cell>
          <cell r="AC742">
            <v>2.43865087890625</v>
          </cell>
          <cell r="AD742">
            <v>0.17477359008789101</v>
          </cell>
          <cell r="AE742">
            <v>0</v>
          </cell>
          <cell r="AF742">
            <v>0</v>
          </cell>
          <cell r="AG742">
            <v>6.7992698669433596E-2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0.135930267333984</v>
          </cell>
          <cell r="AM742">
            <v>5.1788791656494096E-2</v>
          </cell>
          <cell r="AN742">
            <v>0.54791998291015598</v>
          </cell>
          <cell r="AO742">
            <v>0</v>
          </cell>
          <cell r="AP742">
            <v>0</v>
          </cell>
          <cell r="AQ742">
            <v>0</v>
          </cell>
          <cell r="AR742">
            <v>22140.222442703249</v>
          </cell>
          <cell r="AS742">
            <v>0</v>
          </cell>
          <cell r="AT742">
            <v>0</v>
          </cell>
          <cell r="AU742">
            <v>15663.593999999999</v>
          </cell>
          <cell r="AV742">
            <v>0.17653059387207001</v>
          </cell>
          <cell r="AW742">
            <v>0</v>
          </cell>
          <cell r="AX742">
            <v>0</v>
          </cell>
          <cell r="AY742">
            <v>32.435099609375001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1190.568</v>
          </cell>
          <cell r="BE742">
            <v>453.66981249999998</v>
          </cell>
          <cell r="BF742">
            <v>4799.7790000000005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111105032</v>
          </cell>
          <cell r="BV742">
            <v>2121.3681640625</v>
          </cell>
          <cell r="BW742">
            <v>0</v>
          </cell>
          <cell r="BX742">
            <v>0</v>
          </cell>
          <cell r="BY742">
            <v>468814.53125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R742">
            <v>5.4196875844471206</v>
          </cell>
          <cell r="DS742">
            <v>20.372464140769953</v>
          </cell>
          <cell r="DT742">
            <v>2915.92797851563</v>
          </cell>
          <cell r="DV742">
            <v>0</v>
          </cell>
          <cell r="DW742">
            <v>0</v>
          </cell>
          <cell r="DX742">
            <v>0</v>
          </cell>
        </row>
        <row r="743">
          <cell r="A743" t="str">
            <v>WECCMEX2019</v>
          </cell>
          <cell r="B743" t="str">
            <v>WEST</v>
          </cell>
          <cell r="C743" t="str">
            <v>WECCMEX</v>
          </cell>
          <cell r="D743">
            <v>2019</v>
          </cell>
          <cell r="F743">
            <v>16114.776</v>
          </cell>
          <cell r="G743">
            <v>2603.04516601563</v>
          </cell>
          <cell r="H743">
            <v>4.9618741378784179</v>
          </cell>
          <cell r="I743">
            <v>0</v>
          </cell>
          <cell r="J743">
            <v>0</v>
          </cell>
          <cell r="K743">
            <v>3.0299741210937499</v>
          </cell>
          <cell r="L743">
            <v>0.20619999694824198</v>
          </cell>
          <cell r="M743">
            <v>0</v>
          </cell>
          <cell r="N743">
            <v>0</v>
          </cell>
          <cell r="O743">
            <v>8.7900001525878901E-2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0.78</v>
          </cell>
          <cell r="U743">
            <v>0.172899993896484</v>
          </cell>
          <cell r="V743">
            <v>0.68490002441406295</v>
          </cell>
          <cell r="W743">
            <v>0</v>
          </cell>
          <cell r="X743">
            <v>0</v>
          </cell>
          <cell r="Y743">
            <v>0</v>
          </cell>
          <cell r="Z743">
            <v>3.4170562095642092</v>
          </cell>
          <cell r="AA743">
            <v>0</v>
          </cell>
          <cell r="AB743">
            <v>0</v>
          </cell>
          <cell r="AC743">
            <v>2.43865087890625</v>
          </cell>
          <cell r="AD743">
            <v>0.17477359008789101</v>
          </cell>
          <cell r="AE743">
            <v>0</v>
          </cell>
          <cell r="AF743">
            <v>0</v>
          </cell>
          <cell r="AG743">
            <v>6.7992698669433596E-2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0.135930267333984</v>
          </cell>
          <cell r="AM743">
            <v>5.1788791656494096E-2</v>
          </cell>
          <cell r="AN743">
            <v>0.54791998291015598</v>
          </cell>
          <cell r="AO743">
            <v>0</v>
          </cell>
          <cell r="AP743">
            <v>0</v>
          </cell>
          <cell r="AQ743">
            <v>0</v>
          </cell>
          <cell r="AR743">
            <v>22802.675575836183</v>
          </cell>
          <cell r="AS743">
            <v>0</v>
          </cell>
          <cell r="AT743">
            <v>0</v>
          </cell>
          <cell r="AU743">
            <v>16325.659</v>
          </cell>
          <cell r="AV743">
            <v>0.396413726806641</v>
          </cell>
          <cell r="AW743">
            <v>0</v>
          </cell>
          <cell r="AX743">
            <v>0</v>
          </cell>
          <cell r="AY743">
            <v>32.435099609375001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1190.7362499999999</v>
          </cell>
          <cell r="BE743">
            <v>453.66981249999998</v>
          </cell>
          <cell r="BF743">
            <v>4799.7790000000005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115818152</v>
          </cell>
          <cell r="BV743">
            <v>4763.70361328125</v>
          </cell>
          <cell r="BW743">
            <v>0</v>
          </cell>
          <cell r="BX743">
            <v>0</v>
          </cell>
          <cell r="BY743">
            <v>468814.53125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R743">
            <v>5.552415479742761</v>
          </cell>
          <cell r="DS743">
            <v>20.31716550354901</v>
          </cell>
          <cell r="DT743">
            <v>3018.900390625</v>
          </cell>
          <cell r="DV743">
            <v>0</v>
          </cell>
          <cell r="DW743">
            <v>0</v>
          </cell>
          <cell r="DX743">
            <v>0</v>
          </cell>
        </row>
        <row r="744">
          <cell r="A744" t="str">
            <v>WECCMEX2020</v>
          </cell>
          <cell r="B744" t="str">
            <v>WEST</v>
          </cell>
          <cell r="C744" t="str">
            <v>WECCMEX</v>
          </cell>
          <cell r="D744">
            <v>2020</v>
          </cell>
          <cell r="F744">
            <v>16716.552</v>
          </cell>
          <cell r="G744">
            <v>2668.0380859375</v>
          </cell>
          <cell r="H744">
            <v>4.9619151535034174</v>
          </cell>
          <cell r="I744">
            <v>0</v>
          </cell>
          <cell r="J744">
            <v>0</v>
          </cell>
          <cell r="K744">
            <v>3.0300151367187498</v>
          </cell>
          <cell r="L744">
            <v>0.20619999694824198</v>
          </cell>
          <cell r="M744">
            <v>0</v>
          </cell>
          <cell r="N744">
            <v>0</v>
          </cell>
          <cell r="O744">
            <v>8.7900001525878901E-2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0.78</v>
          </cell>
          <cell r="U744">
            <v>0.172899993896484</v>
          </cell>
          <cell r="V744">
            <v>0.68490002441406295</v>
          </cell>
          <cell r="W744">
            <v>0</v>
          </cell>
          <cell r="X744">
            <v>0</v>
          </cell>
          <cell r="Y744">
            <v>0</v>
          </cell>
          <cell r="Z744">
            <v>3.4165011062622126</v>
          </cell>
          <cell r="AA744">
            <v>0</v>
          </cell>
          <cell r="AB744">
            <v>0</v>
          </cell>
          <cell r="AC744">
            <v>2.4382434082031299</v>
          </cell>
          <cell r="AD744">
            <v>0.174779907226563</v>
          </cell>
          <cell r="AE744">
            <v>0</v>
          </cell>
          <cell r="AF744">
            <v>0</v>
          </cell>
          <cell r="AG744">
            <v>6.7991470336914106E-2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0.13582972717285199</v>
          </cell>
          <cell r="AM744">
            <v>5.1736610412597701E-2</v>
          </cell>
          <cell r="AN744">
            <v>0.54791998291015598</v>
          </cell>
          <cell r="AO744">
            <v>0</v>
          </cell>
          <cell r="AP744">
            <v>0</v>
          </cell>
          <cell r="AQ744">
            <v>0</v>
          </cell>
          <cell r="AR744">
            <v>23436.04841889954</v>
          </cell>
          <cell r="AS744">
            <v>0</v>
          </cell>
          <cell r="AT744">
            <v>0</v>
          </cell>
          <cell r="AU744">
            <v>16942.826000000001</v>
          </cell>
          <cell r="AV744">
            <v>0.163493118286133</v>
          </cell>
          <cell r="AW744">
            <v>0</v>
          </cell>
          <cell r="AX744">
            <v>0</v>
          </cell>
          <cell r="AY744">
            <v>32.561675781250003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1193.1133749999999</v>
          </cell>
          <cell r="BE744">
            <v>454.45437500000003</v>
          </cell>
          <cell r="BF744">
            <v>4812.9295000000002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120214336</v>
          </cell>
          <cell r="BV744">
            <v>1964.69677734375</v>
          </cell>
          <cell r="BW744">
            <v>0</v>
          </cell>
          <cell r="BX744">
            <v>0</v>
          </cell>
          <cell r="BY744">
            <v>470644.0625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R744">
            <v>5.6220743713961037</v>
          </cell>
          <cell r="DS744">
            <v>20.084248330578909</v>
          </cell>
          <cell r="DT744">
            <v>3131.96606445313</v>
          </cell>
          <cell r="DV744">
            <v>0</v>
          </cell>
          <cell r="DW744">
            <v>0</v>
          </cell>
          <cell r="DX744">
            <v>0</v>
          </cell>
        </row>
        <row r="745">
          <cell r="A745" t="str">
            <v>WECCMEX2021</v>
          </cell>
          <cell r="B745" t="str">
            <v>WEST</v>
          </cell>
          <cell r="C745" t="str">
            <v>WECCMEX</v>
          </cell>
          <cell r="D745">
            <v>2021</v>
          </cell>
          <cell r="F745">
            <v>17262.599999999999</v>
          </cell>
          <cell r="G745">
            <v>2725.4130859375</v>
          </cell>
          <cell r="H745">
            <v>4.9618741378784179</v>
          </cell>
          <cell r="I745">
            <v>0</v>
          </cell>
          <cell r="J745">
            <v>0</v>
          </cell>
          <cell r="K745">
            <v>3.0299741210937499</v>
          </cell>
          <cell r="L745">
            <v>0.20619999694824198</v>
          </cell>
          <cell r="M745">
            <v>0</v>
          </cell>
          <cell r="N745">
            <v>0</v>
          </cell>
          <cell r="O745">
            <v>8.7900001525878901E-2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0.78</v>
          </cell>
          <cell r="U745">
            <v>0.172899993896484</v>
          </cell>
          <cell r="V745">
            <v>0.68490002441406295</v>
          </cell>
          <cell r="W745">
            <v>0</v>
          </cell>
          <cell r="X745">
            <v>0</v>
          </cell>
          <cell r="Y745">
            <v>0</v>
          </cell>
          <cell r="Z745">
            <v>3.4187831268310545</v>
          </cell>
          <cell r="AA745">
            <v>0</v>
          </cell>
          <cell r="AB745">
            <v>0</v>
          </cell>
          <cell r="AC745">
            <v>2.43865087890625</v>
          </cell>
          <cell r="AD745">
            <v>0.17477359008789101</v>
          </cell>
          <cell r="AE745">
            <v>0</v>
          </cell>
          <cell r="AF745">
            <v>0</v>
          </cell>
          <cell r="AG745">
            <v>6.7992698669433596E-2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0.135930267333984</v>
          </cell>
          <cell r="AM745">
            <v>5.3515708923339803E-2</v>
          </cell>
          <cell r="AN745">
            <v>0.54791998291015598</v>
          </cell>
          <cell r="AO745">
            <v>0</v>
          </cell>
          <cell r="AP745">
            <v>0</v>
          </cell>
          <cell r="AQ745">
            <v>0</v>
          </cell>
          <cell r="AR745">
            <v>23874.617911804206</v>
          </cell>
          <cell r="AS745">
            <v>0</v>
          </cell>
          <cell r="AT745">
            <v>0</v>
          </cell>
          <cell r="AU745">
            <v>17382.596000000001</v>
          </cell>
          <cell r="AV745">
            <v>0.26096844482421899</v>
          </cell>
          <cell r="AW745">
            <v>0</v>
          </cell>
          <cell r="AX745">
            <v>0</v>
          </cell>
          <cell r="AY745">
            <v>32.435099609375001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1190.7492500000001</v>
          </cell>
          <cell r="BE745">
            <v>468.79759374999998</v>
          </cell>
          <cell r="BF745">
            <v>4799.7790000000005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123349088</v>
          </cell>
          <cell r="BV745">
            <v>3136.0576171875</v>
          </cell>
          <cell r="BW745">
            <v>0</v>
          </cell>
          <cell r="BX745">
            <v>0</v>
          </cell>
          <cell r="BY745">
            <v>468814.53125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R745">
            <v>5.7795907660055015</v>
          </cell>
          <cell r="DS745">
            <v>19.965380599270834</v>
          </cell>
          <cell r="DT745">
            <v>3241.67065429688</v>
          </cell>
          <cell r="DV745">
            <v>0</v>
          </cell>
          <cell r="DW745">
            <v>0</v>
          </cell>
          <cell r="DX745">
            <v>0</v>
          </cell>
        </row>
        <row r="746">
          <cell r="A746" t="str">
            <v>WECCMEX2022</v>
          </cell>
          <cell r="B746" t="str">
            <v>WEST</v>
          </cell>
          <cell r="C746" t="str">
            <v>WECCMEX</v>
          </cell>
          <cell r="D746">
            <v>2022</v>
          </cell>
          <cell r="F746">
            <v>17866.824000000001</v>
          </cell>
          <cell r="G746">
            <v>2771.29223632813</v>
          </cell>
          <cell r="H746">
            <v>4.9618741378784179</v>
          </cell>
          <cell r="I746">
            <v>0</v>
          </cell>
          <cell r="J746">
            <v>0</v>
          </cell>
          <cell r="K746">
            <v>3.0299741210937499</v>
          </cell>
          <cell r="L746">
            <v>0.20619999694824198</v>
          </cell>
          <cell r="M746">
            <v>0</v>
          </cell>
          <cell r="N746">
            <v>0</v>
          </cell>
          <cell r="O746">
            <v>8.7900001525878901E-2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0.78</v>
          </cell>
          <cell r="U746">
            <v>0.172899993896484</v>
          </cell>
          <cell r="V746">
            <v>0.68490002441406295</v>
          </cell>
          <cell r="W746">
            <v>0</v>
          </cell>
          <cell r="X746">
            <v>0</v>
          </cell>
          <cell r="Y746">
            <v>0</v>
          </cell>
          <cell r="Z746">
            <v>3.4187831268310545</v>
          </cell>
          <cell r="AA746">
            <v>0</v>
          </cell>
          <cell r="AB746">
            <v>0</v>
          </cell>
          <cell r="AC746">
            <v>2.43865087890625</v>
          </cell>
          <cell r="AD746">
            <v>0.17477359008789101</v>
          </cell>
          <cell r="AE746">
            <v>0</v>
          </cell>
          <cell r="AF746">
            <v>0</v>
          </cell>
          <cell r="AG746">
            <v>6.7992698669433596E-2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0.135930267333984</v>
          </cell>
          <cell r="AM746">
            <v>5.3515708923339803E-2</v>
          </cell>
          <cell r="AN746">
            <v>0.54791998291015598</v>
          </cell>
          <cell r="AO746">
            <v>0</v>
          </cell>
          <cell r="AP746">
            <v>0</v>
          </cell>
          <cell r="AQ746">
            <v>0</v>
          </cell>
          <cell r="AR746">
            <v>24276.521288452153</v>
          </cell>
          <cell r="AS746">
            <v>0</v>
          </cell>
          <cell r="AT746">
            <v>0</v>
          </cell>
          <cell r="AU746">
            <v>17784.322</v>
          </cell>
          <cell r="AV746">
            <v>0.440095092773438</v>
          </cell>
          <cell r="AW746">
            <v>0</v>
          </cell>
          <cell r="AX746">
            <v>0</v>
          </cell>
          <cell r="AY746">
            <v>32.435099609375001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1190.7474999999999</v>
          </cell>
          <cell r="BE746">
            <v>468.79759374999998</v>
          </cell>
          <cell r="BF746">
            <v>4799.7790000000005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126212144</v>
          </cell>
          <cell r="BV746">
            <v>5288.62255859375</v>
          </cell>
          <cell r="BW746">
            <v>0</v>
          </cell>
          <cell r="BX746">
            <v>0</v>
          </cell>
          <cell r="BY746">
            <v>468814.53125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R746">
            <v>5.9989423442485847</v>
          </cell>
          <cell r="DS746">
            <v>20.10330536162855</v>
          </cell>
          <cell r="DT746">
            <v>3377.35864257813</v>
          </cell>
          <cell r="DV746">
            <v>0</v>
          </cell>
          <cell r="DW746">
            <v>0</v>
          </cell>
          <cell r="DX746">
            <v>0</v>
          </cell>
        </row>
        <row r="747">
          <cell r="A747" t="str">
            <v>WECCMEX2023</v>
          </cell>
          <cell r="B747" t="str">
            <v>WEST</v>
          </cell>
          <cell r="C747" t="str">
            <v>WECCMEX</v>
          </cell>
          <cell r="D747">
            <v>2023</v>
          </cell>
          <cell r="F747">
            <v>18490.8</v>
          </cell>
          <cell r="G747">
            <v>2816.28955078125</v>
          </cell>
          <cell r="H747">
            <v>4.9618741378784179</v>
          </cell>
          <cell r="I747">
            <v>0</v>
          </cell>
          <cell r="J747">
            <v>0</v>
          </cell>
          <cell r="K747">
            <v>3.0299741210937499</v>
          </cell>
          <cell r="L747">
            <v>0.20619999694824198</v>
          </cell>
          <cell r="M747">
            <v>0</v>
          </cell>
          <cell r="N747">
            <v>0</v>
          </cell>
          <cell r="O747">
            <v>8.7900001525878901E-2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0.78</v>
          </cell>
          <cell r="U747">
            <v>0.172899993896484</v>
          </cell>
          <cell r="V747">
            <v>0.68490002441406295</v>
          </cell>
          <cell r="W747">
            <v>0</v>
          </cell>
          <cell r="X747">
            <v>0</v>
          </cell>
          <cell r="Y747">
            <v>0</v>
          </cell>
          <cell r="Z747">
            <v>3.4187831268310545</v>
          </cell>
          <cell r="AA747">
            <v>0</v>
          </cell>
          <cell r="AB747">
            <v>0</v>
          </cell>
          <cell r="AC747">
            <v>2.43865087890625</v>
          </cell>
          <cell r="AD747">
            <v>0.17477359008789101</v>
          </cell>
          <cell r="AE747">
            <v>0</v>
          </cell>
          <cell r="AF747">
            <v>0</v>
          </cell>
          <cell r="AG747">
            <v>6.7992698669433596E-2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0.135930267333984</v>
          </cell>
          <cell r="AM747">
            <v>5.3515708923339803E-2</v>
          </cell>
          <cell r="AN747">
            <v>0.54791998291015598</v>
          </cell>
          <cell r="AO747">
            <v>0</v>
          </cell>
          <cell r="AP747">
            <v>0</v>
          </cell>
          <cell r="AQ747">
            <v>0</v>
          </cell>
          <cell r="AR747">
            <v>24670.696812805181</v>
          </cell>
          <cell r="AS747">
            <v>0</v>
          </cell>
          <cell r="AT747">
            <v>0</v>
          </cell>
          <cell r="AU747">
            <v>18178.508000000002</v>
          </cell>
          <cell r="AV747">
            <v>0.42786944580078101</v>
          </cell>
          <cell r="AW747">
            <v>0</v>
          </cell>
          <cell r="AX747">
            <v>0</v>
          </cell>
          <cell r="AY747">
            <v>32.435099609375001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1190.7492500000001</v>
          </cell>
          <cell r="BE747">
            <v>468.79759374999998</v>
          </cell>
          <cell r="BF747">
            <v>4799.7790000000005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129021160</v>
          </cell>
          <cell r="BV747">
            <v>5141.70703125</v>
          </cell>
          <cell r="BW747">
            <v>0</v>
          </cell>
          <cell r="BX747">
            <v>0</v>
          </cell>
          <cell r="BY747">
            <v>468814.53125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R747">
            <v>6.1898310904970932</v>
          </cell>
          <cell r="DS747">
            <v>20.202852074031142</v>
          </cell>
          <cell r="DT747">
            <v>3495.46508789063</v>
          </cell>
          <cell r="DV747">
            <v>0</v>
          </cell>
          <cell r="DW747">
            <v>0</v>
          </cell>
          <cell r="DX747">
            <v>0</v>
          </cell>
        </row>
        <row r="748">
          <cell r="A748" t="str">
            <v>WECCMEX2024</v>
          </cell>
          <cell r="B748" t="str">
            <v>WEST</v>
          </cell>
          <cell r="C748" t="str">
            <v>WECCMEX</v>
          </cell>
          <cell r="D748">
            <v>2024</v>
          </cell>
          <cell r="F748">
            <v>19183.727999999999</v>
          </cell>
          <cell r="G748">
            <v>2857.3876953125</v>
          </cell>
          <cell r="H748">
            <v>4.9619151535034174</v>
          </cell>
          <cell r="I748">
            <v>0</v>
          </cell>
          <cell r="J748">
            <v>0</v>
          </cell>
          <cell r="K748">
            <v>3.0300151367187498</v>
          </cell>
          <cell r="L748">
            <v>0.20619999694824198</v>
          </cell>
          <cell r="M748">
            <v>0</v>
          </cell>
          <cell r="N748">
            <v>0</v>
          </cell>
          <cell r="O748">
            <v>8.7900001525878901E-2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0.78</v>
          </cell>
          <cell r="U748">
            <v>0.172899993896484</v>
          </cell>
          <cell r="V748">
            <v>0.68490002441406295</v>
          </cell>
          <cell r="W748">
            <v>0</v>
          </cell>
          <cell r="X748">
            <v>0</v>
          </cell>
          <cell r="Y748">
            <v>0</v>
          </cell>
          <cell r="Z748">
            <v>3.4182287673950249</v>
          </cell>
          <cell r="AA748">
            <v>0</v>
          </cell>
          <cell r="AB748">
            <v>0</v>
          </cell>
          <cell r="AC748">
            <v>2.4382434082031299</v>
          </cell>
          <cell r="AD748">
            <v>0.174779907226563</v>
          </cell>
          <cell r="AE748">
            <v>0</v>
          </cell>
          <cell r="AF748">
            <v>0</v>
          </cell>
          <cell r="AG748">
            <v>6.7991470336914106E-2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0.13582972717285199</v>
          </cell>
          <cell r="AM748">
            <v>5.3464271545410197E-2</v>
          </cell>
          <cell r="AN748">
            <v>0.54791998291015598</v>
          </cell>
          <cell r="AO748">
            <v>0</v>
          </cell>
          <cell r="AP748">
            <v>0</v>
          </cell>
          <cell r="AQ748">
            <v>0</v>
          </cell>
          <cell r="AR748">
            <v>25099.293295532232</v>
          </cell>
          <cell r="AS748">
            <v>0</v>
          </cell>
          <cell r="AT748">
            <v>0</v>
          </cell>
          <cell r="AU748">
            <v>18590.498</v>
          </cell>
          <cell r="AV748">
            <v>0.5457135009765629</v>
          </cell>
          <cell r="AW748">
            <v>0</v>
          </cell>
          <cell r="AX748">
            <v>0</v>
          </cell>
          <cell r="AY748">
            <v>32.561675781250003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1193.12825</v>
          </cell>
          <cell r="BE748">
            <v>469.63015625000003</v>
          </cell>
          <cell r="BF748">
            <v>4812.9295000000002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131955920</v>
          </cell>
          <cell r="BV748">
            <v>6557.83935546875</v>
          </cell>
          <cell r="BW748">
            <v>0</v>
          </cell>
          <cell r="BX748">
            <v>0</v>
          </cell>
          <cell r="BY748">
            <v>470644.0625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R748">
            <v>6.3159031629653297</v>
          </cell>
          <cell r="DS748">
            <v>20.812781653598361</v>
          </cell>
          <cell r="DT748">
            <v>3585.58032226563</v>
          </cell>
          <cell r="DV748">
            <v>0</v>
          </cell>
          <cell r="DW748">
            <v>0</v>
          </cell>
          <cell r="DX748">
            <v>0</v>
          </cell>
        </row>
        <row r="749">
          <cell r="A749" t="str">
            <v>WECCMEX2025</v>
          </cell>
          <cell r="B749" t="str">
            <v>WEST</v>
          </cell>
          <cell r="C749" t="str">
            <v>WECCMEX</v>
          </cell>
          <cell r="D749">
            <v>2025</v>
          </cell>
          <cell r="F749">
            <v>19808.088</v>
          </cell>
          <cell r="G749">
            <v>2894.07592773438</v>
          </cell>
          <cell r="H749">
            <v>4.9618741378784179</v>
          </cell>
          <cell r="I749">
            <v>0</v>
          </cell>
          <cell r="J749">
            <v>0</v>
          </cell>
          <cell r="K749">
            <v>3.0299741210937499</v>
          </cell>
          <cell r="L749">
            <v>0.20619999694824198</v>
          </cell>
          <cell r="M749">
            <v>0</v>
          </cell>
          <cell r="N749">
            <v>0</v>
          </cell>
          <cell r="O749">
            <v>8.7900001525878901E-2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0.78</v>
          </cell>
          <cell r="U749">
            <v>0.172899993896484</v>
          </cell>
          <cell r="V749">
            <v>0.68490002441406295</v>
          </cell>
          <cell r="W749">
            <v>0</v>
          </cell>
          <cell r="X749">
            <v>0</v>
          </cell>
          <cell r="Y749">
            <v>0</v>
          </cell>
          <cell r="Z749">
            <v>3.4187831268310545</v>
          </cell>
          <cell r="AA749">
            <v>0</v>
          </cell>
          <cell r="AB749">
            <v>0</v>
          </cell>
          <cell r="AC749">
            <v>2.43865087890625</v>
          </cell>
          <cell r="AD749">
            <v>0.17477359008789101</v>
          </cell>
          <cell r="AE749">
            <v>0</v>
          </cell>
          <cell r="AF749">
            <v>0</v>
          </cell>
          <cell r="AG749">
            <v>6.7992698669433596E-2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0.135930267333984</v>
          </cell>
          <cell r="AM749">
            <v>5.3515708923339803E-2</v>
          </cell>
          <cell r="AN749">
            <v>0.54791998291015598</v>
          </cell>
          <cell r="AO749">
            <v>0</v>
          </cell>
          <cell r="AP749">
            <v>0</v>
          </cell>
          <cell r="AQ749">
            <v>0</v>
          </cell>
          <cell r="AR749">
            <v>25352.104699340824</v>
          </cell>
          <cell r="AS749">
            <v>0</v>
          </cell>
          <cell r="AT749">
            <v>0</v>
          </cell>
          <cell r="AU749">
            <v>18858.691999999999</v>
          </cell>
          <cell r="AV749">
            <v>1.65175598144531</v>
          </cell>
          <cell r="AW749">
            <v>0</v>
          </cell>
          <cell r="AX749">
            <v>0</v>
          </cell>
          <cell r="AY749">
            <v>32.435099609375001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1190.7492500000001</v>
          </cell>
          <cell r="BE749">
            <v>468.79759374999998</v>
          </cell>
          <cell r="BF749">
            <v>4799.7790000000005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133868616</v>
          </cell>
          <cell r="BV749">
            <v>19849.150390625</v>
          </cell>
          <cell r="BW749">
            <v>0</v>
          </cell>
          <cell r="BX749">
            <v>0</v>
          </cell>
          <cell r="BY749">
            <v>468814.53125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R749">
            <v>6.4176132216082671</v>
          </cell>
          <cell r="DS749">
            <v>21.451169805623426</v>
          </cell>
          <cell r="DT749">
            <v>3711.73583984375</v>
          </cell>
          <cell r="DV749">
            <v>0</v>
          </cell>
          <cell r="DW749">
            <v>0</v>
          </cell>
          <cell r="DX749">
            <v>0</v>
          </cell>
        </row>
        <row r="750">
          <cell r="A750" t="str">
            <v>WECCMEX2026</v>
          </cell>
          <cell r="B750" t="str">
            <v>WEST</v>
          </cell>
          <cell r="C750" t="str">
            <v>WECCMEX</v>
          </cell>
          <cell r="D750">
            <v>2026</v>
          </cell>
          <cell r="F750">
            <v>20502.240000000002</v>
          </cell>
          <cell r="G750">
            <v>2927.982421875</v>
          </cell>
          <cell r="H750">
            <v>4.9618741378784179</v>
          </cell>
          <cell r="I750">
            <v>0</v>
          </cell>
          <cell r="J750">
            <v>0</v>
          </cell>
          <cell r="K750">
            <v>3.0299741210937499</v>
          </cell>
          <cell r="L750">
            <v>0.20619999694824198</v>
          </cell>
          <cell r="M750">
            <v>0</v>
          </cell>
          <cell r="N750">
            <v>0</v>
          </cell>
          <cell r="O750">
            <v>8.7900001525878901E-2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0.78</v>
          </cell>
          <cell r="U750">
            <v>0.172899993896484</v>
          </cell>
          <cell r="V750">
            <v>0.68490002441406295</v>
          </cell>
          <cell r="W750">
            <v>0</v>
          </cell>
          <cell r="X750">
            <v>0</v>
          </cell>
          <cell r="Y750">
            <v>0</v>
          </cell>
          <cell r="Z750">
            <v>3.4187831268310545</v>
          </cell>
          <cell r="AA750">
            <v>0</v>
          </cell>
          <cell r="AB750">
            <v>0</v>
          </cell>
          <cell r="AC750">
            <v>2.43865087890625</v>
          </cell>
          <cell r="AD750">
            <v>0.17477359008789101</v>
          </cell>
          <cell r="AE750">
            <v>0</v>
          </cell>
          <cell r="AF750">
            <v>0</v>
          </cell>
          <cell r="AG750">
            <v>6.7992698669433596E-2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0.135930267333984</v>
          </cell>
          <cell r="AM750">
            <v>5.3515708923339803E-2</v>
          </cell>
          <cell r="AN750">
            <v>0.54791998291015598</v>
          </cell>
          <cell r="AO750">
            <v>0</v>
          </cell>
          <cell r="AP750">
            <v>0</v>
          </cell>
          <cell r="AQ750">
            <v>0</v>
          </cell>
          <cell r="AR750">
            <v>25649.12461352539</v>
          </cell>
          <cell r="AS750">
            <v>0</v>
          </cell>
          <cell r="AT750">
            <v>0</v>
          </cell>
          <cell r="AU750">
            <v>19154.894</v>
          </cell>
          <cell r="AV750">
            <v>2.4696701660156299</v>
          </cell>
          <cell r="AW750">
            <v>0</v>
          </cell>
          <cell r="AX750">
            <v>0</v>
          </cell>
          <cell r="AY750">
            <v>32.435099609375001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1190.7492500000001</v>
          </cell>
          <cell r="BE750">
            <v>468.79759374999998</v>
          </cell>
          <cell r="BF750">
            <v>4799.7790000000005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135979568</v>
          </cell>
          <cell r="BV750">
            <v>29678.025390625</v>
          </cell>
          <cell r="BW750">
            <v>0</v>
          </cell>
          <cell r="BX750">
            <v>0</v>
          </cell>
          <cell r="BY750">
            <v>468814.53125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R750">
            <v>6.3873920565772062</v>
          </cell>
          <cell r="DS750">
            <v>21.879231709101379</v>
          </cell>
          <cell r="DT750">
            <v>3849.08032226563</v>
          </cell>
          <cell r="DV750">
            <v>0</v>
          </cell>
          <cell r="DW750">
            <v>0</v>
          </cell>
          <cell r="DX750">
            <v>0</v>
          </cell>
        </row>
        <row r="751">
          <cell r="A751" t="str">
            <v>WECCMEX2027</v>
          </cell>
          <cell r="B751" t="str">
            <v>WEST</v>
          </cell>
          <cell r="C751" t="str">
            <v>WECCMEX</v>
          </cell>
          <cell r="D751">
            <v>2027</v>
          </cell>
          <cell r="F751">
            <v>21219.72</v>
          </cell>
          <cell r="G751">
            <v>2958.42846679688</v>
          </cell>
          <cell r="H751">
            <v>4.9618741378784179</v>
          </cell>
          <cell r="I751">
            <v>0</v>
          </cell>
          <cell r="J751">
            <v>0</v>
          </cell>
          <cell r="K751">
            <v>3.0299741210937499</v>
          </cell>
          <cell r="L751">
            <v>0.20619999694824198</v>
          </cell>
          <cell r="M751">
            <v>0</v>
          </cell>
          <cell r="N751">
            <v>0</v>
          </cell>
          <cell r="O751">
            <v>8.7900001525878901E-2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0.78</v>
          </cell>
          <cell r="U751">
            <v>0.172899993896484</v>
          </cell>
          <cell r="V751">
            <v>0.68490002441406295</v>
          </cell>
          <cell r="W751">
            <v>0</v>
          </cell>
          <cell r="X751">
            <v>0</v>
          </cell>
          <cell r="Y751">
            <v>0</v>
          </cell>
          <cell r="Z751">
            <v>3.4187831268310545</v>
          </cell>
          <cell r="AA751">
            <v>0</v>
          </cell>
          <cell r="AB751">
            <v>0</v>
          </cell>
          <cell r="AC751">
            <v>2.43865087890625</v>
          </cell>
          <cell r="AD751">
            <v>0.17477359008789101</v>
          </cell>
          <cell r="AE751">
            <v>0</v>
          </cell>
          <cell r="AF751">
            <v>0</v>
          </cell>
          <cell r="AG751">
            <v>6.7992698669433596E-2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0.135930267333984</v>
          </cell>
          <cell r="AM751">
            <v>5.3515708923339803E-2</v>
          </cell>
          <cell r="AN751">
            <v>0.54791998291015598</v>
          </cell>
          <cell r="AO751">
            <v>0</v>
          </cell>
          <cell r="AP751">
            <v>0</v>
          </cell>
          <cell r="AQ751">
            <v>0</v>
          </cell>
          <cell r="AR751">
            <v>25915.833214355473</v>
          </cell>
          <cell r="AS751">
            <v>0</v>
          </cell>
          <cell r="AT751">
            <v>0</v>
          </cell>
          <cell r="AU751">
            <v>19420.169999999998</v>
          </cell>
          <cell r="AV751">
            <v>3.9022709960937498</v>
          </cell>
          <cell r="AW751">
            <v>0</v>
          </cell>
          <cell r="AX751">
            <v>0</v>
          </cell>
          <cell r="AY751">
            <v>32.435099609375001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1190.7492500000001</v>
          </cell>
          <cell r="BE751">
            <v>468.79759374999998</v>
          </cell>
          <cell r="BF751">
            <v>4799.7790000000005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137870144</v>
          </cell>
          <cell r="BV751">
            <v>47514.66015625</v>
          </cell>
          <cell r="BW751">
            <v>0</v>
          </cell>
          <cell r="BX751">
            <v>0</v>
          </cell>
          <cell r="BY751">
            <v>468814.53125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R751">
            <v>6.5039765788595973</v>
          </cell>
          <cell r="DS751">
            <v>22.296788808740665</v>
          </cell>
          <cell r="DT751">
            <v>3984.69213867188</v>
          </cell>
          <cell r="DV751">
            <v>0</v>
          </cell>
          <cell r="DW751">
            <v>0</v>
          </cell>
          <cell r="DX751">
            <v>0</v>
          </cell>
        </row>
        <row r="752">
          <cell r="A752" t="str">
            <v>WECCMEX2028</v>
          </cell>
          <cell r="B752" t="str">
            <v>WEST</v>
          </cell>
          <cell r="C752" t="str">
            <v>WECCMEX</v>
          </cell>
          <cell r="D752">
            <v>2028</v>
          </cell>
          <cell r="F752">
            <v>22014.168000000001</v>
          </cell>
          <cell r="G752">
            <v>2985.1396484375</v>
          </cell>
          <cell r="H752">
            <v>4.9619151535034174</v>
          </cell>
          <cell r="I752">
            <v>0</v>
          </cell>
          <cell r="J752">
            <v>0</v>
          </cell>
          <cell r="K752">
            <v>3.0300151367187498</v>
          </cell>
          <cell r="L752">
            <v>0.20619999694824198</v>
          </cell>
          <cell r="M752">
            <v>0</v>
          </cell>
          <cell r="N752">
            <v>0</v>
          </cell>
          <cell r="O752">
            <v>8.7900001525878901E-2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0.78</v>
          </cell>
          <cell r="U752">
            <v>0.172899993896484</v>
          </cell>
          <cell r="V752">
            <v>0.68490002441406295</v>
          </cell>
          <cell r="W752">
            <v>0</v>
          </cell>
          <cell r="X752">
            <v>0</v>
          </cell>
          <cell r="Y752">
            <v>0</v>
          </cell>
          <cell r="Z752">
            <v>3.4182287673950249</v>
          </cell>
          <cell r="AA752">
            <v>0</v>
          </cell>
          <cell r="AB752">
            <v>0</v>
          </cell>
          <cell r="AC752">
            <v>2.4382434082031299</v>
          </cell>
          <cell r="AD752">
            <v>0.174779907226563</v>
          </cell>
          <cell r="AE752">
            <v>0</v>
          </cell>
          <cell r="AF752">
            <v>0</v>
          </cell>
          <cell r="AG752">
            <v>6.7991470336914106E-2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0.13582972717285199</v>
          </cell>
          <cell r="AM752">
            <v>5.3464271545410197E-2</v>
          </cell>
          <cell r="AN752">
            <v>0.54791998291015598</v>
          </cell>
          <cell r="AO752">
            <v>0</v>
          </cell>
          <cell r="AP752">
            <v>0</v>
          </cell>
          <cell r="AQ752">
            <v>0</v>
          </cell>
          <cell r="AR752">
            <v>26220.861383789066</v>
          </cell>
          <cell r="AS752">
            <v>0</v>
          </cell>
          <cell r="AT752">
            <v>0</v>
          </cell>
          <cell r="AU752">
            <v>19696.259999999998</v>
          </cell>
          <cell r="AV752">
            <v>15.0954423828125</v>
          </cell>
          <cell r="AW752">
            <v>0</v>
          </cell>
          <cell r="AX752">
            <v>0</v>
          </cell>
          <cell r="AY752">
            <v>33.818035156249998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1193.12825</v>
          </cell>
          <cell r="BE752">
            <v>469.63015625000003</v>
          </cell>
          <cell r="BF752">
            <v>4812.9295000000002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139836416</v>
          </cell>
          <cell r="BV752">
            <v>185727.03125</v>
          </cell>
          <cell r="BW752">
            <v>0</v>
          </cell>
          <cell r="BX752">
            <v>0</v>
          </cell>
          <cell r="BY752">
            <v>488824.875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R752">
            <v>6.7150797650591958</v>
          </cell>
          <cell r="DS752">
            <v>22.953143255675155</v>
          </cell>
          <cell r="DT752">
            <v>4151.302734375</v>
          </cell>
          <cell r="DV752">
            <v>0</v>
          </cell>
          <cell r="DW752">
            <v>0</v>
          </cell>
          <cell r="DX752">
            <v>0</v>
          </cell>
        </row>
        <row r="753">
          <cell r="A753" t="str">
            <v>WECCMEX2029</v>
          </cell>
          <cell r="B753" t="str">
            <v>WEST</v>
          </cell>
          <cell r="C753" t="str">
            <v>WECCMEX</v>
          </cell>
          <cell r="D753">
            <v>2029</v>
          </cell>
          <cell r="F753">
            <v>22731.407999999999</v>
          </cell>
          <cell r="G753">
            <v>3227.94360351563</v>
          </cell>
          <cell r="H753">
            <v>5.3618741378784183</v>
          </cell>
          <cell r="I753">
            <v>0</v>
          </cell>
          <cell r="J753">
            <v>0</v>
          </cell>
          <cell r="K753">
            <v>3.4299741210937502</v>
          </cell>
          <cell r="L753">
            <v>0.20619999694824198</v>
          </cell>
          <cell r="M753">
            <v>0</v>
          </cell>
          <cell r="N753">
            <v>0</v>
          </cell>
          <cell r="O753">
            <v>8.7900001525878901E-2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0.78</v>
          </cell>
          <cell r="U753">
            <v>0.172899993896484</v>
          </cell>
          <cell r="V753">
            <v>0.68490002441406295</v>
          </cell>
          <cell r="W753">
            <v>0</v>
          </cell>
          <cell r="X753">
            <v>0</v>
          </cell>
          <cell r="Y753">
            <v>0</v>
          </cell>
          <cell r="Z753">
            <v>3.8067831268310544</v>
          </cell>
          <cell r="AA753">
            <v>0</v>
          </cell>
          <cell r="AB753">
            <v>0</v>
          </cell>
          <cell r="AC753">
            <v>2.8266508789062499</v>
          </cell>
          <cell r="AD753">
            <v>0.17477359008789101</v>
          </cell>
          <cell r="AE753">
            <v>0</v>
          </cell>
          <cell r="AF753">
            <v>0</v>
          </cell>
          <cell r="AG753">
            <v>6.7992698669433596E-2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0.135930267333984</v>
          </cell>
          <cell r="AM753">
            <v>5.3515708923339803E-2</v>
          </cell>
          <cell r="AN753">
            <v>0.54791998291015598</v>
          </cell>
          <cell r="AO753">
            <v>0</v>
          </cell>
          <cell r="AP753">
            <v>0</v>
          </cell>
          <cell r="AQ753">
            <v>0</v>
          </cell>
          <cell r="AR753">
            <v>28276.78659399414</v>
          </cell>
          <cell r="AS753">
            <v>0</v>
          </cell>
          <cell r="AT753">
            <v>0</v>
          </cell>
          <cell r="AU753">
            <v>21781.748</v>
          </cell>
          <cell r="AV753">
            <v>3.2776506347656298</v>
          </cell>
          <cell r="AW753">
            <v>0</v>
          </cell>
          <cell r="AX753">
            <v>0</v>
          </cell>
          <cell r="AY753">
            <v>32.435099609375001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1190.7492500000001</v>
          </cell>
          <cell r="BE753">
            <v>468.79759374999998</v>
          </cell>
          <cell r="BF753">
            <v>4799.7790000000005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152610896</v>
          </cell>
          <cell r="BV753">
            <v>39516.828125</v>
          </cell>
          <cell r="BW753">
            <v>0</v>
          </cell>
          <cell r="BX753">
            <v>0</v>
          </cell>
          <cell r="BY753">
            <v>468814.53125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400000</v>
          </cell>
          <cell r="DF753">
            <v>0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R753">
            <v>6.9579198001694449</v>
          </cell>
          <cell r="DS753">
            <v>23.481629862288958</v>
          </cell>
          <cell r="DT753">
            <v>4257.2900390625</v>
          </cell>
          <cell r="DV753">
            <v>0</v>
          </cell>
          <cell r="DW753">
            <v>0</v>
          </cell>
          <cell r="DX753">
            <v>0</v>
          </cell>
        </row>
        <row r="754">
          <cell r="A754" t="str">
            <v>WECCMEX2030</v>
          </cell>
          <cell r="B754" t="str">
            <v>WEST</v>
          </cell>
          <cell r="C754" t="str">
            <v>WECCMEX</v>
          </cell>
          <cell r="D754">
            <v>2030</v>
          </cell>
          <cell r="F754">
            <v>23527.727999999999</v>
          </cell>
          <cell r="G754">
            <v>3270.150390625</v>
          </cell>
          <cell r="H754">
            <v>5.3618741378784183</v>
          </cell>
          <cell r="I754">
            <v>0</v>
          </cell>
          <cell r="J754">
            <v>0</v>
          </cell>
          <cell r="K754">
            <v>3.4299741210937502</v>
          </cell>
          <cell r="L754">
            <v>0.20619999694824198</v>
          </cell>
          <cell r="M754">
            <v>0</v>
          </cell>
          <cell r="N754">
            <v>0</v>
          </cell>
          <cell r="O754">
            <v>8.7900001525878901E-2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0.78</v>
          </cell>
          <cell r="U754">
            <v>0.172899993896484</v>
          </cell>
          <cell r="V754">
            <v>0.68490002441406295</v>
          </cell>
          <cell r="W754">
            <v>0</v>
          </cell>
          <cell r="X754">
            <v>0</v>
          </cell>
          <cell r="Y754">
            <v>0</v>
          </cell>
          <cell r="Z754">
            <v>3.8067831268310544</v>
          </cell>
          <cell r="AA754">
            <v>0</v>
          </cell>
          <cell r="AB754">
            <v>0</v>
          </cell>
          <cell r="AC754">
            <v>2.8266508789062499</v>
          </cell>
          <cell r="AD754">
            <v>0.17477359008789101</v>
          </cell>
          <cell r="AE754">
            <v>0</v>
          </cell>
          <cell r="AF754">
            <v>0</v>
          </cell>
          <cell r="AG754">
            <v>6.7992698669433596E-2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0.135930267333984</v>
          </cell>
          <cell r="AM754">
            <v>5.3515708923339803E-2</v>
          </cell>
          <cell r="AN754">
            <v>0.54791998291015598</v>
          </cell>
          <cell r="AO754">
            <v>0</v>
          </cell>
          <cell r="AP754">
            <v>0</v>
          </cell>
          <cell r="AQ754">
            <v>0</v>
          </cell>
          <cell r="AR754">
            <v>28646.517245605472</v>
          </cell>
          <cell r="AS754">
            <v>0</v>
          </cell>
          <cell r="AT754">
            <v>0</v>
          </cell>
          <cell r="AU754">
            <v>22147.274000000001</v>
          </cell>
          <cell r="AV754">
            <v>7.1290541992187499</v>
          </cell>
          <cell r="AW754">
            <v>0</v>
          </cell>
          <cell r="AX754">
            <v>0</v>
          </cell>
          <cell r="AY754">
            <v>32.788347656249996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1190.7492500000001</v>
          </cell>
          <cell r="BE754">
            <v>468.79759374999998</v>
          </cell>
          <cell r="BF754">
            <v>4799.7790000000005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155215408</v>
          </cell>
          <cell r="BV754">
            <v>87674.7734375</v>
          </cell>
          <cell r="BW754">
            <v>0</v>
          </cell>
          <cell r="BX754">
            <v>0</v>
          </cell>
          <cell r="BY754">
            <v>473956.0625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R754">
            <v>7.2091159596732819</v>
          </cell>
          <cell r="DS754">
            <v>24.084251381687938</v>
          </cell>
          <cell r="DT754">
            <v>4407.30078125</v>
          </cell>
          <cell r="DV754">
            <v>0</v>
          </cell>
          <cell r="DW754">
            <v>0</v>
          </cell>
          <cell r="DX754">
            <v>0</v>
          </cell>
        </row>
        <row r="755">
          <cell r="A755" t="str">
            <v>WECCMEX2031</v>
          </cell>
          <cell r="B755" t="str">
            <v>WEST</v>
          </cell>
          <cell r="C755" t="str">
            <v>WECCMEX</v>
          </cell>
          <cell r="D755">
            <v>2031</v>
          </cell>
          <cell r="F755">
            <v>24349.727999999999</v>
          </cell>
          <cell r="G755">
            <v>3464.91430664063</v>
          </cell>
          <cell r="H755">
            <v>5.7618741378784186</v>
          </cell>
          <cell r="I755">
            <v>0</v>
          </cell>
          <cell r="J755">
            <v>0</v>
          </cell>
          <cell r="K755">
            <v>3.8299741210937501</v>
          </cell>
          <cell r="L755">
            <v>0.20619999694824198</v>
          </cell>
          <cell r="M755">
            <v>0</v>
          </cell>
          <cell r="N755">
            <v>0</v>
          </cell>
          <cell r="O755">
            <v>8.7900001525878901E-2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0.78</v>
          </cell>
          <cell r="U755">
            <v>0.172899993896484</v>
          </cell>
          <cell r="V755">
            <v>0.68490002441406295</v>
          </cell>
          <cell r="W755">
            <v>0</v>
          </cell>
          <cell r="X755">
            <v>0</v>
          </cell>
          <cell r="Y755">
            <v>0</v>
          </cell>
          <cell r="Z755">
            <v>4.1915509490966798</v>
          </cell>
          <cell r="AA755">
            <v>0</v>
          </cell>
          <cell r="AB755">
            <v>0</v>
          </cell>
          <cell r="AC755">
            <v>3.2146508789062498</v>
          </cell>
          <cell r="AD755">
            <v>0.17477359008789101</v>
          </cell>
          <cell r="AE755">
            <v>0</v>
          </cell>
          <cell r="AF755">
            <v>0</v>
          </cell>
          <cell r="AG755">
            <v>6.7992698669433596E-2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0.13269808959960899</v>
          </cell>
          <cell r="AM755">
            <v>5.3515708923339803E-2</v>
          </cell>
          <cell r="AN755">
            <v>0.54791998291015598</v>
          </cell>
          <cell r="AO755">
            <v>0</v>
          </cell>
          <cell r="AP755">
            <v>0</v>
          </cell>
          <cell r="AQ755">
            <v>0</v>
          </cell>
          <cell r="AR755">
            <v>30352.648551269529</v>
          </cell>
          <cell r="AS755">
            <v>0</v>
          </cell>
          <cell r="AT755">
            <v>0</v>
          </cell>
          <cell r="AU755">
            <v>23884.806</v>
          </cell>
          <cell r="AV755">
            <v>4.39560791015625</v>
          </cell>
          <cell r="AW755">
            <v>0</v>
          </cell>
          <cell r="AX755">
            <v>0</v>
          </cell>
          <cell r="AY755">
            <v>32.435099609375001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1162.43525</v>
          </cell>
          <cell r="BE755">
            <v>468.79759374999998</v>
          </cell>
          <cell r="BF755">
            <v>4799.7790000000005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164836640</v>
          </cell>
          <cell r="BV755">
            <v>53060.00390625</v>
          </cell>
          <cell r="BW755">
            <v>0</v>
          </cell>
          <cell r="BX755">
            <v>0</v>
          </cell>
          <cell r="BY755">
            <v>468814.53125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400000</v>
          </cell>
          <cell r="DF755">
            <v>0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R755">
            <v>7.4043307361761315</v>
          </cell>
          <cell r="DS755">
            <v>24.659646855282922</v>
          </cell>
          <cell r="DT755">
            <v>4562.26318359375</v>
          </cell>
          <cell r="DV755">
            <v>0</v>
          </cell>
          <cell r="DW755">
            <v>0</v>
          </cell>
          <cell r="DX755">
            <v>0</v>
          </cell>
        </row>
        <row r="756">
          <cell r="A756" t="str">
            <v>WECCMEX2032</v>
          </cell>
          <cell r="B756" t="str">
            <v>WEST</v>
          </cell>
          <cell r="C756" t="str">
            <v>WECCMEX</v>
          </cell>
          <cell r="D756">
            <v>2032</v>
          </cell>
          <cell r="F756">
            <v>25260.48</v>
          </cell>
          <cell r="G756">
            <v>3524.89794921875</v>
          </cell>
          <cell r="H756">
            <v>5.761915153503419</v>
          </cell>
          <cell r="I756">
            <v>0</v>
          </cell>
          <cell r="J756">
            <v>0</v>
          </cell>
          <cell r="K756">
            <v>3.83001513671875</v>
          </cell>
          <cell r="L756">
            <v>0.20619999694824198</v>
          </cell>
          <cell r="M756">
            <v>0</v>
          </cell>
          <cell r="N756">
            <v>0</v>
          </cell>
          <cell r="O756">
            <v>8.7900001525878901E-2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0.78</v>
          </cell>
          <cell r="U756">
            <v>0.172899993896484</v>
          </cell>
          <cell r="V756">
            <v>0.68490002441406295</v>
          </cell>
          <cell r="W756">
            <v>0</v>
          </cell>
          <cell r="X756">
            <v>0</v>
          </cell>
          <cell r="Y756">
            <v>0</v>
          </cell>
          <cell r="Z756">
            <v>4.1909990463256888</v>
          </cell>
          <cell r="AA756">
            <v>0</v>
          </cell>
          <cell r="AB756">
            <v>0</v>
          </cell>
          <cell r="AC756">
            <v>3.2142434082031301</v>
          </cell>
          <cell r="AD756">
            <v>0.174779907226563</v>
          </cell>
          <cell r="AE756">
            <v>0</v>
          </cell>
          <cell r="AF756">
            <v>0</v>
          </cell>
          <cell r="AG756">
            <v>6.7991470336914106E-2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0.13260000610351599</v>
          </cell>
          <cell r="AM756">
            <v>5.3464271545410197E-2</v>
          </cell>
          <cell r="AN756">
            <v>0.54791998291015598</v>
          </cell>
          <cell r="AO756">
            <v>0</v>
          </cell>
          <cell r="AP756">
            <v>0</v>
          </cell>
          <cell r="AQ756">
            <v>0</v>
          </cell>
          <cell r="AR756">
            <v>30962.703791015629</v>
          </cell>
          <cell r="AS756">
            <v>0</v>
          </cell>
          <cell r="AT756">
            <v>0</v>
          </cell>
          <cell r="AU756">
            <v>24475.198</v>
          </cell>
          <cell r="AV756">
            <v>7.6260839843749997</v>
          </cell>
          <cell r="AW756">
            <v>0</v>
          </cell>
          <cell r="AX756">
            <v>0</v>
          </cell>
          <cell r="AY756">
            <v>32.561675781250003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1164.7583749999999</v>
          </cell>
          <cell r="BE756">
            <v>469.63015625000003</v>
          </cell>
          <cell r="BF756">
            <v>4812.9295000000002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169025728</v>
          </cell>
          <cell r="BV756">
            <v>92454.140625</v>
          </cell>
          <cell r="BW756">
            <v>0</v>
          </cell>
          <cell r="BX756">
            <v>0</v>
          </cell>
          <cell r="BY756">
            <v>470644.0625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R756">
            <v>7.5981650260959093</v>
          </cell>
          <cell r="DS756">
            <v>25.258457741751496</v>
          </cell>
          <cell r="DT756">
            <v>4732.693359375</v>
          </cell>
          <cell r="DV756">
            <v>0</v>
          </cell>
          <cell r="DW756">
            <v>0</v>
          </cell>
          <cell r="DX756">
            <v>0</v>
          </cell>
        </row>
        <row r="757">
          <cell r="A757" t="str">
            <v>WECCMEX2033</v>
          </cell>
          <cell r="B757" t="str">
            <v>WEST</v>
          </cell>
          <cell r="C757" t="str">
            <v>WECCMEX</v>
          </cell>
          <cell r="D757">
            <v>2033</v>
          </cell>
          <cell r="F757">
            <v>26083.488000000001</v>
          </cell>
          <cell r="G757">
            <v>3694.515625</v>
          </cell>
          <cell r="H757">
            <v>6.1618741378784181</v>
          </cell>
          <cell r="I757">
            <v>0</v>
          </cell>
          <cell r="J757">
            <v>0</v>
          </cell>
          <cell r="K757">
            <v>4.2299741210937496</v>
          </cell>
          <cell r="L757">
            <v>0.20619999694824198</v>
          </cell>
          <cell r="M757">
            <v>0</v>
          </cell>
          <cell r="N757">
            <v>0</v>
          </cell>
          <cell r="O757">
            <v>8.7900001525878901E-2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0.78</v>
          </cell>
          <cell r="U757">
            <v>0.172899993896484</v>
          </cell>
          <cell r="V757">
            <v>0.68490002441406295</v>
          </cell>
          <cell r="W757">
            <v>0</v>
          </cell>
          <cell r="X757">
            <v>0</v>
          </cell>
          <cell r="Y757">
            <v>0</v>
          </cell>
          <cell r="Z757">
            <v>4.5795509490966797</v>
          </cell>
          <cell r="AA757">
            <v>0</v>
          </cell>
          <cell r="AB757">
            <v>0</v>
          </cell>
          <cell r="AC757">
            <v>3.6026508789062501</v>
          </cell>
          <cell r="AD757">
            <v>0.17477359008789101</v>
          </cell>
          <cell r="AE757">
            <v>0</v>
          </cell>
          <cell r="AF757">
            <v>0</v>
          </cell>
          <cell r="AG757">
            <v>6.7992698669433596E-2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0.13269808959960899</v>
          </cell>
          <cell r="AM757">
            <v>5.3515708923339803E-2</v>
          </cell>
          <cell r="AN757">
            <v>0.54791998291015598</v>
          </cell>
          <cell r="AO757">
            <v>0</v>
          </cell>
          <cell r="AP757">
            <v>0</v>
          </cell>
          <cell r="AQ757">
            <v>0</v>
          </cell>
          <cell r="AR757">
            <v>32363.956387207036</v>
          </cell>
          <cell r="AS757">
            <v>0</v>
          </cell>
          <cell r="AT757">
            <v>0</v>
          </cell>
          <cell r="AU757">
            <v>25894.560000000001</v>
          </cell>
          <cell r="AV757">
            <v>5.9494438476562497</v>
          </cell>
          <cell r="AW757">
            <v>0</v>
          </cell>
          <cell r="AX757">
            <v>0</v>
          </cell>
          <cell r="AY757">
            <v>32.435099609375001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1162.43525</v>
          </cell>
          <cell r="BE757">
            <v>468.79759374999998</v>
          </cell>
          <cell r="BF757">
            <v>4799.7790000000005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176450192</v>
          </cell>
          <cell r="BV757">
            <v>72205.859375</v>
          </cell>
          <cell r="BW757">
            <v>0</v>
          </cell>
          <cell r="BX757">
            <v>0</v>
          </cell>
          <cell r="BY757">
            <v>468814.53125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400000</v>
          </cell>
          <cell r="DF757">
            <v>0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R757">
            <v>7.7480575934992464</v>
          </cell>
          <cell r="DS757">
            <v>25.90218621569764</v>
          </cell>
          <cell r="DT757">
            <v>4930.36767578125</v>
          </cell>
          <cell r="DV757">
            <v>0</v>
          </cell>
          <cell r="DW757">
            <v>0</v>
          </cell>
          <cell r="DX757">
            <v>0</v>
          </cell>
        </row>
        <row r="758">
          <cell r="A758" t="str">
            <v>WECCMEX2034</v>
          </cell>
          <cell r="B758" t="str">
            <v>WEST</v>
          </cell>
          <cell r="C758" t="str">
            <v>WECCMEX</v>
          </cell>
          <cell r="D758">
            <v>2034</v>
          </cell>
          <cell r="F758">
            <v>26999.016</v>
          </cell>
          <cell r="G758">
            <v>3766.04833984375</v>
          </cell>
          <cell r="H758">
            <v>6.1618741378784181</v>
          </cell>
          <cell r="I758">
            <v>0</v>
          </cell>
          <cell r="J758">
            <v>0</v>
          </cell>
          <cell r="K758">
            <v>4.2299741210937496</v>
          </cell>
          <cell r="L758">
            <v>0.20619999694824198</v>
          </cell>
          <cell r="M758">
            <v>0</v>
          </cell>
          <cell r="N758">
            <v>0</v>
          </cell>
          <cell r="O758">
            <v>8.7900001525878901E-2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0.78</v>
          </cell>
          <cell r="U758">
            <v>0.172899993896484</v>
          </cell>
          <cell r="V758">
            <v>0.68490002441406295</v>
          </cell>
          <cell r="W758">
            <v>0</v>
          </cell>
          <cell r="X758">
            <v>0</v>
          </cell>
          <cell r="Y758">
            <v>0</v>
          </cell>
          <cell r="Z758">
            <v>4.5795509490966797</v>
          </cell>
          <cell r="AA758">
            <v>0</v>
          </cell>
          <cell r="AB758">
            <v>0</v>
          </cell>
          <cell r="AC758">
            <v>3.6026508789062501</v>
          </cell>
          <cell r="AD758">
            <v>0.17477359008789101</v>
          </cell>
          <cell r="AE758">
            <v>0</v>
          </cell>
          <cell r="AF758">
            <v>0</v>
          </cell>
          <cell r="AG758">
            <v>6.7992698669433596E-2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0.13269808959960899</v>
          </cell>
          <cell r="AM758">
            <v>5.3515708923339803E-2</v>
          </cell>
          <cell r="AN758">
            <v>0.54791998291015598</v>
          </cell>
          <cell r="AO758">
            <v>0</v>
          </cell>
          <cell r="AP758">
            <v>0</v>
          </cell>
          <cell r="AQ758">
            <v>0</v>
          </cell>
          <cell r="AR758">
            <v>32990.582364257811</v>
          </cell>
          <cell r="AS758">
            <v>0</v>
          </cell>
          <cell r="AT758">
            <v>0</v>
          </cell>
          <cell r="AU758">
            <v>26515.777999999998</v>
          </cell>
          <cell r="AV758">
            <v>11.3574208984375</v>
          </cell>
          <cell r="AW758">
            <v>0</v>
          </cell>
          <cell r="AX758">
            <v>0</v>
          </cell>
          <cell r="AY758">
            <v>32.435099609375001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1162.43525</v>
          </cell>
          <cell r="BE758">
            <v>468.79759374999998</v>
          </cell>
          <cell r="BF758">
            <v>4799.7790000000005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180851504</v>
          </cell>
          <cell r="BV758">
            <v>138224.234375</v>
          </cell>
          <cell r="BW758">
            <v>0</v>
          </cell>
          <cell r="BX758">
            <v>0</v>
          </cell>
          <cell r="BY758">
            <v>468814.53125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R758">
            <v>7.881367964736417</v>
          </cell>
          <cell r="DS758">
            <v>26.55858960083162</v>
          </cell>
          <cell r="DT758">
            <v>5103.517578125</v>
          </cell>
          <cell r="DV758">
            <v>0</v>
          </cell>
          <cell r="DW758">
            <v>0</v>
          </cell>
          <cell r="DX758">
            <v>0</v>
          </cell>
        </row>
        <row r="759">
          <cell r="A759" t="str">
            <v>WECCMEX2035</v>
          </cell>
          <cell r="B759" t="str">
            <v>WEST</v>
          </cell>
          <cell r="C759" t="str">
            <v>WECCMEX</v>
          </cell>
          <cell r="D759">
            <v>2035</v>
          </cell>
          <cell r="F759">
            <v>27941.495999999999</v>
          </cell>
          <cell r="G759">
            <v>3927.80297851563</v>
          </cell>
          <cell r="H759">
            <v>6.5618741378784184</v>
          </cell>
          <cell r="I759">
            <v>0</v>
          </cell>
          <cell r="J759">
            <v>0</v>
          </cell>
          <cell r="K759">
            <v>4.62997412109375</v>
          </cell>
          <cell r="L759">
            <v>0.20619999694824198</v>
          </cell>
          <cell r="M759">
            <v>0</v>
          </cell>
          <cell r="N759">
            <v>0</v>
          </cell>
          <cell r="O759">
            <v>8.7900001525878901E-2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0.78</v>
          </cell>
          <cell r="U759">
            <v>0.172899993896484</v>
          </cell>
          <cell r="V759">
            <v>0.68490002441406295</v>
          </cell>
          <cell r="W759">
            <v>0</v>
          </cell>
          <cell r="X759">
            <v>0</v>
          </cell>
          <cell r="Y759">
            <v>0</v>
          </cell>
          <cell r="Z759">
            <v>4.9675509490966796</v>
          </cell>
          <cell r="AA759">
            <v>0</v>
          </cell>
          <cell r="AB759">
            <v>0</v>
          </cell>
          <cell r="AC759">
            <v>3.99065087890625</v>
          </cell>
          <cell r="AD759">
            <v>0.17477359008789101</v>
          </cell>
          <cell r="AE759">
            <v>0</v>
          </cell>
          <cell r="AF759">
            <v>0</v>
          </cell>
          <cell r="AG759">
            <v>6.7992698669433596E-2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0.13269808959960899</v>
          </cell>
          <cell r="AM759">
            <v>5.3515708923339803E-2</v>
          </cell>
          <cell r="AN759">
            <v>0.54791998291015598</v>
          </cell>
          <cell r="AO759">
            <v>0</v>
          </cell>
          <cell r="AP759">
            <v>0</v>
          </cell>
          <cell r="AQ759">
            <v>0</v>
          </cell>
          <cell r="AR759">
            <v>34407.554529296875</v>
          </cell>
          <cell r="AS759">
            <v>0</v>
          </cell>
          <cell r="AT759">
            <v>0</v>
          </cell>
          <cell r="AU759">
            <v>27935.324000000001</v>
          </cell>
          <cell r="AV759">
            <v>8.7835859374999998</v>
          </cell>
          <cell r="AW759">
            <v>0</v>
          </cell>
          <cell r="AX759">
            <v>0</v>
          </cell>
          <cell r="AY759">
            <v>32.435099609375001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1162.43525</v>
          </cell>
          <cell r="BE759">
            <v>468.79759374999998</v>
          </cell>
          <cell r="BF759">
            <v>4799.7790000000005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188395296</v>
          </cell>
          <cell r="BV759">
            <v>106880.5625</v>
          </cell>
          <cell r="BW759">
            <v>0</v>
          </cell>
          <cell r="BX759">
            <v>0</v>
          </cell>
          <cell r="BY759">
            <v>468814.53125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400000</v>
          </cell>
          <cell r="DF759">
            <v>0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R759">
            <v>7.9328911428871347</v>
          </cell>
          <cell r="DS759">
            <v>27.234300744597494</v>
          </cell>
          <cell r="DT759">
            <v>5233.560546875</v>
          </cell>
          <cell r="DV759">
            <v>0</v>
          </cell>
          <cell r="DW759">
            <v>0</v>
          </cell>
          <cell r="DX759">
            <v>0</v>
          </cell>
        </row>
        <row r="760">
          <cell r="A760" t="str">
            <v>WECCNWPP2008</v>
          </cell>
          <cell r="B760" t="str">
            <v>WEST</v>
          </cell>
          <cell r="C760" t="str">
            <v>WECCNWPP</v>
          </cell>
          <cell r="D760">
            <v>2008</v>
          </cell>
          <cell r="N760">
            <v>0</v>
          </cell>
          <cell r="O760">
            <v>0.415858734130859</v>
          </cell>
          <cell r="P760">
            <v>0</v>
          </cell>
          <cell r="Q760">
            <v>0</v>
          </cell>
          <cell r="R760">
            <v>0</v>
          </cell>
          <cell r="S760">
            <v>1.60000002384186E-3</v>
          </cell>
          <cell r="T760">
            <v>35.155410156249999</v>
          </cell>
          <cell r="U760">
            <v>2.6858151855468799</v>
          </cell>
          <cell r="V760">
            <v>0.29301715087890601</v>
          </cell>
          <cell r="W760">
            <v>0.46144125366210897</v>
          </cell>
          <cell r="X760">
            <v>7.1630054712295502E-4</v>
          </cell>
          <cell r="Y760">
            <v>0.22130755615234401</v>
          </cell>
          <cell r="Z760">
            <v>35.21845378036798</v>
          </cell>
          <cell r="AA760">
            <v>8.0529985351562505</v>
          </cell>
          <cell r="AB760">
            <v>0</v>
          </cell>
          <cell r="AC760">
            <v>6.525072265625</v>
          </cell>
          <cell r="AD760">
            <v>2.3748825683593799</v>
          </cell>
          <cell r="AE760">
            <v>0.574093811035156</v>
          </cell>
          <cell r="AF760">
            <v>0</v>
          </cell>
          <cell r="AG760">
            <v>0.33533944702148399</v>
          </cell>
          <cell r="AH760">
            <v>0</v>
          </cell>
          <cell r="AI760">
            <v>0</v>
          </cell>
          <cell r="AJ760">
            <v>0</v>
          </cell>
          <cell r="AK760">
            <v>1.1721454858779901E-3</v>
          </cell>
          <cell r="AL760">
            <v>14.88728515625</v>
          </cell>
          <cell r="AM760">
            <v>0.71769647216796895</v>
          </cell>
          <cell r="AN760">
            <v>0.23441371154785198</v>
          </cell>
          <cell r="AO760">
            <v>0.23072062683105499</v>
          </cell>
          <cell r="AP760">
            <v>1.75952509045601E-4</v>
          </cell>
          <cell r="AQ760">
            <v>0.22130755615234401</v>
          </cell>
          <cell r="AR760">
            <v>253929.41200452996</v>
          </cell>
          <cell r="AS760">
            <v>69297.808000000005</v>
          </cell>
          <cell r="AT760">
            <v>0</v>
          </cell>
          <cell r="AU760">
            <v>33838.800000000003</v>
          </cell>
          <cell r="AV760">
            <v>1075.35625</v>
          </cell>
          <cell r="AW760">
            <v>268.57859374999998</v>
          </cell>
          <cell r="AX760">
            <v>0</v>
          </cell>
          <cell r="AY760">
            <v>32.766962890625003</v>
          </cell>
          <cell r="AZ760">
            <v>0</v>
          </cell>
          <cell r="BA760">
            <v>0</v>
          </cell>
          <cell r="BB760">
            <v>0</v>
          </cell>
          <cell r="BC760">
            <v>2.5600233078002903E-2</v>
          </cell>
          <cell r="BD760">
            <v>128780.38400000001</v>
          </cell>
          <cell r="BE760">
            <v>6179.5185000000001</v>
          </cell>
          <cell r="BF760">
            <v>2051.0837499999998</v>
          </cell>
          <cell r="BG760">
            <v>2025.84</v>
          </cell>
          <cell r="BH760">
            <v>1.3997962646484401</v>
          </cell>
          <cell r="BI760">
            <v>-155.13298437500001</v>
          </cell>
          <cell r="BJ760">
            <v>0</v>
          </cell>
          <cell r="BK760">
            <v>0</v>
          </cell>
          <cell r="BL760">
            <v>1.01528576660156</v>
          </cell>
          <cell r="BM760">
            <v>0</v>
          </cell>
          <cell r="BN760">
            <v>1191.9802500000001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770553856</v>
          </cell>
          <cell r="BT760">
            <v>0</v>
          </cell>
          <cell r="BU760">
            <v>252274064</v>
          </cell>
          <cell r="BV760">
            <v>10662070</v>
          </cell>
          <cell r="BW760">
            <v>2964417.75</v>
          </cell>
          <cell r="BX760">
            <v>0</v>
          </cell>
          <cell r="BY760">
            <v>381075.96875</v>
          </cell>
          <cell r="BZ760">
            <v>0</v>
          </cell>
          <cell r="CA760">
            <v>0</v>
          </cell>
          <cell r="CB760">
            <v>0</v>
          </cell>
          <cell r="CC760">
            <v>270.18484497070301</v>
          </cell>
          <cell r="CD760">
            <v>0</v>
          </cell>
          <cell r="CE760">
            <v>0</v>
          </cell>
          <cell r="CF760">
            <v>9953.8984375</v>
          </cell>
          <cell r="CG760">
            <v>0</v>
          </cell>
          <cell r="CH760">
            <v>9368445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200000</v>
          </cell>
          <cell r="CN760">
            <v>0</v>
          </cell>
          <cell r="CO760">
            <v>1506000</v>
          </cell>
          <cell r="CP760">
            <v>170000</v>
          </cell>
          <cell r="CQ760">
            <v>0</v>
          </cell>
          <cell r="CR760">
            <v>122900</v>
          </cell>
          <cell r="CS760">
            <v>860392</v>
          </cell>
          <cell r="CT760">
            <v>2700</v>
          </cell>
          <cell r="CU760">
            <v>12000</v>
          </cell>
          <cell r="CV760">
            <v>0</v>
          </cell>
          <cell r="CW760">
            <v>1506</v>
          </cell>
          <cell r="CX760">
            <v>30000</v>
          </cell>
          <cell r="CY760">
            <v>0</v>
          </cell>
          <cell r="CZ760">
            <v>2700</v>
          </cell>
          <cell r="DA760">
            <v>0</v>
          </cell>
          <cell r="DB760">
            <v>193800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Q760" t="str">
            <v xml:space="preserve"> 5/13/2010 1:41:36 PM</v>
          </cell>
          <cell r="DR760" t="str">
            <v xml:space="preserve"> 5/13/2010 1:41:36 PM</v>
          </cell>
          <cell r="DS760" t="str">
            <v xml:space="preserve"> 5/13/2010 1:41:36 PM</v>
          </cell>
          <cell r="DT760">
            <v>45422.304077148401</v>
          </cell>
          <cell r="DU760" t="str">
            <v xml:space="preserve"> 5/13/2010 1:41:36 PM</v>
          </cell>
          <cell r="DV760">
            <v>1.1266596679687499</v>
          </cell>
          <cell r="DW760">
            <v>1.06329553222656</v>
          </cell>
          <cell r="DX760">
            <v>9339.9879999999994</v>
          </cell>
        </row>
        <row r="761">
          <cell r="A761" t="str">
            <v>WECCNWPP2009</v>
          </cell>
          <cell r="B761" t="str">
            <v>WEST</v>
          </cell>
          <cell r="C761" t="str">
            <v>WECCNWPP</v>
          </cell>
          <cell r="D761">
            <v>2009</v>
          </cell>
          <cell r="F761">
            <v>243326.88</v>
          </cell>
          <cell r="G761">
            <v>28801.400764465299</v>
          </cell>
          <cell r="H761">
            <v>63.475796458601948</v>
          </cell>
          <cell r="I761">
            <v>9.9427021484374993</v>
          </cell>
          <cell r="J761">
            <v>0</v>
          </cell>
          <cell r="K761">
            <v>8.2306875000000002</v>
          </cell>
          <cell r="L761">
            <v>2.8320305175781302</v>
          </cell>
          <cell r="M761">
            <v>0.744029174804688</v>
          </cell>
          <cell r="N761">
            <v>0</v>
          </cell>
          <cell r="O761">
            <v>0.42477203369140604</v>
          </cell>
          <cell r="P761">
            <v>0</v>
          </cell>
          <cell r="Q761">
            <v>0</v>
          </cell>
          <cell r="R761">
            <v>0</v>
          </cell>
          <cell r="S761">
            <v>1.60000002384186E-3</v>
          </cell>
          <cell r="T761">
            <v>35.047296875000001</v>
          </cell>
          <cell r="U761">
            <v>4.0257431640624999</v>
          </cell>
          <cell r="V761">
            <v>0.35571755981445302</v>
          </cell>
          <cell r="W761">
            <v>0.52105755615234395</v>
          </cell>
          <cell r="X761">
            <v>2.2029588222503703E-3</v>
          </cell>
          <cell r="Y761">
            <v>0.221315246582031</v>
          </cell>
          <cell r="Z761">
            <v>35.45372549909353</v>
          </cell>
          <cell r="AA761">
            <v>8.1183784179687493</v>
          </cell>
          <cell r="AB761">
            <v>0</v>
          </cell>
          <cell r="AC761">
            <v>6.8868564453124996</v>
          </cell>
          <cell r="AD761">
            <v>2.3976538085937502</v>
          </cell>
          <cell r="AE761">
            <v>0.57817785644531294</v>
          </cell>
          <cell r="AF761">
            <v>0</v>
          </cell>
          <cell r="AG761">
            <v>0.34224252319335896</v>
          </cell>
          <cell r="AH761">
            <v>0</v>
          </cell>
          <cell r="AI761">
            <v>0</v>
          </cell>
          <cell r="AJ761">
            <v>0</v>
          </cell>
          <cell r="AK761">
            <v>1.17218661308289E-3</v>
          </cell>
          <cell r="AL761">
            <v>14.329575195312501</v>
          </cell>
          <cell r="AM761">
            <v>1.25314379882813</v>
          </cell>
          <cell r="AN761">
            <v>0.28457403564453104</v>
          </cell>
          <cell r="AO761">
            <v>0.26052877807617197</v>
          </cell>
          <cell r="AP761">
            <v>5.2810496091842691E-4</v>
          </cell>
          <cell r="AQ761">
            <v>0.221315246582031</v>
          </cell>
          <cell r="AR761">
            <v>251893.3007197266</v>
          </cell>
          <cell r="AS761">
            <v>68806.656000000003</v>
          </cell>
          <cell r="AT761">
            <v>0</v>
          </cell>
          <cell r="AU761">
            <v>35538.684000000001</v>
          </cell>
          <cell r="AV761">
            <v>307.05500000000001</v>
          </cell>
          <cell r="AW761">
            <v>237.61879687499999</v>
          </cell>
          <cell r="AX761">
            <v>0</v>
          </cell>
          <cell r="AY761">
            <v>31.811339843750002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123588.96</v>
          </cell>
          <cell r="BE761">
            <v>10763.196</v>
          </cell>
          <cell r="BF761">
            <v>2468.19875</v>
          </cell>
          <cell r="BG761">
            <v>2256.482</v>
          </cell>
          <cell r="BH761">
            <v>4.5851142578125001</v>
          </cell>
          <cell r="BI761">
            <v>-164.15515625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1225.095875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764822336</v>
          </cell>
          <cell r="BT761">
            <v>0</v>
          </cell>
          <cell r="BU761">
            <v>262295856</v>
          </cell>
          <cell r="BV761">
            <v>3099725.75</v>
          </cell>
          <cell r="BW761">
            <v>2634375.75</v>
          </cell>
          <cell r="BX761">
            <v>0</v>
          </cell>
          <cell r="BY761">
            <v>370448.625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9625139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1035</v>
          </cell>
          <cell r="CQ761">
            <v>0</v>
          </cell>
          <cell r="CR761">
            <v>75</v>
          </cell>
          <cell r="CS761">
            <v>1862471</v>
          </cell>
          <cell r="CT761">
            <v>96280</v>
          </cell>
          <cell r="CU761">
            <v>0</v>
          </cell>
          <cell r="CV761">
            <v>0</v>
          </cell>
          <cell r="CW761">
            <v>178</v>
          </cell>
          <cell r="CX761">
            <v>124500</v>
          </cell>
          <cell r="CY761">
            <v>0</v>
          </cell>
          <cell r="CZ761">
            <v>0</v>
          </cell>
          <cell r="DA761">
            <v>0</v>
          </cell>
          <cell r="DB761">
            <v>115400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T761">
            <v>44476.776062011697</v>
          </cell>
          <cell r="DV761">
            <v>1.1266417236328099</v>
          </cell>
          <cell r="DW761">
            <v>0.77957910156249999</v>
          </cell>
          <cell r="DX761">
            <v>6829.1130000000003</v>
          </cell>
        </row>
        <row r="762">
          <cell r="A762" t="str">
            <v>WECCNWPP2010</v>
          </cell>
          <cell r="B762" t="str">
            <v>WEST</v>
          </cell>
          <cell r="C762" t="str">
            <v>WECCNWPP</v>
          </cell>
          <cell r="D762">
            <v>2010</v>
          </cell>
          <cell r="F762">
            <v>240003.48</v>
          </cell>
          <cell r="G762">
            <v>28476.511596679698</v>
          </cell>
          <cell r="H762">
            <v>65.077191706299786</v>
          </cell>
          <cell r="I762">
            <v>9.9427021484374993</v>
          </cell>
          <cell r="J762">
            <v>0</v>
          </cell>
          <cell r="K762">
            <v>8.2306875000000002</v>
          </cell>
          <cell r="L762">
            <v>2.85564990234375</v>
          </cell>
          <cell r="M762">
            <v>0.744029174804688</v>
          </cell>
          <cell r="N762">
            <v>0</v>
          </cell>
          <cell r="O762">
            <v>0.42477203369140604</v>
          </cell>
          <cell r="P762">
            <v>0</v>
          </cell>
          <cell r="Q762">
            <v>0</v>
          </cell>
          <cell r="R762">
            <v>0</v>
          </cell>
          <cell r="S762">
            <v>1.60000002384186E-3</v>
          </cell>
          <cell r="T762">
            <v>35.214058593750003</v>
          </cell>
          <cell r="U762">
            <v>5.3381650390625</v>
          </cell>
          <cell r="V762">
            <v>0.40476254272460899</v>
          </cell>
          <cell r="W762">
            <v>0.56415802001953097</v>
          </cell>
          <cell r="X762">
            <v>8.6497812271118194E-3</v>
          </cell>
          <cell r="Y762">
            <v>0.221315246582031</v>
          </cell>
          <cell r="Z762">
            <v>34.883831599235542</v>
          </cell>
          <cell r="AA762">
            <v>8.1183784179687493</v>
          </cell>
          <cell r="AB762">
            <v>0</v>
          </cell>
          <cell r="AC762">
            <v>6.8868564453124996</v>
          </cell>
          <cell r="AD762">
            <v>2.4183618164062501</v>
          </cell>
          <cell r="AE762">
            <v>0.57817785644531294</v>
          </cell>
          <cell r="AF762">
            <v>0</v>
          </cell>
          <cell r="AG762">
            <v>0.34224252319335896</v>
          </cell>
          <cell r="AH762">
            <v>0</v>
          </cell>
          <cell r="AI762">
            <v>0</v>
          </cell>
          <cell r="AJ762">
            <v>0</v>
          </cell>
          <cell r="AK762">
            <v>1.17218661308289E-3</v>
          </cell>
          <cell r="AL762">
            <v>12.997788085937501</v>
          </cell>
          <cell r="AM762">
            <v>1.65049853515625</v>
          </cell>
          <cell r="AN762">
            <v>0.32381002807617199</v>
          </cell>
          <cell r="AO762">
            <v>0.28207901000976604</v>
          </cell>
          <cell r="AP762">
            <v>2.17097878456116E-3</v>
          </cell>
          <cell r="AQ762">
            <v>0.221315246582031</v>
          </cell>
          <cell r="AR762">
            <v>248245.23824023435</v>
          </cell>
          <cell r="AS762">
            <v>68787.592000000004</v>
          </cell>
          <cell r="AT762">
            <v>0</v>
          </cell>
          <cell r="AU762">
            <v>37636.300000000003</v>
          </cell>
          <cell r="AV762">
            <v>216.02570312500001</v>
          </cell>
          <cell r="AW762">
            <v>58.850375</v>
          </cell>
          <cell r="AX762">
            <v>0</v>
          </cell>
          <cell r="AY762">
            <v>31.811339843750002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111508.656</v>
          </cell>
          <cell r="BE762">
            <v>14366.273999999999</v>
          </cell>
          <cell r="BF762">
            <v>2836.576</v>
          </cell>
          <cell r="BG762">
            <v>2456.1682500000002</v>
          </cell>
          <cell r="BH762">
            <v>18.962884765624999</v>
          </cell>
          <cell r="BI762">
            <v>-190.96031249999999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1224.7940000000001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764652544</v>
          </cell>
          <cell r="BT762">
            <v>0</v>
          </cell>
          <cell r="BU762">
            <v>277250560</v>
          </cell>
          <cell r="BV762">
            <v>2157746.5</v>
          </cell>
          <cell r="BW762">
            <v>644577.5625</v>
          </cell>
          <cell r="BX762">
            <v>0</v>
          </cell>
          <cell r="BY762">
            <v>370448.625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9617267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40000</v>
          </cell>
          <cell r="CQ762">
            <v>0</v>
          </cell>
          <cell r="CR762">
            <v>346200</v>
          </cell>
          <cell r="CS762">
            <v>1139000</v>
          </cell>
          <cell r="CT762">
            <v>83750</v>
          </cell>
          <cell r="CU762">
            <v>0</v>
          </cell>
          <cell r="CV762">
            <v>0</v>
          </cell>
          <cell r="CW762">
            <v>9588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13000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T762">
            <v>42555.529479980498</v>
          </cell>
          <cell r="DV762">
            <v>1.1266417236328099</v>
          </cell>
          <cell r="DW762">
            <v>1.06098046875</v>
          </cell>
          <cell r="DX762">
            <v>9294.1880000000001</v>
          </cell>
        </row>
        <row r="763">
          <cell r="A763" t="str">
            <v>WECCNWPP2011</v>
          </cell>
          <cell r="B763" t="str">
            <v>WEST</v>
          </cell>
          <cell r="C763" t="str">
            <v>WECCNWPP</v>
          </cell>
          <cell r="D763">
            <v>2011</v>
          </cell>
          <cell r="F763">
            <v>244562.32800000001</v>
          </cell>
          <cell r="G763">
            <v>30182.336433410601</v>
          </cell>
          <cell r="H763">
            <v>66.150430049538642</v>
          </cell>
          <cell r="I763">
            <v>9.9427021484374993</v>
          </cell>
          <cell r="J763">
            <v>0</v>
          </cell>
          <cell r="K763">
            <v>8.2306875000000002</v>
          </cell>
          <cell r="L763">
            <v>3.0044978027343801</v>
          </cell>
          <cell r="M763">
            <v>0.744029174804688</v>
          </cell>
          <cell r="N763">
            <v>0</v>
          </cell>
          <cell r="O763">
            <v>0.42477203369140604</v>
          </cell>
          <cell r="P763">
            <v>0</v>
          </cell>
          <cell r="Q763">
            <v>0</v>
          </cell>
          <cell r="R763">
            <v>0</v>
          </cell>
          <cell r="S763">
            <v>1.60000002384186E-3</v>
          </cell>
          <cell r="T763">
            <v>35.363152343750002</v>
          </cell>
          <cell r="U763">
            <v>6.0619091796875004</v>
          </cell>
          <cell r="V763">
            <v>0.41733789062499999</v>
          </cell>
          <cell r="W763">
            <v>0.58746075439453105</v>
          </cell>
          <cell r="X763">
            <v>2.43242511749268E-2</v>
          </cell>
          <cell r="Y763">
            <v>0.221315246582031</v>
          </cell>
          <cell r="Z763">
            <v>37.108777477025988</v>
          </cell>
          <cell r="AA763">
            <v>8.1183784179687493</v>
          </cell>
          <cell r="AB763">
            <v>0</v>
          </cell>
          <cell r="AC763">
            <v>6.8868564453124996</v>
          </cell>
          <cell r="AD763">
            <v>2.5381704101562499</v>
          </cell>
          <cell r="AE763">
            <v>0.57817785644531294</v>
          </cell>
          <cell r="AF763">
            <v>0</v>
          </cell>
          <cell r="AG763">
            <v>0.34224252319335896</v>
          </cell>
          <cell r="AH763">
            <v>0</v>
          </cell>
          <cell r="AI763">
            <v>0</v>
          </cell>
          <cell r="AJ763">
            <v>0</v>
          </cell>
          <cell r="AK763">
            <v>1.17218661308289E-3</v>
          </cell>
          <cell r="AL763">
            <v>15.081087890625</v>
          </cell>
          <cell r="AM763">
            <v>1.8748692626953101</v>
          </cell>
          <cell r="AN763">
            <v>0.33387030029296899</v>
          </cell>
          <cell r="AO763">
            <v>0.29373037719726602</v>
          </cell>
          <cell r="AP763">
            <v>6.0161180496215803E-3</v>
          </cell>
          <cell r="AQ763">
            <v>0.221315246582031</v>
          </cell>
          <cell r="AR763">
            <v>262149.64652734378</v>
          </cell>
          <cell r="AS763">
            <v>67418.240000000005</v>
          </cell>
          <cell r="AT763">
            <v>0</v>
          </cell>
          <cell r="AU763">
            <v>34494.232000000004</v>
          </cell>
          <cell r="AV763">
            <v>198.75595312499999</v>
          </cell>
          <cell r="AW763">
            <v>39.619500000000002</v>
          </cell>
          <cell r="AX763">
            <v>0</v>
          </cell>
          <cell r="AY763">
            <v>31.811339843750002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129952.208</v>
          </cell>
          <cell r="BE763">
            <v>16334.026</v>
          </cell>
          <cell r="BF763">
            <v>2848.663</v>
          </cell>
          <cell r="BG763">
            <v>2573.07825</v>
          </cell>
          <cell r="BH763">
            <v>52.659265625000003</v>
          </cell>
          <cell r="BI763">
            <v>-252.20940625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1162.4426249999999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750332736</v>
          </cell>
          <cell r="BT763">
            <v>0</v>
          </cell>
          <cell r="BU763">
            <v>253778208</v>
          </cell>
          <cell r="BV763">
            <v>1979878.125</v>
          </cell>
          <cell r="BW763">
            <v>434016.8125</v>
          </cell>
          <cell r="BX763">
            <v>0</v>
          </cell>
          <cell r="BY763">
            <v>370448.625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9127483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132300</v>
          </cell>
          <cell r="CQ763">
            <v>0</v>
          </cell>
          <cell r="CR763">
            <v>0</v>
          </cell>
          <cell r="CS763">
            <v>800000</v>
          </cell>
          <cell r="CT763">
            <v>18800</v>
          </cell>
          <cell r="CU763">
            <v>0</v>
          </cell>
          <cell r="CV763">
            <v>0</v>
          </cell>
          <cell r="CW763">
            <v>18656</v>
          </cell>
          <cell r="CX763">
            <v>57600</v>
          </cell>
          <cell r="CY763">
            <v>0</v>
          </cell>
          <cell r="CZ763">
            <v>0</v>
          </cell>
          <cell r="DA763">
            <v>0</v>
          </cell>
          <cell r="DB763">
            <v>3860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T763">
            <v>43502.347900390603</v>
          </cell>
          <cell r="DV763">
            <v>1.1266417236328099</v>
          </cell>
          <cell r="DW763">
            <v>0.83289044189453099</v>
          </cell>
          <cell r="DX763">
            <v>7296.12</v>
          </cell>
        </row>
        <row r="764">
          <cell r="A764" t="str">
            <v>WECCNWPP2012</v>
          </cell>
          <cell r="B764" t="str">
            <v>WEST</v>
          </cell>
          <cell r="C764" t="str">
            <v>WECCNWPP</v>
          </cell>
          <cell r="D764">
            <v>2012</v>
          </cell>
          <cell r="F764">
            <v>251368.96799999999</v>
          </cell>
          <cell r="G764">
            <v>31286.891975402799</v>
          </cell>
          <cell r="H764">
            <v>67.485833890557302</v>
          </cell>
          <cell r="I764">
            <v>9.9427197265624994</v>
          </cell>
          <cell r="J764">
            <v>0</v>
          </cell>
          <cell r="K764">
            <v>8.4822626953124995</v>
          </cell>
          <cell r="L764">
            <v>3.0049670410156302</v>
          </cell>
          <cell r="M764">
            <v>0.744029174804688</v>
          </cell>
          <cell r="N764">
            <v>0</v>
          </cell>
          <cell r="O764">
            <v>0.42482101440429698</v>
          </cell>
          <cell r="P764">
            <v>0</v>
          </cell>
          <cell r="Q764">
            <v>0</v>
          </cell>
          <cell r="R764">
            <v>0</v>
          </cell>
          <cell r="S764">
            <v>1.60000002384186E-3</v>
          </cell>
          <cell r="T764">
            <v>35.363152343750002</v>
          </cell>
          <cell r="U764">
            <v>7.1184770507812498</v>
          </cell>
          <cell r="V764">
            <v>0.42867272949218799</v>
          </cell>
          <cell r="W764">
            <v>0.58746508789062502</v>
          </cell>
          <cell r="X764">
            <v>3.9699802398681601E-2</v>
          </cell>
          <cell r="Y764">
            <v>0.22130755615234401</v>
          </cell>
          <cell r="Z764">
            <v>37.85551745188237</v>
          </cell>
          <cell r="AA764">
            <v>8.1190561523437506</v>
          </cell>
          <cell r="AB764">
            <v>0</v>
          </cell>
          <cell r="AC764">
            <v>7.1002739257812504</v>
          </cell>
          <cell r="AD764">
            <v>2.5386496582031302</v>
          </cell>
          <cell r="AE764">
            <v>0.57806829833984397</v>
          </cell>
          <cell r="AF764">
            <v>0</v>
          </cell>
          <cell r="AG764">
            <v>0.34227600097656302</v>
          </cell>
          <cell r="AH764">
            <v>0</v>
          </cell>
          <cell r="AI764">
            <v>0</v>
          </cell>
          <cell r="AJ764">
            <v>0</v>
          </cell>
          <cell r="AK764">
            <v>1.1721454858779901E-3</v>
          </cell>
          <cell r="AL764">
            <v>15.076611328125001</v>
          </cell>
          <cell r="AM764">
            <v>2.1952700195312498</v>
          </cell>
          <cell r="AN764">
            <v>0.342938171386719</v>
          </cell>
          <cell r="AO764">
            <v>0.29373254394531301</v>
          </cell>
          <cell r="AP764">
            <v>9.6347961425781309E-3</v>
          </cell>
          <cell r="AQ764">
            <v>0.22130755615234401</v>
          </cell>
          <cell r="AR764">
            <v>272176.25314843754</v>
          </cell>
          <cell r="AS764">
            <v>69186.376000000004</v>
          </cell>
          <cell r="AT764">
            <v>0</v>
          </cell>
          <cell r="AU764">
            <v>37585.983999999997</v>
          </cell>
          <cell r="AV764">
            <v>274.07825000000003</v>
          </cell>
          <cell r="AW764">
            <v>68.952789062500003</v>
          </cell>
          <cell r="AX764">
            <v>0</v>
          </cell>
          <cell r="AY764">
            <v>31.936031249999999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130151.76</v>
          </cell>
          <cell r="BE764">
            <v>19283.252</v>
          </cell>
          <cell r="BF764">
            <v>2931.7979999999998</v>
          </cell>
          <cell r="BG764">
            <v>2580.1467499999999</v>
          </cell>
          <cell r="BH764">
            <v>84.571828124999996</v>
          </cell>
          <cell r="BI764">
            <v>-279.57687499999997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1172.1223749999999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769065152</v>
          </cell>
          <cell r="BT764">
            <v>0</v>
          </cell>
          <cell r="BU764">
            <v>276585056</v>
          </cell>
          <cell r="BV764">
            <v>2706305</v>
          </cell>
          <cell r="BW764">
            <v>753520.1875</v>
          </cell>
          <cell r="BX764">
            <v>0</v>
          </cell>
          <cell r="BY764">
            <v>371899.90625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9209938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300000</v>
          </cell>
          <cell r="CP764">
            <v>0</v>
          </cell>
          <cell r="CQ764">
            <v>0</v>
          </cell>
          <cell r="CR764">
            <v>0</v>
          </cell>
          <cell r="CS764">
            <v>900000</v>
          </cell>
          <cell r="CT764">
            <v>13000</v>
          </cell>
          <cell r="CU764">
            <v>0</v>
          </cell>
          <cell r="CV764">
            <v>0</v>
          </cell>
          <cell r="CW764">
            <v>13807</v>
          </cell>
          <cell r="CX764">
            <v>208000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T764">
            <v>44629.347290039099</v>
          </cell>
          <cell r="DV764">
            <v>1.1266596679687499</v>
          </cell>
          <cell r="DW764">
            <v>1.0365268554687499</v>
          </cell>
          <cell r="DX764">
            <v>9104.8520000000008</v>
          </cell>
        </row>
        <row r="765">
          <cell r="A765" t="str">
            <v>WECCNWPP2013</v>
          </cell>
          <cell r="B765" t="str">
            <v>WEST</v>
          </cell>
          <cell r="C765" t="str">
            <v>WECCNWPP</v>
          </cell>
          <cell r="D765">
            <v>2013</v>
          </cell>
          <cell r="F765">
            <v>256423.75200000001</v>
          </cell>
          <cell r="G765">
            <v>31791.314117431601</v>
          </cell>
          <cell r="H765">
            <v>68.411122830986983</v>
          </cell>
          <cell r="I765">
            <v>9.9427021484374993</v>
          </cell>
          <cell r="J765">
            <v>0</v>
          </cell>
          <cell r="K765">
            <v>8.8306874999999998</v>
          </cell>
          <cell r="L765">
            <v>3.0044978027343801</v>
          </cell>
          <cell r="M765">
            <v>0.744029174804688</v>
          </cell>
          <cell r="N765">
            <v>0</v>
          </cell>
          <cell r="O765">
            <v>0.42477203369140604</v>
          </cell>
          <cell r="P765">
            <v>0</v>
          </cell>
          <cell r="Q765">
            <v>0</v>
          </cell>
          <cell r="R765">
            <v>0</v>
          </cell>
          <cell r="S765">
            <v>1.60000002384186E-3</v>
          </cell>
          <cell r="T765">
            <v>35.363152343750002</v>
          </cell>
          <cell r="U765">
            <v>7.6509497070312502</v>
          </cell>
          <cell r="V765">
            <v>0.45792904663085898</v>
          </cell>
          <cell r="W765">
            <v>0.58746075439453105</v>
          </cell>
          <cell r="X765">
            <v>5.5385349273681599E-2</v>
          </cell>
          <cell r="Y765">
            <v>0.221315246582031</v>
          </cell>
          <cell r="Z765">
            <v>38.227765382528297</v>
          </cell>
          <cell r="AA765">
            <v>8.1183784179687493</v>
          </cell>
          <cell r="AB765">
            <v>0</v>
          </cell>
          <cell r="AC765">
            <v>7.3893789062500002</v>
          </cell>
          <cell r="AD765">
            <v>2.5381704101562499</v>
          </cell>
          <cell r="AE765">
            <v>0.57817785644531294</v>
          </cell>
          <cell r="AF765">
            <v>0</v>
          </cell>
          <cell r="AG765">
            <v>0.34224252319335896</v>
          </cell>
          <cell r="AH765">
            <v>0</v>
          </cell>
          <cell r="AI765">
            <v>0</v>
          </cell>
          <cell r="AJ765">
            <v>0</v>
          </cell>
          <cell r="AK765">
            <v>1.17218661308289E-3</v>
          </cell>
          <cell r="AL765">
            <v>15.081087890625</v>
          </cell>
          <cell r="AM765">
            <v>2.3666152343750002</v>
          </cell>
          <cell r="AN765">
            <v>0.36634323120117201</v>
          </cell>
          <cell r="AO765">
            <v>0.29373037719726602</v>
          </cell>
          <cell r="AP765">
            <v>1.3421046257019001E-2</v>
          </cell>
          <cell r="AQ765">
            <v>0.221315246582031</v>
          </cell>
          <cell r="AR765">
            <v>275880.42638671875</v>
          </cell>
          <cell r="AS765">
            <v>69366.744000000006</v>
          </cell>
          <cell r="AT765">
            <v>0</v>
          </cell>
          <cell r="AU765">
            <v>40529.347999999998</v>
          </cell>
          <cell r="AV765">
            <v>305.96712500000001</v>
          </cell>
          <cell r="AW765">
            <v>73.861125000000001</v>
          </cell>
          <cell r="AX765">
            <v>0</v>
          </cell>
          <cell r="AY765">
            <v>31.811339843750002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130101.728</v>
          </cell>
          <cell r="BE765">
            <v>20731.55</v>
          </cell>
          <cell r="BF765">
            <v>3153.6545000000001</v>
          </cell>
          <cell r="BG765">
            <v>2573.07825</v>
          </cell>
          <cell r="BH765">
            <v>117.52264062499999</v>
          </cell>
          <cell r="BI765">
            <v>-339.96871874999999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1195.7971250000001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770733376</v>
          </cell>
          <cell r="BT765">
            <v>0</v>
          </cell>
          <cell r="BU765">
            <v>297723584</v>
          </cell>
          <cell r="BV765">
            <v>3021178.25</v>
          </cell>
          <cell r="BW765">
            <v>807953.375</v>
          </cell>
          <cell r="BX765">
            <v>0</v>
          </cell>
          <cell r="BY765">
            <v>370448.625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9399478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350000</v>
          </cell>
          <cell r="CT765">
            <v>10000</v>
          </cell>
          <cell r="CU765">
            <v>0</v>
          </cell>
          <cell r="CV765">
            <v>0</v>
          </cell>
          <cell r="CW765">
            <v>16568</v>
          </cell>
          <cell r="CX765">
            <v>100000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T765">
            <v>45581.2636108398</v>
          </cell>
          <cell r="DV765">
            <v>1.1266417236328099</v>
          </cell>
          <cell r="DW765">
            <v>0.91773205566406291</v>
          </cell>
          <cell r="DX765">
            <v>8039.3329999999996</v>
          </cell>
        </row>
        <row r="766">
          <cell r="A766" t="str">
            <v>WECCNWPP2014</v>
          </cell>
          <cell r="B766" t="str">
            <v>WEST</v>
          </cell>
          <cell r="C766" t="str">
            <v>WECCNWPP</v>
          </cell>
          <cell r="D766">
            <v>2014</v>
          </cell>
          <cell r="F766">
            <v>261556.44</v>
          </cell>
          <cell r="G766">
            <v>32101.891456604</v>
          </cell>
          <cell r="H766">
            <v>68.898188722252854</v>
          </cell>
          <cell r="I766">
            <v>9.9427021484374993</v>
          </cell>
          <cell r="J766">
            <v>0</v>
          </cell>
          <cell r="K766">
            <v>8.8306874999999998</v>
          </cell>
          <cell r="L766">
            <v>3.0044978027343801</v>
          </cell>
          <cell r="M766">
            <v>0.744029174804688</v>
          </cell>
          <cell r="N766">
            <v>0</v>
          </cell>
          <cell r="O766">
            <v>0.42477203369140604</v>
          </cell>
          <cell r="P766">
            <v>0</v>
          </cell>
          <cell r="Q766">
            <v>0</v>
          </cell>
          <cell r="R766">
            <v>0</v>
          </cell>
          <cell r="S766">
            <v>1.60000002384186E-3</v>
          </cell>
          <cell r="T766">
            <v>35.363152343750002</v>
          </cell>
          <cell r="U766">
            <v>8.1016342773437504</v>
          </cell>
          <cell r="V766">
            <v>0.47551809692382802</v>
          </cell>
          <cell r="W766">
            <v>0.58746075439453105</v>
          </cell>
          <cell r="X766">
            <v>7.4177619934082006E-2</v>
          </cell>
          <cell r="Y766">
            <v>0.221315246582031</v>
          </cell>
          <cell r="Z766">
            <v>38.50300287318229</v>
          </cell>
          <cell r="AA766">
            <v>8.1183784179687493</v>
          </cell>
          <cell r="AB766">
            <v>0</v>
          </cell>
          <cell r="AC766">
            <v>7.3893789062500002</v>
          </cell>
          <cell r="AD766">
            <v>2.5381704101562499</v>
          </cell>
          <cell r="AE766">
            <v>0.57817785644531294</v>
          </cell>
          <cell r="AF766">
            <v>0</v>
          </cell>
          <cell r="AG766">
            <v>0.34224252319335896</v>
          </cell>
          <cell r="AH766">
            <v>0</v>
          </cell>
          <cell r="AI766">
            <v>0</v>
          </cell>
          <cell r="AJ766">
            <v>0</v>
          </cell>
          <cell r="AK766">
            <v>1.17218661308289E-3</v>
          </cell>
          <cell r="AL766">
            <v>15.081087890625</v>
          </cell>
          <cell r="AM766">
            <v>2.5044741210937498</v>
          </cell>
          <cell r="AN766">
            <v>0.38041445922851602</v>
          </cell>
          <cell r="AO766">
            <v>0.29373037719726602</v>
          </cell>
          <cell r="AP766">
            <v>1.7950101852416998E-2</v>
          </cell>
          <cell r="AQ766">
            <v>0.221315246582031</v>
          </cell>
          <cell r="AR766">
            <v>277592.7100429688</v>
          </cell>
          <cell r="AS766">
            <v>69372.032000000007</v>
          </cell>
          <cell r="AT766">
            <v>0</v>
          </cell>
          <cell r="AU766">
            <v>40007.392</v>
          </cell>
          <cell r="AV766">
            <v>279.85700000000003</v>
          </cell>
          <cell r="AW766">
            <v>70.119078125000001</v>
          </cell>
          <cell r="AX766">
            <v>0</v>
          </cell>
          <cell r="AY766">
            <v>31.811339843750002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130088.32000000001</v>
          </cell>
          <cell r="BE766">
            <v>21939.191999999999</v>
          </cell>
          <cell r="BF766">
            <v>3197.2975000000001</v>
          </cell>
          <cell r="BG766">
            <v>2573.07825</v>
          </cell>
          <cell r="BH766">
            <v>157.20093750000001</v>
          </cell>
          <cell r="BI766">
            <v>-374.63593750000001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1171.2148749999999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770776384</v>
          </cell>
          <cell r="BT766">
            <v>0</v>
          </cell>
          <cell r="BU766">
            <v>293670784</v>
          </cell>
          <cell r="BV766">
            <v>2777960.75</v>
          </cell>
          <cell r="BW766">
            <v>768678.5625</v>
          </cell>
          <cell r="BX766">
            <v>0</v>
          </cell>
          <cell r="BY766">
            <v>370448.625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9201803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500000</v>
          </cell>
          <cell r="CT766">
            <v>10000</v>
          </cell>
          <cell r="CU766">
            <v>0</v>
          </cell>
          <cell r="CV766">
            <v>0</v>
          </cell>
          <cell r="CW766">
            <v>19882</v>
          </cell>
          <cell r="CX766">
            <v>170000</v>
          </cell>
          <cell r="CY766">
            <v>0</v>
          </cell>
          <cell r="CZ766">
            <v>700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T766">
            <v>46509.55859375</v>
          </cell>
          <cell r="DV766">
            <v>1.1266417236328099</v>
          </cell>
          <cell r="DW766">
            <v>1.0365103759765599</v>
          </cell>
          <cell r="DX766">
            <v>9079.8310000000001</v>
          </cell>
        </row>
        <row r="767">
          <cell r="A767" t="str">
            <v>WECCNWPP2015</v>
          </cell>
          <cell r="B767" t="str">
            <v>WEST</v>
          </cell>
          <cell r="C767" t="str">
            <v>WECCNWPP</v>
          </cell>
          <cell r="D767">
            <v>2015</v>
          </cell>
          <cell r="F767">
            <v>266442.576</v>
          </cell>
          <cell r="G767">
            <v>32403.855751037601</v>
          </cell>
          <cell r="H767">
            <v>69.432621705651286</v>
          </cell>
          <cell r="I767">
            <v>9.9427021484374993</v>
          </cell>
          <cell r="J767">
            <v>0</v>
          </cell>
          <cell r="K767">
            <v>8.8306874999999998</v>
          </cell>
          <cell r="L767">
            <v>3.0044978027343801</v>
          </cell>
          <cell r="M767">
            <v>0.74350000000000005</v>
          </cell>
          <cell r="N767">
            <v>0</v>
          </cell>
          <cell r="O767">
            <v>0.42477203369140604</v>
          </cell>
          <cell r="P767">
            <v>0</v>
          </cell>
          <cell r="Q767">
            <v>0</v>
          </cell>
          <cell r="R767">
            <v>0</v>
          </cell>
          <cell r="S767">
            <v>1.60000002384186E-3</v>
          </cell>
          <cell r="T767">
            <v>35.363152343750002</v>
          </cell>
          <cell r="U767">
            <v>8.6016347656250005</v>
          </cell>
          <cell r="V767">
            <v>0.48792904663085895</v>
          </cell>
          <cell r="W767">
            <v>0.58746075439453105</v>
          </cell>
          <cell r="X767">
            <v>9.6728340148925798E-2</v>
          </cell>
          <cell r="Y767">
            <v>0.221315246582031</v>
          </cell>
          <cell r="Z767">
            <v>38.64086913561821</v>
          </cell>
          <cell r="AA767">
            <v>8.1183784179687493</v>
          </cell>
          <cell r="AB767">
            <v>0</v>
          </cell>
          <cell r="AC767">
            <v>7.3893789062500002</v>
          </cell>
          <cell r="AD767">
            <v>2.5381704101562499</v>
          </cell>
          <cell r="AE767">
            <v>0.57776666259765608</v>
          </cell>
          <cell r="AF767">
            <v>0</v>
          </cell>
          <cell r="AG767">
            <v>0.34224252319335896</v>
          </cell>
          <cell r="AH767">
            <v>0</v>
          </cell>
          <cell r="AI767">
            <v>0</v>
          </cell>
          <cell r="AJ767">
            <v>0</v>
          </cell>
          <cell r="AK767">
            <v>1.17218661308289E-3</v>
          </cell>
          <cell r="AL767">
            <v>15.081087890625</v>
          </cell>
          <cell r="AM767">
            <v>2.74616625976563</v>
          </cell>
          <cell r="AN767">
            <v>0.39034323120117198</v>
          </cell>
          <cell r="AO767">
            <v>0.29373037719726602</v>
          </cell>
          <cell r="AP767">
            <v>2.33849678039551E-2</v>
          </cell>
          <cell r="AQ767">
            <v>0.221315246582031</v>
          </cell>
          <cell r="AR767">
            <v>279176.06733593752</v>
          </cell>
          <cell r="AS767">
            <v>66858.784</v>
          </cell>
          <cell r="AT767">
            <v>0</v>
          </cell>
          <cell r="AU767">
            <v>42642.491999999998</v>
          </cell>
          <cell r="AV767">
            <v>273.4896875</v>
          </cell>
          <cell r="AW767">
            <v>40.347839843750002</v>
          </cell>
          <cell r="AX767">
            <v>0</v>
          </cell>
          <cell r="AY767">
            <v>31.811339843750002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130408.192</v>
          </cell>
          <cell r="BE767">
            <v>24056.418000000001</v>
          </cell>
          <cell r="BF767">
            <v>3319.5352499999999</v>
          </cell>
          <cell r="BG767">
            <v>2573.07825</v>
          </cell>
          <cell r="BH767">
            <v>204.81521875000001</v>
          </cell>
          <cell r="BI767">
            <v>-435.21437500000002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1162.9851249999999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744068224</v>
          </cell>
          <cell r="BT767">
            <v>0</v>
          </cell>
          <cell r="BU767">
            <v>310942816</v>
          </cell>
          <cell r="BV767">
            <v>2705638.5</v>
          </cell>
          <cell r="BW767">
            <v>440987.375</v>
          </cell>
          <cell r="BX767">
            <v>0</v>
          </cell>
          <cell r="BY767">
            <v>370448.625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9133667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500000</v>
          </cell>
          <cell r="CT767">
            <v>20000</v>
          </cell>
          <cell r="CU767">
            <v>0</v>
          </cell>
          <cell r="CV767">
            <v>0</v>
          </cell>
          <cell r="CW767">
            <v>23858</v>
          </cell>
          <cell r="CX767">
            <v>150000</v>
          </cell>
          <cell r="CY767">
            <v>0</v>
          </cell>
          <cell r="CZ767">
            <v>235000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T767">
            <v>47379.495666503899</v>
          </cell>
          <cell r="DV767">
            <v>1.1266417236328099</v>
          </cell>
          <cell r="DW767">
            <v>0.91773205566406291</v>
          </cell>
          <cell r="DX767">
            <v>8039.3329999999996</v>
          </cell>
        </row>
        <row r="768">
          <cell r="A768" t="str">
            <v>WECCNWPP2016</v>
          </cell>
          <cell r="B768" t="str">
            <v>WEST</v>
          </cell>
          <cell r="C768" t="str">
            <v>WECCNWPP</v>
          </cell>
          <cell r="D768">
            <v>2016</v>
          </cell>
          <cell r="F768">
            <v>275179.75199999998</v>
          </cell>
          <cell r="G768">
            <v>33030.407142639197</v>
          </cell>
          <cell r="H768">
            <v>69.331963883996011</v>
          </cell>
          <cell r="I768">
            <v>9.9427197265624994</v>
          </cell>
          <cell r="J768">
            <v>0</v>
          </cell>
          <cell r="K768">
            <v>8.8314423828125008</v>
          </cell>
          <cell r="L768">
            <v>3.0226669921874998</v>
          </cell>
          <cell r="M768">
            <v>3.85E-2</v>
          </cell>
          <cell r="N768">
            <v>0</v>
          </cell>
          <cell r="O768">
            <v>0.42482101440429698</v>
          </cell>
          <cell r="P768">
            <v>0</v>
          </cell>
          <cell r="Q768">
            <v>0</v>
          </cell>
          <cell r="R768">
            <v>0</v>
          </cell>
          <cell r="S768">
            <v>1.60000002384186E-3</v>
          </cell>
          <cell r="T768">
            <v>35.363152343750002</v>
          </cell>
          <cell r="U768">
            <v>9.1536972656250004</v>
          </cell>
          <cell r="V768">
            <v>0.49162365722656304</v>
          </cell>
          <cell r="W768">
            <v>0.59396508789062497</v>
          </cell>
          <cell r="X768">
            <v>0.11980818939208999</v>
          </cell>
          <cell r="Y768">
            <v>0.22130755615234401</v>
          </cell>
          <cell r="Z768">
            <v>38.577570680260671</v>
          </cell>
          <cell r="AA768">
            <v>8.1190561523437506</v>
          </cell>
          <cell r="AB768">
            <v>0</v>
          </cell>
          <cell r="AC768">
            <v>7.3888466796875001</v>
          </cell>
          <cell r="AD768">
            <v>2.552791015625</v>
          </cell>
          <cell r="AE768">
            <v>2.9886537551879901E-2</v>
          </cell>
          <cell r="AF768">
            <v>0</v>
          </cell>
          <cell r="AG768">
            <v>0.34227600097656302</v>
          </cell>
          <cell r="AH768">
            <v>0</v>
          </cell>
          <cell r="AI768">
            <v>0</v>
          </cell>
          <cell r="AJ768">
            <v>0</v>
          </cell>
          <cell r="AK768">
            <v>1.1721454858779901E-3</v>
          </cell>
          <cell r="AL768">
            <v>15.245583984374999</v>
          </cell>
          <cell r="AM768">
            <v>2.9207194824218798</v>
          </cell>
          <cell r="AN768">
            <v>0.393298919677734</v>
          </cell>
          <cell r="AO768">
            <v>0.29698254394531304</v>
          </cell>
          <cell r="AP768">
            <v>2.9122806549072303E-2</v>
          </cell>
          <cell r="AQ768">
            <v>0.22130755615234401</v>
          </cell>
          <cell r="AR768">
            <v>283775.72885212331</v>
          </cell>
          <cell r="AS768">
            <v>67527.703999999998</v>
          </cell>
          <cell r="AT768">
            <v>0</v>
          </cell>
          <cell r="AU768">
            <v>41602.296000000002</v>
          </cell>
          <cell r="AV768">
            <v>169.67192187500001</v>
          </cell>
          <cell r="AW768">
            <v>6.0961498260497994E-2</v>
          </cell>
          <cell r="AX768">
            <v>0</v>
          </cell>
          <cell r="AY768">
            <v>31.936031249999999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132746.53599999999</v>
          </cell>
          <cell r="BE768">
            <v>25655.599999999999</v>
          </cell>
          <cell r="BF768">
            <v>3335.4434999999999</v>
          </cell>
          <cell r="BG768">
            <v>2608.6947500000001</v>
          </cell>
          <cell r="BH768">
            <v>255.80437499999999</v>
          </cell>
          <cell r="BI768">
            <v>-372.49643750000001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1109.6257499999999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750834624</v>
          </cell>
          <cell r="BT768">
            <v>0</v>
          </cell>
          <cell r="BU768">
            <v>301386784</v>
          </cell>
          <cell r="BV768">
            <v>1703643.25</v>
          </cell>
          <cell r="BW768">
            <v>670.57647705078102</v>
          </cell>
          <cell r="BX768">
            <v>0</v>
          </cell>
          <cell r="BY768">
            <v>371899.90625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8712010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700000</v>
          </cell>
          <cell r="CT768">
            <v>4987</v>
          </cell>
          <cell r="CU768">
            <v>0</v>
          </cell>
          <cell r="CV768">
            <v>0</v>
          </cell>
          <cell r="CW768">
            <v>11953</v>
          </cell>
          <cell r="CX768">
            <v>188750</v>
          </cell>
          <cell r="CY768">
            <v>67900</v>
          </cell>
          <cell r="CZ768">
            <v>38500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Q768">
            <v>1.6373971853487672</v>
          </cell>
          <cell r="DR768">
            <v>5.1298126927821759</v>
          </cell>
          <cell r="DS768">
            <v>5.6507480499861842</v>
          </cell>
          <cell r="DT768">
            <v>49757.921752929702</v>
          </cell>
          <cell r="DU768">
            <v>0</v>
          </cell>
          <cell r="DV768">
            <v>1.1266596679687499</v>
          </cell>
          <cell r="DW768">
            <v>1.0365268554687499</v>
          </cell>
          <cell r="DX768">
            <v>9104.8520000000008</v>
          </cell>
        </row>
        <row r="769">
          <cell r="A769" t="str">
            <v>WECCNWPP2017</v>
          </cell>
          <cell r="B769" t="str">
            <v>WEST</v>
          </cell>
          <cell r="C769" t="str">
            <v>WECCNWPP</v>
          </cell>
          <cell r="D769">
            <v>2017</v>
          </cell>
          <cell r="F769">
            <v>278463.48</v>
          </cell>
          <cell r="G769">
            <v>33419.685401916497</v>
          </cell>
          <cell r="H769">
            <v>69.73297287905217</v>
          </cell>
          <cell r="I769">
            <v>9.8745341796874992</v>
          </cell>
          <cell r="J769">
            <v>0</v>
          </cell>
          <cell r="K769">
            <v>8.8306874999999998</v>
          </cell>
          <cell r="L769">
            <v>3.0221979980468801</v>
          </cell>
          <cell r="M769">
            <v>0</v>
          </cell>
          <cell r="N769">
            <v>0</v>
          </cell>
          <cell r="O769">
            <v>0.42477203369140604</v>
          </cell>
          <cell r="P769">
            <v>0</v>
          </cell>
          <cell r="Q769">
            <v>0</v>
          </cell>
          <cell r="R769">
            <v>0</v>
          </cell>
          <cell r="S769">
            <v>1.60000002384186E-3</v>
          </cell>
          <cell r="T769">
            <v>35.363152343750002</v>
          </cell>
          <cell r="U769">
            <v>9.6536113281250007</v>
          </cell>
          <cell r="V769">
            <v>0.49158203125</v>
          </cell>
          <cell r="W769">
            <v>0.593960754394531</v>
          </cell>
          <cell r="X769">
            <v>0.12891773986816402</v>
          </cell>
          <cell r="Y769">
            <v>0.221315246582031</v>
          </cell>
          <cell r="Z769">
            <v>38.541842798948288</v>
          </cell>
          <cell r="AA769">
            <v>8.0656230468750003</v>
          </cell>
          <cell r="AB769">
            <v>0</v>
          </cell>
          <cell r="AC769">
            <v>7.3893789062500002</v>
          </cell>
          <cell r="AD769">
            <v>2.5523132324218798</v>
          </cell>
          <cell r="AE769">
            <v>0</v>
          </cell>
          <cell r="AF769">
            <v>0</v>
          </cell>
          <cell r="AG769">
            <v>0.34224252319335896</v>
          </cell>
          <cell r="AH769">
            <v>0</v>
          </cell>
          <cell r="AI769">
            <v>0</v>
          </cell>
          <cell r="AJ769">
            <v>0</v>
          </cell>
          <cell r="AK769">
            <v>1.17218661308289E-3</v>
          </cell>
          <cell r="AL769">
            <v>15.2459697265625</v>
          </cell>
          <cell r="AM769">
            <v>3.08393041992188</v>
          </cell>
          <cell r="AN769">
            <v>0.39326562500000001</v>
          </cell>
          <cell r="AO769">
            <v>0.296980377197266</v>
          </cell>
          <cell r="AP769">
            <v>3.1919452667236302E-2</v>
          </cell>
          <cell r="AQ769">
            <v>0.221315246582031</v>
          </cell>
          <cell r="AR769">
            <v>285539.26135546865</v>
          </cell>
          <cell r="AS769">
            <v>66957.64</v>
          </cell>
          <cell r="AT769">
            <v>0</v>
          </cell>
          <cell r="AU769">
            <v>43728.436000000002</v>
          </cell>
          <cell r="AV769">
            <v>171.544078125</v>
          </cell>
          <cell r="AW769">
            <v>0</v>
          </cell>
          <cell r="AX769">
            <v>0</v>
          </cell>
          <cell r="AY769">
            <v>31.811339843750002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132598.712</v>
          </cell>
          <cell r="BE769">
            <v>27015.23</v>
          </cell>
          <cell r="BF769">
            <v>3326.3127500000001</v>
          </cell>
          <cell r="BG769">
            <v>2601.5482499999998</v>
          </cell>
          <cell r="BH769">
            <v>279.61206249999998</v>
          </cell>
          <cell r="BI769">
            <v>-413.013125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1202.095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744479424</v>
          </cell>
          <cell r="BT769">
            <v>0</v>
          </cell>
          <cell r="BU769">
            <v>316641184</v>
          </cell>
          <cell r="BV769">
            <v>1722017.875</v>
          </cell>
          <cell r="BW769">
            <v>0</v>
          </cell>
          <cell r="BX769">
            <v>0</v>
          </cell>
          <cell r="BY769">
            <v>370448.625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9436790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400000</v>
          </cell>
          <cell r="CT769">
            <v>5123</v>
          </cell>
          <cell r="CU769">
            <v>0</v>
          </cell>
          <cell r="CV769">
            <v>0</v>
          </cell>
          <cell r="CW769">
            <v>7684</v>
          </cell>
          <cell r="CX769">
            <v>62917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Q769">
            <v>1.6493474640341437</v>
          </cell>
          <cell r="DR769">
            <v>5.1064630304060508</v>
          </cell>
          <cell r="DS769">
            <v>5.5575905551848539</v>
          </cell>
          <cell r="DT769">
            <v>50431.895141601599</v>
          </cell>
          <cell r="DU769">
            <v>0</v>
          </cell>
          <cell r="DV769">
            <v>1.1266417236328099</v>
          </cell>
          <cell r="DW769">
            <v>0.91773205566406291</v>
          </cell>
          <cell r="DX769">
            <v>8039.3329999999996</v>
          </cell>
        </row>
        <row r="770">
          <cell r="A770" t="str">
            <v>WECCNWPP2018</v>
          </cell>
          <cell r="B770" t="str">
            <v>WEST</v>
          </cell>
          <cell r="C770" t="str">
            <v>WECCNWPP</v>
          </cell>
          <cell r="D770">
            <v>2018</v>
          </cell>
          <cell r="F770">
            <v>282307.96799999999</v>
          </cell>
          <cell r="G770">
            <v>33876.440551757798</v>
          </cell>
          <cell r="H770">
            <v>70.208467782616637</v>
          </cell>
          <cell r="I770">
            <v>9.8745341796874992</v>
          </cell>
          <cell r="J770">
            <v>0</v>
          </cell>
          <cell r="K770">
            <v>8.8306874999999998</v>
          </cell>
          <cell r="L770">
            <v>3.0221979980468801</v>
          </cell>
          <cell r="M770">
            <v>0</v>
          </cell>
          <cell r="N770">
            <v>0</v>
          </cell>
          <cell r="O770">
            <v>0.42477203369140604</v>
          </cell>
          <cell r="P770">
            <v>0</v>
          </cell>
          <cell r="Q770">
            <v>0</v>
          </cell>
          <cell r="R770">
            <v>0</v>
          </cell>
          <cell r="S770">
            <v>1.60000002384186E-3</v>
          </cell>
          <cell r="T770">
            <v>35.363152343750002</v>
          </cell>
          <cell r="U770">
            <v>10.120734375</v>
          </cell>
          <cell r="V770">
            <v>0.49158203125</v>
          </cell>
          <cell r="W770">
            <v>0.593960754394531</v>
          </cell>
          <cell r="X770">
            <v>0.13728959655761699</v>
          </cell>
          <cell r="Y770">
            <v>0.221315246582031</v>
          </cell>
          <cell r="Z770">
            <v>38.811088209867471</v>
          </cell>
          <cell r="AA770">
            <v>8.0656230468750003</v>
          </cell>
          <cell r="AB770">
            <v>0</v>
          </cell>
          <cell r="AC770">
            <v>7.3893789062500002</v>
          </cell>
          <cell r="AD770">
            <v>2.5523132324218798</v>
          </cell>
          <cell r="AE770">
            <v>0</v>
          </cell>
          <cell r="AF770">
            <v>0</v>
          </cell>
          <cell r="AG770">
            <v>0.34224252319335896</v>
          </cell>
          <cell r="AH770">
            <v>0</v>
          </cell>
          <cell r="AI770">
            <v>0</v>
          </cell>
          <cell r="AJ770">
            <v>0</v>
          </cell>
          <cell r="AK770">
            <v>1.17218661308289E-3</v>
          </cell>
          <cell r="AL770">
            <v>15.2459697265625</v>
          </cell>
          <cell r="AM770">
            <v>3.23220166015625</v>
          </cell>
          <cell r="AN770">
            <v>0.39326562500000001</v>
          </cell>
          <cell r="AO770">
            <v>0.296980377197266</v>
          </cell>
          <cell r="AP770">
            <v>3.41153030395508E-2</v>
          </cell>
          <cell r="AQ770">
            <v>0.221315246582031</v>
          </cell>
          <cell r="AR770">
            <v>289074.76846484374</v>
          </cell>
          <cell r="AS770">
            <v>66336.864000000001</v>
          </cell>
          <cell r="AT770">
            <v>0</v>
          </cell>
          <cell r="AU770">
            <v>45426.067999999999</v>
          </cell>
          <cell r="AV770">
            <v>171.685125</v>
          </cell>
          <cell r="AW770">
            <v>0</v>
          </cell>
          <cell r="AX770">
            <v>0</v>
          </cell>
          <cell r="AY770">
            <v>31.811339843750002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132638.64799999999</v>
          </cell>
          <cell r="BE770">
            <v>28314.088</v>
          </cell>
          <cell r="BF770">
            <v>3313.4522499999998</v>
          </cell>
          <cell r="BG770">
            <v>2601.5482499999998</v>
          </cell>
          <cell r="BH770">
            <v>298.84846874999999</v>
          </cell>
          <cell r="BI770">
            <v>-413.21221874999998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1275.13625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737740800</v>
          </cell>
          <cell r="BT770">
            <v>0</v>
          </cell>
          <cell r="BU770">
            <v>329203296</v>
          </cell>
          <cell r="BV770">
            <v>1723846.875</v>
          </cell>
          <cell r="BW770">
            <v>0</v>
          </cell>
          <cell r="BX770">
            <v>0</v>
          </cell>
          <cell r="BY770">
            <v>370448.625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10011126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500000</v>
          </cell>
          <cell r="CT770">
            <v>5294</v>
          </cell>
          <cell r="CU770">
            <v>0</v>
          </cell>
          <cell r="CV770">
            <v>0</v>
          </cell>
          <cell r="CW770">
            <v>8709</v>
          </cell>
          <cell r="CX770">
            <v>62917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Q770">
            <v>1.6626976236098099</v>
          </cell>
          <cell r="DR770">
            <v>4.9430155158592335</v>
          </cell>
          <cell r="DS770">
            <v>5.3770714193965192</v>
          </cell>
          <cell r="DT770">
            <v>51104.1279907227</v>
          </cell>
          <cell r="DU770">
            <v>0</v>
          </cell>
          <cell r="DV770">
            <v>1.1266417236328099</v>
          </cell>
          <cell r="DW770">
            <v>1.0365103759765599</v>
          </cell>
          <cell r="DX770">
            <v>9079.8310000000001</v>
          </cell>
        </row>
        <row r="771">
          <cell r="A771" t="str">
            <v>WECCNWPP2019</v>
          </cell>
          <cell r="B771" t="str">
            <v>WEST</v>
          </cell>
          <cell r="C771" t="str">
            <v>WECCNWPP</v>
          </cell>
          <cell r="D771">
            <v>2019</v>
          </cell>
          <cell r="F771">
            <v>286173.12</v>
          </cell>
          <cell r="G771">
            <v>34115.454025268598</v>
          </cell>
          <cell r="H771">
            <v>70.751058923363701</v>
          </cell>
          <cell r="I771">
            <v>9.8745341796874992</v>
          </cell>
          <cell r="J771">
            <v>0</v>
          </cell>
          <cell r="K771">
            <v>8.8306874999999998</v>
          </cell>
          <cell r="L771">
            <v>3.0221979980468801</v>
          </cell>
          <cell r="M771">
            <v>0</v>
          </cell>
          <cell r="N771">
            <v>0</v>
          </cell>
          <cell r="O771">
            <v>0.42477203369140604</v>
          </cell>
          <cell r="P771">
            <v>0</v>
          </cell>
          <cell r="Q771">
            <v>0</v>
          </cell>
          <cell r="R771">
            <v>0</v>
          </cell>
          <cell r="S771">
            <v>1.60000002384186E-3</v>
          </cell>
          <cell r="T771">
            <v>35.363152343750002</v>
          </cell>
          <cell r="U771">
            <v>10.6542958984375</v>
          </cell>
          <cell r="V771">
            <v>0.49158203125</v>
          </cell>
          <cell r="W771">
            <v>0.593960754394531</v>
          </cell>
          <cell r="X771">
            <v>0.14631921386718802</v>
          </cell>
          <cell r="Y771">
            <v>0.221315246582031</v>
          </cell>
          <cell r="Z771">
            <v>38.86481270098686</v>
          </cell>
          <cell r="AA771">
            <v>8.0656230468750003</v>
          </cell>
          <cell r="AB771">
            <v>0</v>
          </cell>
          <cell r="AC771">
            <v>7.3893789062500002</v>
          </cell>
          <cell r="AD771">
            <v>2.5523132324218798</v>
          </cell>
          <cell r="AE771">
            <v>0</v>
          </cell>
          <cell r="AF771">
            <v>0</v>
          </cell>
          <cell r="AG771">
            <v>0.34224252319335896</v>
          </cell>
          <cell r="AH771">
            <v>0</v>
          </cell>
          <cell r="AI771">
            <v>0</v>
          </cell>
          <cell r="AJ771">
            <v>0</v>
          </cell>
          <cell r="AK771">
            <v>1.17218661308289E-3</v>
          </cell>
          <cell r="AL771">
            <v>15.2459697265625</v>
          </cell>
          <cell r="AM771">
            <v>3.4023222656250001</v>
          </cell>
          <cell r="AN771">
            <v>0.39326562500000001</v>
          </cell>
          <cell r="AO771">
            <v>0.296980377197266</v>
          </cell>
          <cell r="AP771">
            <v>3.6497509002685495E-2</v>
          </cell>
          <cell r="AQ771">
            <v>0.221315246582031</v>
          </cell>
          <cell r="AR771">
            <v>290710.74704296869</v>
          </cell>
          <cell r="AS771">
            <v>66162.047999999995</v>
          </cell>
          <cell r="AT771">
            <v>0</v>
          </cell>
          <cell r="AU771">
            <v>46646.088000000003</v>
          </cell>
          <cell r="AV771">
            <v>182.80332812500001</v>
          </cell>
          <cell r="AW771">
            <v>0</v>
          </cell>
          <cell r="AX771">
            <v>0</v>
          </cell>
          <cell r="AY771">
            <v>31.811339843750002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132682.96</v>
          </cell>
          <cell r="BE771">
            <v>29804.344000000001</v>
          </cell>
          <cell r="BF771">
            <v>3323.3674999999998</v>
          </cell>
          <cell r="BG771">
            <v>2601.5482499999998</v>
          </cell>
          <cell r="BH771">
            <v>319.71721874999997</v>
          </cell>
          <cell r="BI771">
            <v>-411.31659374999998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1328.0429999999999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735919232</v>
          </cell>
          <cell r="BT771">
            <v>0</v>
          </cell>
          <cell r="BU771">
            <v>338460416</v>
          </cell>
          <cell r="BV771">
            <v>1833724</v>
          </cell>
          <cell r="BW771">
            <v>0</v>
          </cell>
          <cell r="BX771">
            <v>0</v>
          </cell>
          <cell r="BY771">
            <v>370448.625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10426230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550000</v>
          </cell>
          <cell r="CT771">
            <v>6684</v>
          </cell>
          <cell r="CU771">
            <v>0</v>
          </cell>
          <cell r="CV771">
            <v>0</v>
          </cell>
          <cell r="CW771">
            <v>9187</v>
          </cell>
          <cell r="CX771">
            <v>62917</v>
          </cell>
          <cell r="CY771">
            <v>42000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Q771">
            <v>1.6840283839735282</v>
          </cell>
          <cell r="DR771">
            <v>5.0570599812771011</v>
          </cell>
          <cell r="DS771">
            <v>5.4420684013111806</v>
          </cell>
          <cell r="DT771">
            <v>51779.133056640603</v>
          </cell>
          <cell r="DU771">
            <v>0</v>
          </cell>
          <cell r="DV771">
            <v>1.1266417236328099</v>
          </cell>
          <cell r="DW771">
            <v>0.91773205566406291</v>
          </cell>
          <cell r="DX771">
            <v>8039.3329999999996</v>
          </cell>
        </row>
        <row r="772">
          <cell r="A772" t="str">
            <v>WECCNWPP2020</v>
          </cell>
          <cell r="B772" t="str">
            <v>WEST</v>
          </cell>
          <cell r="C772" t="str">
            <v>WECCNWPP</v>
          </cell>
          <cell r="D772">
            <v>2020</v>
          </cell>
          <cell r="F772">
            <v>290786.56800000003</v>
          </cell>
          <cell r="G772">
            <v>34298.229980468801</v>
          </cell>
          <cell r="H772">
            <v>71.356706246972095</v>
          </cell>
          <cell r="I772">
            <v>9.8197324218750008</v>
          </cell>
          <cell r="J772">
            <v>0</v>
          </cell>
          <cell r="K772">
            <v>8.8314423828125008</v>
          </cell>
          <cell r="L772">
            <v>3.0226669921874998</v>
          </cell>
          <cell r="M772">
            <v>0</v>
          </cell>
          <cell r="N772">
            <v>0</v>
          </cell>
          <cell r="O772">
            <v>0.42482101440429698</v>
          </cell>
          <cell r="P772">
            <v>0</v>
          </cell>
          <cell r="Q772">
            <v>0</v>
          </cell>
          <cell r="R772">
            <v>0</v>
          </cell>
          <cell r="S772">
            <v>1.60000002384186E-3</v>
          </cell>
          <cell r="T772">
            <v>35.363152343750002</v>
          </cell>
          <cell r="U772">
            <v>11.303697265625001</v>
          </cell>
          <cell r="V772">
            <v>0.49162365722656304</v>
          </cell>
          <cell r="W772">
            <v>0.59396508789062497</v>
          </cell>
          <cell r="X772">
            <v>0.156037857055664</v>
          </cell>
          <cell r="Y772">
            <v>0.22130755615234401</v>
          </cell>
          <cell r="Z772">
            <v>39.150294093728071</v>
          </cell>
          <cell r="AA772">
            <v>8.0237998046874992</v>
          </cell>
          <cell r="AB772">
            <v>0</v>
          </cell>
          <cell r="AC772">
            <v>7.3888466796875001</v>
          </cell>
          <cell r="AD772">
            <v>2.552791015625</v>
          </cell>
          <cell r="AE772">
            <v>0</v>
          </cell>
          <cell r="AF772">
            <v>0</v>
          </cell>
          <cell r="AG772">
            <v>0.34227600097656302</v>
          </cell>
          <cell r="AH772">
            <v>0</v>
          </cell>
          <cell r="AI772">
            <v>0</v>
          </cell>
          <cell r="AJ772">
            <v>0</v>
          </cell>
          <cell r="AK772">
            <v>1.1721454858779901E-3</v>
          </cell>
          <cell r="AL772">
            <v>15.245583984374999</v>
          </cell>
          <cell r="AM772">
            <v>3.60867724609375</v>
          </cell>
          <cell r="AN772">
            <v>0.393298919677734</v>
          </cell>
          <cell r="AO772">
            <v>0.29698254394531304</v>
          </cell>
          <cell r="AP772">
            <v>3.9031341552734404E-2</v>
          </cell>
          <cell r="AQ772">
            <v>0.22130755615234401</v>
          </cell>
          <cell r="AR772">
            <v>292615.55042187509</v>
          </cell>
          <cell r="AS772">
            <v>65093.64</v>
          </cell>
          <cell r="AT772">
            <v>0</v>
          </cell>
          <cell r="AU772">
            <v>46284.156000000003</v>
          </cell>
          <cell r="AV772">
            <v>166.004859375</v>
          </cell>
          <cell r="AW772">
            <v>0</v>
          </cell>
          <cell r="AX772">
            <v>0</v>
          </cell>
          <cell r="AY772">
            <v>31.936031249999999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133054.848</v>
          </cell>
          <cell r="BE772">
            <v>31698.62</v>
          </cell>
          <cell r="BF772">
            <v>3330.97075</v>
          </cell>
          <cell r="BG772">
            <v>2608.6947500000001</v>
          </cell>
          <cell r="BH772">
            <v>342.84956249999999</v>
          </cell>
          <cell r="BI772">
            <v>-425.21753124999998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1324.1959999999999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724275072</v>
          </cell>
          <cell r="BT772">
            <v>0</v>
          </cell>
          <cell r="BU772">
            <v>335693216</v>
          </cell>
          <cell r="BV772">
            <v>1673490.625</v>
          </cell>
          <cell r="BW772">
            <v>0</v>
          </cell>
          <cell r="BX772">
            <v>0</v>
          </cell>
          <cell r="BY772">
            <v>371899.90625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10392367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700000</v>
          </cell>
          <cell r="CT772">
            <v>5798</v>
          </cell>
          <cell r="CU772">
            <v>0</v>
          </cell>
          <cell r="CV772">
            <v>0</v>
          </cell>
          <cell r="CW772">
            <v>10006</v>
          </cell>
          <cell r="CX772">
            <v>62917</v>
          </cell>
          <cell r="CY772">
            <v>51000</v>
          </cell>
          <cell r="CZ772">
            <v>0</v>
          </cell>
          <cell r="DA772">
            <v>0</v>
          </cell>
          <cell r="DB772">
            <v>103500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Q772">
            <v>1.7164157280288117</v>
          </cell>
          <cell r="DR772">
            <v>5.1253322021258843</v>
          </cell>
          <cell r="DS772">
            <v>5.4958312850825131</v>
          </cell>
          <cell r="DT772">
            <v>52466.132202148401</v>
          </cell>
          <cell r="DU772">
            <v>0</v>
          </cell>
          <cell r="DV772">
            <v>1.1266596679687499</v>
          </cell>
          <cell r="DW772">
            <v>1.0365268554687499</v>
          </cell>
          <cell r="DX772">
            <v>9104.8520000000008</v>
          </cell>
        </row>
        <row r="773">
          <cell r="A773" t="str">
            <v>WECCNWPP2021</v>
          </cell>
          <cell r="B773" t="str">
            <v>WEST</v>
          </cell>
          <cell r="C773" t="str">
            <v>WECCNWPP</v>
          </cell>
          <cell r="D773">
            <v>2021</v>
          </cell>
          <cell r="F773">
            <v>293561.15999999997</v>
          </cell>
          <cell r="G773">
            <v>34469.6925125122</v>
          </cell>
          <cell r="H773">
            <v>71.926065332055103</v>
          </cell>
          <cell r="I773">
            <v>9.7815341796874993</v>
          </cell>
          <cell r="J773">
            <v>0</v>
          </cell>
          <cell r="K773">
            <v>8.8306874999999998</v>
          </cell>
          <cell r="L773">
            <v>3.0221979980468801</v>
          </cell>
          <cell r="M773">
            <v>0</v>
          </cell>
          <cell r="N773">
            <v>0</v>
          </cell>
          <cell r="O773">
            <v>0.42477203369140604</v>
          </cell>
          <cell r="P773">
            <v>0</v>
          </cell>
          <cell r="Q773">
            <v>0</v>
          </cell>
          <cell r="R773">
            <v>0</v>
          </cell>
          <cell r="S773">
            <v>1.60000002384186E-3</v>
          </cell>
          <cell r="T773">
            <v>35.259652343749998</v>
          </cell>
          <cell r="U773">
            <v>12.004981445312501</v>
          </cell>
          <cell r="V773">
            <v>0.49158203125</v>
          </cell>
          <cell r="W773">
            <v>0.593960754394531</v>
          </cell>
          <cell r="X773">
            <v>0.16714007568359401</v>
          </cell>
          <cell r="Y773">
            <v>0.221315246582031</v>
          </cell>
          <cell r="Z773">
            <v>39.293737490415573</v>
          </cell>
          <cell r="AA773">
            <v>7.9932832031250003</v>
          </cell>
          <cell r="AB773">
            <v>0</v>
          </cell>
          <cell r="AC773">
            <v>7.3893789062500002</v>
          </cell>
          <cell r="AD773">
            <v>2.5523132324218798</v>
          </cell>
          <cell r="AE773">
            <v>0</v>
          </cell>
          <cell r="AF773">
            <v>0</v>
          </cell>
          <cell r="AG773">
            <v>0.34224252319335896</v>
          </cell>
          <cell r="AH773">
            <v>0</v>
          </cell>
          <cell r="AI773">
            <v>0</v>
          </cell>
          <cell r="AJ773">
            <v>0</v>
          </cell>
          <cell r="AK773">
            <v>1.17218661308289E-3</v>
          </cell>
          <cell r="AL773">
            <v>15.1911533203125</v>
          </cell>
          <cell r="AM773">
            <v>3.9528881835937502</v>
          </cell>
          <cell r="AN773">
            <v>0.39326562500000001</v>
          </cell>
          <cell r="AO773">
            <v>0.296980377197266</v>
          </cell>
          <cell r="AP773">
            <v>4.20126304626465E-2</v>
          </cell>
          <cell r="AQ773">
            <v>0.221315246582031</v>
          </cell>
          <cell r="AR773">
            <v>292810.17030859372</v>
          </cell>
          <cell r="AS773">
            <v>64245.275999999998</v>
          </cell>
          <cell r="AT773">
            <v>0</v>
          </cell>
          <cell r="AU773">
            <v>46237.436000000002</v>
          </cell>
          <cell r="AV773">
            <v>169.12778125</v>
          </cell>
          <cell r="AW773">
            <v>0</v>
          </cell>
          <cell r="AX773">
            <v>0</v>
          </cell>
          <cell r="AY773">
            <v>31.811339843750002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132272.552</v>
          </cell>
          <cell r="BE773">
            <v>34627.300000000003</v>
          </cell>
          <cell r="BF773">
            <v>3339.0095000000001</v>
          </cell>
          <cell r="BG773">
            <v>2601.5482499999998</v>
          </cell>
          <cell r="BH773">
            <v>368.029875</v>
          </cell>
          <cell r="BI773">
            <v>-429.83043750000002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1308.577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715005888</v>
          </cell>
          <cell r="BT773">
            <v>0</v>
          </cell>
          <cell r="BU773">
            <v>335398208</v>
          </cell>
          <cell r="BV773">
            <v>1702645</v>
          </cell>
          <cell r="BW773">
            <v>0</v>
          </cell>
          <cell r="BX773">
            <v>0</v>
          </cell>
          <cell r="BY773">
            <v>370448.625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10271317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700000</v>
          </cell>
          <cell r="CT773">
            <v>5897</v>
          </cell>
          <cell r="CU773">
            <v>0</v>
          </cell>
          <cell r="CV773">
            <v>0</v>
          </cell>
          <cell r="CW773">
            <v>11612</v>
          </cell>
          <cell r="CX773">
            <v>62917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Q773">
            <v>1.7458031058899475</v>
          </cell>
          <cell r="DR773">
            <v>5.2578720843970643</v>
          </cell>
          <cell r="DS773">
            <v>5.6274136180652361</v>
          </cell>
          <cell r="DT773">
            <v>52994.886230468801</v>
          </cell>
          <cell r="DU773">
            <v>0</v>
          </cell>
          <cell r="DV773">
            <v>1.1266417236328099</v>
          </cell>
          <cell r="DW773">
            <v>0.91773205566406291</v>
          </cell>
          <cell r="DX773">
            <v>8039.3329999999996</v>
          </cell>
        </row>
        <row r="774">
          <cell r="A774" t="str">
            <v>WECCNWPP2022</v>
          </cell>
          <cell r="B774" t="str">
            <v>WEST</v>
          </cell>
          <cell r="C774" t="str">
            <v>WECCNWPP</v>
          </cell>
          <cell r="D774">
            <v>2022</v>
          </cell>
          <cell r="F774">
            <v>296552.85600000003</v>
          </cell>
          <cell r="G774">
            <v>34634.987968444802</v>
          </cell>
          <cell r="H774">
            <v>72.63774109804632</v>
          </cell>
          <cell r="I774">
            <v>9.7815341796874993</v>
          </cell>
          <cell r="J774">
            <v>0</v>
          </cell>
          <cell r="K774">
            <v>8.8306874999999998</v>
          </cell>
          <cell r="L774">
            <v>3.0221979980468801</v>
          </cell>
          <cell r="M774">
            <v>0</v>
          </cell>
          <cell r="N774">
            <v>0</v>
          </cell>
          <cell r="O774">
            <v>0.42477203369140604</v>
          </cell>
          <cell r="P774">
            <v>0</v>
          </cell>
          <cell r="Q774">
            <v>0</v>
          </cell>
          <cell r="R774">
            <v>0</v>
          </cell>
          <cell r="S774">
            <v>1.60000002384186E-3</v>
          </cell>
          <cell r="T774">
            <v>35.259652343749998</v>
          </cell>
          <cell r="U774">
            <v>12.7049814453125</v>
          </cell>
          <cell r="V774">
            <v>0.49158203125</v>
          </cell>
          <cell r="W774">
            <v>0.593960754394531</v>
          </cell>
          <cell r="X774">
            <v>0.17881584167480499</v>
          </cell>
          <cell r="Y774">
            <v>0.221315246582031</v>
          </cell>
          <cell r="Z774">
            <v>39.647056734800344</v>
          </cell>
          <cell r="AA774">
            <v>7.9932832031250003</v>
          </cell>
          <cell r="AB774">
            <v>0</v>
          </cell>
          <cell r="AC774">
            <v>7.3893789062500002</v>
          </cell>
          <cell r="AD774">
            <v>2.5523132324218798</v>
          </cell>
          <cell r="AE774">
            <v>0</v>
          </cell>
          <cell r="AF774">
            <v>0</v>
          </cell>
          <cell r="AG774">
            <v>0.34224252319335896</v>
          </cell>
          <cell r="AH774">
            <v>0</v>
          </cell>
          <cell r="AI774">
            <v>0</v>
          </cell>
          <cell r="AJ774">
            <v>0</v>
          </cell>
          <cell r="AK774">
            <v>1.17218661308289E-3</v>
          </cell>
          <cell r="AL774">
            <v>15.1911533203125</v>
          </cell>
          <cell r="AM774">
            <v>4.1838540039062497</v>
          </cell>
          <cell r="AN774">
            <v>0.39326562500000001</v>
          </cell>
          <cell r="AO774">
            <v>0.296980377197266</v>
          </cell>
          <cell r="AP774">
            <v>4.55877342224121E-2</v>
          </cell>
          <cell r="AQ774">
            <v>0.221315246582031</v>
          </cell>
          <cell r="AR774">
            <v>293765.90041796875</v>
          </cell>
          <cell r="AS774">
            <v>63904.947999999997</v>
          </cell>
          <cell r="AT774">
            <v>0</v>
          </cell>
          <cell r="AU774">
            <v>44427.66</v>
          </cell>
          <cell r="AV774">
            <v>167.20476562499999</v>
          </cell>
          <cell r="AW774">
            <v>0</v>
          </cell>
          <cell r="AX774">
            <v>0</v>
          </cell>
          <cell r="AY774">
            <v>31.811339843750002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132259.47200000001</v>
          </cell>
          <cell r="BE774">
            <v>36650.559999999998</v>
          </cell>
          <cell r="BF774">
            <v>3386.1107499999998</v>
          </cell>
          <cell r="BG774">
            <v>2601.5482499999998</v>
          </cell>
          <cell r="BH774">
            <v>399.34659375000001</v>
          </cell>
          <cell r="BI774">
            <v>-434.72515625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1292.132875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711495872</v>
          </cell>
          <cell r="BT774">
            <v>0</v>
          </cell>
          <cell r="BU774">
            <v>322015488</v>
          </cell>
          <cell r="BV774">
            <v>1681817.125</v>
          </cell>
          <cell r="BW774">
            <v>0</v>
          </cell>
          <cell r="BX774">
            <v>0</v>
          </cell>
          <cell r="BY774">
            <v>370448.625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10141515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700000</v>
          </cell>
          <cell r="CT774">
            <v>6096</v>
          </cell>
          <cell r="CU774">
            <v>0</v>
          </cell>
          <cell r="CV774">
            <v>0</v>
          </cell>
          <cell r="CW774">
            <v>11707</v>
          </cell>
          <cell r="CX774">
            <v>62917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Q774">
            <v>1.789047449315349</v>
          </cell>
          <cell r="DR774">
            <v>5.4936092080142434</v>
          </cell>
          <cell r="DS774">
            <v>5.8787275770969156</v>
          </cell>
          <cell r="DT774">
            <v>53506.910461425803</v>
          </cell>
          <cell r="DU774">
            <v>0</v>
          </cell>
          <cell r="DV774">
            <v>1.1266417236328099</v>
          </cell>
          <cell r="DW774">
            <v>1.0365103759765599</v>
          </cell>
          <cell r="DX774">
            <v>9079.8310000000001</v>
          </cell>
        </row>
        <row r="775">
          <cell r="A775" t="str">
            <v>WECCNWPP2023</v>
          </cell>
          <cell r="B775" t="str">
            <v>WEST</v>
          </cell>
          <cell r="C775" t="str">
            <v>WECCNWPP</v>
          </cell>
          <cell r="D775">
            <v>2023</v>
          </cell>
          <cell r="F775">
            <v>299497.63199999998</v>
          </cell>
          <cell r="G775">
            <v>34856.0446624756</v>
          </cell>
          <cell r="H775">
            <v>73.478838235497491</v>
          </cell>
          <cell r="I775">
            <v>9.7815341796874993</v>
          </cell>
          <cell r="J775">
            <v>0.19589041137695301</v>
          </cell>
          <cell r="K775">
            <v>8.8306874999999998</v>
          </cell>
          <cell r="L775">
            <v>3.0221979980468801</v>
          </cell>
          <cell r="M775">
            <v>0</v>
          </cell>
          <cell r="N775">
            <v>0</v>
          </cell>
          <cell r="O775">
            <v>0.42477203369140604</v>
          </cell>
          <cell r="P775">
            <v>0</v>
          </cell>
          <cell r="Q775">
            <v>0</v>
          </cell>
          <cell r="R775">
            <v>0</v>
          </cell>
          <cell r="S775">
            <v>1.60000002384186E-3</v>
          </cell>
          <cell r="T775">
            <v>35.259652343749998</v>
          </cell>
          <cell r="U775">
            <v>13.337857421875</v>
          </cell>
          <cell r="V775">
            <v>0.49158203125</v>
          </cell>
          <cell r="W775">
            <v>0.593960754394531</v>
          </cell>
          <cell r="X775">
            <v>0.19114659118652302</v>
          </cell>
          <cell r="Y775">
            <v>0.221315246582031</v>
          </cell>
          <cell r="Z775">
            <v>39.918123106718056</v>
          </cell>
          <cell r="AA775">
            <v>7.9932832031250003</v>
          </cell>
          <cell r="AB775">
            <v>0.17652503967285199</v>
          </cell>
          <cell r="AC775">
            <v>7.3893789062500002</v>
          </cell>
          <cell r="AD775">
            <v>2.5523132324218798</v>
          </cell>
          <cell r="AE775">
            <v>0</v>
          </cell>
          <cell r="AF775">
            <v>0</v>
          </cell>
          <cell r="AG775">
            <v>0.34224252319335896</v>
          </cell>
          <cell r="AH775">
            <v>0</v>
          </cell>
          <cell r="AI775">
            <v>0</v>
          </cell>
          <cell r="AJ775">
            <v>0</v>
          </cell>
          <cell r="AK775">
            <v>1.17218661308289E-3</v>
          </cell>
          <cell r="AL775">
            <v>15.1911533203125</v>
          </cell>
          <cell r="AM775">
            <v>4.3938388671875002</v>
          </cell>
          <cell r="AN775">
            <v>0.39326562500000001</v>
          </cell>
          <cell r="AO775">
            <v>0.296980377197266</v>
          </cell>
          <cell r="AP775">
            <v>4.8922523498535202E-2</v>
          </cell>
          <cell r="AQ775">
            <v>0.221315246582031</v>
          </cell>
          <cell r="AR775">
            <v>295196.11035546876</v>
          </cell>
          <cell r="AS775">
            <v>63533.752</v>
          </cell>
          <cell r="AT775">
            <v>1546.359375</v>
          </cell>
          <cell r="AU775">
            <v>43835.692000000003</v>
          </cell>
          <cell r="AV775">
            <v>168.13398437500001</v>
          </cell>
          <cell r="AW775">
            <v>0</v>
          </cell>
          <cell r="AX775">
            <v>0</v>
          </cell>
          <cell r="AY775">
            <v>31.811339843750002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132289.74400000001</v>
          </cell>
          <cell r="BE775">
            <v>38490.031999999999</v>
          </cell>
          <cell r="BF775">
            <v>3398.5225</v>
          </cell>
          <cell r="BG775">
            <v>2601.5482499999998</v>
          </cell>
          <cell r="BH775">
            <v>428.55959374999998</v>
          </cell>
          <cell r="BI775">
            <v>-443.37031250000001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1275.9926250000001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707536768</v>
          </cell>
          <cell r="BT775">
            <v>17535716</v>
          </cell>
          <cell r="BU775">
            <v>317631296</v>
          </cell>
          <cell r="BV775">
            <v>1689358.375</v>
          </cell>
          <cell r="BW775">
            <v>0</v>
          </cell>
          <cell r="BX775">
            <v>0</v>
          </cell>
          <cell r="BY775">
            <v>370448.625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10014292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260000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600000</v>
          </cell>
          <cell r="CT775">
            <v>6302</v>
          </cell>
          <cell r="CU775">
            <v>0</v>
          </cell>
          <cell r="CV775">
            <v>0</v>
          </cell>
          <cell r="CW775">
            <v>12636</v>
          </cell>
          <cell r="CX775">
            <v>62917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Q775">
            <v>1.8288392328467657</v>
          </cell>
          <cell r="DR775">
            <v>5.7209617656819312</v>
          </cell>
          <cell r="DS775">
            <v>6.1036834597030394</v>
          </cell>
          <cell r="DT775">
            <v>54003.613891601599</v>
          </cell>
          <cell r="DU775">
            <v>0</v>
          </cell>
          <cell r="DV775">
            <v>1.1266417236328099</v>
          </cell>
          <cell r="DW775">
            <v>0.91773205566406291</v>
          </cell>
          <cell r="DX775">
            <v>8039.3329999999996</v>
          </cell>
        </row>
        <row r="776">
          <cell r="A776" t="str">
            <v>WECCNWPP2024</v>
          </cell>
          <cell r="B776" t="str">
            <v>WEST</v>
          </cell>
          <cell r="C776" t="str">
            <v>WECCNWPP</v>
          </cell>
          <cell r="D776">
            <v>2024</v>
          </cell>
          <cell r="F776">
            <v>303271.34399999998</v>
          </cell>
          <cell r="G776">
            <v>35062.166366577098</v>
          </cell>
          <cell r="H776">
            <v>74.122780435204518</v>
          </cell>
          <cell r="I776">
            <v>9.7815517578124993</v>
          </cell>
          <cell r="J776">
            <v>0.26</v>
          </cell>
          <cell r="K776">
            <v>8.8314423828125008</v>
          </cell>
          <cell r="L776">
            <v>3.0226669921874998</v>
          </cell>
          <cell r="M776">
            <v>0</v>
          </cell>
          <cell r="N776">
            <v>0</v>
          </cell>
          <cell r="O776">
            <v>0.42482101440429698</v>
          </cell>
          <cell r="P776">
            <v>0</v>
          </cell>
          <cell r="Q776">
            <v>0</v>
          </cell>
          <cell r="R776">
            <v>0</v>
          </cell>
          <cell r="S776">
            <v>1.60000002384186E-3</v>
          </cell>
          <cell r="T776">
            <v>35.259652343749998</v>
          </cell>
          <cell r="U776">
            <v>13.903287109375</v>
          </cell>
          <cell r="V776">
            <v>0.49162365722656304</v>
          </cell>
          <cell r="W776">
            <v>0.59396508789062497</v>
          </cell>
          <cell r="X776">
            <v>0.20420286560058598</v>
          </cell>
          <cell r="Y776">
            <v>0.22130755615234401</v>
          </cell>
          <cell r="Z776">
            <v>40.289583537697787</v>
          </cell>
          <cell r="AA776">
            <v>7.9939521484374998</v>
          </cell>
          <cell r="AB776">
            <v>0.237853118896484</v>
          </cell>
          <cell r="AC776">
            <v>7.3888466796875001</v>
          </cell>
          <cell r="AD776">
            <v>2.552791015625</v>
          </cell>
          <cell r="AE776">
            <v>0</v>
          </cell>
          <cell r="AF776">
            <v>0</v>
          </cell>
          <cell r="AG776">
            <v>0.34227600097656302</v>
          </cell>
          <cell r="AH776">
            <v>0</v>
          </cell>
          <cell r="AI776">
            <v>0</v>
          </cell>
          <cell r="AJ776">
            <v>0</v>
          </cell>
          <cell r="AK776">
            <v>1.1721454858779901E-3</v>
          </cell>
          <cell r="AL776">
            <v>15.19076953125</v>
          </cell>
          <cell r="AM776">
            <v>4.5814145507812496</v>
          </cell>
          <cell r="AN776">
            <v>0.393298919677734</v>
          </cell>
          <cell r="AO776">
            <v>0.29698254394531304</v>
          </cell>
          <cell r="AP776">
            <v>5.2392471313476595E-2</v>
          </cell>
          <cell r="AQ776">
            <v>0.22130755615234401</v>
          </cell>
          <cell r="AR776">
            <v>297285.7599375</v>
          </cell>
          <cell r="AS776">
            <v>62705.46</v>
          </cell>
          <cell r="AT776">
            <v>2089.3017500000001</v>
          </cell>
          <cell r="AU776">
            <v>43093.915999999997</v>
          </cell>
          <cell r="AV776">
            <v>168.61321874999999</v>
          </cell>
          <cell r="AW776">
            <v>0</v>
          </cell>
          <cell r="AX776">
            <v>0</v>
          </cell>
          <cell r="AY776">
            <v>31.936031249999999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132593.39199999999</v>
          </cell>
          <cell r="BE776">
            <v>40243.148000000001</v>
          </cell>
          <cell r="BF776">
            <v>3414.366</v>
          </cell>
          <cell r="BG776">
            <v>2608.6947500000001</v>
          </cell>
          <cell r="BH776">
            <v>460.21321875000001</v>
          </cell>
          <cell r="BI776">
            <v>-459.86878124999998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1231.7357500000001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698992256</v>
          </cell>
          <cell r="BT776">
            <v>23692682</v>
          </cell>
          <cell r="BU776">
            <v>312180864</v>
          </cell>
          <cell r="BV776">
            <v>1694007.25</v>
          </cell>
          <cell r="BW776">
            <v>0</v>
          </cell>
          <cell r="BX776">
            <v>0</v>
          </cell>
          <cell r="BY776">
            <v>371899.90625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9667074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550000</v>
          </cell>
          <cell r="CT776">
            <v>6204</v>
          </cell>
          <cell r="CU776">
            <v>0</v>
          </cell>
          <cell r="CV776">
            <v>0</v>
          </cell>
          <cell r="CW776">
            <v>13298</v>
          </cell>
          <cell r="CX776">
            <v>62917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Q776">
            <v>1.8658414865185573</v>
          </cell>
          <cell r="DR776">
            <v>5.8833394733637485</v>
          </cell>
          <cell r="DS776">
            <v>6.2943807803466765</v>
          </cell>
          <cell r="DT776">
            <v>54565.378051757798</v>
          </cell>
          <cell r="DU776">
            <v>0</v>
          </cell>
          <cell r="DV776">
            <v>1.1266596679687499</v>
          </cell>
          <cell r="DW776">
            <v>1.0365268554687499</v>
          </cell>
          <cell r="DX776">
            <v>9104.8520000000008</v>
          </cell>
        </row>
        <row r="777">
          <cell r="A777" t="str">
            <v>WECCNWPP2025</v>
          </cell>
          <cell r="B777" t="str">
            <v>WEST</v>
          </cell>
          <cell r="C777" t="str">
            <v>WECCNWPP</v>
          </cell>
          <cell r="D777">
            <v>2025</v>
          </cell>
          <cell r="F777">
            <v>306258.12</v>
          </cell>
          <cell r="G777">
            <v>35099.5446929932</v>
          </cell>
          <cell r="H777">
            <v>74.719666360497484</v>
          </cell>
          <cell r="I777">
            <v>9.7815341796874993</v>
          </cell>
          <cell r="J777">
            <v>0.26</v>
          </cell>
          <cell r="K777">
            <v>8.8306874999999998</v>
          </cell>
          <cell r="L777">
            <v>3.0221979980468801</v>
          </cell>
          <cell r="M777">
            <v>0</v>
          </cell>
          <cell r="N777">
            <v>0</v>
          </cell>
          <cell r="O777">
            <v>0.42477203369140604</v>
          </cell>
          <cell r="P777">
            <v>0</v>
          </cell>
          <cell r="Q777">
            <v>0</v>
          </cell>
          <cell r="R777">
            <v>0</v>
          </cell>
          <cell r="S777">
            <v>1.60000002384186E-3</v>
          </cell>
          <cell r="T777">
            <v>35.259652343749998</v>
          </cell>
          <cell r="U777">
            <v>14.487857421875001</v>
          </cell>
          <cell r="V777">
            <v>0.49158203125</v>
          </cell>
          <cell r="W777">
            <v>0.593960754394531</v>
          </cell>
          <cell r="X777">
            <v>0.21786512756347698</v>
          </cell>
          <cell r="Y777">
            <v>0.221315246582031</v>
          </cell>
          <cell r="Z777">
            <v>40.369878653287884</v>
          </cell>
          <cell r="AA777">
            <v>7.9932832031250003</v>
          </cell>
          <cell r="AB777">
            <v>0.23780668640136698</v>
          </cell>
          <cell r="AC777">
            <v>7.3893789062500002</v>
          </cell>
          <cell r="AD777">
            <v>2.5523132324218798</v>
          </cell>
          <cell r="AE777">
            <v>0</v>
          </cell>
          <cell r="AF777">
            <v>0</v>
          </cell>
          <cell r="AG777">
            <v>0.34224252319335896</v>
          </cell>
          <cell r="AH777">
            <v>0</v>
          </cell>
          <cell r="AI777">
            <v>0</v>
          </cell>
          <cell r="AJ777">
            <v>0</v>
          </cell>
          <cell r="AK777">
            <v>1.17218661308289E-3</v>
          </cell>
          <cell r="AL777">
            <v>15.1911533203125</v>
          </cell>
          <cell r="AM777">
            <v>4.7771586914062496</v>
          </cell>
          <cell r="AN777">
            <v>0.39326562500000001</v>
          </cell>
          <cell r="AO777">
            <v>0.296980377197266</v>
          </cell>
          <cell r="AP777">
            <v>5.6076599121093799E-2</v>
          </cell>
          <cell r="AQ777">
            <v>0.221315246582031</v>
          </cell>
          <cell r="AR777">
            <v>296351.76966796879</v>
          </cell>
          <cell r="AS777">
            <v>61286.072</v>
          </cell>
          <cell r="AT777">
            <v>2083.1864999999998</v>
          </cell>
          <cell r="AU777">
            <v>43287.06</v>
          </cell>
          <cell r="AV777">
            <v>168.121640625</v>
          </cell>
          <cell r="AW777">
            <v>0</v>
          </cell>
          <cell r="AX777">
            <v>0</v>
          </cell>
          <cell r="AY777">
            <v>31.811339843750002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132293.88</v>
          </cell>
          <cell r="BE777">
            <v>41847.911999999997</v>
          </cell>
          <cell r="BF777">
            <v>3427.24575</v>
          </cell>
          <cell r="BG777">
            <v>2601.5482499999998</v>
          </cell>
          <cell r="BH777">
            <v>491.22812499999998</v>
          </cell>
          <cell r="BI777">
            <v>-449.64331249999998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1244.014375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684167808</v>
          </cell>
          <cell r="BT777">
            <v>23623336</v>
          </cell>
          <cell r="BU777">
            <v>313906368</v>
          </cell>
          <cell r="BV777">
            <v>1691077.5</v>
          </cell>
          <cell r="BW777">
            <v>0</v>
          </cell>
          <cell r="BX777">
            <v>0</v>
          </cell>
          <cell r="BY777">
            <v>370448.625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9763713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600000</v>
          </cell>
          <cell r="CT777">
            <v>6308</v>
          </cell>
          <cell r="CU777">
            <v>0</v>
          </cell>
          <cell r="CV777">
            <v>0</v>
          </cell>
          <cell r="CW777">
            <v>13804</v>
          </cell>
          <cell r="CX777">
            <v>62917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Q777">
            <v>1.9082049165926263</v>
          </cell>
          <cell r="DR777">
            <v>5.9891091473493141</v>
          </cell>
          <cell r="DS777">
            <v>6.4078123670955724</v>
          </cell>
          <cell r="DT777">
            <v>55166.398559570298</v>
          </cell>
          <cell r="DU777">
            <v>0</v>
          </cell>
          <cell r="DV777">
            <v>1.1266417236328099</v>
          </cell>
          <cell r="DW777">
            <v>0.91773205566406291</v>
          </cell>
          <cell r="DX777">
            <v>8039.3329999999996</v>
          </cell>
        </row>
        <row r="778">
          <cell r="A778" t="str">
            <v>WECCNWPP2026</v>
          </cell>
          <cell r="B778" t="str">
            <v>WEST</v>
          </cell>
          <cell r="C778" t="str">
            <v>WECCNWPP</v>
          </cell>
          <cell r="D778">
            <v>2026</v>
          </cell>
          <cell r="F778">
            <v>309698.11200000002</v>
          </cell>
          <cell r="G778">
            <v>35367.9509124756</v>
          </cell>
          <cell r="H778">
            <v>75.520755014061947</v>
          </cell>
          <cell r="I778">
            <v>9.7815341796874993</v>
          </cell>
          <cell r="J778">
            <v>0.446472595214844</v>
          </cell>
          <cell r="K778">
            <v>8.8306874999999998</v>
          </cell>
          <cell r="L778">
            <v>3.0221979980468801</v>
          </cell>
          <cell r="M778">
            <v>0</v>
          </cell>
          <cell r="N778">
            <v>0</v>
          </cell>
          <cell r="O778">
            <v>0.42477203369140604</v>
          </cell>
          <cell r="P778">
            <v>0</v>
          </cell>
          <cell r="Q778">
            <v>0</v>
          </cell>
          <cell r="R778">
            <v>0</v>
          </cell>
          <cell r="S778">
            <v>1.60000002384186E-3</v>
          </cell>
          <cell r="T778">
            <v>35.259652343749998</v>
          </cell>
          <cell r="U778">
            <v>15.087857421875</v>
          </cell>
          <cell r="V778">
            <v>0.49158203125</v>
          </cell>
          <cell r="W778">
            <v>0.593960754394531</v>
          </cell>
          <cell r="X778">
            <v>0.232481185913086</v>
          </cell>
          <cell r="Y778">
            <v>0.221315246582031</v>
          </cell>
          <cell r="Z778">
            <v>40.860225840330131</v>
          </cell>
          <cell r="AA778">
            <v>7.9932832031250003</v>
          </cell>
          <cell r="AB778">
            <v>0.40584494018554701</v>
          </cell>
          <cell r="AC778">
            <v>7.3893789062500002</v>
          </cell>
          <cell r="AD778">
            <v>2.5523132324218798</v>
          </cell>
          <cell r="AE778">
            <v>0</v>
          </cell>
          <cell r="AF778">
            <v>0</v>
          </cell>
          <cell r="AG778">
            <v>0.34224252319335896</v>
          </cell>
          <cell r="AH778">
            <v>0</v>
          </cell>
          <cell r="AI778">
            <v>0</v>
          </cell>
          <cell r="AJ778">
            <v>0</v>
          </cell>
          <cell r="AK778">
            <v>1.17218661308289E-3</v>
          </cell>
          <cell r="AL778">
            <v>15.1911533203125</v>
          </cell>
          <cell r="AM778">
            <v>4.9747729492187496</v>
          </cell>
          <cell r="AN778">
            <v>0.39326562500000001</v>
          </cell>
          <cell r="AO778">
            <v>0.296980377197266</v>
          </cell>
          <cell r="AP778">
            <v>6.1992954254150398E-2</v>
          </cell>
          <cell r="AQ778">
            <v>0.221315246582031</v>
          </cell>
          <cell r="AR778">
            <v>298222.0496835938</v>
          </cell>
          <cell r="AS778">
            <v>58454.175999999999</v>
          </cell>
          <cell r="AT778">
            <v>3555.2017500000002</v>
          </cell>
          <cell r="AU778">
            <v>43687.976000000002</v>
          </cell>
          <cell r="AV778">
            <v>161.19081249999999</v>
          </cell>
          <cell r="AW778">
            <v>0</v>
          </cell>
          <cell r="AX778">
            <v>0</v>
          </cell>
          <cell r="AY778">
            <v>31.811339843750002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132303.72</v>
          </cell>
          <cell r="BE778">
            <v>43579.012000000002</v>
          </cell>
          <cell r="BF778">
            <v>3429.0345000000002</v>
          </cell>
          <cell r="BG778">
            <v>2601.5482499999998</v>
          </cell>
          <cell r="BH778">
            <v>543.0558125</v>
          </cell>
          <cell r="BI778">
            <v>-454.80015624999999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1250.292375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655362496</v>
          </cell>
          <cell r="BT778">
            <v>39918544</v>
          </cell>
          <cell r="BU778">
            <v>316580320</v>
          </cell>
          <cell r="BV778">
            <v>1621436.375</v>
          </cell>
          <cell r="BW778">
            <v>0</v>
          </cell>
          <cell r="BX778">
            <v>0</v>
          </cell>
          <cell r="BY778">
            <v>370448.625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9811095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247500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600000</v>
          </cell>
          <cell r="CT778">
            <v>6539</v>
          </cell>
          <cell r="CU778">
            <v>0</v>
          </cell>
          <cell r="CV778">
            <v>0</v>
          </cell>
          <cell r="CW778">
            <v>15014</v>
          </cell>
          <cell r="CX778">
            <v>64804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Q778">
            <v>1.9510406573524768</v>
          </cell>
          <cell r="DR778">
            <v>5.9450082841536078</v>
          </cell>
          <cell r="DS778">
            <v>6.3850515789893949</v>
          </cell>
          <cell r="DT778">
            <v>55720.685302734397</v>
          </cell>
          <cell r="DU778">
            <v>0</v>
          </cell>
          <cell r="DV778">
            <v>1.1266417236328099</v>
          </cell>
          <cell r="DW778">
            <v>1.0365103759765599</v>
          </cell>
          <cell r="DX778">
            <v>9079.8310000000001</v>
          </cell>
        </row>
        <row r="779">
          <cell r="A779" t="str">
            <v>WECCNWPP2027</v>
          </cell>
          <cell r="B779" t="str">
            <v>WEST</v>
          </cell>
          <cell r="C779" t="str">
            <v>WECCNWPP</v>
          </cell>
          <cell r="D779">
            <v>2027</v>
          </cell>
          <cell r="F779">
            <v>312901.89600000001</v>
          </cell>
          <cell r="G779">
            <v>35461.788612365701</v>
          </cell>
          <cell r="H779">
            <v>76.325245965600018</v>
          </cell>
          <cell r="I779">
            <v>9.7815341796874993</v>
          </cell>
          <cell r="J779">
            <v>0.63558221435546902</v>
          </cell>
          <cell r="K779">
            <v>8.8306874999999998</v>
          </cell>
          <cell r="L779">
            <v>3.0221979980468801</v>
          </cell>
          <cell r="M779">
            <v>0</v>
          </cell>
          <cell r="N779">
            <v>0</v>
          </cell>
          <cell r="O779">
            <v>0.42477203369140604</v>
          </cell>
          <cell r="P779">
            <v>0</v>
          </cell>
          <cell r="Q779">
            <v>0</v>
          </cell>
          <cell r="R779">
            <v>0</v>
          </cell>
          <cell r="S779">
            <v>1.60000002384186E-3</v>
          </cell>
          <cell r="T779">
            <v>35.259652343749998</v>
          </cell>
          <cell r="U779">
            <v>15.687857421875</v>
          </cell>
          <cell r="V779">
            <v>0.49158203125</v>
          </cell>
          <cell r="W779">
            <v>0.593960754394531</v>
          </cell>
          <cell r="X779">
            <v>0.24786251831054698</v>
          </cell>
          <cell r="Y779">
            <v>0.221315246582031</v>
          </cell>
          <cell r="Z779">
            <v>41.117519270658491</v>
          </cell>
          <cell r="AA779">
            <v>7.9932832031250003</v>
          </cell>
          <cell r="AB779">
            <v>0.57960058593749997</v>
          </cell>
          <cell r="AC779">
            <v>7.3893789062500002</v>
          </cell>
          <cell r="AD779">
            <v>2.5523132324218798</v>
          </cell>
          <cell r="AE779">
            <v>0</v>
          </cell>
          <cell r="AF779">
            <v>0</v>
          </cell>
          <cell r="AG779">
            <v>0.34224252319335896</v>
          </cell>
          <cell r="AH779">
            <v>0</v>
          </cell>
          <cell r="AI779">
            <v>0</v>
          </cell>
          <cell r="AJ779">
            <v>0</v>
          </cell>
          <cell r="AK779">
            <v>1.17218661308289E-3</v>
          </cell>
          <cell r="AL779">
            <v>15.1911533203125</v>
          </cell>
          <cell r="AM779">
            <v>5.1727436523437502</v>
          </cell>
          <cell r="AN779">
            <v>0.39326562500000001</v>
          </cell>
          <cell r="AO779">
            <v>0.296980377197266</v>
          </cell>
          <cell r="AP779">
            <v>6.6338356018066411E-2</v>
          </cell>
          <cell r="AQ779">
            <v>0.221315246582031</v>
          </cell>
          <cell r="AR779">
            <v>298534.33557421877</v>
          </cell>
          <cell r="AS779">
            <v>57058.12</v>
          </cell>
          <cell r="AT779">
            <v>5077.3010000000004</v>
          </cell>
          <cell r="AU779">
            <v>43126.771999999997</v>
          </cell>
          <cell r="AV779">
            <v>162.664359375</v>
          </cell>
          <cell r="AW779">
            <v>0</v>
          </cell>
          <cell r="AX779">
            <v>0</v>
          </cell>
          <cell r="AY779">
            <v>31.811339843750002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132304.12</v>
          </cell>
          <cell r="BE779">
            <v>45313.232000000004</v>
          </cell>
          <cell r="BF779">
            <v>3425.4839999999999</v>
          </cell>
          <cell r="BG779">
            <v>2601.5482499999998</v>
          </cell>
          <cell r="BH779">
            <v>581.12081250000006</v>
          </cell>
          <cell r="BI779">
            <v>-454.54106250000001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1267.3698750000001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641377984</v>
          </cell>
          <cell r="BT779">
            <v>56768184</v>
          </cell>
          <cell r="BU779">
            <v>312613728</v>
          </cell>
          <cell r="BV779">
            <v>1638386.375</v>
          </cell>
          <cell r="BW779">
            <v>0</v>
          </cell>
          <cell r="BX779">
            <v>0</v>
          </cell>
          <cell r="BY779">
            <v>370448.625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9945166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170000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600000</v>
          </cell>
          <cell r="CT779">
            <v>6655</v>
          </cell>
          <cell r="CU779">
            <v>0</v>
          </cell>
          <cell r="CV779">
            <v>0</v>
          </cell>
          <cell r="CW779">
            <v>15561</v>
          </cell>
          <cell r="CX779">
            <v>66748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Q779">
            <v>1.9841893653150402</v>
          </cell>
          <cell r="DR779">
            <v>6.0444970286141748</v>
          </cell>
          <cell r="DS779">
            <v>6.4850873227141568</v>
          </cell>
          <cell r="DT779">
            <v>56235.677978515603</v>
          </cell>
          <cell r="DU779">
            <v>0</v>
          </cell>
          <cell r="DV779">
            <v>1.1266417236328099</v>
          </cell>
          <cell r="DW779">
            <v>0.91773205566406291</v>
          </cell>
          <cell r="DX779">
            <v>8039.3329999999996</v>
          </cell>
        </row>
        <row r="780">
          <cell r="A780" t="str">
            <v>WECCNWPP2028</v>
          </cell>
          <cell r="B780" t="str">
            <v>WEST</v>
          </cell>
          <cell r="C780" t="str">
            <v>WECCNWPP</v>
          </cell>
          <cell r="D780">
            <v>2028</v>
          </cell>
          <cell r="F780">
            <v>316487.78399999999</v>
          </cell>
          <cell r="G780">
            <v>35721.0772094727</v>
          </cell>
          <cell r="H780">
            <v>77.016794244408601</v>
          </cell>
          <cell r="I780">
            <v>9.7815517578124993</v>
          </cell>
          <cell r="J780">
            <v>0.67749999999999999</v>
          </cell>
          <cell r="K780">
            <v>8.8314423828125008</v>
          </cell>
          <cell r="L780">
            <v>3.0226669921874998</v>
          </cell>
          <cell r="M780">
            <v>0</v>
          </cell>
          <cell r="N780">
            <v>0</v>
          </cell>
          <cell r="O780">
            <v>0.42482101440429698</v>
          </cell>
          <cell r="P780">
            <v>0</v>
          </cell>
          <cell r="Q780">
            <v>0</v>
          </cell>
          <cell r="R780">
            <v>0</v>
          </cell>
          <cell r="S780">
            <v>1.60000002384186E-3</v>
          </cell>
          <cell r="T780">
            <v>35.259652343749998</v>
          </cell>
          <cell r="U780">
            <v>16.3202275390625</v>
          </cell>
          <cell r="V780">
            <v>0.49162365722656304</v>
          </cell>
          <cell r="W780">
            <v>0.59396508789062497</v>
          </cell>
          <cell r="X780">
            <v>0.263776245117188</v>
          </cell>
          <cell r="Y780">
            <v>0.22130755615234401</v>
          </cell>
          <cell r="Z780">
            <v>41.493643466591834</v>
          </cell>
          <cell r="AA780">
            <v>7.9939521484374998</v>
          </cell>
          <cell r="AB780">
            <v>0.61979034423828105</v>
          </cell>
          <cell r="AC780">
            <v>7.3888466796875001</v>
          </cell>
          <cell r="AD780">
            <v>2.552791015625</v>
          </cell>
          <cell r="AE780">
            <v>0</v>
          </cell>
          <cell r="AF780">
            <v>0</v>
          </cell>
          <cell r="AG780">
            <v>0.34227600097656302</v>
          </cell>
          <cell r="AH780">
            <v>0</v>
          </cell>
          <cell r="AI780">
            <v>0</v>
          </cell>
          <cell r="AJ780">
            <v>0</v>
          </cell>
          <cell r="AK780">
            <v>1.1721454858779901E-3</v>
          </cell>
          <cell r="AL780">
            <v>15.19076953125</v>
          </cell>
          <cell r="AM780">
            <v>5.3851645507812496</v>
          </cell>
          <cell r="AN780">
            <v>0.393298919677734</v>
          </cell>
          <cell r="AO780">
            <v>0.29698254394531304</v>
          </cell>
          <cell r="AP780">
            <v>7.0765174865722702E-2</v>
          </cell>
          <cell r="AQ780">
            <v>0.22130755615234401</v>
          </cell>
          <cell r="AR780">
            <v>301032.06987500004</v>
          </cell>
          <cell r="AS780">
            <v>56216.072</v>
          </cell>
          <cell r="AT780">
            <v>5444.2380000000003</v>
          </cell>
          <cell r="AU780">
            <v>42692.527999999998</v>
          </cell>
          <cell r="AV780">
            <v>167.20453125</v>
          </cell>
          <cell r="AW780">
            <v>0</v>
          </cell>
          <cell r="AX780">
            <v>0</v>
          </cell>
          <cell r="AY780">
            <v>31.936031249999999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132664.584</v>
          </cell>
          <cell r="BE780">
            <v>47303.284</v>
          </cell>
          <cell r="BF780">
            <v>3434.3152500000001</v>
          </cell>
          <cell r="BG780">
            <v>2608.6947500000001</v>
          </cell>
          <cell r="BH780">
            <v>621.59756249999998</v>
          </cell>
          <cell r="BI780">
            <v>-477.94024999999999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1220.704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633154688</v>
          </cell>
          <cell r="BT780">
            <v>60831828</v>
          </cell>
          <cell r="BU780">
            <v>309555520</v>
          </cell>
          <cell r="BV780">
            <v>1682066.5</v>
          </cell>
          <cell r="BW780">
            <v>0</v>
          </cell>
          <cell r="BX780">
            <v>0</v>
          </cell>
          <cell r="BY780">
            <v>371899.90625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9579037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650000</v>
          </cell>
          <cell r="CT780">
            <v>6748</v>
          </cell>
          <cell r="CU780">
            <v>0</v>
          </cell>
          <cell r="CV780">
            <v>0</v>
          </cell>
          <cell r="CW780">
            <v>16130</v>
          </cell>
          <cell r="CX780">
            <v>68751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Q780">
            <v>2.0223063561996399</v>
          </cell>
          <cell r="DR780">
            <v>6.2576254495477901</v>
          </cell>
          <cell r="DS780">
            <v>6.7459452876146235</v>
          </cell>
          <cell r="DT780">
            <v>56723.6220703125</v>
          </cell>
          <cell r="DU780">
            <v>0</v>
          </cell>
          <cell r="DV780">
            <v>1.1266596679687499</v>
          </cell>
          <cell r="DW780">
            <v>1.0365268554687499</v>
          </cell>
          <cell r="DX780">
            <v>9104.8520000000008</v>
          </cell>
        </row>
        <row r="781">
          <cell r="A781" t="str">
            <v>WECCNWPP2029</v>
          </cell>
          <cell r="B781" t="str">
            <v>WEST</v>
          </cell>
          <cell r="C781" t="str">
            <v>WECCNWPP</v>
          </cell>
          <cell r="D781">
            <v>2029</v>
          </cell>
          <cell r="F781">
            <v>319019.11200000002</v>
          </cell>
          <cell r="G781">
            <v>35765.066978454597</v>
          </cell>
          <cell r="H781">
            <v>77.61081737673284</v>
          </cell>
          <cell r="I781">
            <v>9.7427177734374997</v>
          </cell>
          <cell r="J781">
            <v>0.67749999999999999</v>
          </cell>
          <cell r="K781">
            <v>8.8306874999999998</v>
          </cell>
          <cell r="L781">
            <v>3.0221979980468801</v>
          </cell>
          <cell r="M781">
            <v>0</v>
          </cell>
          <cell r="N781">
            <v>0</v>
          </cell>
          <cell r="O781">
            <v>0.42477203369140604</v>
          </cell>
          <cell r="P781">
            <v>0</v>
          </cell>
          <cell r="Q781">
            <v>0</v>
          </cell>
          <cell r="R781">
            <v>0</v>
          </cell>
          <cell r="S781">
            <v>1.60000002384186E-3</v>
          </cell>
          <cell r="T781">
            <v>35.259652343749998</v>
          </cell>
          <cell r="U781">
            <v>16.937857421875002</v>
          </cell>
          <cell r="V781">
            <v>0.49158203125</v>
          </cell>
          <cell r="W781">
            <v>0.593960754394531</v>
          </cell>
          <cell r="X781">
            <v>0.28033255004882801</v>
          </cell>
          <cell r="Y781">
            <v>0.221315246582031</v>
          </cell>
          <cell r="Z781">
            <v>41.553175596952435</v>
          </cell>
          <cell r="AA781">
            <v>7.9638125000000004</v>
          </cell>
          <cell r="AB781">
            <v>0.619669372558594</v>
          </cell>
          <cell r="AC781">
            <v>7.3893789062500002</v>
          </cell>
          <cell r="AD781">
            <v>2.5523132324218798</v>
          </cell>
          <cell r="AE781">
            <v>0</v>
          </cell>
          <cell r="AF781">
            <v>0</v>
          </cell>
          <cell r="AG781">
            <v>0.34224252319335896</v>
          </cell>
          <cell r="AH781">
            <v>0</v>
          </cell>
          <cell r="AI781">
            <v>0</v>
          </cell>
          <cell r="AJ781">
            <v>0</v>
          </cell>
          <cell r="AK781">
            <v>1.17218661308289E-3</v>
          </cell>
          <cell r="AL781">
            <v>15.1911533203125</v>
          </cell>
          <cell r="AM781">
            <v>5.5887021484375001</v>
          </cell>
          <cell r="AN781">
            <v>0.39326562500000001</v>
          </cell>
          <cell r="AO781">
            <v>0.296980377197266</v>
          </cell>
          <cell r="AP781">
            <v>7.5438102722167999E-2</v>
          </cell>
          <cell r="AQ781">
            <v>0.221315246582031</v>
          </cell>
          <cell r="AR781">
            <v>300059.95298046869</v>
          </cell>
          <cell r="AS781">
            <v>55098.084000000003</v>
          </cell>
          <cell r="AT781">
            <v>5428.3035</v>
          </cell>
          <cell r="AU781">
            <v>42572.192000000003</v>
          </cell>
          <cell r="AV781">
            <v>166.05226562499999</v>
          </cell>
          <cell r="AW781">
            <v>0</v>
          </cell>
          <cell r="AX781">
            <v>0</v>
          </cell>
          <cell r="AY781">
            <v>31.811339843750002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132329.07999999999</v>
          </cell>
          <cell r="BE781">
            <v>48957.027999999998</v>
          </cell>
          <cell r="BF781">
            <v>3427.55825</v>
          </cell>
          <cell r="BG781">
            <v>2601.5482499999998</v>
          </cell>
          <cell r="BH781">
            <v>660.83506250000005</v>
          </cell>
          <cell r="BI781">
            <v>-480.78093749999999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1228.90825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621551936</v>
          </cell>
          <cell r="BT781">
            <v>60653780</v>
          </cell>
          <cell r="BU781">
            <v>308704480</v>
          </cell>
          <cell r="BV781">
            <v>1674389.25</v>
          </cell>
          <cell r="BW781">
            <v>0</v>
          </cell>
          <cell r="BX781">
            <v>0</v>
          </cell>
          <cell r="BY781">
            <v>370448.625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9642839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600000</v>
          </cell>
          <cell r="CT781">
            <v>6891</v>
          </cell>
          <cell r="CU781">
            <v>0</v>
          </cell>
          <cell r="CV781">
            <v>0</v>
          </cell>
          <cell r="CW781">
            <v>16721</v>
          </cell>
          <cell r="CX781">
            <v>70813</v>
          </cell>
          <cell r="CY781">
            <v>154000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Q781">
            <v>2.0632119388974117</v>
          </cell>
          <cell r="DR781">
            <v>6.4873677894146535</v>
          </cell>
          <cell r="DS781">
            <v>6.977027363539329</v>
          </cell>
          <cell r="DT781">
            <v>57224.317871093801</v>
          </cell>
          <cell r="DU781">
            <v>0</v>
          </cell>
          <cell r="DV781">
            <v>1.1266417236328099</v>
          </cell>
          <cell r="DW781">
            <v>0.91773205566406291</v>
          </cell>
          <cell r="DX781">
            <v>8039.3329999999996</v>
          </cell>
        </row>
        <row r="782">
          <cell r="A782" t="str">
            <v>WECCNWPP2030</v>
          </cell>
          <cell r="B782" t="str">
            <v>WEST</v>
          </cell>
          <cell r="C782" t="str">
            <v>WECCNWPP</v>
          </cell>
          <cell r="D782">
            <v>2030</v>
          </cell>
          <cell r="F782">
            <v>322374.45600000001</v>
          </cell>
          <cell r="G782">
            <v>36010.0148391724</v>
          </cell>
          <cell r="H782">
            <v>78.122113793969177</v>
          </cell>
          <cell r="I782">
            <v>9.4504658203125</v>
          </cell>
          <cell r="J782">
            <v>0.81311645507812502</v>
          </cell>
          <cell r="K782">
            <v>8.8306874999999998</v>
          </cell>
          <cell r="L782">
            <v>3.0221979980468801</v>
          </cell>
          <cell r="M782">
            <v>0</v>
          </cell>
          <cell r="N782">
            <v>0</v>
          </cell>
          <cell r="O782">
            <v>0.42477203369140604</v>
          </cell>
          <cell r="P782">
            <v>0</v>
          </cell>
          <cell r="Q782">
            <v>0</v>
          </cell>
          <cell r="R782">
            <v>0</v>
          </cell>
          <cell r="S782">
            <v>1.60000002384186E-3</v>
          </cell>
          <cell r="T782">
            <v>35.259652343749998</v>
          </cell>
          <cell r="U782">
            <v>17.588199218749999</v>
          </cell>
          <cell r="V782">
            <v>0.49158203125</v>
          </cell>
          <cell r="W782">
            <v>0.593960754394531</v>
          </cell>
          <cell r="X782">
            <v>0.29792266845703103</v>
          </cell>
          <cell r="Y782">
            <v>0.221315246582031</v>
          </cell>
          <cell r="Z782">
            <v>41.785841589689255</v>
          </cell>
          <cell r="AA782">
            <v>7.7310166015624997</v>
          </cell>
          <cell r="AB782">
            <v>0.74187896728515601</v>
          </cell>
          <cell r="AC782">
            <v>7.3893789062500002</v>
          </cell>
          <cell r="AD782">
            <v>2.5523132324218798</v>
          </cell>
          <cell r="AE782">
            <v>0</v>
          </cell>
          <cell r="AF782">
            <v>0</v>
          </cell>
          <cell r="AG782">
            <v>0.34224252319335896</v>
          </cell>
          <cell r="AH782">
            <v>0</v>
          </cell>
          <cell r="AI782">
            <v>0</v>
          </cell>
          <cell r="AJ782">
            <v>0</v>
          </cell>
          <cell r="AK782">
            <v>1.17218661308289E-3</v>
          </cell>
          <cell r="AL782">
            <v>15.1911533203125</v>
          </cell>
          <cell r="AM782">
            <v>5.8082221679687498</v>
          </cell>
          <cell r="AN782">
            <v>0.39326562500000001</v>
          </cell>
          <cell r="AO782">
            <v>0.296980377197266</v>
          </cell>
          <cell r="AP782">
            <v>8.0392059326171897E-2</v>
          </cell>
          <cell r="AQ782">
            <v>0.221315246582031</v>
          </cell>
          <cell r="AR782">
            <v>301661.96779296873</v>
          </cell>
          <cell r="AS782">
            <v>52658.752</v>
          </cell>
          <cell r="AT782">
            <v>6498.86</v>
          </cell>
          <cell r="AU782">
            <v>42549.64</v>
          </cell>
          <cell r="AV782">
            <v>175.640609375</v>
          </cell>
          <cell r="AW782">
            <v>0</v>
          </cell>
          <cell r="AX782">
            <v>0</v>
          </cell>
          <cell r="AY782">
            <v>31.811339843750002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132292.88800000001</v>
          </cell>
          <cell r="BE782">
            <v>50880.023999999998</v>
          </cell>
          <cell r="BF782">
            <v>3429.1957499999999</v>
          </cell>
          <cell r="BG782">
            <v>2601.5482499999998</v>
          </cell>
          <cell r="BH782">
            <v>704.22931249999999</v>
          </cell>
          <cell r="BI782">
            <v>-484.86571874999998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1244.4132500000001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594101632</v>
          </cell>
          <cell r="BT782">
            <v>71926736</v>
          </cell>
          <cell r="BU782">
            <v>308766048</v>
          </cell>
          <cell r="BV782">
            <v>1768009.875</v>
          </cell>
          <cell r="BW782">
            <v>0</v>
          </cell>
          <cell r="BX782">
            <v>0</v>
          </cell>
          <cell r="BY782">
            <v>370448.625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9764807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180000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675000</v>
          </cell>
          <cell r="CT782">
            <v>7044</v>
          </cell>
          <cell r="CU782">
            <v>0</v>
          </cell>
          <cell r="CV782">
            <v>0</v>
          </cell>
          <cell r="CW782">
            <v>18016</v>
          </cell>
          <cell r="CX782">
            <v>72937</v>
          </cell>
          <cell r="CY782">
            <v>702500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Q782">
            <v>2.0956755257659347</v>
          </cell>
          <cell r="DR782">
            <v>6.7115386015498695</v>
          </cell>
          <cell r="DS782">
            <v>7.2105456993390202</v>
          </cell>
          <cell r="DT782">
            <v>57776.929199218801</v>
          </cell>
          <cell r="DU782">
            <v>0</v>
          </cell>
          <cell r="DV782">
            <v>1.1266417236328099</v>
          </cell>
          <cell r="DW782">
            <v>1.0365103759765599</v>
          </cell>
          <cell r="DX782">
            <v>9079.8310000000001</v>
          </cell>
        </row>
        <row r="783">
          <cell r="A783" t="str">
            <v>WECCNWPP2031</v>
          </cell>
          <cell r="B783" t="str">
            <v>WEST</v>
          </cell>
          <cell r="C783" t="str">
            <v>WECCNWPP</v>
          </cell>
          <cell r="D783">
            <v>2031</v>
          </cell>
          <cell r="F783">
            <v>325799.95199999999</v>
          </cell>
          <cell r="G783">
            <v>36155.081657409697</v>
          </cell>
          <cell r="H783">
            <v>78.157723901391037</v>
          </cell>
          <cell r="I783">
            <v>8.7479658203124995</v>
          </cell>
          <cell r="J783">
            <v>0.85750000000000004</v>
          </cell>
          <cell r="K783">
            <v>8.8306874999999998</v>
          </cell>
          <cell r="L783">
            <v>3.0221979980468801</v>
          </cell>
          <cell r="M783">
            <v>0</v>
          </cell>
          <cell r="N783">
            <v>0</v>
          </cell>
          <cell r="O783">
            <v>0.42477203369140604</v>
          </cell>
          <cell r="P783">
            <v>0</v>
          </cell>
          <cell r="Q783">
            <v>0</v>
          </cell>
          <cell r="R783">
            <v>0</v>
          </cell>
          <cell r="S783">
            <v>1.60000002384186E-3</v>
          </cell>
          <cell r="T783">
            <v>35.259652343749998</v>
          </cell>
          <cell r="U783">
            <v>18.26319921875</v>
          </cell>
          <cell r="V783">
            <v>0.49158203125</v>
          </cell>
          <cell r="W783">
            <v>0.593960754394531</v>
          </cell>
          <cell r="X783">
            <v>0.31664923095703101</v>
          </cell>
          <cell r="Y783">
            <v>0.221315246582031</v>
          </cell>
          <cell r="Z783">
            <v>41.663002051115043</v>
          </cell>
          <cell r="AA783">
            <v>7.1413789062499999</v>
          </cell>
          <cell r="AB783">
            <v>0.78430474853515597</v>
          </cell>
          <cell r="AC783">
            <v>7.3893789062500002</v>
          </cell>
          <cell r="AD783">
            <v>2.5523132324218798</v>
          </cell>
          <cell r="AE783">
            <v>0</v>
          </cell>
          <cell r="AF783">
            <v>0</v>
          </cell>
          <cell r="AG783">
            <v>0.34224252319335896</v>
          </cell>
          <cell r="AH783">
            <v>0</v>
          </cell>
          <cell r="AI783">
            <v>0</v>
          </cell>
          <cell r="AJ783">
            <v>0</v>
          </cell>
          <cell r="AK783">
            <v>1.17218661308289E-3</v>
          </cell>
          <cell r="AL783">
            <v>15.501046875</v>
          </cell>
          <cell r="AM783">
            <v>6.0362182617187496</v>
          </cell>
          <cell r="AN783">
            <v>0.39326562500000001</v>
          </cell>
          <cell r="AO783">
            <v>0.296980377197266</v>
          </cell>
          <cell r="AP783">
            <v>8.5653106689453098E-2</v>
          </cell>
          <cell r="AQ783">
            <v>0.221315246582031</v>
          </cell>
          <cell r="AR783">
            <v>302358.36702734377</v>
          </cell>
          <cell r="AS783">
            <v>48406.767999999996</v>
          </cell>
          <cell r="AT783">
            <v>6870.5095000000001</v>
          </cell>
          <cell r="AU783">
            <v>43308.531999999999</v>
          </cell>
          <cell r="AV783">
            <v>187.04559374999999</v>
          </cell>
          <cell r="AW783">
            <v>0</v>
          </cell>
          <cell r="AX783">
            <v>0</v>
          </cell>
          <cell r="AY783">
            <v>31.811339843750002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135044.75200000001</v>
          </cell>
          <cell r="BE783">
            <v>52877.271999999997</v>
          </cell>
          <cell r="BF783">
            <v>3444.7002499999999</v>
          </cell>
          <cell r="BG783">
            <v>2601.5482499999998</v>
          </cell>
          <cell r="BH783">
            <v>750.31793749999997</v>
          </cell>
          <cell r="BI783">
            <v>-493.47084374999997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1289.248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543585792</v>
          </cell>
          <cell r="BT783">
            <v>75840208</v>
          </cell>
          <cell r="BU783">
            <v>314512384</v>
          </cell>
          <cell r="BV783">
            <v>1885576.5</v>
          </cell>
          <cell r="BW783">
            <v>0</v>
          </cell>
          <cell r="BX783">
            <v>0</v>
          </cell>
          <cell r="BY783">
            <v>370448.625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10116242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675000</v>
          </cell>
          <cell r="CT783">
            <v>7176</v>
          </cell>
          <cell r="CU783">
            <v>0</v>
          </cell>
          <cell r="CV783">
            <v>0</v>
          </cell>
          <cell r="CW783">
            <v>19075</v>
          </cell>
          <cell r="CX783">
            <v>75126</v>
          </cell>
          <cell r="CY783">
            <v>702500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Q783">
            <v>2.0762656357287574</v>
          </cell>
          <cell r="DR783">
            <v>6.8596591414346344</v>
          </cell>
          <cell r="DS783">
            <v>7.3496938881864642</v>
          </cell>
          <cell r="DT783">
            <v>58316.318481445298</v>
          </cell>
          <cell r="DU783">
            <v>0</v>
          </cell>
          <cell r="DV783">
            <v>1.1266417236328099</v>
          </cell>
          <cell r="DW783">
            <v>0.91773205566406291</v>
          </cell>
          <cell r="DX783">
            <v>8039.3329999999996</v>
          </cell>
        </row>
        <row r="784">
          <cell r="A784" t="str">
            <v>WECCNWPP2032</v>
          </cell>
          <cell r="B784" t="str">
            <v>WEST</v>
          </cell>
          <cell r="C784" t="str">
            <v>WECCNWPP</v>
          </cell>
          <cell r="D784">
            <v>2032</v>
          </cell>
          <cell r="F784">
            <v>329525.136</v>
          </cell>
          <cell r="G784">
            <v>36272.646553039602</v>
          </cell>
          <cell r="H784">
            <v>78.30081417238712</v>
          </cell>
          <cell r="I784">
            <v>8.196158203125</v>
          </cell>
          <cell r="J784">
            <v>0.85750000000000004</v>
          </cell>
          <cell r="K784">
            <v>8.8314423828125008</v>
          </cell>
          <cell r="L784">
            <v>3.0226669921874998</v>
          </cell>
          <cell r="M784">
            <v>0</v>
          </cell>
          <cell r="N784">
            <v>0</v>
          </cell>
          <cell r="O784">
            <v>0.42482101440429698</v>
          </cell>
          <cell r="P784">
            <v>0</v>
          </cell>
          <cell r="Q784">
            <v>0</v>
          </cell>
          <cell r="R784">
            <v>0</v>
          </cell>
          <cell r="S784">
            <v>1.60000002384186E-3</v>
          </cell>
          <cell r="T784">
            <v>35.259652343749998</v>
          </cell>
          <cell r="U784">
            <v>18.936962890625001</v>
          </cell>
          <cell r="V784">
            <v>0.49162365722656304</v>
          </cell>
          <cell r="W784">
            <v>0.59396508789062497</v>
          </cell>
          <cell r="X784">
            <v>0.33645437622070301</v>
          </cell>
          <cell r="Y784">
            <v>0.22130755615234401</v>
          </cell>
          <cell r="Z784">
            <v>41.547682765603064</v>
          </cell>
          <cell r="AA784">
            <v>6.6742314453124996</v>
          </cell>
          <cell r="AB784">
            <v>0.784457885742188</v>
          </cell>
          <cell r="AC784">
            <v>7.3888466796875001</v>
          </cell>
          <cell r="AD784">
            <v>2.552791015625</v>
          </cell>
          <cell r="AE784">
            <v>0</v>
          </cell>
          <cell r="AF784">
            <v>0</v>
          </cell>
          <cell r="AG784">
            <v>0.34227600097656302</v>
          </cell>
          <cell r="AH784">
            <v>0</v>
          </cell>
          <cell r="AI784">
            <v>0</v>
          </cell>
          <cell r="AJ784">
            <v>0</v>
          </cell>
          <cell r="AK784">
            <v>1.1721454858779901E-3</v>
          </cell>
          <cell r="AL784">
            <v>15.500376953125</v>
          </cell>
          <cell r="AM784">
            <v>6.2643002929687501</v>
          </cell>
          <cell r="AN784">
            <v>0.393298919677734</v>
          </cell>
          <cell r="AO784">
            <v>0.29698254394531304</v>
          </cell>
          <cell r="AP784">
            <v>9.1114471435546907E-2</v>
          </cell>
          <cell r="AQ784">
            <v>0.22130755615234401</v>
          </cell>
          <cell r="AR784">
            <v>303623.00856250012</v>
          </cell>
          <cell r="AS784">
            <v>45048.036</v>
          </cell>
          <cell r="AT784">
            <v>6890.6779999999999</v>
          </cell>
          <cell r="AU784">
            <v>44238.872000000003</v>
          </cell>
          <cell r="AV784">
            <v>194.47778124999999</v>
          </cell>
          <cell r="AW784">
            <v>0</v>
          </cell>
          <cell r="AX784">
            <v>0</v>
          </cell>
          <cell r="AY784">
            <v>31.936031249999999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135413.93599999999</v>
          </cell>
          <cell r="BE784">
            <v>55025.612000000001</v>
          </cell>
          <cell r="BF784">
            <v>3454.38175</v>
          </cell>
          <cell r="BG784">
            <v>2608.6947500000001</v>
          </cell>
          <cell r="BH784">
            <v>800.34668750000003</v>
          </cell>
          <cell r="BI784">
            <v>-503.02193749999998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1314.2075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504904768</v>
          </cell>
          <cell r="BT784">
            <v>76062840</v>
          </cell>
          <cell r="BU784">
            <v>321691200</v>
          </cell>
          <cell r="BV784">
            <v>1949749.875</v>
          </cell>
          <cell r="BW784">
            <v>0</v>
          </cell>
          <cell r="BX784">
            <v>0</v>
          </cell>
          <cell r="BY784">
            <v>371899.90625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10313313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675000</v>
          </cell>
          <cell r="CT784">
            <v>7313</v>
          </cell>
          <cell r="CU784">
            <v>0</v>
          </cell>
          <cell r="CV784">
            <v>0</v>
          </cell>
          <cell r="CW784">
            <v>20218</v>
          </cell>
          <cell r="CX784">
            <v>77379</v>
          </cell>
          <cell r="CY784">
            <v>105000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Q784">
            <v>2.0747714547231211</v>
          </cell>
          <cell r="DR784">
            <v>7.00393109914104</v>
          </cell>
          <cell r="DS784">
            <v>7.5146160808867357</v>
          </cell>
          <cell r="DT784">
            <v>58806.574707031301</v>
          </cell>
          <cell r="DU784">
            <v>0</v>
          </cell>
          <cell r="DV784">
            <v>1.1266596679687499</v>
          </cell>
          <cell r="DW784">
            <v>1.0365268554687499</v>
          </cell>
          <cell r="DX784">
            <v>9104.8520000000008</v>
          </cell>
        </row>
        <row r="785">
          <cell r="A785" t="str">
            <v>WECCNWPP2033</v>
          </cell>
          <cell r="B785" t="str">
            <v>WEST</v>
          </cell>
          <cell r="C785" t="str">
            <v>WECCNWPP</v>
          </cell>
          <cell r="D785">
            <v>2033</v>
          </cell>
          <cell r="F785">
            <v>332034.04800000001</v>
          </cell>
          <cell r="G785">
            <v>36524.873031616196</v>
          </cell>
          <cell r="H785">
            <v>79.212369653344169</v>
          </cell>
          <cell r="I785">
            <v>8.10064697265625</v>
          </cell>
          <cell r="J785">
            <v>1.0383218994140599</v>
          </cell>
          <cell r="K785">
            <v>8.8306874999999998</v>
          </cell>
          <cell r="L785">
            <v>3.0221979980468801</v>
          </cell>
          <cell r="M785">
            <v>0</v>
          </cell>
          <cell r="N785">
            <v>0</v>
          </cell>
          <cell r="O785">
            <v>0.42477203369140604</v>
          </cell>
          <cell r="P785">
            <v>0</v>
          </cell>
          <cell r="Q785">
            <v>0</v>
          </cell>
          <cell r="R785">
            <v>0</v>
          </cell>
          <cell r="S785">
            <v>1.60000002384186E-3</v>
          </cell>
          <cell r="T785">
            <v>35.259652343749998</v>
          </cell>
          <cell r="U785">
            <v>19.629980468749999</v>
          </cell>
          <cell r="V785">
            <v>0.49158203125</v>
          </cell>
          <cell r="W785">
            <v>0.593960754394531</v>
          </cell>
          <cell r="X785">
            <v>0.35799700927734396</v>
          </cell>
          <cell r="Y785">
            <v>0.221315246582031</v>
          </cell>
          <cell r="Z785">
            <v>41.862191908597943</v>
          </cell>
          <cell r="AA785">
            <v>6.5995429687499998</v>
          </cell>
          <cell r="AB785">
            <v>0.94725091552734397</v>
          </cell>
          <cell r="AC785">
            <v>7.3893789062500002</v>
          </cell>
          <cell r="AD785">
            <v>2.5523132324218798</v>
          </cell>
          <cell r="AE785">
            <v>0</v>
          </cell>
          <cell r="AF785">
            <v>0</v>
          </cell>
          <cell r="AG785">
            <v>0.34224252319335896</v>
          </cell>
          <cell r="AH785">
            <v>0</v>
          </cell>
          <cell r="AI785">
            <v>0</v>
          </cell>
          <cell r="AJ785">
            <v>0</v>
          </cell>
          <cell r="AK785">
            <v>1.17218661308289E-3</v>
          </cell>
          <cell r="AL785">
            <v>15.501046875</v>
          </cell>
          <cell r="AM785">
            <v>6.4993935546874999</v>
          </cell>
          <cell r="AN785">
            <v>0.39326562500000001</v>
          </cell>
          <cell r="AO785">
            <v>0.296980377197266</v>
          </cell>
          <cell r="AP785">
            <v>9.7188972473144508E-2</v>
          </cell>
          <cell r="AQ785">
            <v>0.221315246582031</v>
          </cell>
          <cell r="AR785">
            <v>304361.64124609379</v>
          </cell>
          <cell r="AS785">
            <v>43227.767999999996</v>
          </cell>
          <cell r="AT785">
            <v>8297.9179999999997</v>
          </cell>
          <cell r="AU785">
            <v>43962.976000000002</v>
          </cell>
          <cell r="AV785">
            <v>189.53234375</v>
          </cell>
          <cell r="AW785">
            <v>0</v>
          </cell>
          <cell r="AX785">
            <v>0</v>
          </cell>
          <cell r="AY785">
            <v>31.811339843750002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135079.90400000001</v>
          </cell>
          <cell r="BE785">
            <v>56934.688000000002</v>
          </cell>
          <cell r="BF785">
            <v>3444.1757499999999</v>
          </cell>
          <cell r="BG785">
            <v>2601.5482499999998</v>
          </cell>
          <cell r="BH785">
            <v>851.37418749999995</v>
          </cell>
          <cell r="BI785">
            <v>-525.78112499999997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1320.8855000000001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486934496</v>
          </cell>
          <cell r="BT785">
            <v>90876536</v>
          </cell>
          <cell r="BU785">
            <v>319810368</v>
          </cell>
          <cell r="BV785">
            <v>1903888.5</v>
          </cell>
          <cell r="BW785">
            <v>0</v>
          </cell>
          <cell r="BX785">
            <v>0</v>
          </cell>
          <cell r="BY785">
            <v>370448.625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10364943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240000</v>
          </cell>
          <cell r="CO785">
            <v>0</v>
          </cell>
          <cell r="CP785">
            <v>0</v>
          </cell>
          <cell r="CQ785">
            <v>150000</v>
          </cell>
          <cell r="CR785">
            <v>0</v>
          </cell>
          <cell r="CS785">
            <v>700000</v>
          </cell>
          <cell r="CT785">
            <v>7461</v>
          </cell>
          <cell r="CU785">
            <v>0</v>
          </cell>
          <cell r="CV785">
            <v>0</v>
          </cell>
          <cell r="CW785">
            <v>22136</v>
          </cell>
          <cell r="CX785">
            <v>79701</v>
          </cell>
          <cell r="CY785">
            <v>67000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Q785">
            <v>2.1188029570203217</v>
          </cell>
          <cell r="DR785">
            <v>7.100426462721809</v>
          </cell>
          <cell r="DS785">
            <v>7.6143157012166585</v>
          </cell>
          <cell r="DT785">
            <v>59294.112548828103</v>
          </cell>
          <cell r="DU785">
            <v>0</v>
          </cell>
          <cell r="DV785">
            <v>1.23965539550781</v>
          </cell>
          <cell r="DW785">
            <v>1.0211005249023399</v>
          </cell>
          <cell r="DX785">
            <v>8944.8410000000003</v>
          </cell>
        </row>
        <row r="786">
          <cell r="A786" t="str">
            <v>WECCNWPP2034</v>
          </cell>
          <cell r="B786" t="str">
            <v>WEST</v>
          </cell>
          <cell r="C786" t="str">
            <v>WECCNWPP</v>
          </cell>
          <cell r="D786">
            <v>2034</v>
          </cell>
          <cell r="F786">
            <v>335171.78399999999</v>
          </cell>
          <cell r="G786">
            <v>36899.929435730002</v>
          </cell>
          <cell r="H786">
            <v>80.015015679955482</v>
          </cell>
          <cell r="I786">
            <v>8.0505346679687495</v>
          </cell>
          <cell r="J786">
            <v>1.0974999999999999</v>
          </cell>
          <cell r="K786">
            <v>8.8306874999999998</v>
          </cell>
          <cell r="L786">
            <v>3.0221979980468801</v>
          </cell>
          <cell r="M786">
            <v>0</v>
          </cell>
          <cell r="N786">
            <v>0</v>
          </cell>
          <cell r="O786">
            <v>0.42477203369140604</v>
          </cell>
          <cell r="P786">
            <v>0</v>
          </cell>
          <cell r="Q786">
            <v>0</v>
          </cell>
          <cell r="R786">
            <v>0</v>
          </cell>
          <cell r="S786">
            <v>1.60000002384186E-3</v>
          </cell>
          <cell r="T786">
            <v>35.259652343749998</v>
          </cell>
          <cell r="U786">
            <v>20.36354296875</v>
          </cell>
          <cell r="V786">
            <v>0.49158203125</v>
          </cell>
          <cell r="W786">
            <v>0.593960754394531</v>
          </cell>
          <cell r="X786">
            <v>0.38102841186523395</v>
          </cell>
          <cell r="Y786">
            <v>0.221315246582031</v>
          </cell>
          <cell r="Z786">
            <v>42.292160704374325</v>
          </cell>
          <cell r="AA786">
            <v>6.5603691406250002</v>
          </cell>
          <cell r="AB786">
            <v>1.00381860351563</v>
          </cell>
          <cell r="AC786">
            <v>7.3893789062500002</v>
          </cell>
          <cell r="AD786">
            <v>2.5523132324218798</v>
          </cell>
          <cell r="AE786">
            <v>0</v>
          </cell>
          <cell r="AF786">
            <v>0</v>
          </cell>
          <cell r="AG786">
            <v>0.34224252319335896</v>
          </cell>
          <cell r="AH786">
            <v>0</v>
          </cell>
          <cell r="AI786">
            <v>0</v>
          </cell>
          <cell r="AJ786">
            <v>0</v>
          </cell>
          <cell r="AK786">
            <v>1.17218661308289E-3</v>
          </cell>
          <cell r="AL786">
            <v>15.501046875</v>
          </cell>
          <cell r="AM786">
            <v>6.7517646484374998</v>
          </cell>
          <cell r="AN786">
            <v>0.39326562500000001</v>
          </cell>
          <cell r="AO786">
            <v>0.296980377197266</v>
          </cell>
          <cell r="AP786">
            <v>0.10359258270263701</v>
          </cell>
          <cell r="AQ786">
            <v>0.221315246582031</v>
          </cell>
          <cell r="AR786">
            <v>307001.25483984384</v>
          </cell>
          <cell r="AS786">
            <v>42311.7</v>
          </cell>
          <cell r="AT786">
            <v>8793.4509999999991</v>
          </cell>
          <cell r="AU786">
            <v>43447.588000000003</v>
          </cell>
          <cell r="AV786">
            <v>201.45893749999999</v>
          </cell>
          <cell r="AW786">
            <v>0</v>
          </cell>
          <cell r="AX786">
            <v>0</v>
          </cell>
          <cell r="AY786">
            <v>31.811339843750002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135048.04800000001</v>
          </cell>
          <cell r="BE786">
            <v>59145.46</v>
          </cell>
          <cell r="BF786">
            <v>3443.2237500000001</v>
          </cell>
          <cell r="BG786">
            <v>2601.5482499999998</v>
          </cell>
          <cell r="BH786">
            <v>907.46849999999995</v>
          </cell>
          <cell r="BI786">
            <v>-538.17031250000002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1315.5363749999999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478311392</v>
          </cell>
          <cell r="BT786">
            <v>96096472</v>
          </cell>
          <cell r="BU786">
            <v>316408736</v>
          </cell>
          <cell r="BV786">
            <v>2024451.125</v>
          </cell>
          <cell r="BW786">
            <v>0</v>
          </cell>
          <cell r="BX786">
            <v>0</v>
          </cell>
          <cell r="BY786">
            <v>370448.625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10323441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750000</v>
          </cell>
          <cell r="CT786">
            <v>7611</v>
          </cell>
          <cell r="CU786">
            <v>0</v>
          </cell>
          <cell r="CV786">
            <v>0</v>
          </cell>
          <cell r="CW786">
            <v>23470</v>
          </cell>
          <cell r="CX786">
            <v>82092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Q786">
            <v>2.1654692786409737</v>
          </cell>
          <cell r="DR786">
            <v>7.1913177201276772</v>
          </cell>
          <cell r="DS786">
            <v>7.7172528452932321</v>
          </cell>
          <cell r="DT786">
            <v>59796.162231445298</v>
          </cell>
          <cell r="DU786">
            <v>0</v>
          </cell>
          <cell r="DV786">
            <v>1.27664172363281</v>
          </cell>
          <cell r="DW786">
            <v>1.17490075683594</v>
          </cell>
          <cell r="DX786">
            <v>10292.130999999999</v>
          </cell>
        </row>
        <row r="787">
          <cell r="A787" t="str">
            <v>WECCNWPP2035</v>
          </cell>
          <cell r="B787" t="str">
            <v>WEST</v>
          </cell>
          <cell r="C787" t="str">
            <v>WECCNWPP</v>
          </cell>
          <cell r="D787">
            <v>2035</v>
          </cell>
          <cell r="F787">
            <v>338292.04800000001</v>
          </cell>
          <cell r="G787">
            <v>37069.345726013198</v>
          </cell>
          <cell r="H787">
            <v>80.712071557641039</v>
          </cell>
          <cell r="I787">
            <v>7.9731538085937501</v>
          </cell>
          <cell r="J787">
            <v>1.0974999999999999</v>
          </cell>
          <cell r="K787">
            <v>8.8306874999999998</v>
          </cell>
          <cell r="L787">
            <v>3.0221979980468801</v>
          </cell>
          <cell r="M787">
            <v>0</v>
          </cell>
          <cell r="N787">
            <v>0</v>
          </cell>
          <cell r="O787">
            <v>0.42477203369140604</v>
          </cell>
          <cell r="P787">
            <v>0</v>
          </cell>
          <cell r="Q787">
            <v>0</v>
          </cell>
          <cell r="R787">
            <v>0</v>
          </cell>
          <cell r="S787">
            <v>1.60000002384186E-3</v>
          </cell>
          <cell r="T787">
            <v>35.259652343749998</v>
          </cell>
          <cell r="U787">
            <v>21.11354296875</v>
          </cell>
          <cell r="V787">
            <v>0.49158203125</v>
          </cell>
          <cell r="W787">
            <v>0.593960754394531</v>
          </cell>
          <cell r="X787">
            <v>0.405465148925781</v>
          </cell>
          <cell r="Y787">
            <v>0.221315246582031</v>
          </cell>
          <cell r="Z787">
            <v>42.377548483610163</v>
          </cell>
          <cell r="AA787">
            <v>6.4997724609374998</v>
          </cell>
          <cell r="AB787">
            <v>1.00381860351563</v>
          </cell>
          <cell r="AC787">
            <v>7.3893789062500002</v>
          </cell>
          <cell r="AD787">
            <v>2.5523132324218798</v>
          </cell>
          <cell r="AE787">
            <v>0</v>
          </cell>
          <cell r="AF787">
            <v>0</v>
          </cell>
          <cell r="AG787">
            <v>0.34224252319335896</v>
          </cell>
          <cell r="AH787">
            <v>0</v>
          </cell>
          <cell r="AI787">
            <v>0</v>
          </cell>
          <cell r="AJ787">
            <v>0</v>
          </cell>
          <cell r="AK787">
            <v>1.17218661308289E-3</v>
          </cell>
          <cell r="AL787">
            <v>15.501046875</v>
          </cell>
          <cell r="AM787">
            <v>7.0097866210937498</v>
          </cell>
          <cell r="AN787">
            <v>0.39326562500000001</v>
          </cell>
          <cell r="AO787">
            <v>0.296980377197266</v>
          </cell>
          <cell r="AP787">
            <v>0.11033338928222701</v>
          </cell>
          <cell r="AQ787">
            <v>0.221315246582031</v>
          </cell>
          <cell r="AR787">
            <v>307856.17751171876</v>
          </cell>
          <cell r="AS787">
            <v>40907.56</v>
          </cell>
          <cell r="AT787">
            <v>8793.4419999999991</v>
          </cell>
          <cell r="AU787">
            <v>44336.372000000003</v>
          </cell>
          <cell r="AV787">
            <v>221.087046875</v>
          </cell>
          <cell r="AW787">
            <v>0</v>
          </cell>
          <cell r="AX787">
            <v>0</v>
          </cell>
          <cell r="AY787">
            <v>31.811339843750002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135078.96</v>
          </cell>
          <cell r="BE787">
            <v>61405.728000000003</v>
          </cell>
          <cell r="BF787">
            <v>3439.93975</v>
          </cell>
          <cell r="BG787">
            <v>2601.5482499999998</v>
          </cell>
          <cell r="BH787">
            <v>966.51850000000002</v>
          </cell>
          <cell r="BI787">
            <v>-537.51874999999995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1359.0963750000001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464064096</v>
          </cell>
          <cell r="BT787">
            <v>96096376</v>
          </cell>
          <cell r="BU787">
            <v>323232960</v>
          </cell>
          <cell r="BV787">
            <v>2222175.5</v>
          </cell>
          <cell r="BW787">
            <v>0</v>
          </cell>
          <cell r="BX787">
            <v>0</v>
          </cell>
          <cell r="BY787">
            <v>370448.625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10665840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750000</v>
          </cell>
          <cell r="CT787">
            <v>7760</v>
          </cell>
          <cell r="CU787">
            <v>0</v>
          </cell>
          <cell r="CV787">
            <v>0</v>
          </cell>
          <cell r="CW787">
            <v>24910</v>
          </cell>
          <cell r="CX787">
            <v>84555</v>
          </cell>
          <cell r="CY787">
            <v>307000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Q787">
            <v>2.2227920860311503</v>
          </cell>
          <cell r="DR787">
            <v>7.1561343867902583</v>
          </cell>
          <cell r="DS787">
            <v>7.665835395696452</v>
          </cell>
          <cell r="DT787">
            <v>60283.820922851599</v>
          </cell>
          <cell r="DU787">
            <v>0</v>
          </cell>
          <cell r="DV787">
            <v>1.27664172363281</v>
          </cell>
          <cell r="DW787">
            <v>1.0561224365234401</v>
          </cell>
          <cell r="DX787">
            <v>9251.6329999999998</v>
          </cell>
        </row>
        <row r="788">
          <cell r="A788" t="str">
            <v>WECCRMPA2008</v>
          </cell>
          <cell r="B788" t="str">
            <v>WEST</v>
          </cell>
          <cell r="C788" t="str">
            <v>WECCRMPA</v>
          </cell>
          <cell r="D788">
            <v>2008</v>
          </cell>
          <cell r="N788">
            <v>0</v>
          </cell>
          <cell r="O788">
            <v>0.27467510986328103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0.96080499267578101</v>
          </cell>
          <cell r="U788">
            <v>1.3832122802734399</v>
          </cell>
          <cell r="V788">
            <v>0</v>
          </cell>
          <cell r="W788">
            <v>2.5287432670593303E-3</v>
          </cell>
          <cell r="X788">
            <v>9.1727809906005896E-3</v>
          </cell>
          <cell r="Y788">
            <v>0.5625</v>
          </cell>
          <cell r="Z788">
            <v>14.183446892261507</v>
          </cell>
          <cell r="AA788">
            <v>8.2029072265625</v>
          </cell>
          <cell r="AB788">
            <v>0</v>
          </cell>
          <cell r="AC788">
            <v>2.32064794921875</v>
          </cell>
          <cell r="AD788">
            <v>2.0213554687499999</v>
          </cell>
          <cell r="AE788">
            <v>0.17354025268554699</v>
          </cell>
          <cell r="AF788">
            <v>0</v>
          </cell>
          <cell r="AG788">
            <v>0.20295866394043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0.32792886352539102</v>
          </cell>
          <cell r="AM788">
            <v>0.36792611694335897</v>
          </cell>
          <cell r="AN788">
            <v>0</v>
          </cell>
          <cell r="AO788">
            <v>1.26437163352966E-3</v>
          </cell>
          <cell r="AP788">
            <v>2.4179790019989E-3</v>
          </cell>
          <cell r="AQ788">
            <v>0.5625</v>
          </cell>
          <cell r="AR788">
            <v>95211.004333007819</v>
          </cell>
          <cell r="AS788">
            <v>71762.16</v>
          </cell>
          <cell r="AT788">
            <v>0</v>
          </cell>
          <cell r="AU788">
            <v>15939.439</v>
          </cell>
          <cell r="AV788">
            <v>1547.0730000000001</v>
          </cell>
          <cell r="AW788">
            <v>97.0935390625</v>
          </cell>
          <cell r="AX788">
            <v>0</v>
          </cell>
          <cell r="AY788">
            <v>60.215117187499999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2880.308</v>
          </cell>
          <cell r="BE788">
            <v>3187.7887500000002</v>
          </cell>
          <cell r="BF788">
            <v>0</v>
          </cell>
          <cell r="BG788">
            <v>10.6070400390625</v>
          </cell>
          <cell r="BH788">
            <v>21.065843749999999</v>
          </cell>
          <cell r="BI788">
            <v>-347.53662500000002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52.79066796875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800792128</v>
          </cell>
          <cell r="BT788">
            <v>0</v>
          </cell>
          <cell r="BU788">
            <v>124440920</v>
          </cell>
          <cell r="BV788">
            <v>15297273</v>
          </cell>
          <cell r="BW788">
            <v>1290324.5</v>
          </cell>
          <cell r="BX788">
            <v>0</v>
          </cell>
          <cell r="BY788">
            <v>667181.5625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726052.5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247000</v>
          </cell>
          <cell r="CQ788">
            <v>0</v>
          </cell>
          <cell r="CR788">
            <v>0</v>
          </cell>
          <cell r="CS788">
            <v>394680</v>
          </cell>
          <cell r="CT788">
            <v>3200</v>
          </cell>
          <cell r="CU788">
            <v>0</v>
          </cell>
          <cell r="CV788">
            <v>0</v>
          </cell>
          <cell r="CW788">
            <v>5428</v>
          </cell>
          <cell r="CX788">
            <v>0</v>
          </cell>
          <cell r="CY788">
            <v>0</v>
          </cell>
          <cell r="CZ788">
            <v>30000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Q788" t="str">
            <v xml:space="preserve"> 5/13/2010 1:41:36 PM</v>
          </cell>
          <cell r="DR788" t="str">
            <v xml:space="preserve"> 5/13/2010 1:41:36 PM</v>
          </cell>
          <cell r="DS788" t="str">
            <v xml:space="preserve"> 5/13/2010 1:41:36 PM</v>
          </cell>
          <cell r="DT788">
            <v>12543.5290527344</v>
          </cell>
          <cell r="DV788">
            <v>0</v>
          </cell>
          <cell r="DW788">
            <v>0</v>
          </cell>
          <cell r="DX788">
            <v>0</v>
          </cell>
        </row>
        <row r="789">
          <cell r="A789" t="str">
            <v>WECCRMPA2009</v>
          </cell>
          <cell r="B789" t="str">
            <v>WEST</v>
          </cell>
          <cell r="C789" t="str">
            <v>WECCRMPA</v>
          </cell>
          <cell r="D789">
            <v>2009</v>
          </cell>
          <cell r="F789">
            <v>65751.576000000001</v>
          </cell>
          <cell r="G789">
            <v>10451.4462890625</v>
          </cell>
          <cell r="H789">
            <v>19.368770557403568</v>
          </cell>
          <cell r="I789">
            <v>10.1896435546875</v>
          </cell>
          <cell r="J789">
            <v>0</v>
          </cell>
          <cell r="K789">
            <v>2.7872639160156298</v>
          </cell>
          <cell r="L789">
            <v>2.6929116210937498</v>
          </cell>
          <cell r="M789">
            <v>0.19800000000000001</v>
          </cell>
          <cell r="N789">
            <v>0</v>
          </cell>
          <cell r="O789">
            <v>0.27257519531250002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0.96080499267578101</v>
          </cell>
          <cell r="U789">
            <v>1.6821301269531299</v>
          </cell>
          <cell r="V789">
            <v>0</v>
          </cell>
          <cell r="W789">
            <v>7.7282190322876003E-3</v>
          </cell>
          <cell r="X789">
            <v>1.5212931632995599E-2</v>
          </cell>
          <cell r="Y789">
            <v>0.5625</v>
          </cell>
          <cell r="Z789">
            <v>14.487313489198684</v>
          </cell>
          <cell r="AA789">
            <v>8.2122265624999997</v>
          </cell>
          <cell r="AB789">
            <v>0</v>
          </cell>
          <cell r="AC789">
            <v>2.3280546874999999</v>
          </cell>
          <cell r="AD789">
            <v>2.253080078125</v>
          </cell>
          <cell r="AE789">
            <v>0.15387115478515601</v>
          </cell>
          <cell r="AF789">
            <v>0</v>
          </cell>
          <cell r="AG789">
            <v>0.21024240112304698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0.23519717407226601</v>
          </cell>
          <cell r="AM789">
            <v>0.52465026855468799</v>
          </cell>
          <cell r="AN789">
            <v>0</v>
          </cell>
          <cell r="AO789">
            <v>3.8641095161438001E-3</v>
          </cell>
          <cell r="AP789">
            <v>3.62705302238464E-3</v>
          </cell>
          <cell r="AQ789">
            <v>0.5625</v>
          </cell>
          <cell r="AR789">
            <v>91422.26600830078</v>
          </cell>
          <cell r="AS789">
            <v>70485.48</v>
          </cell>
          <cell r="AT789">
            <v>0</v>
          </cell>
          <cell r="AU789">
            <v>14350.460999999999</v>
          </cell>
          <cell r="AV789">
            <v>171.05268749999999</v>
          </cell>
          <cell r="AW789">
            <v>3.7688715820312502</v>
          </cell>
          <cell r="AX789">
            <v>0</v>
          </cell>
          <cell r="AY789">
            <v>59.228796875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2060.1041249999998</v>
          </cell>
          <cell r="BE789">
            <v>4552.1559999999999</v>
          </cell>
          <cell r="BF789">
            <v>0</v>
          </cell>
          <cell r="BG789">
            <v>31.665599609375001</v>
          </cell>
          <cell r="BH789">
            <v>31.691005859375</v>
          </cell>
          <cell r="BI789">
            <v>-374.10971875000001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50.767640624999999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785782592</v>
          </cell>
          <cell r="BT789">
            <v>0</v>
          </cell>
          <cell r="BU789">
            <v>111893776</v>
          </cell>
          <cell r="BV789">
            <v>1679323.25</v>
          </cell>
          <cell r="BW789">
            <v>49425.72265625</v>
          </cell>
          <cell r="BX789">
            <v>0</v>
          </cell>
          <cell r="BY789">
            <v>655058.75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688736.5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18000</v>
          </cell>
          <cell r="CN789">
            <v>0</v>
          </cell>
          <cell r="CO789">
            <v>0</v>
          </cell>
          <cell r="CP789">
            <v>289000</v>
          </cell>
          <cell r="CQ789">
            <v>0</v>
          </cell>
          <cell r="CR789">
            <v>0</v>
          </cell>
          <cell r="CS789">
            <v>236600</v>
          </cell>
          <cell r="CT789">
            <v>7000</v>
          </cell>
          <cell r="CU789">
            <v>0</v>
          </cell>
          <cell r="CV789">
            <v>0</v>
          </cell>
          <cell r="CW789">
            <v>1000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T789">
            <v>11531.3952636719</v>
          </cell>
          <cell r="DV789">
            <v>0</v>
          </cell>
          <cell r="DW789">
            <v>0</v>
          </cell>
          <cell r="DX789">
            <v>0</v>
          </cell>
        </row>
        <row r="790">
          <cell r="A790" t="str">
            <v>WECCRMPA2010</v>
          </cell>
          <cell r="B790" t="str">
            <v>WEST</v>
          </cell>
          <cell r="C790" t="str">
            <v>WECCRMPA</v>
          </cell>
          <cell r="D790">
            <v>2010</v>
          </cell>
          <cell r="F790">
            <v>67418.255999999994</v>
          </cell>
          <cell r="G790">
            <v>10536.93359375</v>
          </cell>
          <cell r="H790">
            <v>20.695430165290844</v>
          </cell>
          <cell r="I790">
            <v>10.781863281250001</v>
          </cell>
          <cell r="J790">
            <v>0</v>
          </cell>
          <cell r="K790">
            <v>2.7872639160156298</v>
          </cell>
          <cell r="L790">
            <v>2.7879255371093801</v>
          </cell>
          <cell r="M790">
            <v>0.19800000000000001</v>
          </cell>
          <cell r="N790">
            <v>0</v>
          </cell>
          <cell r="O790">
            <v>0.27257519531250002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0.96162622070312498</v>
          </cell>
          <cell r="U790">
            <v>2.2999792480468799</v>
          </cell>
          <cell r="V790">
            <v>0</v>
          </cell>
          <cell r="W790">
            <v>1.11199998855591E-2</v>
          </cell>
          <cell r="X790">
            <v>3.2576766967773403E-2</v>
          </cell>
          <cell r="Y790">
            <v>0.5625</v>
          </cell>
          <cell r="Z790">
            <v>15.261314571380627</v>
          </cell>
          <cell r="AA790">
            <v>8.6980810546874991</v>
          </cell>
          <cell r="AB790">
            <v>0</v>
          </cell>
          <cell r="AC790">
            <v>2.3205187988281302</v>
          </cell>
          <cell r="AD790">
            <v>2.3240422363281299</v>
          </cell>
          <cell r="AE790">
            <v>0.14919667053222699</v>
          </cell>
          <cell r="AF790">
            <v>0</v>
          </cell>
          <cell r="AG790">
            <v>0.20354151916503901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0.27573022460937502</v>
          </cell>
          <cell r="AM790">
            <v>0.71416864013671899</v>
          </cell>
          <cell r="AN790">
            <v>0</v>
          </cell>
          <cell r="AO790">
            <v>5.5599999427795397E-3</v>
          </cell>
          <cell r="AP790">
            <v>7.9754271507263205E-3</v>
          </cell>
          <cell r="AQ790">
            <v>0.5625</v>
          </cell>
          <cell r="AR790">
            <v>92826.964784057622</v>
          </cell>
          <cell r="AS790">
            <v>74257.448000000004</v>
          </cell>
          <cell r="AT790">
            <v>0</v>
          </cell>
          <cell r="AU790">
            <v>9987.0149999999994</v>
          </cell>
          <cell r="AV790">
            <v>129.40146093749999</v>
          </cell>
          <cell r="AW790">
            <v>0.27724499511718803</v>
          </cell>
          <cell r="AX790">
            <v>0</v>
          </cell>
          <cell r="AY790">
            <v>59.228796875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2415.34</v>
          </cell>
          <cell r="BE790">
            <v>6193.1139999999996</v>
          </cell>
          <cell r="BF790">
            <v>0</v>
          </cell>
          <cell r="BG790">
            <v>48.7056015625</v>
          </cell>
          <cell r="BH790">
            <v>69.651906249999996</v>
          </cell>
          <cell r="BI790">
            <v>-376.52075000000002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43.303523437499997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818236800</v>
          </cell>
          <cell r="BT790">
            <v>0</v>
          </cell>
          <cell r="BU790">
            <v>77955528</v>
          </cell>
          <cell r="BV790">
            <v>1288607.375</v>
          </cell>
          <cell r="BW790">
            <v>3335.81176757813</v>
          </cell>
          <cell r="BX790">
            <v>0</v>
          </cell>
          <cell r="BY790">
            <v>655058.75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589576.125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860000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1090</v>
          </cell>
          <cell r="CS790">
            <v>364000</v>
          </cell>
          <cell r="CT790">
            <v>0</v>
          </cell>
          <cell r="CU790">
            <v>0</v>
          </cell>
          <cell r="CV790">
            <v>0</v>
          </cell>
          <cell r="CW790">
            <v>25000</v>
          </cell>
          <cell r="CX790">
            <v>0</v>
          </cell>
          <cell r="CY790">
            <v>72700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T790">
            <v>12060.8947753906</v>
          </cell>
          <cell r="DV790">
            <v>0</v>
          </cell>
          <cell r="DW790">
            <v>0</v>
          </cell>
          <cell r="DX790">
            <v>0</v>
          </cell>
        </row>
        <row r="791">
          <cell r="A791" t="str">
            <v>WECCRMPA2011</v>
          </cell>
          <cell r="B791" t="str">
            <v>WEST</v>
          </cell>
          <cell r="C791" t="str">
            <v>WECCRMPA</v>
          </cell>
          <cell r="D791">
            <v>2011</v>
          </cell>
          <cell r="F791">
            <v>68254.44</v>
          </cell>
          <cell r="G791">
            <v>10493.611816406299</v>
          </cell>
          <cell r="H791">
            <v>21.892085759162917</v>
          </cell>
          <cell r="I791">
            <v>11.208587890624999</v>
          </cell>
          <cell r="J791">
            <v>0</v>
          </cell>
          <cell r="K791">
            <v>2.7872639160156298</v>
          </cell>
          <cell r="L791">
            <v>2.7879255371093801</v>
          </cell>
          <cell r="M791">
            <v>0.19800000000000001</v>
          </cell>
          <cell r="N791">
            <v>0</v>
          </cell>
          <cell r="O791">
            <v>0.27257519531250002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0.96189501953125001</v>
          </cell>
          <cell r="U791">
            <v>3.0402819824218801</v>
          </cell>
          <cell r="V791">
            <v>0</v>
          </cell>
          <cell r="W791">
            <v>1.11199998855591E-2</v>
          </cell>
          <cell r="X791">
            <v>6.1936218261718801E-2</v>
          </cell>
          <cell r="Y791">
            <v>0.5625</v>
          </cell>
          <cell r="Z791">
            <v>15.885088032245648</v>
          </cell>
          <cell r="AA791">
            <v>9.0632587890625</v>
          </cell>
          <cell r="AB791">
            <v>0</v>
          </cell>
          <cell r="AC791">
            <v>2.3200217285156302</v>
          </cell>
          <cell r="AD791">
            <v>2.3240617675781299</v>
          </cell>
          <cell r="AE791">
            <v>0.149721389770508</v>
          </cell>
          <cell r="AF791">
            <v>0</v>
          </cell>
          <cell r="AG791">
            <v>0.20261862182617199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0.30184564208984399</v>
          </cell>
          <cell r="AM791">
            <v>0.94035809326171893</v>
          </cell>
          <cell r="AN791">
            <v>0</v>
          </cell>
          <cell r="AO791">
            <v>5.5599999427795397E-3</v>
          </cell>
          <cell r="AP791">
            <v>1.51420001983643E-2</v>
          </cell>
          <cell r="AQ791">
            <v>0.5625</v>
          </cell>
          <cell r="AR791">
            <v>93071.322148849475</v>
          </cell>
          <cell r="AS791">
            <v>75114.183999999994</v>
          </cell>
          <cell r="AT791">
            <v>0</v>
          </cell>
          <cell r="AU791">
            <v>7190.3810000000003</v>
          </cell>
          <cell r="AV791">
            <v>103.925453125</v>
          </cell>
          <cell r="AW791">
            <v>6.5367599487304695E-2</v>
          </cell>
          <cell r="AX791">
            <v>0</v>
          </cell>
          <cell r="AY791">
            <v>59.228796875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2644.1680000000001</v>
          </cell>
          <cell r="BE791">
            <v>8152.4620000000004</v>
          </cell>
          <cell r="BF791">
            <v>0</v>
          </cell>
          <cell r="BG791">
            <v>48.7056015625</v>
          </cell>
          <cell r="BH791">
            <v>132.64392187499999</v>
          </cell>
          <cell r="BI791">
            <v>-418.14837499999999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43.706382812500003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819739648</v>
          </cell>
          <cell r="BT791">
            <v>0</v>
          </cell>
          <cell r="BU791">
            <v>56019780</v>
          </cell>
          <cell r="BV791">
            <v>1052481.125</v>
          </cell>
          <cell r="BW791">
            <v>786.50299072265602</v>
          </cell>
          <cell r="BX791">
            <v>0</v>
          </cell>
          <cell r="BY791">
            <v>655058.75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594729.0625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385000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700000</v>
          </cell>
          <cell r="CT791">
            <v>0</v>
          </cell>
          <cell r="CU791">
            <v>0</v>
          </cell>
          <cell r="CV791">
            <v>0</v>
          </cell>
          <cell r="CW791">
            <v>31000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T791">
            <v>12060.8107910156</v>
          </cell>
          <cell r="DV791">
            <v>0</v>
          </cell>
          <cell r="DW791">
            <v>0</v>
          </cell>
          <cell r="DX791">
            <v>0</v>
          </cell>
        </row>
        <row r="792">
          <cell r="A792" t="str">
            <v>WECCRMPA2012</v>
          </cell>
          <cell r="B792" t="str">
            <v>WEST</v>
          </cell>
          <cell r="C792" t="str">
            <v>WECCRMPA</v>
          </cell>
          <cell r="D792">
            <v>2012</v>
          </cell>
          <cell r="F792">
            <v>70501.392000000007</v>
          </cell>
          <cell r="G792">
            <v>11228.8740234375</v>
          </cell>
          <cell r="H792">
            <v>22.776127161979694</v>
          </cell>
          <cell r="I792">
            <v>11.3678603515625</v>
          </cell>
          <cell r="J792">
            <v>0</v>
          </cell>
          <cell r="K792">
            <v>2.78762670898438</v>
          </cell>
          <cell r="L792">
            <v>2.7882597656249999</v>
          </cell>
          <cell r="M792">
            <v>0.19800000000000001</v>
          </cell>
          <cell r="N792">
            <v>0</v>
          </cell>
          <cell r="O792">
            <v>0.27267510986328103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0.96189501953125001</v>
          </cell>
          <cell r="U792">
            <v>3.7220993652343801</v>
          </cell>
          <cell r="V792">
            <v>0</v>
          </cell>
          <cell r="W792">
            <v>1.2290492057800299E-2</v>
          </cell>
          <cell r="X792">
            <v>0.102920349121094</v>
          </cell>
          <cell r="Y792">
            <v>0.5625</v>
          </cell>
          <cell r="Z792">
            <v>16.237351897716529</v>
          </cell>
          <cell r="AA792">
            <v>9.2013261718749995</v>
          </cell>
          <cell r="AB792">
            <v>0</v>
          </cell>
          <cell r="AC792">
            <v>2.3189809570312501</v>
          </cell>
          <cell r="AD792">
            <v>2.3243486328124998</v>
          </cell>
          <cell r="AE792">
            <v>0.14723237609863302</v>
          </cell>
          <cell r="AF792">
            <v>0</v>
          </cell>
          <cell r="AG792">
            <v>0.202376098632813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0.30184613037109398</v>
          </cell>
          <cell r="AM792">
            <v>1.14750817871094</v>
          </cell>
          <cell r="AN792">
            <v>0</v>
          </cell>
          <cell r="AO792">
            <v>6.1452460289001497E-3</v>
          </cell>
          <cell r="AP792">
            <v>2.5088106155395501E-2</v>
          </cell>
          <cell r="AQ792">
            <v>0.5625</v>
          </cell>
          <cell r="AR792">
            <v>99727.348066612234</v>
          </cell>
          <cell r="AS792">
            <v>79237.088000000003</v>
          </cell>
          <cell r="AT792">
            <v>0</v>
          </cell>
          <cell r="AU792">
            <v>7688.2825000000003</v>
          </cell>
          <cell r="AV792">
            <v>166.04320312499999</v>
          </cell>
          <cell r="AW792">
            <v>3.2683799743652299E-2</v>
          </cell>
          <cell r="AX792">
            <v>0</v>
          </cell>
          <cell r="AY792">
            <v>59.474234375000002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2651.4162500000002</v>
          </cell>
          <cell r="BE792">
            <v>10079.712</v>
          </cell>
          <cell r="BF792">
            <v>0</v>
          </cell>
          <cell r="BG792">
            <v>53.475839843750002</v>
          </cell>
          <cell r="BH792">
            <v>220.37392187500001</v>
          </cell>
          <cell r="BI792">
            <v>-472.84818749999999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44.297621093750003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863611520</v>
          </cell>
          <cell r="BT792">
            <v>0</v>
          </cell>
          <cell r="BU792">
            <v>59919300</v>
          </cell>
          <cell r="BV792">
            <v>1628817.125</v>
          </cell>
          <cell r="BW792">
            <v>393.25149536132801</v>
          </cell>
          <cell r="BX792">
            <v>0</v>
          </cell>
          <cell r="BY792">
            <v>657772.375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602557.375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500000</v>
          </cell>
          <cell r="CT792">
            <v>2800</v>
          </cell>
          <cell r="CU792">
            <v>0</v>
          </cell>
          <cell r="CV792">
            <v>0</v>
          </cell>
          <cell r="CW792">
            <v>46000</v>
          </cell>
          <cell r="CX792">
            <v>0</v>
          </cell>
          <cell r="CY792">
            <v>156000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T792">
            <v>12433.4050292969</v>
          </cell>
          <cell r="DV792">
            <v>0</v>
          </cell>
          <cell r="DW792">
            <v>0</v>
          </cell>
          <cell r="DX792">
            <v>0</v>
          </cell>
        </row>
        <row r="793">
          <cell r="A793" t="str">
            <v>WECCRMPA2013</v>
          </cell>
          <cell r="B793" t="str">
            <v>WEST</v>
          </cell>
          <cell r="C793" t="str">
            <v>WECCRMPA</v>
          </cell>
          <cell r="D793">
            <v>2013</v>
          </cell>
          <cell r="F793">
            <v>72402.888000000006</v>
          </cell>
          <cell r="G793">
            <v>11439.471191406299</v>
          </cell>
          <cell r="H793">
            <v>22.949546596527117</v>
          </cell>
          <cell r="I793">
            <v>11.2118623046875</v>
          </cell>
          <cell r="J793">
            <v>0</v>
          </cell>
          <cell r="K793">
            <v>2.7872639160156298</v>
          </cell>
          <cell r="L793">
            <v>2.8379255371093799</v>
          </cell>
          <cell r="M793">
            <v>0.19800000000000001</v>
          </cell>
          <cell r="N793">
            <v>0</v>
          </cell>
          <cell r="O793">
            <v>0.27257519531250002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0.96189501953125001</v>
          </cell>
          <cell r="U793">
            <v>3.9545231933593801</v>
          </cell>
          <cell r="V793">
            <v>0</v>
          </cell>
          <cell r="W793">
            <v>1.25200004577637E-2</v>
          </cell>
          <cell r="X793">
            <v>0.15048143005371101</v>
          </cell>
          <cell r="Y793">
            <v>0.5625</v>
          </cell>
          <cell r="Z793">
            <v>16.247982194900509</v>
          </cell>
          <cell r="AA793">
            <v>9.0784902343749998</v>
          </cell>
          <cell r="AB793">
            <v>0</v>
          </cell>
          <cell r="AC793">
            <v>2.3179296874999999</v>
          </cell>
          <cell r="AD793">
            <v>2.3723051757812499</v>
          </cell>
          <cell r="AE793">
            <v>0.146295700073242</v>
          </cell>
          <cell r="AF793">
            <v>0</v>
          </cell>
          <cell r="AG793">
            <v>0.20166333007812501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0.30184564208984399</v>
          </cell>
          <cell r="AM793">
            <v>1.2241934814453099</v>
          </cell>
          <cell r="AN793">
            <v>0</v>
          </cell>
          <cell r="AO793">
            <v>6.2600002288818405E-3</v>
          </cell>
          <cell r="AP793">
            <v>3.6498943328857399E-2</v>
          </cell>
          <cell r="AQ793">
            <v>0.5625</v>
          </cell>
          <cell r="AR793">
            <v>101288.72113238525</v>
          </cell>
          <cell r="AS793">
            <v>78422.751999999993</v>
          </cell>
          <cell r="AT793">
            <v>0</v>
          </cell>
          <cell r="AU793">
            <v>9251.7980000000007</v>
          </cell>
          <cell r="AV793">
            <v>232.93789062499999</v>
          </cell>
          <cell r="AW793">
            <v>0.19640191650390598</v>
          </cell>
          <cell r="AX793">
            <v>0</v>
          </cell>
          <cell r="AY793">
            <v>59.228796875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2644.1680000000001</v>
          </cell>
          <cell r="BE793">
            <v>10723.934999999999</v>
          </cell>
          <cell r="BF793">
            <v>0</v>
          </cell>
          <cell r="BG793">
            <v>54.837601562499998</v>
          </cell>
          <cell r="BH793">
            <v>319.73075</v>
          </cell>
          <cell r="BI793">
            <v>-465.64765625000001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44.784347656249999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852221696</v>
          </cell>
          <cell r="BT793">
            <v>0</v>
          </cell>
          <cell r="BU793">
            <v>72213672</v>
          </cell>
          <cell r="BV793">
            <v>2276054.75</v>
          </cell>
          <cell r="BW793">
            <v>2363.10791015625</v>
          </cell>
          <cell r="BX793">
            <v>0</v>
          </cell>
          <cell r="BY793">
            <v>655058.75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608767.5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100000</v>
          </cell>
          <cell r="CT793">
            <v>5000</v>
          </cell>
          <cell r="CU793">
            <v>0</v>
          </cell>
          <cell r="CV793">
            <v>0</v>
          </cell>
          <cell r="CW793">
            <v>48200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50000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T793">
            <v>12793.674316406299</v>
          </cell>
          <cell r="DV793">
            <v>0</v>
          </cell>
          <cell r="DW793">
            <v>0</v>
          </cell>
          <cell r="DX793">
            <v>0</v>
          </cell>
        </row>
        <row r="794">
          <cell r="A794" t="str">
            <v>WECCRMPA2014</v>
          </cell>
          <cell r="B794" t="str">
            <v>WEST</v>
          </cell>
          <cell r="C794" t="str">
            <v>WECCRMPA</v>
          </cell>
          <cell r="D794">
            <v>2014</v>
          </cell>
          <cell r="F794">
            <v>74616.240000000005</v>
          </cell>
          <cell r="G794">
            <v>11516.5576171875</v>
          </cell>
          <cell r="H794">
            <v>23.431765224456797</v>
          </cell>
          <cell r="I794">
            <v>11.2118623046875</v>
          </cell>
          <cell r="J794">
            <v>0</v>
          </cell>
          <cell r="K794">
            <v>2.7872639160156298</v>
          </cell>
          <cell r="L794">
            <v>2.93792553710938</v>
          </cell>
          <cell r="M794">
            <v>0.19800000000000001</v>
          </cell>
          <cell r="N794">
            <v>0</v>
          </cell>
          <cell r="O794">
            <v>0.27257519531250002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0.96189501953125001</v>
          </cell>
          <cell r="U794">
            <v>4.2558930664062498</v>
          </cell>
          <cell r="V794">
            <v>0</v>
          </cell>
          <cell r="W794">
            <v>1.25200004577637E-2</v>
          </cell>
          <cell r="X794">
            <v>0.23133018493652302</v>
          </cell>
          <cell r="Y794">
            <v>0.5625</v>
          </cell>
          <cell r="Z794">
            <v>16.450726881027229</v>
          </cell>
          <cell r="AA794">
            <v>9.0784902343749998</v>
          </cell>
          <cell r="AB794">
            <v>0</v>
          </cell>
          <cell r="AC794">
            <v>2.31676000976563</v>
          </cell>
          <cell r="AD794">
            <v>2.4686892089843799</v>
          </cell>
          <cell r="AE794">
            <v>0.14573237609863302</v>
          </cell>
          <cell r="AF794">
            <v>0</v>
          </cell>
          <cell r="AG794">
            <v>0.20010836791992198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0.30184564208984399</v>
          </cell>
          <cell r="AM794">
            <v>1.3139888916015601</v>
          </cell>
          <cell r="AN794">
            <v>0</v>
          </cell>
          <cell r="AO794">
            <v>6.2600002288818405E-3</v>
          </cell>
          <cell r="AP794">
            <v>5.6352149963378902E-2</v>
          </cell>
          <cell r="AQ794">
            <v>0.5625</v>
          </cell>
          <cell r="AR794">
            <v>101946.44762854003</v>
          </cell>
          <cell r="AS794">
            <v>78103.664000000004</v>
          </cell>
          <cell r="AT794">
            <v>0</v>
          </cell>
          <cell r="AU794">
            <v>9245.8179999999993</v>
          </cell>
          <cell r="AV794">
            <v>264.95390624999999</v>
          </cell>
          <cell r="AW794">
            <v>0.28193713378906299</v>
          </cell>
          <cell r="AX794">
            <v>0</v>
          </cell>
          <cell r="AY794">
            <v>59.228796875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2644.1680000000001</v>
          </cell>
          <cell r="BE794">
            <v>11510.543</v>
          </cell>
          <cell r="BF794">
            <v>0</v>
          </cell>
          <cell r="BG794">
            <v>54.837601562499998</v>
          </cell>
          <cell r="BH794">
            <v>493.64484375000001</v>
          </cell>
          <cell r="BI794">
            <v>-476.00318750000002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45.310730468750002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848810624</v>
          </cell>
          <cell r="BT794">
            <v>0</v>
          </cell>
          <cell r="BU794">
            <v>72199816</v>
          </cell>
          <cell r="BV794">
            <v>2626506</v>
          </cell>
          <cell r="BW794">
            <v>3392.26733398438</v>
          </cell>
          <cell r="BX794">
            <v>0</v>
          </cell>
          <cell r="BY794">
            <v>655058.75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615738.25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400000</v>
          </cell>
          <cell r="CT794">
            <v>0</v>
          </cell>
          <cell r="CU794">
            <v>0</v>
          </cell>
          <cell r="CV794">
            <v>0</v>
          </cell>
          <cell r="CW794">
            <v>96840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100000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T794">
            <v>13182.224121093799</v>
          </cell>
          <cell r="DV794">
            <v>0</v>
          </cell>
          <cell r="DW794">
            <v>0</v>
          </cell>
          <cell r="DX794">
            <v>0</v>
          </cell>
        </row>
        <row r="795">
          <cell r="A795" t="str">
            <v>WECCRMPA2015</v>
          </cell>
          <cell r="B795" t="str">
            <v>WEST</v>
          </cell>
          <cell r="C795" t="str">
            <v>WECCRMPA</v>
          </cell>
          <cell r="D795">
            <v>2015</v>
          </cell>
          <cell r="F795">
            <v>76735.56</v>
          </cell>
          <cell r="G795">
            <v>11363.6318359375</v>
          </cell>
          <cell r="H795">
            <v>24.198236034393322</v>
          </cell>
          <cell r="I795">
            <v>11.2118623046875</v>
          </cell>
          <cell r="J795">
            <v>0</v>
          </cell>
          <cell r="K795">
            <v>3.0872639160156301</v>
          </cell>
          <cell r="L795">
            <v>2.99792553710938</v>
          </cell>
          <cell r="M795">
            <v>0.19800000000000001</v>
          </cell>
          <cell r="N795">
            <v>0</v>
          </cell>
          <cell r="O795">
            <v>0.27257519531250002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0.96189501953125001</v>
          </cell>
          <cell r="U795">
            <v>4.5887700195312497</v>
          </cell>
          <cell r="V795">
            <v>0</v>
          </cell>
          <cell r="W795">
            <v>1.25200004577637E-2</v>
          </cell>
          <cell r="X795">
            <v>0.30492404174804699</v>
          </cell>
          <cell r="Y795">
            <v>0.5625</v>
          </cell>
          <cell r="Z795">
            <v>16.963404150009158</v>
          </cell>
          <cell r="AA795">
            <v>9.0770957031249999</v>
          </cell>
          <cell r="AB795">
            <v>0</v>
          </cell>
          <cell r="AC795">
            <v>2.60586767578125</v>
          </cell>
          <cell r="AD795">
            <v>2.52670581054688</v>
          </cell>
          <cell r="AE795">
            <v>0.14480686950683599</v>
          </cell>
          <cell r="AF795">
            <v>0</v>
          </cell>
          <cell r="AG795">
            <v>0.20012223815918001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0.30184564208984399</v>
          </cell>
          <cell r="AM795">
            <v>1.46462121582031</v>
          </cell>
          <cell r="AN795">
            <v>0</v>
          </cell>
          <cell r="AO795">
            <v>6.2600002288818405E-3</v>
          </cell>
          <cell r="AP795">
            <v>7.3578994750976609E-2</v>
          </cell>
          <cell r="AQ795">
            <v>0.5625</v>
          </cell>
          <cell r="AR795">
            <v>100656.17292765046</v>
          </cell>
          <cell r="AS795">
            <v>73476.160000000003</v>
          </cell>
          <cell r="AT795">
            <v>0</v>
          </cell>
          <cell r="AU795">
            <v>11094.369000000001</v>
          </cell>
          <cell r="AV795">
            <v>286.22003124999998</v>
          </cell>
          <cell r="AW795">
            <v>9.9271400451660205E-2</v>
          </cell>
          <cell r="AX795">
            <v>0</v>
          </cell>
          <cell r="AY795">
            <v>59.228796875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2644.1657500000001</v>
          </cell>
          <cell r="BE795">
            <v>12830.082</v>
          </cell>
          <cell r="BF795">
            <v>0</v>
          </cell>
          <cell r="BG795">
            <v>54.837601562499998</v>
          </cell>
          <cell r="BH795">
            <v>644.55200000000002</v>
          </cell>
          <cell r="BI795">
            <v>-477.56078124999999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44.019257812500001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798172288</v>
          </cell>
          <cell r="BT795">
            <v>0</v>
          </cell>
          <cell r="BU795">
            <v>84608504</v>
          </cell>
          <cell r="BV795">
            <v>2835188</v>
          </cell>
          <cell r="BW795">
            <v>1194.43347167969</v>
          </cell>
          <cell r="BX795">
            <v>0</v>
          </cell>
          <cell r="BY795">
            <v>655058.75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598845.25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300000</v>
          </cell>
          <cell r="CT795">
            <v>0</v>
          </cell>
          <cell r="CU795">
            <v>0</v>
          </cell>
          <cell r="CV795">
            <v>0</v>
          </cell>
          <cell r="CW795">
            <v>62208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300000</v>
          </cell>
          <cell r="DF795">
            <v>60000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T795">
            <v>13547.5075683594</v>
          </cell>
          <cell r="DV795">
            <v>0</v>
          </cell>
          <cell r="DW795">
            <v>0</v>
          </cell>
          <cell r="DX795">
            <v>0</v>
          </cell>
        </row>
        <row r="796">
          <cell r="A796" t="str">
            <v>WECCRMPA2016</v>
          </cell>
          <cell r="B796" t="str">
            <v>WEST</v>
          </cell>
          <cell r="C796" t="str">
            <v>WECCRMPA</v>
          </cell>
          <cell r="D796">
            <v>2016</v>
          </cell>
          <cell r="F796">
            <v>79068.288</v>
          </cell>
          <cell r="G796">
            <v>12423.626953125</v>
          </cell>
          <cell r="H796">
            <v>31.174391246795658</v>
          </cell>
          <cell r="I796">
            <v>11.2118603515625</v>
          </cell>
          <cell r="J796">
            <v>0</v>
          </cell>
          <cell r="K796">
            <v>4.7876269531249998</v>
          </cell>
          <cell r="L796">
            <v>8.7102597656250005</v>
          </cell>
          <cell r="M796">
            <v>0.19800000000000001</v>
          </cell>
          <cell r="N796">
            <v>0</v>
          </cell>
          <cell r="O796">
            <v>0.27267510986328103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0.96189501953125001</v>
          </cell>
          <cell r="U796">
            <v>4.0770197753906299</v>
          </cell>
          <cell r="V796">
            <v>0</v>
          </cell>
          <cell r="W796">
            <v>2.1520000457763699E-2</v>
          </cell>
          <cell r="X796">
            <v>0.37103427124023397</v>
          </cell>
          <cell r="Y796">
            <v>0.5625</v>
          </cell>
          <cell r="Z796">
            <v>24.016636198043823</v>
          </cell>
          <cell r="AA796">
            <v>9.0785332031249997</v>
          </cell>
          <cell r="AB796">
            <v>0</v>
          </cell>
          <cell r="AC796">
            <v>4.2525122070312502</v>
          </cell>
          <cell r="AD796">
            <v>8.0732241210937499</v>
          </cell>
          <cell r="AE796">
            <v>0.14681694030761699</v>
          </cell>
          <cell r="AF796">
            <v>0</v>
          </cell>
          <cell r="AG796">
            <v>0.199244384765625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0.30020297241210897</v>
          </cell>
          <cell r="AM796">
            <v>1.30101599121094</v>
          </cell>
          <cell r="AN796">
            <v>0</v>
          </cell>
          <cell r="AO796">
            <v>1.0760000228881801E-2</v>
          </cell>
          <cell r="AP796">
            <v>9.1826377868652304E-2</v>
          </cell>
          <cell r="AQ796">
            <v>0.5625</v>
          </cell>
          <cell r="AR796">
            <v>110260.864</v>
          </cell>
          <cell r="AS796">
            <v>73500.792000000001</v>
          </cell>
          <cell r="AT796">
            <v>0</v>
          </cell>
          <cell r="AU796">
            <v>21057.117999999999</v>
          </cell>
          <cell r="AV796">
            <v>1097.3743750000001</v>
          </cell>
          <cell r="AW796">
            <v>0</v>
          </cell>
          <cell r="AX796">
            <v>0</v>
          </cell>
          <cell r="AY796">
            <v>59.474234375000002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2636.9830000000002</v>
          </cell>
          <cell r="BE796">
            <v>11428.125</v>
          </cell>
          <cell r="BF796">
            <v>0</v>
          </cell>
          <cell r="BG796">
            <v>94.515843750000002</v>
          </cell>
          <cell r="BH796">
            <v>806.60287500000004</v>
          </cell>
          <cell r="BI796">
            <v>-462.90731249999999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42.785984374999998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797707520</v>
          </cell>
          <cell r="BT796">
            <v>0</v>
          </cell>
          <cell r="BU796">
            <v>153362448</v>
          </cell>
          <cell r="BV796">
            <v>11240872</v>
          </cell>
          <cell r="BW796">
            <v>0</v>
          </cell>
          <cell r="BX796">
            <v>0</v>
          </cell>
          <cell r="BY796">
            <v>657772.375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582883.9375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300000</v>
          </cell>
          <cell r="CT796">
            <v>732</v>
          </cell>
          <cell r="CU796">
            <v>0</v>
          </cell>
          <cell r="CV796">
            <v>0</v>
          </cell>
          <cell r="CW796">
            <v>39143</v>
          </cell>
          <cell r="CX796">
            <v>840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800000</v>
          </cell>
          <cell r="DF796">
            <v>2625000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Q796">
            <v>1.7231340629708494</v>
          </cell>
          <cell r="DR796">
            <v>5.4109831697522202</v>
          </cell>
          <cell r="DS796">
            <v>12.953689250528777</v>
          </cell>
          <cell r="DT796">
            <v>13932.9265136719</v>
          </cell>
          <cell r="DV796">
            <v>0</v>
          </cell>
          <cell r="DW796">
            <v>0</v>
          </cell>
          <cell r="DX796">
            <v>0</v>
          </cell>
        </row>
        <row r="797">
          <cell r="A797" t="str">
            <v>WECCRMPA2017</v>
          </cell>
          <cell r="B797" t="str">
            <v>WEST</v>
          </cell>
          <cell r="C797" t="str">
            <v>WECCRMPA</v>
          </cell>
          <cell r="D797">
            <v>2017</v>
          </cell>
          <cell r="F797">
            <v>80335.847999999998</v>
          </cell>
          <cell r="G797">
            <v>12448.933105468799</v>
          </cell>
          <cell r="H797">
            <v>31.678977275848389</v>
          </cell>
          <cell r="I797">
            <v>11.2118623046875</v>
          </cell>
          <cell r="J797">
            <v>0</v>
          </cell>
          <cell r="K797">
            <v>4.7872636718750003</v>
          </cell>
          <cell r="L797">
            <v>8.8849257812500007</v>
          </cell>
          <cell r="M797">
            <v>0.19800000000000001</v>
          </cell>
          <cell r="N797">
            <v>0</v>
          </cell>
          <cell r="O797">
            <v>0.27257519531250002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0.96189501953125001</v>
          </cell>
          <cell r="U797">
            <v>4.3775698242187504</v>
          </cell>
          <cell r="V797">
            <v>0</v>
          </cell>
          <cell r="W797">
            <v>2.1520000457763699E-2</v>
          </cell>
          <cell r="X797">
            <v>0.40086547851562498</v>
          </cell>
          <cell r="Y797">
            <v>0.5625</v>
          </cell>
          <cell r="Z797">
            <v>24.288730916976924</v>
          </cell>
          <cell r="AA797">
            <v>9.0772666015624992</v>
          </cell>
          <cell r="AB797">
            <v>0</v>
          </cell>
          <cell r="AC797">
            <v>4.2511147460937497</v>
          </cell>
          <cell r="AD797">
            <v>8.2425234374999992</v>
          </cell>
          <cell r="AE797">
            <v>0.14617340087890598</v>
          </cell>
          <cell r="AF797">
            <v>0</v>
          </cell>
          <cell r="AG797">
            <v>0.198070678710938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0.30042330932617201</v>
          </cell>
          <cell r="AM797">
            <v>1.3970478515625</v>
          </cell>
          <cell r="AN797">
            <v>0</v>
          </cell>
          <cell r="AO797">
            <v>1.0760000228881801E-2</v>
          </cell>
          <cell r="AP797">
            <v>0.102850891113281</v>
          </cell>
          <cell r="AQ797">
            <v>0.5625</v>
          </cell>
          <cell r="AR797">
            <v>110169.39318359374</v>
          </cell>
          <cell r="AS797">
            <v>71145.448000000004</v>
          </cell>
          <cell r="AT797">
            <v>0</v>
          </cell>
          <cell r="AU797">
            <v>22369.148000000001</v>
          </cell>
          <cell r="AV797">
            <v>1154.6357499999999</v>
          </cell>
          <cell r="AW797">
            <v>0</v>
          </cell>
          <cell r="AX797">
            <v>0</v>
          </cell>
          <cell r="AY797">
            <v>59.228796875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2631.7082500000001</v>
          </cell>
          <cell r="BE797">
            <v>12238.138999999999</v>
          </cell>
          <cell r="BF797">
            <v>0</v>
          </cell>
          <cell r="BG797">
            <v>94.2576015625</v>
          </cell>
          <cell r="BH797">
            <v>900.97381250000001</v>
          </cell>
          <cell r="BI797">
            <v>-466.83728124999999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42.691253906249997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772317888</v>
          </cell>
          <cell r="BT797">
            <v>0</v>
          </cell>
          <cell r="BU797">
            <v>162854256</v>
          </cell>
          <cell r="BV797">
            <v>11821436</v>
          </cell>
          <cell r="BW797">
            <v>0</v>
          </cell>
          <cell r="BX797">
            <v>0</v>
          </cell>
          <cell r="BY797">
            <v>655058.75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581533.625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300000</v>
          </cell>
          <cell r="CT797">
            <v>752</v>
          </cell>
          <cell r="CU797">
            <v>0</v>
          </cell>
          <cell r="CV797">
            <v>0</v>
          </cell>
          <cell r="CW797">
            <v>25163</v>
          </cell>
          <cell r="CX797">
            <v>280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Q797">
            <v>1.7558035636227554</v>
          </cell>
          <cell r="DR797">
            <v>5.4687509978247055</v>
          </cell>
          <cell r="DS797">
            <v>13.181947133144824</v>
          </cell>
          <cell r="DT797">
            <v>14182.2521972656</v>
          </cell>
          <cell r="DV797">
            <v>0</v>
          </cell>
          <cell r="DW797">
            <v>0</v>
          </cell>
          <cell r="DX797">
            <v>0</v>
          </cell>
        </row>
        <row r="798">
          <cell r="A798" t="str">
            <v>WECCRMPA2018</v>
          </cell>
          <cell r="B798" t="str">
            <v>WEST</v>
          </cell>
          <cell r="C798" t="str">
            <v>WECCRMPA</v>
          </cell>
          <cell r="D798">
            <v>2018</v>
          </cell>
          <cell r="F798">
            <v>81780.096000000005</v>
          </cell>
          <cell r="G798">
            <v>12494.312011718799</v>
          </cell>
          <cell r="H798">
            <v>32.181392681121821</v>
          </cell>
          <cell r="I798">
            <v>11.2118623046875</v>
          </cell>
          <cell r="J798">
            <v>0</v>
          </cell>
          <cell r="K798">
            <v>4.7872636718750003</v>
          </cell>
          <cell r="L798">
            <v>9.0599257812499996</v>
          </cell>
          <cell r="M798">
            <v>0.19800000000000001</v>
          </cell>
          <cell r="N798">
            <v>0</v>
          </cell>
          <cell r="O798">
            <v>0.27257519531250002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0.96189501953125001</v>
          </cell>
          <cell r="U798">
            <v>4.6775698242187502</v>
          </cell>
          <cell r="V798">
            <v>0</v>
          </cell>
          <cell r="W798">
            <v>2.1520000457763699E-2</v>
          </cell>
          <cell r="X798">
            <v>0.42828088378906304</v>
          </cell>
          <cell r="Y798">
            <v>0.5625</v>
          </cell>
          <cell r="Z798">
            <v>24.558359197616575</v>
          </cell>
          <cell r="AA798">
            <v>9.0758369140624993</v>
          </cell>
          <cell r="AB798">
            <v>0</v>
          </cell>
          <cell r="AC798">
            <v>4.2500292968749998</v>
          </cell>
          <cell r="AD798">
            <v>8.4123066406249993</v>
          </cell>
          <cell r="AE798">
            <v>0.14616479492187501</v>
          </cell>
          <cell r="AF798">
            <v>0</v>
          </cell>
          <cell r="AG798">
            <v>0.197263854980469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0.30042330932617201</v>
          </cell>
          <cell r="AM798">
            <v>1.4930327148437501</v>
          </cell>
          <cell r="AN798">
            <v>0</v>
          </cell>
          <cell r="AO798">
            <v>1.0760000228881801E-2</v>
          </cell>
          <cell r="AP798">
            <v>0.11004167175293</v>
          </cell>
          <cell r="AQ798">
            <v>0.5625</v>
          </cell>
          <cell r="AR798">
            <v>110563.27168749999</v>
          </cell>
          <cell r="AS798">
            <v>69469.991999999998</v>
          </cell>
          <cell r="AT798">
            <v>0</v>
          </cell>
          <cell r="AU798">
            <v>23331.01</v>
          </cell>
          <cell r="AV798">
            <v>1356.596125</v>
          </cell>
          <cell r="AW798">
            <v>0</v>
          </cell>
          <cell r="AX798">
            <v>0</v>
          </cell>
          <cell r="AY798">
            <v>59.228796875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2631.7082500000001</v>
          </cell>
          <cell r="BE798">
            <v>13078.967000000001</v>
          </cell>
          <cell r="BF798">
            <v>0</v>
          </cell>
          <cell r="BG798">
            <v>94.2576015625</v>
          </cell>
          <cell r="BH798">
            <v>963.96506250000004</v>
          </cell>
          <cell r="BI798">
            <v>-465.15493750000002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42.701789062499998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753993088</v>
          </cell>
          <cell r="BT798">
            <v>0</v>
          </cell>
          <cell r="BU798">
            <v>169688208</v>
          </cell>
          <cell r="BV798">
            <v>13881017</v>
          </cell>
          <cell r="BW798">
            <v>0</v>
          </cell>
          <cell r="BX798">
            <v>0</v>
          </cell>
          <cell r="BY798">
            <v>655058.75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581670.5625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300000</v>
          </cell>
          <cell r="CT798">
            <v>777</v>
          </cell>
          <cell r="CU798">
            <v>0</v>
          </cell>
          <cell r="CV798">
            <v>0</v>
          </cell>
          <cell r="CW798">
            <v>28518</v>
          </cell>
          <cell r="CX798">
            <v>280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Q798">
            <v>1.7801477843255773</v>
          </cell>
          <cell r="DR798">
            <v>5.3662917902934071</v>
          </cell>
          <cell r="DS798">
            <v>13.427327787960886</v>
          </cell>
          <cell r="DT798">
            <v>14428.5642089844</v>
          </cell>
          <cell r="DV798">
            <v>0</v>
          </cell>
          <cell r="DW798">
            <v>0</v>
          </cell>
          <cell r="DX798">
            <v>0</v>
          </cell>
        </row>
        <row r="799">
          <cell r="A799" t="str">
            <v>WECCRMPA2019</v>
          </cell>
          <cell r="B799" t="str">
            <v>WEST</v>
          </cell>
          <cell r="C799" t="str">
            <v>WECCRMPA</v>
          </cell>
          <cell r="D799">
            <v>2019</v>
          </cell>
          <cell r="F799">
            <v>83227.872000000003</v>
          </cell>
          <cell r="G799">
            <v>12700.973144531299</v>
          </cell>
          <cell r="H799">
            <v>32.719523632049558</v>
          </cell>
          <cell r="I799">
            <v>11.2118623046875</v>
          </cell>
          <cell r="J799">
            <v>0</v>
          </cell>
          <cell r="K799">
            <v>4.7872636718750003</v>
          </cell>
          <cell r="L799">
            <v>9.2349257812500003</v>
          </cell>
          <cell r="M799">
            <v>0.19800000000000001</v>
          </cell>
          <cell r="N799">
            <v>0</v>
          </cell>
          <cell r="O799">
            <v>0.27257519531250002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0.96189501953125001</v>
          </cell>
          <cell r="U799">
            <v>5.0111313476562502</v>
          </cell>
          <cell r="V799">
            <v>0</v>
          </cell>
          <cell r="W799">
            <v>2.1520000457763699E-2</v>
          </cell>
          <cell r="X799">
            <v>0.45785031127929698</v>
          </cell>
          <cell r="Y799">
            <v>0.5625</v>
          </cell>
          <cell r="Z799">
            <v>24.837810201644899</v>
          </cell>
          <cell r="AA799">
            <v>9.0751669921874996</v>
          </cell>
          <cell r="AB799">
            <v>0</v>
          </cell>
          <cell r="AC799">
            <v>4.2486186523437501</v>
          </cell>
          <cell r="AD799">
            <v>8.5816796874999994</v>
          </cell>
          <cell r="AE799">
            <v>0.145115386962891</v>
          </cell>
          <cell r="AF799">
            <v>0</v>
          </cell>
          <cell r="AG799">
            <v>0.19654013061523401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0.30042330932617201</v>
          </cell>
          <cell r="AM799">
            <v>1.5991633300781301</v>
          </cell>
          <cell r="AN799">
            <v>0</v>
          </cell>
          <cell r="AO799">
            <v>1.0760000228881801E-2</v>
          </cell>
          <cell r="AP799">
            <v>0.11784271240234401</v>
          </cell>
          <cell r="AQ799">
            <v>0.5625</v>
          </cell>
          <cell r="AR799">
            <v>112362.69969921875</v>
          </cell>
          <cell r="AS799">
            <v>69244.392000000007</v>
          </cell>
          <cell r="AT799">
            <v>0</v>
          </cell>
          <cell r="AU799">
            <v>24169.923999999999</v>
          </cell>
          <cell r="AV799">
            <v>1549.54025</v>
          </cell>
          <cell r="AW799">
            <v>0</v>
          </cell>
          <cell r="AX799">
            <v>0</v>
          </cell>
          <cell r="AY799">
            <v>59.228796875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2631.7082500000001</v>
          </cell>
          <cell r="BE799">
            <v>14008.671</v>
          </cell>
          <cell r="BF799">
            <v>0</v>
          </cell>
          <cell r="BG799">
            <v>94.2576015625</v>
          </cell>
          <cell r="BH799">
            <v>1032.3021874999999</v>
          </cell>
          <cell r="BI799">
            <v>-470.11153124999998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42.78714453125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752031232</v>
          </cell>
          <cell r="BT799">
            <v>0</v>
          </cell>
          <cell r="BU799">
            <v>176057232</v>
          </cell>
          <cell r="BV799">
            <v>15852060</v>
          </cell>
          <cell r="BW799">
            <v>0</v>
          </cell>
          <cell r="BX799">
            <v>0</v>
          </cell>
          <cell r="BY799">
            <v>655058.75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582782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350000</v>
          </cell>
          <cell r="CT799">
            <v>981</v>
          </cell>
          <cell r="CU799">
            <v>0</v>
          </cell>
          <cell r="CV799">
            <v>0</v>
          </cell>
          <cell r="CW799">
            <v>30084</v>
          </cell>
          <cell r="CX799">
            <v>280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Q799">
            <v>1.8148594658366528</v>
          </cell>
          <cell r="DR799">
            <v>5.5281412694253875</v>
          </cell>
          <cell r="DS799">
            <v>13.43864810558224</v>
          </cell>
          <cell r="DT799">
            <v>14679.6845703125</v>
          </cell>
          <cell r="DV799">
            <v>0</v>
          </cell>
          <cell r="DW799">
            <v>0</v>
          </cell>
          <cell r="DX799">
            <v>0</v>
          </cell>
        </row>
        <row r="800">
          <cell r="A800" t="str">
            <v>WECCRMPA2020</v>
          </cell>
          <cell r="B800" t="str">
            <v>WEST</v>
          </cell>
          <cell r="C800" t="str">
            <v>WECCRMPA</v>
          </cell>
          <cell r="D800">
            <v>2020</v>
          </cell>
          <cell r="F800">
            <v>84820.895999999993</v>
          </cell>
          <cell r="G800">
            <v>14073.5595703125</v>
          </cell>
          <cell r="H800">
            <v>37.201503002166753</v>
          </cell>
          <cell r="I800">
            <v>11.2118603515625</v>
          </cell>
          <cell r="J800">
            <v>0</v>
          </cell>
          <cell r="K800">
            <v>6.7876269531249998</v>
          </cell>
          <cell r="L800">
            <v>11.335259765625</v>
          </cell>
          <cell r="M800">
            <v>0.19800000000000001</v>
          </cell>
          <cell r="N800">
            <v>0</v>
          </cell>
          <cell r="O800">
            <v>0.27267510986328103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0.96189501953125001</v>
          </cell>
          <cell r="U800">
            <v>5.3604897460937497</v>
          </cell>
          <cell r="V800">
            <v>0</v>
          </cell>
          <cell r="W800">
            <v>2.1520000457763699E-2</v>
          </cell>
          <cell r="X800">
            <v>0.48967605590820301</v>
          </cell>
          <cell r="Y800">
            <v>0.5625</v>
          </cell>
          <cell r="Z800">
            <v>28.931757452011102</v>
          </cell>
          <cell r="AA800">
            <v>9.0734472656249991</v>
          </cell>
          <cell r="AB800">
            <v>0</v>
          </cell>
          <cell r="AC800">
            <v>6.1872324218749997</v>
          </cell>
          <cell r="AD800">
            <v>10.618828125</v>
          </cell>
          <cell r="AE800">
            <v>0.14496444702148401</v>
          </cell>
          <cell r="AF800">
            <v>0</v>
          </cell>
          <cell r="AG800">
            <v>0.19656770324707001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0.30020297241210897</v>
          </cell>
          <cell r="AM800">
            <v>1.71110949707031</v>
          </cell>
          <cell r="AN800">
            <v>0</v>
          </cell>
          <cell r="AO800">
            <v>1.0760000228881801E-2</v>
          </cell>
          <cell r="AP800">
            <v>0.12614501953125001</v>
          </cell>
          <cell r="AQ800">
            <v>0.5625</v>
          </cell>
          <cell r="AR800">
            <v>124705.358765625</v>
          </cell>
          <cell r="AS800">
            <v>67490.52</v>
          </cell>
          <cell r="AT800">
            <v>0</v>
          </cell>
          <cell r="AU800">
            <v>37575.004000000001</v>
          </cell>
          <cell r="AV800">
            <v>1155.338375</v>
          </cell>
          <cell r="AW800">
            <v>0</v>
          </cell>
          <cell r="AX800">
            <v>0</v>
          </cell>
          <cell r="AY800">
            <v>59.474234375000002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2636.9830000000002</v>
          </cell>
          <cell r="BE800">
            <v>15030.386</v>
          </cell>
          <cell r="BF800">
            <v>0</v>
          </cell>
          <cell r="BG800">
            <v>94.515843750000002</v>
          </cell>
          <cell r="BH800">
            <v>1108.057875</v>
          </cell>
          <cell r="BI800">
            <v>-487.65596875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42.735406249999997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733241344</v>
          </cell>
          <cell r="BT800">
            <v>0</v>
          </cell>
          <cell r="BU800">
            <v>266758400</v>
          </cell>
          <cell r="BV800">
            <v>11717369</v>
          </cell>
          <cell r="BW800">
            <v>0</v>
          </cell>
          <cell r="BX800">
            <v>0</v>
          </cell>
          <cell r="BY800">
            <v>657772.375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582227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350000</v>
          </cell>
          <cell r="CT800">
            <v>851</v>
          </cell>
          <cell r="CU800">
            <v>0</v>
          </cell>
          <cell r="CV800">
            <v>0</v>
          </cell>
          <cell r="CW800">
            <v>32768</v>
          </cell>
          <cell r="CX800">
            <v>280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2000000</v>
          </cell>
          <cell r="DF800">
            <v>0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Q800">
            <v>1.8600712250617444</v>
          </cell>
          <cell r="DR800">
            <v>5.5541170399882445</v>
          </cell>
          <cell r="DS800">
            <v>13.39420565484156</v>
          </cell>
          <cell r="DT800">
            <v>14921.3337402344</v>
          </cell>
          <cell r="DV800">
            <v>0</v>
          </cell>
          <cell r="DW800">
            <v>0</v>
          </cell>
          <cell r="DX800">
            <v>0</v>
          </cell>
        </row>
        <row r="801">
          <cell r="A801" t="str">
            <v>WECCRMPA2021</v>
          </cell>
          <cell r="B801" t="str">
            <v>WEST</v>
          </cell>
          <cell r="C801" t="str">
            <v>WECCRMPA</v>
          </cell>
          <cell r="D801">
            <v>2021</v>
          </cell>
          <cell r="F801">
            <v>85863.168000000005</v>
          </cell>
          <cell r="G801">
            <v>14286.4052734375</v>
          </cell>
          <cell r="H801">
            <v>37.762705974578857</v>
          </cell>
          <cell r="I801">
            <v>11.2118623046875</v>
          </cell>
          <cell r="J801">
            <v>0</v>
          </cell>
          <cell r="K801">
            <v>6.7872636718750003</v>
          </cell>
          <cell r="L801">
            <v>11.509925781250001</v>
          </cell>
          <cell r="M801">
            <v>0.19800000000000001</v>
          </cell>
          <cell r="N801">
            <v>0</v>
          </cell>
          <cell r="O801">
            <v>0.27257519531250002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0.96189501953125001</v>
          </cell>
          <cell r="U801">
            <v>5.7111313476562504</v>
          </cell>
          <cell r="V801">
            <v>0</v>
          </cell>
          <cell r="W801">
            <v>2.1520000457763699E-2</v>
          </cell>
          <cell r="X801">
            <v>0.52603265380859399</v>
          </cell>
          <cell r="Y801">
            <v>0.5625</v>
          </cell>
          <cell r="Z801">
            <v>29.275232580184937</v>
          </cell>
          <cell r="AA801">
            <v>9.0718046875000002</v>
          </cell>
          <cell r="AB801">
            <v>0</v>
          </cell>
          <cell r="AC801">
            <v>6.1859418945312497</v>
          </cell>
          <cell r="AD801">
            <v>10.787960937499999</v>
          </cell>
          <cell r="AE801">
            <v>0.14390754699707001</v>
          </cell>
          <cell r="AF801">
            <v>0</v>
          </cell>
          <cell r="AG801">
            <v>0.195721237182617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0.30042330932617201</v>
          </cell>
          <cell r="AM801">
            <v>1.8803098144531301</v>
          </cell>
          <cell r="AN801">
            <v>0</v>
          </cell>
          <cell r="AO801">
            <v>1.0760000228881801E-2</v>
          </cell>
          <cell r="AP801">
            <v>0.13590315246581999</v>
          </cell>
          <cell r="AQ801">
            <v>0.5625</v>
          </cell>
          <cell r="AR801">
            <v>126251.97453515623</v>
          </cell>
          <cell r="AS801">
            <v>66559.399999999994</v>
          </cell>
          <cell r="AT801">
            <v>0</v>
          </cell>
          <cell r="AU801">
            <v>38292.720000000001</v>
          </cell>
          <cell r="AV801">
            <v>1418.2307499999999</v>
          </cell>
          <cell r="AW801">
            <v>0</v>
          </cell>
          <cell r="AX801">
            <v>0</v>
          </cell>
          <cell r="AY801">
            <v>59.228796875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2631.7082500000001</v>
          </cell>
          <cell r="BE801">
            <v>16471.513999999999</v>
          </cell>
          <cell r="BF801">
            <v>0</v>
          </cell>
          <cell r="BG801">
            <v>94.2576015625</v>
          </cell>
          <cell r="BH801">
            <v>1190.5116250000001</v>
          </cell>
          <cell r="BI801">
            <v>-508.13600000000002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42.539511718749999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723008384</v>
          </cell>
          <cell r="BT801">
            <v>0</v>
          </cell>
          <cell r="BU801">
            <v>271617536</v>
          </cell>
          <cell r="BV801">
            <v>14376893</v>
          </cell>
          <cell r="BW801">
            <v>0</v>
          </cell>
          <cell r="BX801">
            <v>0</v>
          </cell>
          <cell r="BY801">
            <v>655058.75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579559.875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350000</v>
          </cell>
          <cell r="CT801">
            <v>866</v>
          </cell>
          <cell r="CU801">
            <v>0</v>
          </cell>
          <cell r="CV801">
            <v>0</v>
          </cell>
          <cell r="CW801">
            <v>38025</v>
          </cell>
          <cell r="CX801">
            <v>280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Q801">
            <v>1.9007609806638148</v>
          </cell>
          <cell r="DR801">
            <v>5.6918420944662422</v>
          </cell>
          <cell r="DS801">
            <v>13.409215803888427</v>
          </cell>
          <cell r="DT801">
            <v>15125.485839843799</v>
          </cell>
          <cell r="DV801">
            <v>0</v>
          </cell>
          <cell r="DW801">
            <v>0</v>
          </cell>
          <cell r="DX801">
            <v>0</v>
          </cell>
        </row>
        <row r="802">
          <cell r="A802" t="str">
            <v>WECCRMPA2022</v>
          </cell>
          <cell r="B802" t="str">
            <v>WEST</v>
          </cell>
          <cell r="C802" t="str">
            <v>WECCRMPA</v>
          </cell>
          <cell r="D802">
            <v>2022</v>
          </cell>
          <cell r="F802">
            <v>86965.224000000002</v>
          </cell>
          <cell r="G802">
            <v>14262.8671875</v>
          </cell>
          <cell r="H802">
            <v>38.144173748016364</v>
          </cell>
          <cell r="I802">
            <v>11.171533203125</v>
          </cell>
          <cell r="J802">
            <v>0</v>
          </cell>
          <cell r="K802">
            <v>6.7872636718750003</v>
          </cell>
          <cell r="L802">
            <v>11.509925781250001</v>
          </cell>
          <cell r="M802">
            <v>0.19800000000000001</v>
          </cell>
          <cell r="N802">
            <v>0</v>
          </cell>
          <cell r="O802">
            <v>0.27257519531250002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0.96189501953125001</v>
          </cell>
          <cell r="U802">
            <v>6.0946933593750003</v>
          </cell>
          <cell r="V802">
            <v>0</v>
          </cell>
          <cell r="W802">
            <v>2.1520000457763699E-2</v>
          </cell>
          <cell r="X802">
            <v>0.56426751708984402</v>
          </cell>
          <cell r="Y802">
            <v>0.5625</v>
          </cell>
          <cell r="Z802">
            <v>29.37945268821716</v>
          </cell>
          <cell r="AA802">
            <v>9.0397558593749991</v>
          </cell>
          <cell r="AB802">
            <v>0</v>
          </cell>
          <cell r="AC802">
            <v>6.1847763671875002</v>
          </cell>
          <cell r="AD802">
            <v>10.7877978515625</v>
          </cell>
          <cell r="AE802">
            <v>0.14319569396972698</v>
          </cell>
          <cell r="AF802">
            <v>0</v>
          </cell>
          <cell r="AG802">
            <v>0.19562605285644499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0.30042330932617201</v>
          </cell>
          <cell r="AM802">
            <v>2.00628295898438</v>
          </cell>
          <cell r="AN802">
            <v>0</v>
          </cell>
          <cell r="AO802">
            <v>1.0760000228881801E-2</v>
          </cell>
          <cell r="AP802">
            <v>0.14833459472656302</v>
          </cell>
          <cell r="AQ802">
            <v>0.5625</v>
          </cell>
          <cell r="AR802">
            <v>126018.10745312501</v>
          </cell>
          <cell r="AS802">
            <v>65847.960000000006</v>
          </cell>
          <cell r="AT802">
            <v>0</v>
          </cell>
          <cell r="AU802">
            <v>37655.555999999997</v>
          </cell>
          <cell r="AV802">
            <v>1342.3432499999999</v>
          </cell>
          <cell r="AW802">
            <v>0</v>
          </cell>
          <cell r="AX802">
            <v>0</v>
          </cell>
          <cell r="AY802">
            <v>59.228796875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2631.7082500000001</v>
          </cell>
          <cell r="BE802">
            <v>17575.038</v>
          </cell>
          <cell r="BF802">
            <v>0</v>
          </cell>
          <cell r="BG802">
            <v>94.2576015625</v>
          </cell>
          <cell r="BH802">
            <v>1299.4110000000001</v>
          </cell>
          <cell r="BI802">
            <v>-529.96837500000004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42.5729296875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715002368</v>
          </cell>
          <cell r="BT802">
            <v>0</v>
          </cell>
          <cell r="BU802">
            <v>267335040</v>
          </cell>
          <cell r="BV802">
            <v>13605803</v>
          </cell>
          <cell r="BW802">
            <v>0</v>
          </cell>
          <cell r="BX802">
            <v>0</v>
          </cell>
          <cell r="BY802">
            <v>655058.75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579993.875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400000</v>
          </cell>
          <cell r="CT802">
            <v>895</v>
          </cell>
          <cell r="CU802">
            <v>0</v>
          </cell>
          <cell r="CV802">
            <v>0</v>
          </cell>
          <cell r="CW802">
            <v>38338</v>
          </cell>
          <cell r="CX802">
            <v>280</v>
          </cell>
          <cell r="CY802">
            <v>160000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Q802">
            <v>1.9556655510265386</v>
          </cell>
          <cell r="DR802">
            <v>5.9275198268060931</v>
          </cell>
          <cell r="DS802">
            <v>13.590124980504374</v>
          </cell>
          <cell r="DT802">
            <v>15314.4167480469</v>
          </cell>
          <cell r="DV802">
            <v>0</v>
          </cell>
          <cell r="DW802">
            <v>0</v>
          </cell>
          <cell r="DX802">
            <v>0</v>
          </cell>
        </row>
        <row r="803">
          <cell r="A803" t="str">
            <v>WECCRMPA2023</v>
          </cell>
          <cell r="B803" t="str">
            <v>WEST</v>
          </cell>
          <cell r="C803" t="str">
            <v>WECCRMPA</v>
          </cell>
          <cell r="D803">
            <v>2023</v>
          </cell>
          <cell r="F803">
            <v>88041.432000000001</v>
          </cell>
          <cell r="G803">
            <v>14298.1552734375</v>
          </cell>
          <cell r="H803">
            <v>38.526526317596435</v>
          </cell>
          <cell r="I803">
            <v>11.0518623046875</v>
          </cell>
          <cell r="J803">
            <v>0.19589041137695301</v>
          </cell>
          <cell r="K803">
            <v>6.7872636718750003</v>
          </cell>
          <cell r="L803">
            <v>11.509925781250001</v>
          </cell>
          <cell r="M803">
            <v>0.19800000000000001</v>
          </cell>
          <cell r="N803">
            <v>0</v>
          </cell>
          <cell r="O803">
            <v>0.27257519531250002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0.96189501953125001</v>
          </cell>
          <cell r="U803">
            <v>6.3604467773437499</v>
          </cell>
          <cell r="V803">
            <v>0</v>
          </cell>
          <cell r="W803">
            <v>2.1520000457763699E-2</v>
          </cell>
          <cell r="X803">
            <v>0.60464715576171901</v>
          </cell>
          <cell r="Y803">
            <v>0.5625</v>
          </cell>
          <cell r="Z803">
            <v>29.559256811141967</v>
          </cell>
          <cell r="AA803">
            <v>8.9449697265624994</v>
          </cell>
          <cell r="AB803">
            <v>0.17652503967285199</v>
          </cell>
          <cell r="AC803">
            <v>6.1834448242187499</v>
          </cell>
          <cell r="AD803">
            <v>10.787748046875</v>
          </cell>
          <cell r="AE803">
            <v>0.141661376953125</v>
          </cell>
          <cell r="AF803">
            <v>0</v>
          </cell>
          <cell r="AG803">
            <v>0.195666915893555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0.30042330932617201</v>
          </cell>
          <cell r="AM803">
            <v>2.0963024902343799</v>
          </cell>
          <cell r="AN803">
            <v>0</v>
          </cell>
          <cell r="AO803">
            <v>1.0760000228881801E-2</v>
          </cell>
          <cell r="AP803">
            <v>0.15925508117675802</v>
          </cell>
          <cell r="AQ803">
            <v>0.5625</v>
          </cell>
          <cell r="AR803">
            <v>126316.75991015625</v>
          </cell>
          <cell r="AS803">
            <v>64272.828000000001</v>
          </cell>
          <cell r="AT803">
            <v>1546.359375</v>
          </cell>
          <cell r="AU803">
            <v>37150.527999999998</v>
          </cell>
          <cell r="AV803">
            <v>1295.0986250000001</v>
          </cell>
          <cell r="AW803">
            <v>0</v>
          </cell>
          <cell r="AX803">
            <v>0</v>
          </cell>
          <cell r="AY803">
            <v>59.228796875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2631.7082500000001</v>
          </cell>
          <cell r="BE803">
            <v>18363.608</v>
          </cell>
          <cell r="BF803">
            <v>0</v>
          </cell>
          <cell r="BG803">
            <v>94.2576015625</v>
          </cell>
          <cell r="BH803">
            <v>1395.0744999999999</v>
          </cell>
          <cell r="BI803">
            <v>-534.47074999999995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42.539511718749999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697262464</v>
          </cell>
          <cell r="BT803">
            <v>17535716</v>
          </cell>
          <cell r="BU803">
            <v>263950128</v>
          </cell>
          <cell r="BV803">
            <v>13128557</v>
          </cell>
          <cell r="BW803">
            <v>0</v>
          </cell>
          <cell r="BX803">
            <v>0</v>
          </cell>
          <cell r="BY803">
            <v>655058.75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579559.875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N803">
            <v>260000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200000</v>
          </cell>
          <cell r="CT803">
            <v>925</v>
          </cell>
          <cell r="CU803">
            <v>0</v>
          </cell>
          <cell r="CV803">
            <v>0</v>
          </cell>
          <cell r="CW803">
            <v>41380</v>
          </cell>
          <cell r="CX803">
            <v>280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Q803">
            <v>2.0032798940400154</v>
          </cell>
          <cell r="DR803">
            <v>6.1520528037023725</v>
          </cell>
          <cell r="DS803">
            <v>13.751671948493406</v>
          </cell>
          <cell r="DT803">
            <v>15494.719238281299</v>
          </cell>
          <cell r="DV803">
            <v>0</v>
          </cell>
          <cell r="DW803">
            <v>0</v>
          </cell>
          <cell r="DX803">
            <v>0</v>
          </cell>
        </row>
        <row r="804">
          <cell r="A804" t="str">
            <v>WECCRMPA2024</v>
          </cell>
          <cell r="B804" t="str">
            <v>WEST</v>
          </cell>
          <cell r="C804" t="str">
            <v>WECCRMPA</v>
          </cell>
          <cell r="D804">
            <v>2024</v>
          </cell>
          <cell r="F804">
            <v>89330.784</v>
          </cell>
          <cell r="G804">
            <v>14192.087890625</v>
          </cell>
          <cell r="H804">
            <v>38.94187955856323</v>
          </cell>
          <cell r="I804">
            <v>11.0518603515625</v>
          </cell>
          <cell r="J804">
            <v>0.26</v>
          </cell>
          <cell r="K804">
            <v>6.7876269531249998</v>
          </cell>
          <cell r="L804">
            <v>11.685259765625</v>
          </cell>
          <cell r="M804">
            <v>0.19800000000000001</v>
          </cell>
          <cell r="N804">
            <v>0</v>
          </cell>
          <cell r="O804">
            <v>0.27267510986328103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0.96189501953125001</v>
          </cell>
          <cell r="U804">
            <v>6.4931396484375004</v>
          </cell>
          <cell r="V804">
            <v>0</v>
          </cell>
          <cell r="W804">
            <v>2.1520000457763699E-2</v>
          </cell>
          <cell r="X804">
            <v>0.64740270996093796</v>
          </cell>
          <cell r="Y804">
            <v>0.5625</v>
          </cell>
          <cell r="Z804">
            <v>29.844469640731806</v>
          </cell>
          <cell r="AA804">
            <v>8.9431005859375006</v>
          </cell>
          <cell r="AB804">
            <v>0.237853118896484</v>
          </cell>
          <cell r="AC804">
            <v>6.1823085937500002</v>
          </cell>
          <cell r="AD804">
            <v>10.9579541015625</v>
          </cell>
          <cell r="AE804">
            <v>0.141408721923828</v>
          </cell>
          <cell r="AF804">
            <v>0</v>
          </cell>
          <cell r="AG804">
            <v>0.19630804443359401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0.30020297241210897</v>
          </cell>
          <cell r="AM804">
            <v>2.1414497070312501</v>
          </cell>
          <cell r="AN804">
            <v>0</v>
          </cell>
          <cell r="AO804">
            <v>1.0760000228881801E-2</v>
          </cell>
          <cell r="AP804">
            <v>0.17062379455566401</v>
          </cell>
          <cell r="AQ804">
            <v>0.5625</v>
          </cell>
          <cell r="AR804">
            <v>125705.84623437499</v>
          </cell>
          <cell r="AS804">
            <v>63000.447999999997</v>
          </cell>
          <cell r="AT804">
            <v>2089.3017500000001</v>
          </cell>
          <cell r="AU804">
            <v>36771.016000000003</v>
          </cell>
          <cell r="AV804">
            <v>1257.5192500000001</v>
          </cell>
          <cell r="AW804">
            <v>0</v>
          </cell>
          <cell r="AX804">
            <v>0</v>
          </cell>
          <cell r="AY804">
            <v>59.474234375000002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2636.9830000000002</v>
          </cell>
          <cell r="BE804">
            <v>18810.493999999999</v>
          </cell>
          <cell r="BF804">
            <v>0</v>
          </cell>
          <cell r="BG804">
            <v>94.515843750000002</v>
          </cell>
          <cell r="BH804">
            <v>1498.7594999999999</v>
          </cell>
          <cell r="BI804">
            <v>-555.40075000000002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42.735406249999997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683947648</v>
          </cell>
          <cell r="BT804">
            <v>23692682</v>
          </cell>
          <cell r="BU804">
            <v>261144912</v>
          </cell>
          <cell r="BV804">
            <v>12741266</v>
          </cell>
          <cell r="BW804">
            <v>0</v>
          </cell>
          <cell r="BX804">
            <v>0</v>
          </cell>
          <cell r="BY804">
            <v>657772.375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582227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100000</v>
          </cell>
          <cell r="CT804">
            <v>911</v>
          </cell>
          <cell r="CU804">
            <v>0</v>
          </cell>
          <cell r="CV804">
            <v>0</v>
          </cell>
          <cell r="CW804">
            <v>43548</v>
          </cell>
          <cell r="CX804">
            <v>280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Q804">
            <v>2.0522261522566123</v>
          </cell>
          <cell r="DR804">
            <v>6.3113463991211134</v>
          </cell>
          <cell r="DS804">
            <v>14.147860268578764</v>
          </cell>
          <cell r="DT804">
            <v>15681.0368652344</v>
          </cell>
          <cell r="DV804">
            <v>0</v>
          </cell>
          <cell r="DW804">
            <v>0</v>
          </cell>
          <cell r="DX804">
            <v>0</v>
          </cell>
        </row>
        <row r="805">
          <cell r="A805" t="str">
            <v>WECCRMPA2025</v>
          </cell>
          <cell r="B805" t="str">
            <v>WEST</v>
          </cell>
          <cell r="C805" t="str">
            <v>WECCRMPA</v>
          </cell>
          <cell r="D805">
            <v>2025</v>
          </cell>
          <cell r="F805">
            <v>90385.415999999997</v>
          </cell>
          <cell r="G805">
            <v>14128.8955078125</v>
          </cell>
          <cell r="H805">
            <v>39.241094829559323</v>
          </cell>
          <cell r="I805">
            <v>11.03194921875</v>
          </cell>
          <cell r="J805">
            <v>0.26</v>
          </cell>
          <cell r="K805">
            <v>6.7872636718750003</v>
          </cell>
          <cell r="L805">
            <v>11.85992578125</v>
          </cell>
          <cell r="M805">
            <v>0.19800000000000001</v>
          </cell>
          <cell r="N805">
            <v>0</v>
          </cell>
          <cell r="O805">
            <v>0.27257519531250002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0.96189501953125001</v>
          </cell>
          <cell r="U805">
            <v>6.5933232421875001</v>
          </cell>
          <cell r="V805">
            <v>0</v>
          </cell>
          <cell r="W805">
            <v>2.1520000457763699E-2</v>
          </cell>
          <cell r="X805">
            <v>0.69214270019531299</v>
          </cell>
          <cell r="Y805">
            <v>0.5625</v>
          </cell>
          <cell r="Z805">
            <v>30.038110494613647</v>
          </cell>
          <cell r="AA805">
            <v>8.9220527343750007</v>
          </cell>
          <cell r="AB805">
            <v>0.23780668640136698</v>
          </cell>
          <cell r="AC805">
            <v>6.1811762695312504</v>
          </cell>
          <cell r="AD805">
            <v>11.1276845703125</v>
          </cell>
          <cell r="AE805">
            <v>0.14221699523925802</v>
          </cell>
          <cell r="AF805">
            <v>0</v>
          </cell>
          <cell r="AG805">
            <v>0.19650016784668001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0.30042330932617201</v>
          </cell>
          <cell r="AM805">
            <v>2.1743071289062499</v>
          </cell>
          <cell r="AN805">
            <v>0</v>
          </cell>
          <cell r="AO805">
            <v>1.0760000228881801E-2</v>
          </cell>
          <cell r="AP805">
            <v>0.18268263244628902</v>
          </cell>
          <cell r="AQ805">
            <v>0.5625</v>
          </cell>
          <cell r="AR805">
            <v>124796.42078515625</v>
          </cell>
          <cell r="AS805">
            <v>61220.468000000001</v>
          </cell>
          <cell r="AT805">
            <v>2083.1864999999998</v>
          </cell>
          <cell r="AU805">
            <v>37214.692000000003</v>
          </cell>
          <cell r="AV805">
            <v>1363.2318749999999</v>
          </cell>
          <cell r="AW805">
            <v>0</v>
          </cell>
          <cell r="AX805">
            <v>0</v>
          </cell>
          <cell r="AY805">
            <v>59.228796875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2631.7082500000001</v>
          </cell>
          <cell r="BE805">
            <v>19046.932000000001</v>
          </cell>
          <cell r="BF805">
            <v>0</v>
          </cell>
          <cell r="BG805">
            <v>94.2576015625</v>
          </cell>
          <cell r="BH805">
            <v>1600.2998749999999</v>
          </cell>
          <cell r="BI805">
            <v>-560.12362499999995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42.539511718749999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665578304</v>
          </cell>
          <cell r="BT805">
            <v>23623336</v>
          </cell>
          <cell r="BU805">
            <v>263924000</v>
          </cell>
          <cell r="BV805">
            <v>13781573</v>
          </cell>
          <cell r="BW805">
            <v>0</v>
          </cell>
          <cell r="BX805">
            <v>0</v>
          </cell>
          <cell r="BY805">
            <v>655058.75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579559.875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100000</v>
          </cell>
          <cell r="CT805">
            <v>926</v>
          </cell>
          <cell r="CU805">
            <v>0</v>
          </cell>
          <cell r="CV805">
            <v>0</v>
          </cell>
          <cell r="CW805">
            <v>45205</v>
          </cell>
          <cell r="CX805">
            <v>280</v>
          </cell>
          <cell r="CY805">
            <v>79000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Q805">
            <v>2.1058018141168255</v>
          </cell>
          <cell r="DR805">
            <v>6.4271736371076518</v>
          </cell>
          <cell r="DS805">
            <v>14.542805361756956</v>
          </cell>
          <cell r="DT805">
            <v>15889.5705566406</v>
          </cell>
          <cell r="DV805">
            <v>0</v>
          </cell>
          <cell r="DW805">
            <v>0</v>
          </cell>
          <cell r="DX805">
            <v>0</v>
          </cell>
        </row>
        <row r="806">
          <cell r="A806" t="str">
            <v>WECCRMPA2026</v>
          </cell>
          <cell r="B806" t="str">
            <v>WEST</v>
          </cell>
          <cell r="C806" t="str">
            <v>WECCRMPA</v>
          </cell>
          <cell r="D806">
            <v>2026</v>
          </cell>
          <cell r="F806">
            <v>91617.096000000005</v>
          </cell>
          <cell r="G806">
            <v>14201.925292968799</v>
          </cell>
          <cell r="H806">
            <v>39.729871318817139</v>
          </cell>
          <cell r="I806">
            <v>10.972862304687499</v>
          </cell>
          <cell r="J806">
            <v>0.26</v>
          </cell>
          <cell r="K806">
            <v>7.1872636718749998</v>
          </cell>
          <cell r="L806">
            <v>11.85992578125</v>
          </cell>
          <cell r="M806">
            <v>0.19800000000000001</v>
          </cell>
          <cell r="N806">
            <v>0</v>
          </cell>
          <cell r="O806">
            <v>0.27257519531250002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0.96189501953125001</v>
          </cell>
          <cell r="U806">
            <v>6.6933232421874997</v>
          </cell>
          <cell r="V806">
            <v>0</v>
          </cell>
          <cell r="W806">
            <v>2.1520000457763699E-2</v>
          </cell>
          <cell r="X806">
            <v>0.74000610351562501</v>
          </cell>
          <cell r="Y806">
            <v>0.5625</v>
          </cell>
          <cell r="Z806">
            <v>30.428723241806029</v>
          </cell>
          <cell r="AA806">
            <v>8.8658613281249998</v>
          </cell>
          <cell r="AB806">
            <v>0.23780668640136698</v>
          </cell>
          <cell r="AC806">
            <v>6.5691899414062496</v>
          </cell>
          <cell r="AD806">
            <v>11.1282509765625</v>
          </cell>
          <cell r="AE806">
            <v>0.14462522888183599</v>
          </cell>
          <cell r="AF806">
            <v>0</v>
          </cell>
          <cell r="AG806">
            <v>0.198020812988281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0.30042330932617201</v>
          </cell>
          <cell r="AM806">
            <v>2.2073022460937501</v>
          </cell>
          <cell r="AN806">
            <v>0</v>
          </cell>
          <cell r="AO806">
            <v>1.0760000228881801E-2</v>
          </cell>
          <cell r="AP806">
            <v>0.20398271179199198</v>
          </cell>
          <cell r="AQ806">
            <v>0.5625</v>
          </cell>
          <cell r="AR806">
            <v>125390.63103515624</v>
          </cell>
          <cell r="AS806">
            <v>58381.468000000001</v>
          </cell>
          <cell r="AT806">
            <v>2083.1864999999998</v>
          </cell>
          <cell r="AU806">
            <v>40380.052000000003</v>
          </cell>
          <cell r="AV806">
            <v>1194.8320000000001</v>
          </cell>
          <cell r="AW806">
            <v>0</v>
          </cell>
          <cell r="AX806">
            <v>0</v>
          </cell>
          <cell r="AY806">
            <v>59.228796875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2631.7082500000001</v>
          </cell>
          <cell r="BE806">
            <v>19335.968000000001</v>
          </cell>
          <cell r="BF806">
            <v>0</v>
          </cell>
          <cell r="BG806">
            <v>94.2576015625</v>
          </cell>
          <cell r="BH806">
            <v>1786.8885</v>
          </cell>
          <cell r="BI806">
            <v>-599.49812499999996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42.539511718749999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636901248</v>
          </cell>
          <cell r="BT806">
            <v>23623336</v>
          </cell>
          <cell r="BU806">
            <v>284474624</v>
          </cell>
          <cell r="BV806">
            <v>12079943</v>
          </cell>
          <cell r="BW806">
            <v>0</v>
          </cell>
          <cell r="BX806">
            <v>0</v>
          </cell>
          <cell r="BY806">
            <v>655058.75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579559.875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100000</v>
          </cell>
          <cell r="CT806">
            <v>960</v>
          </cell>
          <cell r="CU806">
            <v>0</v>
          </cell>
          <cell r="CV806">
            <v>0</v>
          </cell>
          <cell r="CW806">
            <v>49166</v>
          </cell>
          <cell r="CX806">
            <v>288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400000</v>
          </cell>
          <cell r="DF806">
            <v>0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Q806">
            <v>2.1589214251312003</v>
          </cell>
          <cell r="DR806">
            <v>6.3693941291578966</v>
          </cell>
          <cell r="DS806">
            <v>14.759330664762976</v>
          </cell>
          <cell r="DT806">
            <v>16095.7043457031</v>
          </cell>
          <cell r="DV806">
            <v>0</v>
          </cell>
          <cell r="DW806">
            <v>0</v>
          </cell>
          <cell r="DX806">
            <v>0</v>
          </cell>
        </row>
        <row r="807">
          <cell r="A807" t="str">
            <v>WECCRMPA2027</v>
          </cell>
          <cell r="B807" t="str">
            <v>WEST</v>
          </cell>
          <cell r="C807" t="str">
            <v>WECCRMPA</v>
          </cell>
          <cell r="D807">
            <v>2027</v>
          </cell>
          <cell r="F807">
            <v>92805.072</v>
          </cell>
          <cell r="G807">
            <v>14310.2373046875</v>
          </cell>
          <cell r="H807">
            <v>39.996476329803464</v>
          </cell>
          <cell r="I807">
            <v>10.961015625</v>
          </cell>
          <cell r="J807">
            <v>0.388082183837891</v>
          </cell>
          <cell r="K807">
            <v>7.1872636718749998</v>
          </cell>
          <cell r="L807">
            <v>11.85992578125</v>
          </cell>
          <cell r="M807">
            <v>0.19800000000000001</v>
          </cell>
          <cell r="N807">
            <v>0</v>
          </cell>
          <cell r="O807">
            <v>0.27257519531250002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0.96189501953125001</v>
          </cell>
          <cell r="U807">
            <v>6.7933232421875003</v>
          </cell>
          <cell r="V807">
            <v>0</v>
          </cell>
          <cell r="W807">
            <v>2.1520000457763699E-2</v>
          </cell>
          <cell r="X807">
            <v>0.79037561035156301</v>
          </cell>
          <cell r="Y807">
            <v>0.5625</v>
          </cell>
          <cell r="Z807">
            <v>30.577021383285516</v>
          </cell>
          <cell r="AA807">
            <v>8.8499912109374996</v>
          </cell>
          <cell r="AB807">
            <v>0.35322689819335895</v>
          </cell>
          <cell r="AC807">
            <v>6.5685449218749996</v>
          </cell>
          <cell r="AD807">
            <v>11.128492187499999</v>
          </cell>
          <cell r="AE807">
            <v>0.146073150634766</v>
          </cell>
          <cell r="AF807">
            <v>0</v>
          </cell>
          <cell r="AG807">
            <v>0.19849967956542999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0.30042330932617201</v>
          </cell>
          <cell r="AM807">
            <v>2.24029736328125</v>
          </cell>
          <cell r="AN807">
            <v>0</v>
          </cell>
          <cell r="AO807">
            <v>1.0760000228881801E-2</v>
          </cell>
          <cell r="AP807">
            <v>0.218212661743164</v>
          </cell>
          <cell r="AQ807">
            <v>0.5625</v>
          </cell>
          <cell r="AR807">
            <v>126335.15009765624</v>
          </cell>
          <cell r="AS807">
            <v>57298.792000000001</v>
          </cell>
          <cell r="AT807">
            <v>3094.26775</v>
          </cell>
          <cell r="AU807">
            <v>41054.743999999999</v>
          </cell>
          <cell r="AV807">
            <v>1120.5396249999999</v>
          </cell>
          <cell r="AW807">
            <v>0</v>
          </cell>
          <cell r="AX807">
            <v>0</v>
          </cell>
          <cell r="AY807">
            <v>59.228796875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2631.7082500000001</v>
          </cell>
          <cell r="BE807">
            <v>19625.006000000001</v>
          </cell>
          <cell r="BF807">
            <v>0</v>
          </cell>
          <cell r="BG807">
            <v>94.2576015625</v>
          </cell>
          <cell r="BH807">
            <v>1911.5428750000001</v>
          </cell>
          <cell r="BI807">
            <v>-597.47631249999995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42.539511718749999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626180672</v>
          </cell>
          <cell r="BT807">
            <v>34816004</v>
          </cell>
          <cell r="BU807">
            <v>289172256</v>
          </cell>
          <cell r="BV807">
            <v>11327894</v>
          </cell>
          <cell r="BW807">
            <v>0</v>
          </cell>
          <cell r="BX807">
            <v>0</v>
          </cell>
          <cell r="BY807">
            <v>655058.75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579559.875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N807">
            <v>170000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100000</v>
          </cell>
          <cell r="CT807">
            <v>977</v>
          </cell>
          <cell r="CU807">
            <v>0</v>
          </cell>
          <cell r="CV807">
            <v>0</v>
          </cell>
          <cell r="CW807">
            <v>50959</v>
          </cell>
          <cell r="CX807">
            <v>297</v>
          </cell>
          <cell r="CY807">
            <v>47000</v>
          </cell>
          <cell r="CZ807">
            <v>123900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Q807">
            <v>2.2039405904882354</v>
          </cell>
          <cell r="DR807">
            <v>6.4848324349622253</v>
          </cell>
          <cell r="DS807">
            <v>15.033206990336794</v>
          </cell>
          <cell r="DT807">
            <v>16291.841796875</v>
          </cell>
          <cell r="DV807">
            <v>0</v>
          </cell>
          <cell r="DW807">
            <v>0</v>
          </cell>
          <cell r="DX807">
            <v>0</v>
          </cell>
        </row>
        <row r="808">
          <cell r="A808" t="str">
            <v>WECCRMPA2028</v>
          </cell>
          <cell r="B808" t="str">
            <v>WEST</v>
          </cell>
          <cell r="C808" t="str">
            <v>WECCRMPA</v>
          </cell>
          <cell r="D808">
            <v>2028</v>
          </cell>
          <cell r="F808">
            <v>94152.096000000005</v>
          </cell>
          <cell r="G808">
            <v>14324.228515625</v>
          </cell>
          <cell r="H808">
            <v>40.006715518951424</v>
          </cell>
          <cell r="I808">
            <v>10.772778320312501</v>
          </cell>
          <cell r="J808">
            <v>0.55773223876953104</v>
          </cell>
          <cell r="K808">
            <v>7.1876269531250001</v>
          </cell>
          <cell r="L808">
            <v>11.860259765625001</v>
          </cell>
          <cell r="M808">
            <v>7.409999847412109E-2</v>
          </cell>
          <cell r="N808">
            <v>0</v>
          </cell>
          <cell r="O808">
            <v>0.27267510986328103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0.96189501953125001</v>
          </cell>
          <cell r="U808">
            <v>6.8931396484374998</v>
          </cell>
          <cell r="V808">
            <v>0</v>
          </cell>
          <cell r="W808">
            <v>2.1520000457763699E-2</v>
          </cell>
          <cell r="X808">
            <v>0.84248846435546898</v>
          </cell>
          <cell r="Y808">
            <v>0.5625</v>
          </cell>
          <cell r="Z808">
            <v>30.535982240676883</v>
          </cell>
          <cell r="AA808">
            <v>8.7042656249999997</v>
          </cell>
          <cell r="AB808">
            <v>0.50847732543945301</v>
          </cell>
          <cell r="AC808">
            <v>6.5677719726562502</v>
          </cell>
          <cell r="AD808">
            <v>11.1255146484375</v>
          </cell>
          <cell r="AE808">
            <v>5.3018215179443405E-2</v>
          </cell>
          <cell r="AF808">
            <v>0</v>
          </cell>
          <cell r="AG808">
            <v>0.19731462097168001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0.30020297241210897</v>
          </cell>
          <cell r="AM808">
            <v>2.2734421386718799</v>
          </cell>
          <cell r="AN808">
            <v>0</v>
          </cell>
          <cell r="AO808">
            <v>1.0760000228881801E-2</v>
          </cell>
          <cell r="AP808">
            <v>0.23271472167968801</v>
          </cell>
          <cell r="AQ808">
            <v>0.5625</v>
          </cell>
          <cell r="AR808">
            <v>126818.87260937499</v>
          </cell>
          <cell r="AS808">
            <v>55979.995999999999</v>
          </cell>
          <cell r="AT808">
            <v>4466.4650000000001</v>
          </cell>
          <cell r="AU808">
            <v>40902.167999999998</v>
          </cell>
          <cell r="AV808">
            <v>1200.5696250000001</v>
          </cell>
          <cell r="AW808">
            <v>0</v>
          </cell>
          <cell r="AX808">
            <v>0</v>
          </cell>
          <cell r="AY808">
            <v>59.474234375000002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2636.9830000000002</v>
          </cell>
          <cell r="BE808">
            <v>19969.916000000001</v>
          </cell>
          <cell r="BF808">
            <v>0</v>
          </cell>
          <cell r="BG808">
            <v>94.515843750000002</v>
          </cell>
          <cell r="BH808">
            <v>2044.1659999999999</v>
          </cell>
          <cell r="BI808">
            <v>-578.11649999999997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42.735406249999997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611388352</v>
          </cell>
          <cell r="BT808">
            <v>50007876</v>
          </cell>
          <cell r="BU808">
            <v>288090048</v>
          </cell>
          <cell r="BV808">
            <v>12138653</v>
          </cell>
          <cell r="BW808">
            <v>0</v>
          </cell>
          <cell r="BX808">
            <v>0</v>
          </cell>
          <cell r="BY808">
            <v>657772.375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582227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N808">
            <v>170000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100000</v>
          </cell>
          <cell r="CT808">
            <v>991</v>
          </cell>
          <cell r="CU808">
            <v>0</v>
          </cell>
          <cell r="CV808">
            <v>0</v>
          </cell>
          <cell r="CW808">
            <v>52822</v>
          </cell>
          <cell r="CX808">
            <v>306</v>
          </cell>
          <cell r="CY808">
            <v>609000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Q808">
            <v>2.242053877074845</v>
          </cell>
          <cell r="DR808">
            <v>6.6996044757505819</v>
          </cell>
          <cell r="DS808">
            <v>15.445528198350907</v>
          </cell>
          <cell r="DT808">
            <v>16483.0207519531</v>
          </cell>
          <cell r="DV808">
            <v>0</v>
          </cell>
          <cell r="DW808">
            <v>0</v>
          </cell>
          <cell r="DX808">
            <v>0</v>
          </cell>
        </row>
        <row r="809">
          <cell r="A809" t="str">
            <v>WECCRMPA2029</v>
          </cell>
          <cell r="B809" t="str">
            <v>WEST</v>
          </cell>
          <cell r="C809" t="str">
            <v>WECCRMPA</v>
          </cell>
          <cell r="D809">
            <v>2029</v>
          </cell>
          <cell r="F809">
            <v>95149.343999999997</v>
          </cell>
          <cell r="G809">
            <v>14564.70703125</v>
          </cell>
          <cell r="H809">
            <v>40.674791141510006</v>
          </cell>
          <cell r="I809">
            <v>10.283338867187499</v>
          </cell>
          <cell r="J809">
            <v>0.72808221435546894</v>
          </cell>
          <cell r="K809">
            <v>7.9872636718749996</v>
          </cell>
          <cell r="L809">
            <v>11.85992578125</v>
          </cell>
          <cell r="M809">
            <v>7.409999847412109E-2</v>
          </cell>
          <cell r="N809">
            <v>0</v>
          </cell>
          <cell r="O809">
            <v>0.27257519531250002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0.96189501953125001</v>
          </cell>
          <cell r="U809">
            <v>7.0268847656249998</v>
          </cell>
          <cell r="V809">
            <v>0</v>
          </cell>
          <cell r="W809">
            <v>2.1520000457763699E-2</v>
          </cell>
          <cell r="X809">
            <v>0.89670562744140603</v>
          </cell>
          <cell r="Y809">
            <v>0.5625</v>
          </cell>
          <cell r="Z809">
            <v>31.135604589462275</v>
          </cell>
          <cell r="AA809">
            <v>8.3136435546875003</v>
          </cell>
          <cell r="AB809">
            <v>0.66420489501953106</v>
          </cell>
          <cell r="AC809">
            <v>7.3422900390625001</v>
          </cell>
          <cell r="AD809">
            <v>11.125923828125</v>
          </cell>
          <cell r="AE809">
            <v>5.3152420043945298E-2</v>
          </cell>
          <cell r="AF809">
            <v>0</v>
          </cell>
          <cell r="AG809">
            <v>0.19791697692871099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0.30042330932617201</v>
          </cell>
          <cell r="AM809">
            <v>2.3167778320312502</v>
          </cell>
          <cell r="AN809">
            <v>0</v>
          </cell>
          <cell r="AO809">
            <v>1.0760000228881801E-2</v>
          </cell>
          <cell r="AP809">
            <v>0.24801173400878901</v>
          </cell>
          <cell r="AQ809">
            <v>0.5625</v>
          </cell>
          <cell r="AR809">
            <v>128578.51122265626</v>
          </cell>
          <cell r="AS809">
            <v>52740.76</v>
          </cell>
          <cell r="AT809">
            <v>5818.4345000000003</v>
          </cell>
          <cell r="AU809">
            <v>44206.44</v>
          </cell>
          <cell r="AV809">
            <v>1087.8254999999999</v>
          </cell>
          <cell r="AW809">
            <v>0</v>
          </cell>
          <cell r="AX809">
            <v>0</v>
          </cell>
          <cell r="AY809">
            <v>59.228796875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2631.7082500000001</v>
          </cell>
          <cell r="BE809">
            <v>20294.973999999998</v>
          </cell>
          <cell r="BF809">
            <v>0</v>
          </cell>
          <cell r="BG809">
            <v>94.2576015625</v>
          </cell>
          <cell r="BH809">
            <v>2172.58275</v>
          </cell>
          <cell r="BI809">
            <v>-570.23968749999995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42.539511718749999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574124096</v>
          </cell>
          <cell r="BT809">
            <v>64972532</v>
          </cell>
          <cell r="BU809">
            <v>305166752</v>
          </cell>
          <cell r="BV809">
            <v>11001107</v>
          </cell>
          <cell r="BW809">
            <v>0</v>
          </cell>
          <cell r="BX809">
            <v>0</v>
          </cell>
          <cell r="BY809">
            <v>655058.75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579559.875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N809">
            <v>170000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150000</v>
          </cell>
          <cell r="CT809">
            <v>1012</v>
          </cell>
          <cell r="CU809">
            <v>0</v>
          </cell>
          <cell r="CV809">
            <v>0</v>
          </cell>
          <cell r="CW809">
            <v>54756</v>
          </cell>
          <cell r="CX809">
            <v>315</v>
          </cell>
          <cell r="CY809">
            <v>133000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800000</v>
          </cell>
          <cell r="DF809">
            <v>0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Q809">
            <v>2.269476684706158</v>
          </cell>
          <cell r="DR809">
            <v>6.9135005244608037</v>
          </cell>
          <cell r="DS809">
            <v>15.87410115208654</v>
          </cell>
          <cell r="DT809">
            <v>16674.1994628906</v>
          </cell>
          <cell r="DV809">
            <v>0</v>
          </cell>
          <cell r="DW809">
            <v>0</v>
          </cell>
          <cell r="DX809">
            <v>0</v>
          </cell>
        </row>
        <row r="810">
          <cell r="A810" t="str">
            <v>WECCRMPA2030</v>
          </cell>
          <cell r="B810" t="str">
            <v>WEST</v>
          </cell>
          <cell r="C810" t="str">
            <v>WECCRMPA</v>
          </cell>
          <cell r="D810">
            <v>2030</v>
          </cell>
          <cell r="F810">
            <v>96385.703999999998</v>
          </cell>
          <cell r="G810">
            <v>14923.810546875</v>
          </cell>
          <cell r="H810">
            <v>41.186522464752194</v>
          </cell>
          <cell r="I810">
            <v>10.1455498046875</v>
          </cell>
          <cell r="J810">
            <v>0.77</v>
          </cell>
          <cell r="K810">
            <v>8.3872636718750009</v>
          </cell>
          <cell r="L810">
            <v>11.85992578125</v>
          </cell>
          <cell r="M810">
            <v>7.409999847412109E-2</v>
          </cell>
          <cell r="N810">
            <v>0</v>
          </cell>
          <cell r="O810">
            <v>0.27257519531250002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0.96189501953125001</v>
          </cell>
          <cell r="U810">
            <v>7.1768847656250001</v>
          </cell>
          <cell r="V810">
            <v>0</v>
          </cell>
          <cell r="W810">
            <v>2.1520000457763699E-2</v>
          </cell>
          <cell r="X810">
            <v>0.95430822753906297</v>
          </cell>
          <cell r="Y810">
            <v>0.5625</v>
          </cell>
          <cell r="Z810">
            <v>31.516043706893917</v>
          </cell>
          <cell r="AA810">
            <v>8.2011269531249997</v>
          </cell>
          <cell r="AB810">
            <v>0.70427362060546894</v>
          </cell>
          <cell r="AC810">
            <v>7.7292602539062498</v>
          </cell>
          <cell r="AD810">
            <v>11.126041992187499</v>
          </cell>
          <cell r="AE810">
            <v>5.3161788940429701E-2</v>
          </cell>
          <cell r="AF810">
            <v>0</v>
          </cell>
          <cell r="AG810">
            <v>0.197990753173828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0.30042330932617201</v>
          </cell>
          <cell r="AM810">
            <v>2.3662705078125001</v>
          </cell>
          <cell r="AN810">
            <v>0</v>
          </cell>
          <cell r="AO810">
            <v>1.0760000228881801E-2</v>
          </cell>
          <cell r="AP810">
            <v>0.26423452758789101</v>
          </cell>
          <cell r="AQ810">
            <v>0.5625</v>
          </cell>
          <cell r="AR810">
            <v>131711.65366015627</v>
          </cell>
          <cell r="AS810">
            <v>51509.712</v>
          </cell>
          <cell r="AT810">
            <v>6169.4369999999999</v>
          </cell>
          <cell r="AU810">
            <v>47538.567999999999</v>
          </cell>
          <cell r="AV810">
            <v>1199.069</v>
          </cell>
          <cell r="AW810">
            <v>0</v>
          </cell>
          <cell r="AX810">
            <v>0</v>
          </cell>
          <cell r="AY810">
            <v>59.228796875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2631.7082500000001</v>
          </cell>
          <cell r="BE810">
            <v>20728.53</v>
          </cell>
          <cell r="BF810">
            <v>0</v>
          </cell>
          <cell r="BG810">
            <v>94.2576015625</v>
          </cell>
          <cell r="BH810">
            <v>2314.6945000000001</v>
          </cell>
          <cell r="BI810">
            <v>-576.09100000000001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42.539511718749999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561067264</v>
          </cell>
          <cell r="BT810">
            <v>68858128</v>
          </cell>
          <cell r="BU810">
            <v>326729632</v>
          </cell>
          <cell r="BV810">
            <v>12127725</v>
          </cell>
          <cell r="BW810">
            <v>0</v>
          </cell>
          <cell r="BX810">
            <v>0</v>
          </cell>
          <cell r="BY810">
            <v>655058.75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579559.875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150000</v>
          </cell>
          <cell r="CT810">
            <v>1034</v>
          </cell>
          <cell r="CU810">
            <v>0</v>
          </cell>
          <cell r="CV810">
            <v>0</v>
          </cell>
          <cell r="CW810">
            <v>58997</v>
          </cell>
          <cell r="CX810">
            <v>325</v>
          </cell>
          <cell r="CY810">
            <v>152000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400000</v>
          </cell>
          <cell r="DF810">
            <v>0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Q810">
            <v>2.3081544016084319</v>
          </cell>
          <cell r="DR810">
            <v>7.1301919747517726</v>
          </cell>
          <cell r="DS810">
            <v>16.301788892501115</v>
          </cell>
          <cell r="DT810">
            <v>16878.408691406301</v>
          </cell>
          <cell r="DV810">
            <v>0</v>
          </cell>
          <cell r="DW810">
            <v>0</v>
          </cell>
          <cell r="DX810">
            <v>0</v>
          </cell>
        </row>
        <row r="811">
          <cell r="A811" t="str">
            <v>WECCRMPA2031</v>
          </cell>
          <cell r="B811" t="str">
            <v>WEST</v>
          </cell>
          <cell r="C811" t="str">
            <v>WECCRMPA</v>
          </cell>
          <cell r="D811">
            <v>2031</v>
          </cell>
          <cell r="F811">
            <v>97616.495999999999</v>
          </cell>
          <cell r="G811">
            <v>15272.857910156299</v>
          </cell>
          <cell r="H811">
            <v>41.684159183502196</v>
          </cell>
          <cell r="I811">
            <v>10.0318623046875</v>
          </cell>
          <cell r="J811">
            <v>0.77</v>
          </cell>
          <cell r="K811">
            <v>8.7872636718749995</v>
          </cell>
          <cell r="L811">
            <v>11.85992578125</v>
          </cell>
          <cell r="M811">
            <v>7.409999847412109E-2</v>
          </cell>
          <cell r="N811">
            <v>0</v>
          </cell>
          <cell r="O811">
            <v>0.27257519531250002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0.96189501953125001</v>
          </cell>
          <cell r="U811">
            <v>7.3268847656249996</v>
          </cell>
          <cell r="V811">
            <v>0</v>
          </cell>
          <cell r="W811">
            <v>2.1520000457763699E-2</v>
          </cell>
          <cell r="X811">
            <v>1.01563244628906</v>
          </cell>
          <cell r="Y811">
            <v>0.5625</v>
          </cell>
          <cell r="Z811">
            <v>31.869350408554073</v>
          </cell>
          <cell r="AA811">
            <v>8.1117490234375005</v>
          </cell>
          <cell r="AB811">
            <v>0.70427362060546894</v>
          </cell>
          <cell r="AC811">
            <v>8.1193793945312507</v>
          </cell>
          <cell r="AD811">
            <v>11.127081054687499</v>
          </cell>
          <cell r="AE811">
            <v>5.3775436401367199E-2</v>
          </cell>
          <cell r="AF811">
            <v>0</v>
          </cell>
          <cell r="AG811">
            <v>0.200026916503906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0.28257882690429698</v>
          </cell>
          <cell r="AM811">
            <v>2.4157631835937501</v>
          </cell>
          <cell r="AN811">
            <v>0</v>
          </cell>
          <cell r="AO811">
            <v>1.0760000228881801E-2</v>
          </cell>
          <cell r="AP811">
            <v>0.281462951660156</v>
          </cell>
          <cell r="AQ811">
            <v>0.5625</v>
          </cell>
          <cell r="AR811">
            <v>134764.87803515629</v>
          </cell>
          <cell r="AS811">
            <v>50289.74</v>
          </cell>
          <cell r="AT811">
            <v>6169.4369999999999</v>
          </cell>
          <cell r="AU811">
            <v>51326.595999999998</v>
          </cell>
          <cell r="AV811">
            <v>1253.6054999999999</v>
          </cell>
          <cell r="AW811">
            <v>0</v>
          </cell>
          <cell r="AX811">
            <v>0</v>
          </cell>
          <cell r="AY811">
            <v>59.228796875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2475.3905</v>
          </cell>
          <cell r="BE811">
            <v>21162.085999999999</v>
          </cell>
          <cell r="BF811">
            <v>0</v>
          </cell>
          <cell r="BG811">
            <v>94.2576015625</v>
          </cell>
          <cell r="BH811">
            <v>2465.6154999999999</v>
          </cell>
          <cell r="BI811">
            <v>-573.61837500000001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42.539511718749999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547805824</v>
          </cell>
          <cell r="BT811">
            <v>68858128</v>
          </cell>
          <cell r="BU811">
            <v>351166592</v>
          </cell>
          <cell r="BV811">
            <v>12676905</v>
          </cell>
          <cell r="BW811">
            <v>0</v>
          </cell>
          <cell r="BX811">
            <v>0</v>
          </cell>
          <cell r="BY811">
            <v>655058.75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579559.875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150000</v>
          </cell>
          <cell r="CT811">
            <v>1053</v>
          </cell>
          <cell r="CU811">
            <v>0</v>
          </cell>
          <cell r="CV811">
            <v>0</v>
          </cell>
          <cell r="CW811">
            <v>62464</v>
          </cell>
          <cell r="CX811">
            <v>334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400000</v>
          </cell>
          <cell r="DF811">
            <v>0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Q811">
            <v>2.3522294644315429</v>
          </cell>
          <cell r="DR811">
            <v>7.2876800023163932</v>
          </cell>
          <cell r="DS811">
            <v>16.697084291920511</v>
          </cell>
          <cell r="DT811">
            <v>17078.89453125</v>
          </cell>
          <cell r="DV811">
            <v>0</v>
          </cell>
          <cell r="DW811">
            <v>0</v>
          </cell>
          <cell r="DX811">
            <v>0</v>
          </cell>
        </row>
        <row r="812">
          <cell r="A812" t="str">
            <v>WECCRMPA2032</v>
          </cell>
          <cell r="B812" t="str">
            <v>WEST</v>
          </cell>
          <cell r="C812" t="str">
            <v>WECCRMPA</v>
          </cell>
          <cell r="D812">
            <v>2032</v>
          </cell>
          <cell r="F812">
            <v>98961.744000000006</v>
          </cell>
          <cell r="G812">
            <v>15382.175292968799</v>
          </cell>
          <cell r="H812">
            <v>41.797983829498293</v>
          </cell>
          <cell r="I812">
            <v>9.9303085937500004</v>
          </cell>
          <cell r="J812">
            <v>0.77</v>
          </cell>
          <cell r="K812">
            <v>8.7876269531250006</v>
          </cell>
          <cell r="L812">
            <v>11.860259765625001</v>
          </cell>
          <cell r="M812">
            <v>7.409999847412109E-2</v>
          </cell>
          <cell r="N812">
            <v>0</v>
          </cell>
          <cell r="O812">
            <v>0.27267510986328103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0.96189501953125001</v>
          </cell>
          <cell r="U812">
            <v>7.4766098632812499</v>
          </cell>
          <cell r="V812">
            <v>0</v>
          </cell>
          <cell r="W812">
            <v>2.1520000457763699E-2</v>
          </cell>
          <cell r="X812">
            <v>1.08048852539063</v>
          </cell>
          <cell r="Y812">
            <v>0.5625</v>
          </cell>
          <cell r="Z812">
            <v>31.855977365493779</v>
          </cell>
          <cell r="AA812">
            <v>8.0292045898437507</v>
          </cell>
          <cell r="AB812">
            <v>0.70441113281250001</v>
          </cell>
          <cell r="AC812">
            <v>8.1194277343749999</v>
          </cell>
          <cell r="AD812">
            <v>11.127610351562501</v>
          </cell>
          <cell r="AE812">
            <v>5.3989673614502E-2</v>
          </cell>
          <cell r="AF812">
            <v>0</v>
          </cell>
          <cell r="AG812">
            <v>0.20092489624023402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0.282402587890625</v>
          </cell>
          <cell r="AM812">
            <v>2.4653935546875001</v>
          </cell>
          <cell r="AN812">
            <v>0</v>
          </cell>
          <cell r="AO812">
            <v>1.0760000228881801E-2</v>
          </cell>
          <cell r="AP812">
            <v>0.29935284423828101</v>
          </cell>
          <cell r="AQ812">
            <v>0.5625</v>
          </cell>
          <cell r="AR812">
            <v>136056.805234375</v>
          </cell>
          <cell r="AS812">
            <v>49462.444000000003</v>
          </cell>
          <cell r="AT812">
            <v>6187.5474999999997</v>
          </cell>
          <cell r="AU812">
            <v>52553.908000000003</v>
          </cell>
          <cell r="AV812">
            <v>1495.825</v>
          </cell>
          <cell r="AW812">
            <v>0</v>
          </cell>
          <cell r="AX812">
            <v>0</v>
          </cell>
          <cell r="AY812">
            <v>59.474234375000002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2480.6244999999999</v>
          </cell>
          <cell r="BE812">
            <v>21656.016</v>
          </cell>
          <cell r="BF812">
            <v>0</v>
          </cell>
          <cell r="BG812">
            <v>94.515843750000002</v>
          </cell>
          <cell r="BH812">
            <v>2629.5155</v>
          </cell>
          <cell r="BI812">
            <v>-605.80074999999999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42.735406249999997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538819968</v>
          </cell>
          <cell r="BT812">
            <v>69060264</v>
          </cell>
          <cell r="BU812">
            <v>359754592</v>
          </cell>
          <cell r="BV812">
            <v>15123479</v>
          </cell>
          <cell r="BW812">
            <v>0</v>
          </cell>
          <cell r="BX812">
            <v>0</v>
          </cell>
          <cell r="BY812">
            <v>657772.375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582227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150000</v>
          </cell>
          <cell r="CT812">
            <v>1074</v>
          </cell>
          <cell r="CU812">
            <v>0</v>
          </cell>
          <cell r="CV812">
            <v>0</v>
          </cell>
          <cell r="CW812">
            <v>66209</v>
          </cell>
          <cell r="CX812">
            <v>344</v>
          </cell>
          <cell r="CY812">
            <v>404000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Q812">
            <v>2.4028686795066956</v>
          </cell>
          <cell r="DR812">
            <v>7.4278224918391036</v>
          </cell>
          <cell r="DS812">
            <v>17.097727871838647</v>
          </cell>
          <cell r="DT812">
            <v>17268.0966796875</v>
          </cell>
          <cell r="DV812">
            <v>0</v>
          </cell>
          <cell r="DW812">
            <v>0</v>
          </cell>
          <cell r="DX812">
            <v>0</v>
          </cell>
        </row>
        <row r="813">
          <cell r="A813" t="str">
            <v>WECCRMPA2033</v>
          </cell>
          <cell r="B813" t="str">
            <v>WEST</v>
          </cell>
          <cell r="C813" t="str">
            <v>WECCRMPA</v>
          </cell>
          <cell r="D813">
            <v>2033</v>
          </cell>
          <cell r="F813">
            <v>99933.623999999996</v>
          </cell>
          <cell r="G813">
            <v>15458.8740234375</v>
          </cell>
          <cell r="H813">
            <v>42.009396884918218</v>
          </cell>
          <cell r="I813">
            <v>9.6278623046875005</v>
          </cell>
          <cell r="J813">
            <v>0.95082189941406292</v>
          </cell>
          <cell r="K813">
            <v>8.7872636718749995</v>
          </cell>
          <cell r="L813">
            <v>11.85992578125</v>
          </cell>
          <cell r="M813">
            <v>7.409999847412109E-2</v>
          </cell>
          <cell r="N813">
            <v>0</v>
          </cell>
          <cell r="O813">
            <v>0.27257519531250002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0.96189501953125001</v>
          </cell>
          <cell r="U813">
            <v>7.6268847656250003</v>
          </cell>
          <cell r="V813">
            <v>0</v>
          </cell>
          <cell r="W813">
            <v>2.1520000457763699E-2</v>
          </cell>
          <cell r="X813">
            <v>1.1510345458984399</v>
          </cell>
          <cell r="Y813">
            <v>0.5625</v>
          </cell>
          <cell r="Z813">
            <v>31.947113149642941</v>
          </cell>
          <cell r="AA813">
            <v>7.7821015625000003</v>
          </cell>
          <cell r="AB813">
            <v>0.86721984863281298</v>
          </cell>
          <cell r="AC813">
            <v>8.12015185546875</v>
          </cell>
          <cell r="AD813">
            <v>11.127814453125</v>
          </cell>
          <cell r="AE813">
            <v>5.4707221984863302E-2</v>
          </cell>
          <cell r="AF813">
            <v>0</v>
          </cell>
          <cell r="AG813">
            <v>0.201922760009766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0.28257882690429698</v>
          </cell>
          <cell r="AM813">
            <v>2.51474853515625</v>
          </cell>
          <cell r="AN813">
            <v>0</v>
          </cell>
          <cell r="AO813">
            <v>1.0760000228881801E-2</v>
          </cell>
          <cell r="AP813">
            <v>0.31923959350585895</v>
          </cell>
          <cell r="AQ813">
            <v>0.5625</v>
          </cell>
          <cell r="AR813">
            <v>136319.99747265625</v>
          </cell>
          <cell r="AS813">
            <v>47202.728000000003</v>
          </cell>
          <cell r="AT813">
            <v>7596.8459999999995</v>
          </cell>
          <cell r="AU813">
            <v>52320.815999999999</v>
          </cell>
          <cell r="AV813">
            <v>1430.6526249999999</v>
          </cell>
          <cell r="AW813">
            <v>0</v>
          </cell>
          <cell r="AX813">
            <v>0</v>
          </cell>
          <cell r="AY813">
            <v>59.228796875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2475.3905</v>
          </cell>
          <cell r="BE813">
            <v>22029.198</v>
          </cell>
          <cell r="BF813">
            <v>0</v>
          </cell>
          <cell r="BG813">
            <v>94.2576015625</v>
          </cell>
          <cell r="BH813">
            <v>2796.5390000000002</v>
          </cell>
          <cell r="BI813">
            <v>-633.70656250000002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42.539511718749999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513809120</v>
          </cell>
          <cell r="BT813">
            <v>83894448</v>
          </cell>
          <cell r="BU813">
            <v>358496032</v>
          </cell>
          <cell r="BV813">
            <v>14471068</v>
          </cell>
          <cell r="BW813">
            <v>0</v>
          </cell>
          <cell r="BX813">
            <v>0</v>
          </cell>
          <cell r="BY813">
            <v>655058.75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579559.875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N813">
            <v>240000</v>
          </cell>
          <cell r="CO813">
            <v>0</v>
          </cell>
          <cell r="CP813">
            <v>0</v>
          </cell>
          <cell r="CQ813">
            <v>150000</v>
          </cell>
          <cell r="CR813">
            <v>0</v>
          </cell>
          <cell r="CS813">
            <v>150000</v>
          </cell>
          <cell r="CT813">
            <v>1095</v>
          </cell>
          <cell r="CU813">
            <v>0</v>
          </cell>
          <cell r="CV813">
            <v>0</v>
          </cell>
          <cell r="CW813">
            <v>72490</v>
          </cell>
          <cell r="CX813">
            <v>355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Q813">
            <v>2.4566304408921353</v>
          </cell>
          <cell r="DR813">
            <v>7.5647957241546262</v>
          </cell>
          <cell r="DS813">
            <v>17.507153841231741</v>
          </cell>
          <cell r="DT813">
            <v>17454.002441406301</v>
          </cell>
          <cell r="DV813">
            <v>0.11301370239257799</v>
          </cell>
          <cell r="DW813">
            <v>0.103368492126465</v>
          </cell>
          <cell r="DX813">
            <v>905.50800000000004</v>
          </cell>
        </row>
        <row r="814">
          <cell r="A814" t="str">
            <v>WECCRMPA2034</v>
          </cell>
          <cell r="B814" t="str">
            <v>WEST</v>
          </cell>
          <cell r="C814" t="str">
            <v>WECCRMPA</v>
          </cell>
          <cell r="D814">
            <v>2034</v>
          </cell>
          <cell r="F814">
            <v>101122.368</v>
          </cell>
          <cell r="G814">
            <v>15769.404785156299</v>
          </cell>
          <cell r="H814">
            <v>42.647803836822511</v>
          </cell>
          <cell r="I814">
            <v>9.5446835937499994</v>
          </cell>
          <cell r="J814">
            <v>1.01</v>
          </cell>
          <cell r="K814">
            <v>9.1872636718749998</v>
          </cell>
          <cell r="L814">
            <v>11.85992578125</v>
          </cell>
          <cell r="M814">
            <v>7.409999847412109E-2</v>
          </cell>
          <cell r="N814">
            <v>0</v>
          </cell>
          <cell r="O814">
            <v>0.27257519531250002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0.96189501953125001</v>
          </cell>
          <cell r="U814">
            <v>7.7768847656249998</v>
          </cell>
          <cell r="V814">
            <v>0</v>
          </cell>
          <cell r="W814">
            <v>2.1520000457763699E-2</v>
          </cell>
          <cell r="X814">
            <v>1.2264558105468799</v>
          </cell>
          <cell r="Y814">
            <v>0.5625</v>
          </cell>
          <cell r="Z814">
            <v>32.426469331741323</v>
          </cell>
          <cell r="AA814">
            <v>7.70748876953125</v>
          </cell>
          <cell r="AB814">
            <v>0.92378753662109403</v>
          </cell>
          <cell r="AC814">
            <v>8.5094765624999997</v>
          </cell>
          <cell r="AD814">
            <v>11.1281826171875</v>
          </cell>
          <cell r="AE814">
            <v>5.5496608734130905E-2</v>
          </cell>
          <cell r="AF814">
            <v>0</v>
          </cell>
          <cell r="AG814">
            <v>0.20335719299316402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0.28257882690429698</v>
          </cell>
          <cell r="AM814">
            <v>2.5642412109374999</v>
          </cell>
          <cell r="AN814">
            <v>0</v>
          </cell>
          <cell r="AO814">
            <v>1.0760000228881801E-2</v>
          </cell>
          <cell r="AP814">
            <v>0.34020959472656304</v>
          </cell>
          <cell r="AQ814">
            <v>0.5625</v>
          </cell>
          <cell r="AR814">
            <v>139020.23666015622</v>
          </cell>
          <cell r="AS814">
            <v>46055.112000000001</v>
          </cell>
          <cell r="AT814">
            <v>8092.3384999999998</v>
          </cell>
          <cell r="AU814">
            <v>54723.648000000001</v>
          </cell>
          <cell r="AV814">
            <v>1468.7458750000001</v>
          </cell>
          <cell r="AW814">
            <v>0</v>
          </cell>
          <cell r="AX814">
            <v>0</v>
          </cell>
          <cell r="AY814">
            <v>59.228796875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2475.3905</v>
          </cell>
          <cell r="BE814">
            <v>22462.752</v>
          </cell>
          <cell r="BF814">
            <v>0</v>
          </cell>
          <cell r="BG814">
            <v>94.2576015625</v>
          </cell>
          <cell r="BH814">
            <v>2980.2362499999999</v>
          </cell>
          <cell r="BI814">
            <v>-646.31237499999997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42.539511718749999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500819776</v>
          </cell>
          <cell r="BT814">
            <v>89113944</v>
          </cell>
          <cell r="BU814">
            <v>373364224</v>
          </cell>
          <cell r="BV814">
            <v>14859902</v>
          </cell>
          <cell r="BW814">
            <v>0</v>
          </cell>
          <cell r="BX814">
            <v>0</v>
          </cell>
          <cell r="BY814">
            <v>655058.75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579559.875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150000</v>
          </cell>
          <cell r="CT814">
            <v>1117</v>
          </cell>
          <cell r="CU814">
            <v>0</v>
          </cell>
          <cell r="CV814">
            <v>0</v>
          </cell>
          <cell r="CW814">
            <v>76857</v>
          </cell>
          <cell r="CX814">
            <v>365</v>
          </cell>
          <cell r="CY814">
            <v>330000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400000</v>
          </cell>
          <cell r="DF814">
            <v>0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Q814">
            <v>2.5195158727118634</v>
          </cell>
          <cell r="DR814">
            <v>7.6757642156951817</v>
          </cell>
          <cell r="DS814">
            <v>17.919059886306997</v>
          </cell>
          <cell r="DT814">
            <v>17647.3259277344</v>
          </cell>
          <cell r="DV814">
            <v>0.15</v>
          </cell>
          <cell r="DW814">
            <v>0.13839041137695302</v>
          </cell>
          <cell r="DX814">
            <v>1212.3</v>
          </cell>
        </row>
        <row r="815">
          <cell r="A815" t="str">
            <v>WECCRMPA2035</v>
          </cell>
          <cell r="B815" t="str">
            <v>WEST</v>
          </cell>
          <cell r="C815" t="str">
            <v>WECCRMPA</v>
          </cell>
          <cell r="D815">
            <v>2035</v>
          </cell>
          <cell r="F815">
            <v>102328.68</v>
          </cell>
          <cell r="G815">
            <v>15885.086425781299</v>
          </cell>
          <cell r="H815">
            <v>43.031005863189691</v>
          </cell>
          <cell r="I815">
            <v>9.2978623046875004</v>
          </cell>
          <cell r="J815">
            <v>1.01</v>
          </cell>
          <cell r="K815">
            <v>9.5872636718750002</v>
          </cell>
          <cell r="L815">
            <v>11.85992578125</v>
          </cell>
          <cell r="M815">
            <v>7.409999847412109E-2</v>
          </cell>
          <cell r="N815">
            <v>0</v>
          </cell>
          <cell r="O815">
            <v>0.27257519531250002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0.96189501953125001</v>
          </cell>
          <cell r="U815">
            <v>7.9268847656250001</v>
          </cell>
          <cell r="V815">
            <v>0</v>
          </cell>
          <cell r="W815">
            <v>2.1520000457763699E-2</v>
          </cell>
          <cell r="X815">
            <v>1.30647912597656</v>
          </cell>
          <cell r="Y815">
            <v>0.5625</v>
          </cell>
          <cell r="Z815">
            <v>32.67662657737732</v>
          </cell>
          <cell r="AA815">
            <v>7.4928945312500002</v>
          </cell>
          <cell r="AB815">
            <v>0.92378753662109403</v>
          </cell>
          <cell r="AC815">
            <v>8.9002851562499998</v>
          </cell>
          <cell r="AD815">
            <v>11.1284716796875</v>
          </cell>
          <cell r="AE815">
            <v>5.6115631103515598E-2</v>
          </cell>
          <cell r="AF815">
            <v>0</v>
          </cell>
          <cell r="AG815">
            <v>0.20482510375976598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0.28257882690429698</v>
          </cell>
          <cell r="AM815">
            <v>2.6137338867187498</v>
          </cell>
          <cell r="AN815">
            <v>0</v>
          </cell>
          <cell r="AO815">
            <v>1.0760000228881801E-2</v>
          </cell>
          <cell r="AP815">
            <v>0.36228381347656302</v>
          </cell>
          <cell r="AQ815">
            <v>0.5625</v>
          </cell>
          <cell r="AR815">
            <v>140032.57128515624</v>
          </cell>
          <cell r="AS815">
            <v>43874.212</v>
          </cell>
          <cell r="AT815">
            <v>8092.1819999999998</v>
          </cell>
          <cell r="AU815">
            <v>57362.332000000002</v>
          </cell>
          <cell r="AV815">
            <v>1389.9974999999999</v>
          </cell>
          <cell r="AW815">
            <v>0</v>
          </cell>
          <cell r="AX815">
            <v>0</v>
          </cell>
          <cell r="AY815">
            <v>59.228796875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2475.3905</v>
          </cell>
          <cell r="BE815">
            <v>22896.308000000001</v>
          </cell>
          <cell r="BF815">
            <v>0</v>
          </cell>
          <cell r="BG815">
            <v>94.2576015625</v>
          </cell>
          <cell r="BH815">
            <v>3173.6062499999998</v>
          </cell>
          <cell r="BI815">
            <v>-639.78287499999999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42.539511718749999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474789984</v>
          </cell>
          <cell r="BT815">
            <v>89112168</v>
          </cell>
          <cell r="BU815">
            <v>389190112</v>
          </cell>
          <cell r="BV815">
            <v>14058975</v>
          </cell>
          <cell r="BW815">
            <v>0</v>
          </cell>
          <cell r="BX815">
            <v>0</v>
          </cell>
          <cell r="BY815">
            <v>655058.75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579559.875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150000</v>
          </cell>
          <cell r="CT815">
            <v>1139</v>
          </cell>
          <cell r="CU815">
            <v>0</v>
          </cell>
          <cell r="CV815">
            <v>0</v>
          </cell>
          <cell r="CW815">
            <v>81574</v>
          </cell>
          <cell r="CX815">
            <v>376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400000</v>
          </cell>
          <cell r="DF815">
            <v>0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Q815">
            <v>2.5920236661942724</v>
          </cell>
          <cell r="DR815">
            <v>7.7206111032954503</v>
          </cell>
          <cell r="DS815">
            <v>18.291432594721304</v>
          </cell>
          <cell r="DT815">
            <v>17842.4655761719</v>
          </cell>
          <cell r="DV815">
            <v>0.15</v>
          </cell>
          <cell r="DW815">
            <v>0.13839041137695302</v>
          </cell>
          <cell r="DX815">
            <v>1212.3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verview_Pivot"/>
      <sheetName val="Pivot"/>
      <sheetName val="각 산업별 정의"/>
      <sheetName val="Enduse-Specialty linkage"/>
      <sheetName val="filtering"/>
      <sheetName val="CMRI Criteria"/>
      <sheetName val="평가 항목"/>
      <sheetName val="Overview"/>
      <sheetName val="Sheet5"/>
      <sheetName val="Overview Backdata"/>
      <sheetName val="Category description"/>
      <sheetName val="1. Electronic"/>
      <sheetName val="World disp mat by product"/>
      <sheetName val="2. nutraceutical ingredients"/>
      <sheetName val="3. Specialty polymer"/>
      <sheetName val="4. Coating"/>
      <sheetName val="5. Green Power"/>
      <sheetName val="6. Water Management"/>
      <sheetName val="7. Cosmetic"/>
      <sheetName val="8. Cleaners, industrial"/>
      <sheetName val="9. Plastic additives"/>
      <sheetName val="10. adhesives and sealants"/>
      <sheetName val="11. Rubber processing"/>
      <sheetName val="12. Textile"/>
      <sheetName val="13. Printing inks"/>
      <sheetName val="14. Flavors &amp; Fragances"/>
      <sheetName val="15. Food Additives"/>
      <sheetName val="16. Feed additives"/>
      <sheetName val="17. Syn lube"/>
      <sheetName val="18. Specialty paper"/>
      <sheetName val="19. Construction"/>
      <sheetName val="20. mining"/>
      <sheetName val="21. Lubricating oil additives"/>
      <sheetName val="22. Oil field"/>
      <sheetName val="23. Catalyst"/>
      <sheetName val="Lub oil addi end use"/>
      <sheetName val="Cosmetic World cons by product"/>
      <sheetName val="Cosmetic World cons by end use"/>
      <sheetName val="cons_chrt_by_process_enduse"/>
      <sheetName val="anticorrosion wo con"/>
      <sheetName val="anticorrosion principal"/>
      <sheetName val="Radi Cons Raw"/>
      <sheetName val="Radiation curable component"/>
      <sheetName val="wo cons resins"/>
      <sheetName val="cons value 2023- by region"/>
      <sheetName val="major products"/>
      <sheetName val="Refining Catalyst"/>
      <sheetName val="emission Catalyst"/>
      <sheetName val="con I&amp;I Cleaner 2023"/>
      <sheetName val="World oilfield chem by app"/>
      <sheetName val="World rubber-process_by product"/>
      <sheetName val="Cons eng thermo"/>
      <sheetName val="Specialty film cons"/>
      <sheetName val="HighPerfor thermo"/>
      <sheetName val="wo cons"/>
      <sheetName val="World semi chem by product"/>
      <sheetName val="World PCB_packaging_by product"/>
      <sheetName val="World solar panel mat"/>
      <sheetName val="World wind turbine mat w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 2023"/>
      <sheetName val="wo supp 2023 (2)"/>
      <sheetName val="cons end use 2023"/>
      <sheetName val="cons end use 2023 (2)"/>
      <sheetName val="cons end use 2023 (3)"/>
      <sheetName val="cons end use 2023 (4)"/>
      <sheetName val="wo supp 2023 (3)"/>
      <sheetName val="wo producers"/>
      <sheetName val="us producers"/>
      <sheetName val="us supp"/>
      <sheetName val="us supp PGs"/>
      <sheetName val="us supp mono"/>
      <sheetName val="us supp di"/>
      <sheetName val="us supp tri"/>
      <sheetName val="us cons PGs"/>
      <sheetName val="us cons mono"/>
      <sheetName val="us cons mono other"/>
      <sheetName val="us cons dipro"/>
      <sheetName val="us cons tripro"/>
      <sheetName val="us list price mono"/>
      <sheetName val="us imp mono orig"/>
      <sheetName val="us imp dipro"/>
      <sheetName val="us imp tri"/>
      <sheetName val="us exp mono"/>
      <sheetName val="us exp dipro"/>
      <sheetName val="us exp tripro"/>
      <sheetName val="can supp mono"/>
      <sheetName val="can unit imp"/>
      <sheetName val="mex supp "/>
      <sheetName val="mex unit imp"/>
      <sheetName val="csa producers"/>
      <sheetName val="csa supp"/>
      <sheetName val="csa cons"/>
      <sheetName val="bra unit trade"/>
      <sheetName val="bra imp orig"/>
      <sheetName val="bra exp dest"/>
      <sheetName val="we producers"/>
      <sheetName val="we production"/>
      <sheetName val="we supp_2023"/>
      <sheetName val="we supp pro_2023"/>
      <sheetName val="we cons_2023"/>
      <sheetName val="we cons pro_2023"/>
      <sheetName val="we prices 2023"/>
      <sheetName val="we trade"/>
      <sheetName val="WE imp_country"/>
      <sheetName val="WE exp_country"/>
      <sheetName val="cee producers"/>
      <sheetName val="cee supp 2023"/>
      <sheetName val="cee cons_2023"/>
      <sheetName val="cee prices 2023"/>
      <sheetName val="cee trade_2023"/>
      <sheetName val="CEE imp_country (2)"/>
      <sheetName val="CEE exp_country (3)"/>
      <sheetName val="CIS producers (2)"/>
      <sheetName val="cis supp 2023"/>
      <sheetName val="CIS cons_2023"/>
      <sheetName val="cis prices 2023 (2)"/>
      <sheetName val="cis trade_2023"/>
      <sheetName val="CIS imp_country"/>
      <sheetName val="CIS imp_country (2)"/>
      <sheetName val="ME producer"/>
      <sheetName val="ME Supp"/>
      <sheetName val="ME cons_2023"/>
      <sheetName val="ME trade_2023"/>
      <sheetName val="ME imp_country"/>
      <sheetName val="ME exp_country (2)"/>
      <sheetName val="Africa Supply"/>
      <sheetName val="Africa cons_2023"/>
      <sheetName val="Africa trade_2023 (2)"/>
      <sheetName val="Africa imp_country"/>
      <sheetName val="chi producers"/>
      <sheetName val="chi supp mono"/>
      <sheetName val="chi cons mono"/>
      <sheetName val="chi prices"/>
      <sheetName val="chi imp"/>
      <sheetName val="chi exp"/>
      <sheetName val="JP Prod"/>
      <sheetName val="ja supp"/>
      <sheetName val="ja cons"/>
      <sheetName val="ja price"/>
      <sheetName val="ja unit imp"/>
      <sheetName val="ja trade mono"/>
      <sheetName val="onea producers"/>
      <sheetName val="rok supp mono"/>
      <sheetName val="tai supp"/>
      <sheetName val="onea cons"/>
      <sheetName val="tai unit imp"/>
      <sheetName val="onea trade"/>
      <sheetName val="sa producers"/>
      <sheetName val="ind supp"/>
      <sheetName val="OSA SD"/>
      <sheetName val="ind cons"/>
      <sheetName val="OSA consump"/>
      <sheetName val="ind unit imp"/>
      <sheetName val="sa imp"/>
      <sheetName val="sa exp"/>
      <sheetName val="sea producers"/>
      <sheetName val="sea capacity"/>
      <sheetName val="sea supp"/>
      <sheetName val="sea cons"/>
      <sheetName val="indo unit imp"/>
      <sheetName val="sea imp"/>
      <sheetName val="sea exp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"/>
      <sheetName val="Functions"/>
      <sheetName val="Properties"/>
      <sheetName val="Inorganic"/>
      <sheetName val="organic"/>
      <sheetName val="Average nutrient"/>
      <sheetName val="Mixed fertilizers"/>
      <sheetName val="wo supp all"/>
      <sheetName val="wo capa"/>
      <sheetName val="wo prod"/>
      <sheetName val="wo operating"/>
      <sheetName val="wo app"/>
      <sheetName val="int prices"/>
      <sheetName val="wo imp all"/>
      <sheetName val="wo exp all"/>
      <sheetName val="us producers"/>
      <sheetName val="us cap rank"/>
      <sheetName val="us supp all"/>
      <sheetName val="us prod type"/>
      <sheetName val="employees"/>
      <sheetName val="us cons"/>
      <sheetName val="US price"/>
      <sheetName val="US mixed price"/>
      <sheetName val="US unit price"/>
      <sheetName val="us imp"/>
      <sheetName val="us exp"/>
      <sheetName val="can supp all"/>
      <sheetName val="can cons"/>
      <sheetName val="mex supp all"/>
      <sheetName val="mex production"/>
      <sheetName val="mex cons"/>
      <sheetName val="mex imp"/>
      <sheetName val="mex exp"/>
      <sheetName val="csa producers"/>
      <sheetName val="csa cap rank"/>
      <sheetName val="csa supp all"/>
      <sheetName val="csa prod"/>
      <sheetName val="csa prod by Prod"/>
      <sheetName val="csa cons"/>
      <sheetName val="csa cons cntry"/>
      <sheetName val="csa price"/>
      <sheetName val="csa Imp Value"/>
      <sheetName val="csa imp NP"/>
      <sheetName val="csa imp NPK"/>
      <sheetName val="csa imp nitroP"/>
      <sheetName val="csa imp nitroPK"/>
      <sheetName val="csa imp NPK comp"/>
      <sheetName val="csa exp"/>
      <sheetName val="csa exp1"/>
      <sheetName val="WE Producer Pri"/>
      <sheetName val="WE Producer Sec"/>
      <sheetName val="WE cap rank"/>
      <sheetName val="WE cap rank1"/>
      <sheetName val="WE cap rank2"/>
      <sheetName val="WE cap type"/>
      <sheetName val="WE prod cap"/>
      <sheetName val="WE cap rank3"/>
      <sheetName val="WE SD NPK"/>
      <sheetName val="WE prod NPK"/>
      <sheetName val="WE prod by type"/>
      <sheetName val="WE cons"/>
      <sheetName val="WE cons2"/>
      <sheetName val="WE price"/>
      <sheetName val="WE Imp Value"/>
      <sheetName val="WE imp"/>
      <sheetName val="WE exp"/>
      <sheetName val="cee producer"/>
      <sheetName val="cee producer2"/>
      <sheetName val="cee cap rank"/>
      <sheetName val="cee cap rank2"/>
      <sheetName val="cee cap rank3"/>
      <sheetName val="cee cap type"/>
      <sheetName val="cee cap country"/>
      <sheetName val="cee cap rank country"/>
      <sheetName val="cee sd"/>
      <sheetName val="cee prod"/>
      <sheetName val="cee prod type"/>
      <sheetName val="cee cons"/>
      <sheetName val="cee cons type"/>
      <sheetName val="cee imp value"/>
      <sheetName val="cee imp"/>
      <sheetName val="cee exp"/>
      <sheetName val="Eur producer pri"/>
      <sheetName val="Eur Producer Sec"/>
      <sheetName val="Eur cap rank"/>
      <sheetName val="eur cap rank pri"/>
      <sheetName val="eur cap rank sec"/>
      <sheetName val="eur cap type"/>
      <sheetName val="eur cap country"/>
      <sheetName val="eur cap rank country"/>
      <sheetName val="eursd"/>
      <sheetName val="eur prod"/>
      <sheetName val="eur prod type"/>
      <sheetName val="eur cons"/>
      <sheetName val="eur cons type"/>
      <sheetName val="eur price"/>
      <sheetName val="eur imp value"/>
      <sheetName val="eur imp"/>
      <sheetName val="eur exp"/>
      <sheetName val="mde producer pri"/>
      <sheetName val="mde producer sec"/>
      <sheetName val="mde cap rank"/>
      <sheetName val="mde cap rank pri"/>
      <sheetName val="mde cap rank sec"/>
      <sheetName val="mde cap type"/>
      <sheetName val="mde cap country"/>
      <sheetName val="mde cap rank country"/>
      <sheetName val="mde sd"/>
      <sheetName val="mde prod"/>
      <sheetName val="mde prod type"/>
      <sheetName val="mde cons"/>
      <sheetName val="mde cons type"/>
      <sheetName val="mde imp value"/>
      <sheetName val="mde imp"/>
      <sheetName val="mde exp"/>
      <sheetName val="afr producer pri"/>
      <sheetName val="afr producer sec"/>
      <sheetName val="afr cap rank"/>
      <sheetName val="afr cap rank pri"/>
      <sheetName val="afr cap rank sec"/>
      <sheetName val="afr cap type"/>
      <sheetName val="afr cap"/>
      <sheetName val="afr cap rank country"/>
      <sheetName val="afr sd"/>
      <sheetName val="afr prod"/>
      <sheetName val="afr prod type"/>
      <sheetName val="afr cons"/>
      <sheetName val="afr cons type"/>
      <sheetName val="afr imp value"/>
      <sheetName val="afr imp"/>
      <sheetName val="afr exp"/>
      <sheetName val="soa sd"/>
      <sheetName val="Producer India Pri"/>
      <sheetName val="Producer India sec"/>
      <sheetName val="Ind cap rank"/>
      <sheetName val="Ind sd"/>
      <sheetName val="ind prod"/>
      <sheetName val="Sheet141"/>
      <sheetName val="Ind price"/>
      <sheetName val="Ind imp"/>
      <sheetName val="Ind Exp"/>
      <sheetName val="osa producer pri"/>
      <sheetName val="osa producer sec"/>
      <sheetName val="osa sd"/>
      <sheetName val="osa prod"/>
      <sheetName val="osa prod type"/>
      <sheetName val="osa cons"/>
      <sheetName val="osa cons type"/>
      <sheetName val="osa cons2"/>
      <sheetName val="osa price"/>
      <sheetName val="osa imp"/>
      <sheetName val="osa imp type"/>
      <sheetName val="chi producers"/>
      <sheetName val="Top 10 producers"/>
      <sheetName val="chi producer pri"/>
      <sheetName val="chi producer sec"/>
      <sheetName val="chi supp"/>
      <sheetName val="chi production"/>
      <sheetName val="chi consumption"/>
      <sheetName val="chi prices"/>
      <sheetName val="chi trade"/>
      <sheetName val="chi imports-exports"/>
      <sheetName val="chi imports-exports2"/>
      <sheetName val="Producer JP"/>
      <sheetName val="Jap cap rank"/>
      <sheetName val="Jap sd"/>
      <sheetName val="Jap prod"/>
      <sheetName val="Jap cons"/>
      <sheetName val="Jap price"/>
      <sheetName val="Jap imp"/>
      <sheetName val="Jap exp"/>
      <sheetName val="Producer OEA"/>
      <sheetName val="oea sd"/>
      <sheetName val="oea prod"/>
      <sheetName val="oea prod type"/>
      <sheetName val="oea cons"/>
      <sheetName val="oea cons type"/>
      <sheetName val="oea cons1"/>
      <sheetName val="oea price"/>
      <sheetName val="oea imp"/>
      <sheetName val="oea imp type"/>
      <sheetName val="oea exp"/>
      <sheetName val="oea exp type"/>
      <sheetName val="Producer SEA-1"/>
      <sheetName val="Producer SEA-2"/>
      <sheetName val="sea cap rank"/>
      <sheetName val="sea sd"/>
      <sheetName val="sea prod"/>
      <sheetName val="sea prod type"/>
      <sheetName val="sea cons"/>
      <sheetName val="sea cons type"/>
      <sheetName val="sea cons2"/>
      <sheetName val="sea price"/>
      <sheetName val="sea imp"/>
      <sheetName val="sea imptype"/>
      <sheetName val="sea exp"/>
      <sheetName val="sea exp type"/>
      <sheetName val="oce sd"/>
      <sheetName val="oce cons"/>
      <sheetName val="oce cons type"/>
      <sheetName val="oce cons 2"/>
      <sheetName val="oce price"/>
      <sheetName val="oce imp"/>
      <sheetName val="oce imp typ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yleControl"/>
      <sheetName val="Names_List"/>
      <sheetName val="ToDo"/>
      <sheetName val="Spot Press (2)"/>
      <sheetName val="Spot Press"/>
      <sheetName val="BASIS"/>
      <sheetName val="Graphdata"/>
      <sheetName val="Chart1"/>
      <sheetName val="New MMR Table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2"/>
      <sheetName val="Margins chart data"/>
      <sheetName val="Chart13"/>
      <sheetName val="ChainSummary"/>
      <sheetName val="Chart14"/>
      <sheetName val="Chart15"/>
      <sheetName val="customdata"/>
      <sheetName val="NetPaids"/>
      <sheetName val="Freight"/>
      <sheetName val="OpRates"/>
      <sheetName val="TFI"/>
      <sheetName val="Forecast"/>
      <sheetName val="Chart16"/>
      <sheetName val="Chart17"/>
      <sheetName val="Chart18"/>
      <sheetName val="Chart19"/>
      <sheetName val="Chart20"/>
      <sheetName val="Chart21"/>
      <sheetName val="Chart22"/>
      <sheetName val="Chart23"/>
      <sheetName val="Chart210"/>
      <sheetName val="Chart213"/>
      <sheetName val="PS Cost vs Price"/>
      <sheetName val="ForecastNAM"/>
      <sheetName val="Chart24"/>
      <sheetName val="ForecastASP"/>
      <sheetName val="ForecastWEP"/>
      <sheetName val="ForecastSAR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PSE"/>
      <sheetName val="STR"/>
      <sheetName val="Chart34"/>
      <sheetName val="Chart35"/>
      <sheetName val="Chart36"/>
      <sheetName val="Chart37"/>
      <sheetName val="Chart38"/>
      <sheetName val="Chart39"/>
      <sheetName val="Chart40"/>
      <sheetName val="Chart41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Chart55"/>
      <sheetName val="Chart56"/>
      <sheetName val="ABS"/>
      <sheetName val="Chart57"/>
      <sheetName val="Chart58"/>
      <sheetName val="Chart59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EPS"/>
      <sheetName val="ABSgraphData"/>
      <sheetName val="Chart75"/>
      <sheetName val="Chart76"/>
      <sheetName val="Chart77"/>
      <sheetName val="YIELDS"/>
      <sheetName val="PricesTons"/>
      <sheetName val="Prices"/>
      <sheetName val="Chart78"/>
      <sheetName val="DO_HUB"/>
      <sheetName val="Graph"/>
      <sheetName val="DI_NAM"/>
      <sheetName val="DI_WEP"/>
      <sheetName val="DI_ASP"/>
      <sheetName val="DI_SAR"/>
      <sheetName val="DI_Base"/>
      <sheetName val="DI_Other"/>
      <sheetName val="DI_FRGT"/>
      <sheetName val="INFO"/>
      <sheetName val="WorkSpac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5">
          <cell r="B35">
            <v>2000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>
        <row r="15">
          <cell r="M15">
            <v>0.72829861111111116</v>
          </cell>
          <cell r="N15">
            <v>0.2717013888888889</v>
          </cell>
          <cell r="Q15">
            <v>0.92506938020351526</v>
          </cell>
        </row>
        <row r="16">
          <cell r="M16">
            <v>0.72829861111111116</v>
          </cell>
          <cell r="N16">
            <v>0.2717013888888889</v>
          </cell>
          <cell r="Q16">
            <v>0.92506938020351526</v>
          </cell>
        </row>
        <row r="17">
          <cell r="M17">
            <v>0.72829861111111116</v>
          </cell>
          <cell r="N17">
            <v>0.2717013888888889</v>
          </cell>
          <cell r="Q17">
            <v>0.92506938020351526</v>
          </cell>
        </row>
        <row r="18">
          <cell r="M18">
            <v>0.72829861111111116</v>
          </cell>
          <cell r="N18">
            <v>0.2717013888888889</v>
          </cell>
          <cell r="Q18">
            <v>0.92506938020351526</v>
          </cell>
        </row>
        <row r="19">
          <cell r="M19">
            <v>0.72829861111111116</v>
          </cell>
          <cell r="N19">
            <v>0.2717013888888889</v>
          </cell>
          <cell r="Q19">
            <v>0.92506938020351526</v>
          </cell>
        </row>
        <row r="20">
          <cell r="M20">
            <v>0.72829861111111116</v>
          </cell>
          <cell r="N20">
            <v>0.2717013888888889</v>
          </cell>
          <cell r="Q20">
            <v>0.92506938020351526</v>
          </cell>
        </row>
        <row r="21">
          <cell r="M21">
            <v>0.72829861111111116</v>
          </cell>
          <cell r="N21">
            <v>0.2717013888888889</v>
          </cell>
          <cell r="Q21">
            <v>0.92506938020351526</v>
          </cell>
        </row>
        <row r="22">
          <cell r="M22">
            <v>0.72829861111111116</v>
          </cell>
          <cell r="N22">
            <v>0.2717013888888889</v>
          </cell>
          <cell r="Q22">
            <v>0.92506938020351526</v>
          </cell>
        </row>
        <row r="23">
          <cell r="M23">
            <v>0.72829861111111116</v>
          </cell>
          <cell r="N23">
            <v>0.2717013888888889</v>
          </cell>
          <cell r="Q23">
            <v>0.92506938020351526</v>
          </cell>
        </row>
        <row r="24">
          <cell r="M24">
            <v>0.72829861111111116</v>
          </cell>
          <cell r="N24">
            <v>0.2717013888888889</v>
          </cell>
          <cell r="Q24">
            <v>0.92506938020351526</v>
          </cell>
        </row>
        <row r="25">
          <cell r="M25">
            <v>0.72711111111111104</v>
          </cell>
          <cell r="N25">
            <v>0.2728888888888889</v>
          </cell>
          <cell r="Q25">
            <v>0.92506938020351526</v>
          </cell>
        </row>
        <row r="26">
          <cell r="M26">
            <v>0.72711111111111104</v>
          </cell>
          <cell r="N26">
            <v>0.2728888888888889</v>
          </cell>
          <cell r="Q26">
            <v>0.92506938020351526</v>
          </cell>
        </row>
        <row r="27">
          <cell r="M27">
            <v>0.72711111111111104</v>
          </cell>
          <cell r="N27">
            <v>0.2728888888888889</v>
          </cell>
          <cell r="Q27">
            <v>0.92506938020351526</v>
          </cell>
        </row>
        <row r="28">
          <cell r="M28">
            <v>0.72711111111111104</v>
          </cell>
          <cell r="N28">
            <v>0.2728888888888889</v>
          </cell>
          <cell r="Q28">
            <v>0.92506938020351526</v>
          </cell>
        </row>
        <row r="29">
          <cell r="M29">
            <v>0.72711111111111104</v>
          </cell>
          <cell r="N29">
            <v>0.2728888888888889</v>
          </cell>
          <cell r="Q29">
            <v>0.92506938020351526</v>
          </cell>
        </row>
        <row r="30">
          <cell r="M30">
            <v>0.73059360730593614</v>
          </cell>
          <cell r="N30">
            <v>0.26940639269406391</v>
          </cell>
          <cell r="Q30">
            <v>0.92506938020351526</v>
          </cell>
        </row>
        <row r="31">
          <cell r="M31">
            <v>0.73059360730593614</v>
          </cell>
          <cell r="N31">
            <v>0.26940639269406391</v>
          </cell>
          <cell r="Q31">
            <v>0.92506938020351526</v>
          </cell>
        </row>
        <row r="32">
          <cell r="M32">
            <v>0.73059360730593614</v>
          </cell>
          <cell r="N32">
            <v>0.26940639269406391</v>
          </cell>
          <cell r="Q32">
            <v>0.92506938020351526</v>
          </cell>
        </row>
        <row r="33">
          <cell r="M33">
            <v>0.73059360730593614</v>
          </cell>
          <cell r="N33">
            <v>0.26940639269406391</v>
          </cell>
          <cell r="Q33">
            <v>0.92506938020351526</v>
          </cell>
        </row>
        <row r="34">
          <cell r="M34">
            <v>0.73059360730593614</v>
          </cell>
          <cell r="N34">
            <v>0.26940639269406391</v>
          </cell>
          <cell r="Q34">
            <v>0.92506938020351526</v>
          </cell>
        </row>
        <row r="35">
          <cell r="M35">
            <v>0.73059360730593614</v>
          </cell>
          <cell r="N35">
            <v>0.26940639269406391</v>
          </cell>
          <cell r="Q35">
            <v>0.92506938020351526</v>
          </cell>
        </row>
        <row r="36">
          <cell r="M36">
            <v>0.73059360730593614</v>
          </cell>
          <cell r="N36">
            <v>0.26940639269406391</v>
          </cell>
          <cell r="Q36">
            <v>0.92506938020351526</v>
          </cell>
        </row>
        <row r="37">
          <cell r="M37">
            <v>0.73059360730593614</v>
          </cell>
          <cell r="N37">
            <v>0.26940639269406391</v>
          </cell>
          <cell r="Q37">
            <v>0.92506938020351526</v>
          </cell>
        </row>
        <row r="38">
          <cell r="M38">
            <v>0.73059360730593614</v>
          </cell>
          <cell r="N38">
            <v>0.26940639269406391</v>
          </cell>
          <cell r="Q38">
            <v>0.92506938020351526</v>
          </cell>
        </row>
        <row r="39">
          <cell r="M39">
            <v>0.73059360730593614</v>
          </cell>
          <cell r="N39">
            <v>0.26940639269406391</v>
          </cell>
          <cell r="Q39">
            <v>0.92506938020351526</v>
          </cell>
        </row>
        <row r="40">
          <cell r="M40">
            <v>0.73059360730593614</v>
          </cell>
          <cell r="N40">
            <v>0.26940639269406391</v>
          </cell>
          <cell r="Q40">
            <v>0.92506938020351526</v>
          </cell>
        </row>
        <row r="41">
          <cell r="M41">
            <v>0.73059360730593614</v>
          </cell>
          <cell r="N41">
            <v>0.26940639269406391</v>
          </cell>
          <cell r="Q41">
            <v>0.92506938020351526</v>
          </cell>
        </row>
        <row r="42">
          <cell r="M42">
            <v>0.73059360730593614</v>
          </cell>
          <cell r="N42">
            <v>0.26940639269406391</v>
          </cell>
          <cell r="Q42">
            <v>0.92506938020351526</v>
          </cell>
        </row>
        <row r="43">
          <cell r="M43">
            <v>0.73059360730593614</v>
          </cell>
          <cell r="N43">
            <v>0.26940639269406391</v>
          </cell>
          <cell r="Q43">
            <v>0.92506938020351526</v>
          </cell>
        </row>
        <row r="44">
          <cell r="M44">
            <v>0.73059360730593614</v>
          </cell>
          <cell r="N44">
            <v>0.26940639269406391</v>
          </cell>
          <cell r="Q44">
            <v>0.92506938020351526</v>
          </cell>
        </row>
        <row r="45">
          <cell r="M45">
            <v>0.73059360730593614</v>
          </cell>
          <cell r="N45">
            <v>0.26940639269406391</v>
          </cell>
          <cell r="Q45">
            <v>0.92506938020351526</v>
          </cell>
        </row>
        <row r="46">
          <cell r="M46">
            <v>0.73059360730593614</v>
          </cell>
          <cell r="N46">
            <v>0.26940639269406391</v>
          </cell>
          <cell r="Q46">
            <v>0.92506938020351526</v>
          </cell>
        </row>
        <row r="47">
          <cell r="M47">
            <v>0.73059360730593614</v>
          </cell>
          <cell r="N47">
            <v>0.26940639269406391</v>
          </cell>
          <cell r="Q47">
            <v>0.92506938020351526</v>
          </cell>
        </row>
        <row r="48">
          <cell r="M48">
            <v>0.73059360730593614</v>
          </cell>
          <cell r="N48">
            <v>0.26940639269406391</v>
          </cell>
          <cell r="Q48">
            <v>0.92506938020351526</v>
          </cell>
        </row>
        <row r="49">
          <cell r="M49">
            <v>0.73059360730593614</v>
          </cell>
          <cell r="N49">
            <v>0.26940639269406391</v>
          </cell>
          <cell r="Q49">
            <v>0.92506938020351526</v>
          </cell>
        </row>
        <row r="50">
          <cell r="M50">
            <v>0.73059360730593614</v>
          </cell>
          <cell r="N50">
            <v>0.26940639269406391</v>
          </cell>
          <cell r="Q50">
            <v>0.92506938020351526</v>
          </cell>
        </row>
        <row r="51">
          <cell r="M51">
            <v>0.73059360730593614</v>
          </cell>
          <cell r="N51">
            <v>0.26940639269406391</v>
          </cell>
          <cell r="Q51">
            <v>0.92506938020351526</v>
          </cell>
        </row>
        <row r="52">
          <cell r="M52">
            <v>0.73059360730593614</v>
          </cell>
          <cell r="N52">
            <v>0.26940639269406391</v>
          </cell>
          <cell r="Q52">
            <v>0.92506938020351526</v>
          </cell>
        </row>
        <row r="53">
          <cell r="M53">
            <v>0.73059360730593614</v>
          </cell>
          <cell r="N53">
            <v>0.26940639269406391</v>
          </cell>
          <cell r="Q53">
            <v>0.92506938020351526</v>
          </cell>
        </row>
        <row r="54">
          <cell r="M54">
            <v>0.73059360730593614</v>
          </cell>
          <cell r="N54">
            <v>0.26940639269406391</v>
          </cell>
          <cell r="Q54">
            <v>0.92506938020351526</v>
          </cell>
        </row>
        <row r="55">
          <cell r="M55">
            <v>0.73059360730593614</v>
          </cell>
          <cell r="N55">
            <v>0.26940639269406391</v>
          </cell>
          <cell r="Q55">
            <v>0.92506938020351526</v>
          </cell>
        </row>
        <row r="56">
          <cell r="M56">
            <v>0.73059360730593614</v>
          </cell>
          <cell r="N56">
            <v>0.26940639269406391</v>
          </cell>
          <cell r="Q56">
            <v>0.92506938020351526</v>
          </cell>
        </row>
        <row r="57">
          <cell r="M57">
            <v>0.73059360730593614</v>
          </cell>
          <cell r="N57">
            <v>0.26940639269406391</v>
          </cell>
          <cell r="Q57">
            <v>0.92506938020351526</v>
          </cell>
        </row>
        <row r="58">
          <cell r="M58">
            <v>0.73059360730593614</v>
          </cell>
          <cell r="N58">
            <v>0.26940639269406391</v>
          </cell>
          <cell r="Q58">
            <v>0.92506938020351526</v>
          </cell>
        </row>
        <row r="59">
          <cell r="M59">
            <v>0.73059360730593614</v>
          </cell>
          <cell r="N59">
            <v>0.26940639269406391</v>
          </cell>
          <cell r="Q59">
            <v>0.92506938020351526</v>
          </cell>
        </row>
        <row r="60">
          <cell r="M60">
            <v>0.73059360730593614</v>
          </cell>
          <cell r="N60">
            <v>0.26940639269406391</v>
          </cell>
          <cell r="Q60">
            <v>0.92506938020351526</v>
          </cell>
        </row>
        <row r="61">
          <cell r="M61">
            <v>0.73059360730593614</v>
          </cell>
          <cell r="N61">
            <v>0.26940639269406391</v>
          </cell>
          <cell r="Q61">
            <v>0.92506938020351526</v>
          </cell>
        </row>
        <row r="62">
          <cell r="M62">
            <v>0.73059360730593614</v>
          </cell>
          <cell r="N62">
            <v>0.26940639269406391</v>
          </cell>
          <cell r="Q62">
            <v>0.92506938020351526</v>
          </cell>
        </row>
        <row r="63">
          <cell r="M63">
            <v>0.73059360730593614</v>
          </cell>
          <cell r="N63">
            <v>0.26940639269406391</v>
          </cell>
          <cell r="Q63">
            <v>0.92506938020351526</v>
          </cell>
        </row>
        <row r="64">
          <cell r="M64">
            <v>0.73059360730593614</v>
          </cell>
          <cell r="N64">
            <v>0.26940639269406391</v>
          </cell>
          <cell r="Q64">
            <v>0.92506938020351526</v>
          </cell>
        </row>
        <row r="65">
          <cell r="M65">
            <v>0.73059360730593614</v>
          </cell>
          <cell r="N65">
            <v>0.26940639269406391</v>
          </cell>
          <cell r="Q65">
            <v>0.92506938020351526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5">
          <cell r="T15">
            <v>0</v>
          </cell>
        </row>
      </sheetData>
      <sheetData sheetId="57">
        <row r="15">
          <cell r="U1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15">
          <cell r="P15">
            <v>315.97182295580365</v>
          </cell>
        </row>
      </sheetData>
      <sheetData sheetId="101"/>
      <sheetData sheetId="102"/>
      <sheetData sheetId="103"/>
      <sheetData sheetId="104"/>
      <sheetData sheetId="105">
        <row r="196">
          <cell r="K196">
            <v>0.98</v>
          </cell>
        </row>
      </sheetData>
      <sheetData sheetId="106">
        <row r="15">
          <cell r="BN15">
            <v>0</v>
          </cell>
          <cell r="BO15">
            <v>0</v>
          </cell>
        </row>
        <row r="16">
          <cell r="BN16">
            <v>0</v>
          </cell>
          <cell r="BO16">
            <v>0</v>
          </cell>
        </row>
        <row r="17">
          <cell r="BN17">
            <v>0</v>
          </cell>
          <cell r="BO17">
            <v>0</v>
          </cell>
        </row>
        <row r="18">
          <cell r="BN18">
            <v>0</v>
          </cell>
          <cell r="BO18">
            <v>0</v>
          </cell>
        </row>
        <row r="19">
          <cell r="BN19">
            <v>0</v>
          </cell>
          <cell r="BO19">
            <v>0</v>
          </cell>
        </row>
        <row r="20">
          <cell r="BN20">
            <v>0</v>
          </cell>
          <cell r="BO20">
            <v>0</v>
          </cell>
        </row>
        <row r="21">
          <cell r="BN21">
            <v>311.85766379166665</v>
          </cell>
          <cell r="BO21">
            <v>230.40134945925672</v>
          </cell>
        </row>
        <row r="22">
          <cell r="BN22">
            <v>321.45272599999998</v>
          </cell>
          <cell r="BO22">
            <v>190.90809524327221</v>
          </cell>
        </row>
        <row r="23">
          <cell r="BN23">
            <v>621.57319124999981</v>
          </cell>
          <cell r="BO23">
            <v>162.29548675960334</v>
          </cell>
        </row>
        <row r="24">
          <cell r="BN24">
            <v>648.88726666666662</v>
          </cell>
          <cell r="BO24">
            <v>162.36904108649648</v>
          </cell>
        </row>
        <row r="25">
          <cell r="BN25">
            <v>517.25427500000001</v>
          </cell>
          <cell r="BO25">
            <v>268.77496864255596</v>
          </cell>
        </row>
        <row r="26">
          <cell r="BN26">
            <v>432.68669284778304</v>
          </cell>
          <cell r="BO26">
            <v>288.81579846190715</v>
          </cell>
        </row>
        <row r="27">
          <cell r="BN27">
            <v>392.17694717915123</v>
          </cell>
          <cell r="BO27">
            <v>302.72450251731516</v>
          </cell>
        </row>
        <row r="28">
          <cell r="BN28">
            <v>391.00418166666663</v>
          </cell>
          <cell r="BO28">
            <v>287.66272042611951</v>
          </cell>
        </row>
        <row r="29">
          <cell r="BN29">
            <v>449.70211595833342</v>
          </cell>
          <cell r="BO29">
            <v>248.90437247136606</v>
          </cell>
        </row>
        <row r="30">
          <cell r="BN30">
            <v>553.90372911666657</v>
          </cell>
          <cell r="BO30">
            <v>203.89012121509862</v>
          </cell>
        </row>
        <row r="31">
          <cell r="BN31">
            <v>477.78160093750006</v>
          </cell>
          <cell r="BO31">
            <v>331.89259112735419</v>
          </cell>
        </row>
        <row r="32">
          <cell r="BN32">
            <v>544.56600802916648</v>
          </cell>
          <cell r="BO32">
            <v>280.02941000651225</v>
          </cell>
        </row>
        <row r="33">
          <cell r="BN33">
            <v>392.60251666666665</v>
          </cell>
          <cell r="BO33">
            <v>241.34190289790965</v>
          </cell>
        </row>
        <row r="34">
          <cell r="BN34">
            <v>481.53516208333332</v>
          </cell>
          <cell r="BO34">
            <v>325.99514525647209</v>
          </cell>
        </row>
        <row r="35">
          <cell r="BN35">
            <v>648.92171354166669</v>
          </cell>
          <cell r="BO35">
            <v>453.79966482706158</v>
          </cell>
        </row>
        <row r="36">
          <cell r="BN36">
            <v>548.13015729166671</v>
          </cell>
          <cell r="BO36">
            <v>397.31315997501457</v>
          </cell>
        </row>
        <row r="37">
          <cell r="BN37">
            <v>449.24695791666659</v>
          </cell>
          <cell r="BO37">
            <v>336.89393838772469</v>
          </cell>
        </row>
        <row r="38">
          <cell r="BN38">
            <v>561.68787317708325</v>
          </cell>
          <cell r="BO38">
            <v>447.9621634086734</v>
          </cell>
        </row>
        <row r="39">
          <cell r="BN39">
            <v>720.7664125</v>
          </cell>
          <cell r="BO39">
            <v>522.11898442331722</v>
          </cell>
        </row>
        <row r="40">
          <cell r="BN40">
            <v>943.75251666666657</v>
          </cell>
          <cell r="BO40">
            <v>651.97375023809582</v>
          </cell>
        </row>
        <row r="41">
          <cell r="BN41">
            <v>993.7980848958332</v>
          </cell>
          <cell r="BO41">
            <v>684.05768310309202</v>
          </cell>
        </row>
        <row r="42">
          <cell r="BN42">
            <v>1007.4562708333333</v>
          </cell>
          <cell r="BO42">
            <v>836.17827478130312</v>
          </cell>
        </row>
        <row r="43">
          <cell r="BN43">
            <v>1172.0778864583333</v>
          </cell>
          <cell r="BO43">
            <v>999.91991605616465</v>
          </cell>
        </row>
        <row r="44">
          <cell r="BN44">
            <v>670.1352473958334</v>
          </cell>
          <cell r="BO44">
            <v>576.88662363072137</v>
          </cell>
        </row>
        <row r="45">
          <cell r="BN45">
            <v>998.75843489583337</v>
          </cell>
          <cell r="BO45">
            <v>660.25855403999901</v>
          </cell>
        </row>
        <row r="46">
          <cell r="BN46">
            <v>1216.3478619791665</v>
          </cell>
          <cell r="BO46">
            <v>782.32323015751297</v>
          </cell>
        </row>
        <row r="47">
          <cell r="BN47">
            <v>1161.2041562499999</v>
          </cell>
          <cell r="BO47">
            <v>460.17728805190364</v>
          </cell>
        </row>
        <row r="48">
          <cell r="BN48">
            <v>1157.6733515624999</v>
          </cell>
          <cell r="BO48">
            <v>348.53678324571752</v>
          </cell>
        </row>
        <row r="49">
          <cell r="BN49">
            <v>1194.4740963541667</v>
          </cell>
          <cell r="BO49">
            <v>340.22528093702959</v>
          </cell>
        </row>
        <row r="50">
          <cell r="BN50">
            <v>713.91148437499999</v>
          </cell>
          <cell r="BO50">
            <v>221.76258727556831</v>
          </cell>
        </row>
        <row r="51">
          <cell r="BN51">
            <v>634.74108333333322</v>
          </cell>
          <cell r="BO51">
            <v>255.48934767424018</v>
          </cell>
        </row>
        <row r="52">
          <cell r="BN52">
            <v>664.2792786458333</v>
          </cell>
          <cell r="BO52">
            <v>305.37957760226317</v>
          </cell>
        </row>
        <row r="53">
          <cell r="BN53">
            <v>706.39058333333321</v>
          </cell>
          <cell r="BO53">
            <v>346.01716740347524</v>
          </cell>
        </row>
        <row r="54">
          <cell r="BN54">
            <v>880.3622760346002</v>
          </cell>
          <cell r="BO54">
            <v>396.08592358229134</v>
          </cell>
        </row>
        <row r="55">
          <cell r="BN55">
            <v>1017.0178605432977</v>
          </cell>
          <cell r="BO55">
            <v>431.36638783314601</v>
          </cell>
        </row>
        <row r="56">
          <cell r="BN56">
            <v>1123.7105981728239</v>
          </cell>
          <cell r="BO56">
            <v>434.16595754986673</v>
          </cell>
        </row>
        <row r="57">
          <cell r="BN57">
            <v>1160.3246971457156</v>
          </cell>
          <cell r="BO57">
            <v>477.09566067533029</v>
          </cell>
        </row>
        <row r="58">
          <cell r="BN58">
            <v>1080.4105844100527</v>
          </cell>
          <cell r="BO58">
            <v>529.14916467285013</v>
          </cell>
        </row>
        <row r="59">
          <cell r="BN59">
            <v>993.32744538939369</v>
          </cell>
          <cell r="BO59">
            <v>553.91630030100634</v>
          </cell>
        </row>
        <row r="60">
          <cell r="BN60">
            <v>1035.3688130978453</v>
          </cell>
          <cell r="BO60">
            <v>568.24789055262534</v>
          </cell>
        </row>
        <row r="61">
          <cell r="BN61">
            <v>1170.0002163387967</v>
          </cell>
          <cell r="BO61">
            <v>600.14142432161623</v>
          </cell>
        </row>
        <row r="62">
          <cell r="BN62">
            <v>1265.6826003984411</v>
          </cell>
          <cell r="BO62">
            <v>638.38225964402579</v>
          </cell>
        </row>
        <row r="63">
          <cell r="BN63">
            <v>1326.5187689269205</v>
          </cell>
          <cell r="BO63">
            <v>670.62255943305388</v>
          </cell>
        </row>
        <row r="64">
          <cell r="BN64">
            <v>1373.4299423517264</v>
          </cell>
          <cell r="BO64">
            <v>703.77317090833299</v>
          </cell>
        </row>
        <row r="65">
          <cell r="BN65">
            <v>1414.362700689401</v>
          </cell>
          <cell r="BO65">
            <v>719.28959547827628</v>
          </cell>
        </row>
      </sheetData>
      <sheetData sheetId="107"/>
      <sheetData sheetId="108"/>
      <sheetData sheetId="109"/>
      <sheetData sheetId="110"/>
      <sheetData sheetId="111">
        <row r="15">
          <cell r="H15"/>
        </row>
      </sheetData>
      <sheetData sheetId="112"/>
      <sheetData sheetId="113"/>
      <sheetData sheetId="114"/>
      <sheetData sheetId="115">
        <row r="25">
          <cell r="B25">
            <v>24.5</v>
          </cell>
        </row>
      </sheetData>
      <sheetData sheetId="116">
        <row r="15">
          <cell r="U15"/>
        </row>
      </sheetData>
      <sheetData sheetId="117"/>
      <sheetData sheetId="118"/>
      <sheetData sheetId="119"/>
      <sheetData sheetId="1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wo cons by region"/>
      <sheetName val="wo cons pie"/>
      <sheetName val="cons_chrt_by_process_tech"/>
      <sheetName val="cons_chrt_by_process_enduse"/>
      <sheetName val="wo mkt value by region"/>
      <sheetName val="wo cons raw mat volume"/>
      <sheetName val="Raw Mat Cons Pie"/>
      <sheetName val="imaging processes"/>
      <sheetName val="maj print"/>
      <sheetName val="comp matr"/>
      <sheetName val="classification"/>
      <sheetName val="structure"/>
      <sheetName val="ten largest"/>
      <sheetName val="M&amp; A"/>
      <sheetName val="Siegwerk"/>
      <sheetName val="chi mjr events"/>
      <sheetName val="sky dragon"/>
      <sheetName val="Artience"/>
      <sheetName val="DIC"/>
      <sheetName val="Sakata"/>
      <sheetName val="NA fed reg"/>
      <sheetName val="chi approved"/>
      <sheetName val="chi tech offset"/>
      <sheetName val="chi tech gravure"/>
      <sheetName val="Southeast regulation"/>
      <sheetName val="Opportunities"/>
      <sheetName val="enviro"/>
      <sheetName val="na cons by process"/>
      <sheetName val="na charts by process"/>
      <sheetName val="na cons  by end use"/>
      <sheetName val="na charts by end use"/>
      <sheetName val="na producers"/>
      <sheetName val="na trade"/>
      <sheetName val="na trade (2)"/>
      <sheetName val="na trade (3)"/>
      <sheetName val="na prices"/>
      <sheetName val="us producer chart"/>
      <sheetName val="csa cons by process"/>
      <sheetName val="csa cons by end use"/>
      <sheetName val="csa producers"/>
      <sheetName val="Brazil trade"/>
      <sheetName val="csa prices"/>
      <sheetName val="Printing inks by technology"/>
      <sheetName val="Printing inks by end use market"/>
      <sheetName val="WE inks producers"/>
      <sheetName val="WE inks trade"/>
      <sheetName val="WE inks trade (2)"/>
      <sheetName val="WE ink Prices"/>
      <sheetName val="Printing inks by technology (2)"/>
      <sheetName val="Printing inks by end use ma (2)"/>
      <sheetName val="CE inks producers"/>
      <sheetName val="CEE inks trade"/>
      <sheetName val="CEE inks trade (2)"/>
      <sheetName val="Printing inks by technology (3)"/>
      <sheetName val="Printing inks by end use ma (3)"/>
      <sheetName val="Eurasia ink producers"/>
      <sheetName val="Eurasia inks trade"/>
      <sheetName val="Eurasia inks trade (2)"/>
      <sheetName val="Printing inks by technology (4)"/>
      <sheetName val="Printing inks by end use ma (4)"/>
      <sheetName val="ME ink producers"/>
      <sheetName val="ME inks trade"/>
      <sheetName val="ME inks trade (2)"/>
      <sheetName val="ME ink prices"/>
      <sheetName val="Printing inks by technology (5)"/>
      <sheetName val="Printing inks by end use ma (5)"/>
      <sheetName val="AF raw materials producers"/>
      <sheetName val="AF inks trade"/>
      <sheetName val="chi cons"/>
      <sheetName val="chi cons type"/>
      <sheetName val="chi cons market"/>
      <sheetName val="chi producers"/>
      <sheetName val="chi top seven"/>
      <sheetName val="chi trade ink"/>
      <sheetName val="chi prices"/>
      <sheetName val="nea_ink"/>
      <sheetName val="jp_prod"/>
      <sheetName val="jp_con by pro"/>
      <sheetName val="jp_con by type"/>
      <sheetName val="jp_producer"/>
      <sheetName val="jp_trade"/>
      <sheetName val="jp_price"/>
      <sheetName val="sk_con by pro"/>
      <sheetName val="sk_con by type"/>
      <sheetName val="sk_producer"/>
      <sheetName val="sk_trade"/>
      <sheetName val="sk_price"/>
      <sheetName val="tw_prod"/>
      <sheetName val="tw_con by pro"/>
      <sheetName val="tw_con by type"/>
      <sheetName val="tw_producer"/>
      <sheetName val="tw_trade"/>
      <sheetName val="tw_price"/>
      <sheetName val="Printing inks by technology (6)"/>
      <sheetName val="Printing inks by end use ma (6)"/>
      <sheetName val=" Southasia ink producers"/>
      <sheetName val="trade -Black "/>
      <sheetName val="trade- Non black "/>
      <sheetName val="Prices_option 1"/>
      <sheetName val="SEA cons process breakdown"/>
      <sheetName val="SEA cons process by region"/>
      <sheetName val="sea cons end use breakdown"/>
      <sheetName val="sea producer"/>
      <sheetName val="sea trade black"/>
      <sheetName val="sea trade nonblack"/>
      <sheetName val="sea price"/>
      <sheetName val="oc cons process breakdown"/>
      <sheetName val="oc cons end use breakdown"/>
      <sheetName val="oc producer"/>
      <sheetName val="oc trade black"/>
      <sheetName val="oc trade non black"/>
      <sheetName val="oc price"/>
      <sheetName val="NA cons raw final"/>
      <sheetName val="NA suppliers"/>
      <sheetName val="NA raw price"/>
      <sheetName val="CSA cons raw"/>
      <sheetName val="csa suppliers"/>
      <sheetName val="CSA raw price "/>
      <sheetName val="Printing inks raw materials"/>
      <sheetName val="WE raw materials producers"/>
      <sheetName val="WE raw materials prices"/>
      <sheetName val="Printing inks raw materials (2)"/>
      <sheetName val="CE raw materials producers"/>
      <sheetName val="Printing inks raw materials (3)"/>
      <sheetName val="Eurasia raw materials producers"/>
      <sheetName val="Printing inks raw materials (4)"/>
      <sheetName val="ME raw materials producers"/>
      <sheetName val="Printing inks raw materials (5)"/>
      <sheetName val="AF raw materials producers (2)"/>
      <sheetName val="chi cons raw"/>
      <sheetName val="chi suppliers"/>
      <sheetName val="chi raw price"/>
      <sheetName val="jp_raw"/>
      <sheetName val="jp_raw_producer"/>
      <sheetName val="jp_raw_price"/>
      <sheetName val="sk_raw"/>
      <sheetName val="sk_raw_producer"/>
      <sheetName val="tw_raw"/>
      <sheetName val="tw_raw_producer"/>
      <sheetName val="Printing inks raw materials (6)"/>
      <sheetName val="SA raw materials producers"/>
      <sheetName val="sea raw mat"/>
      <sheetName val="sea raw mat producer"/>
      <sheetName val="oc raw mat"/>
      <sheetName val="oc raw mat produce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"/>
      <sheetName val="BZE_CHAIN"/>
      <sheetName val="NETtable"/>
      <sheetName val="GraphData"/>
      <sheetName val="data"/>
      <sheetName val="NetPaids"/>
      <sheetName val="Forecast"/>
      <sheetName val="Freights"/>
      <sheetName val="ForecastNAM"/>
      <sheetName val="ForecastWEP"/>
      <sheetName val="ForecastASP"/>
      <sheetName val="BenUSG$"/>
      <sheetName val="Graph_Auto"/>
      <sheetName val="Data_Auto"/>
      <sheetName val="Prices"/>
      <sheetName val="NetBacks"/>
      <sheetName val="BZE-PYGAS COMP"/>
      <sheetName val="IRR"/>
      <sheetName val="BZE"/>
      <sheetName val="TOL"/>
      <sheetName val="MAN"/>
      <sheetName val="Book Forms "/>
      <sheetName val="RFM"/>
      <sheetName val="NapVsRef"/>
      <sheetName val="PricesTons"/>
      <sheetName val="BASIS"/>
      <sheetName val="Yields"/>
      <sheetName val="TFI"/>
      <sheetName val="Sheet2"/>
      <sheetName val="DO_HUB"/>
      <sheetName val="Sheet1"/>
      <sheetName val="comparison"/>
      <sheetName val="DI_NAM"/>
      <sheetName val="DI_WEP"/>
      <sheetName val="DI_ASP"/>
      <sheetName val="DI_BASE"/>
      <sheetName val="DI_Other"/>
      <sheetName val="DI_FRGT"/>
      <sheetName val="REGcap"/>
      <sheetName val="WEPcap"/>
      <sheetName val="ASPcap"/>
      <sheetName val="NAMcap"/>
      <sheetName val="OpRates"/>
      <sheetName val="WorkSpace"/>
      <sheetName val="INFO"/>
      <sheetName val="NAMOpRates"/>
      <sheetName val="WEPOpRates"/>
      <sheetName val="ASPOpRates"/>
      <sheetName val="Names_List"/>
      <sheetName val="Chart606"/>
      <sheetName val="Chart607"/>
      <sheetName val="Chart608"/>
      <sheetName val="Chart609"/>
      <sheetName val="Chart610"/>
      <sheetName val="Chart611"/>
      <sheetName val="Chart612"/>
      <sheetName val="Chart613"/>
      <sheetName val="Chart614"/>
      <sheetName val="Chart615"/>
      <sheetName val="Chart616"/>
      <sheetName val="Chart617"/>
      <sheetName val="Chart618"/>
      <sheetName val="Chart619"/>
      <sheetName val="Chart620"/>
      <sheetName val="Chart621"/>
      <sheetName val="Chart622"/>
      <sheetName val="Chart623"/>
      <sheetName val="Chart624"/>
      <sheetName val="Chart625"/>
      <sheetName val="Chart626"/>
      <sheetName val="Chart627"/>
      <sheetName val="Chart628"/>
      <sheetName val="Chart629"/>
      <sheetName val="Chart630"/>
      <sheetName val="Chart631"/>
      <sheetName val="Chart632"/>
      <sheetName val="Chart633"/>
      <sheetName val="Chart634"/>
      <sheetName val="Chart635"/>
      <sheetName val="Chart636"/>
      <sheetName val="Chart637"/>
      <sheetName val="Chart638"/>
      <sheetName val="Chart639"/>
      <sheetName val="Chart640"/>
      <sheetName val="Chart641"/>
      <sheetName val="Chart642"/>
      <sheetName val="Chart643"/>
      <sheetName val="Chart644"/>
      <sheetName val="Chart645"/>
      <sheetName val="Chart646"/>
      <sheetName val="Chart647"/>
      <sheetName val="Chart648"/>
      <sheetName val="Chart649"/>
      <sheetName val="Chart650"/>
      <sheetName val="Chart651"/>
      <sheetName val="Chart652"/>
      <sheetName val="Chart653"/>
      <sheetName val="Chart654"/>
      <sheetName val="Chart655"/>
      <sheetName val="Chart656"/>
      <sheetName val="Chart657"/>
      <sheetName val="Chart658"/>
      <sheetName val="Chart659"/>
      <sheetName val="Chart660"/>
      <sheetName val="Chart661"/>
      <sheetName val="Chart662"/>
      <sheetName val="Chart663"/>
      <sheetName val="Chart664"/>
      <sheetName val="Chart665"/>
      <sheetName val="Chart666"/>
      <sheetName val="Chart667"/>
      <sheetName val="Chart668"/>
      <sheetName val="Chart669"/>
      <sheetName val="Chart670"/>
      <sheetName val="Chart671"/>
      <sheetName val="Chart672"/>
      <sheetName val="Chart673"/>
      <sheetName val="Chart674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hart78"/>
      <sheetName val="Chart79"/>
      <sheetName val="Chart80"/>
      <sheetName val="Chart81"/>
      <sheetName val="Chart82"/>
      <sheetName val="Chart83"/>
      <sheetName val="Chart84"/>
      <sheetName val="Chart85"/>
      <sheetName val="Chart86"/>
      <sheetName val="Chart87"/>
      <sheetName val="Chart88"/>
      <sheetName val="Chart89"/>
      <sheetName val="Chart90"/>
      <sheetName val="Chart91"/>
      <sheetName val="Chart92"/>
      <sheetName val="Chart93"/>
      <sheetName val="Chart94"/>
      <sheetName val="Chart95"/>
      <sheetName val="Chart96"/>
      <sheetName val="Chart97"/>
      <sheetName val="Chart98"/>
      <sheetName val="Chart99"/>
      <sheetName val="Chart100"/>
      <sheetName val="Chart101"/>
      <sheetName val="Chart102"/>
      <sheetName val="Chart103"/>
      <sheetName val="Chart104"/>
      <sheetName val="Chart105"/>
      <sheetName val="Chart106"/>
      <sheetName val="Chart107"/>
      <sheetName val="Chart108"/>
      <sheetName val="Chart109"/>
      <sheetName val="Chart110"/>
      <sheetName val="Chart111"/>
      <sheetName val="Chart112"/>
      <sheetName val="Chart113"/>
      <sheetName val="Chart114"/>
      <sheetName val="Chart115"/>
      <sheetName val="Chart116"/>
      <sheetName val="Chart117"/>
      <sheetName val="Chart118"/>
      <sheetName val="Chart119"/>
      <sheetName val="Chart120"/>
      <sheetName val="Chart121"/>
      <sheetName val="Chart122"/>
      <sheetName val="Chart123"/>
      <sheetName val="Chart124"/>
      <sheetName val="Chart125"/>
      <sheetName val="Chart126"/>
      <sheetName val="Chart127"/>
      <sheetName val="Chart128"/>
      <sheetName val="Chart129"/>
      <sheetName val="Chart130"/>
      <sheetName val="Chart131"/>
      <sheetName val="Chart132"/>
      <sheetName val="Chart133"/>
      <sheetName val="Chart134"/>
      <sheetName val="Chart135"/>
      <sheetName val="Chart136"/>
      <sheetName val="Chart137"/>
      <sheetName val="Chart138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Chart23"/>
      <sheetName val="Chart24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hart36"/>
      <sheetName val="Chart37"/>
      <sheetName val="Chart38"/>
      <sheetName val="Chart39"/>
      <sheetName val="Chart40"/>
      <sheetName val="Chart41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Chart55"/>
      <sheetName val="Chart56"/>
      <sheetName val="Chart57"/>
      <sheetName val="Chart58"/>
      <sheetName val="Chart59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139"/>
      <sheetName val="Chart140"/>
      <sheetName val="Chart141"/>
      <sheetName val="Chart142"/>
      <sheetName val="Chart143"/>
      <sheetName val="Chart144"/>
      <sheetName val="Chart145"/>
      <sheetName val="Chart146"/>
      <sheetName val="Chart147"/>
      <sheetName val="Chart148"/>
      <sheetName val="Chart149"/>
      <sheetName val="Chart150"/>
      <sheetName val="Chart151"/>
      <sheetName val="Chart153"/>
      <sheetName val="Chart154"/>
      <sheetName val="Chart155"/>
      <sheetName val="Chart156"/>
      <sheetName val="Chart157"/>
      <sheetName val="Chart158"/>
      <sheetName val="Chart159"/>
      <sheetName val="Chart160"/>
      <sheetName val="Chart161"/>
      <sheetName val="Chart162"/>
      <sheetName val="Chart163"/>
      <sheetName val="Chart164"/>
      <sheetName val="Chart165"/>
      <sheetName val="BT MARGINS HIST"/>
      <sheetName val="BZE STPF NAM-WEP DIFFS"/>
      <sheetName val="BZE LTPF NAM-WEP DIFFS"/>
      <sheetName val="Chart166"/>
      <sheetName val="Chart167"/>
      <sheetName val="Chart168"/>
      <sheetName val="Chart169"/>
      <sheetName val="Chart170"/>
      <sheetName val="Chart171"/>
      <sheetName val="Chart172"/>
      <sheetName val="Chart173"/>
      <sheetName val="Chart174"/>
      <sheetName val="Chart175"/>
      <sheetName val="Chart176"/>
      <sheetName val="Chart177"/>
      <sheetName val="Chart178"/>
      <sheetName val="Chart179"/>
      <sheetName val="Chart180"/>
      <sheetName val="Chart181"/>
      <sheetName val="Chart182"/>
      <sheetName val="Chart183"/>
      <sheetName val="Chart184"/>
      <sheetName val="Chart185"/>
      <sheetName val="Chart186"/>
      <sheetName val="Chart187"/>
      <sheetName val="Chart188"/>
      <sheetName val="Chart189"/>
      <sheetName val="Chart190"/>
      <sheetName val="regionaldeltanettrade"/>
      <sheetName val="Chart205"/>
      <sheetName val="Chart206"/>
      <sheetName val="Chart207"/>
      <sheetName val="Chart208"/>
      <sheetName val="Chart209"/>
      <sheetName val="Chart210"/>
      <sheetName val="Chart211"/>
      <sheetName val="Chart212"/>
      <sheetName val="Chart213"/>
      <sheetName val="Chart214"/>
      <sheetName val="Chart215"/>
      <sheetName val="Chart216"/>
      <sheetName val="Chart217"/>
      <sheetName val="Chart218"/>
      <sheetName val="Chart219"/>
      <sheetName val="Chart220"/>
      <sheetName val="Chart221"/>
      <sheetName val="Chart222"/>
      <sheetName val="Chart223"/>
      <sheetName val="Chart224"/>
      <sheetName val="Chart225"/>
      <sheetName val="Chart226"/>
      <sheetName val="Chart227"/>
      <sheetName val="Chart228"/>
      <sheetName val="Chart229"/>
      <sheetName val="Chart230"/>
      <sheetName val="Chart231"/>
      <sheetName val="Chart232"/>
      <sheetName val="Chart233"/>
      <sheetName val="Chart234"/>
      <sheetName val="Chart235"/>
      <sheetName val="Chart236"/>
      <sheetName val="Chart237"/>
      <sheetName val="Chart238"/>
      <sheetName val="Chart239"/>
      <sheetName val="Chart240"/>
      <sheetName val="Chart241"/>
      <sheetName val="Chart242"/>
      <sheetName val="Chart243"/>
      <sheetName val="Chart244"/>
      <sheetName val="Chart245"/>
      <sheetName val="Chart246"/>
      <sheetName val="Chart247"/>
      <sheetName val="Chart248"/>
      <sheetName val="Chart249"/>
      <sheetName val="Chart250"/>
      <sheetName val="Chart251"/>
      <sheetName val="Chart252"/>
      <sheetName val="Chart253"/>
      <sheetName val="Chart254"/>
      <sheetName val="Chart255"/>
      <sheetName val="Chart256"/>
      <sheetName val="Chart257"/>
      <sheetName val="Chart258"/>
      <sheetName val="Chart152"/>
      <sheetName val="Chart191"/>
      <sheetName val="Chart192"/>
      <sheetName val="Chart193"/>
      <sheetName val="Chart194"/>
      <sheetName val="Chart195"/>
      <sheetName val="Chart196"/>
      <sheetName val="Chart197"/>
      <sheetName val="Chart198"/>
      <sheetName val="Chart199"/>
      <sheetName val="Chart200"/>
      <sheetName val="Chart201"/>
      <sheetName val="Chart202"/>
      <sheetName val="Chart203"/>
      <sheetName val="Chart204"/>
      <sheetName val="Chart259"/>
      <sheetName val="Chart260"/>
      <sheetName val="Chart261"/>
      <sheetName val="BZE LTFCST NAM VS WEP VS ASP"/>
      <sheetName val="Chart262"/>
      <sheetName val="Chart263"/>
      <sheetName val="Chart264"/>
      <sheetName val="Chart265"/>
      <sheetName val="Chart266"/>
      <sheetName val="Chart267"/>
      <sheetName val="Chart268"/>
      <sheetName val="Chart269"/>
      <sheetName val="Chart270"/>
      <sheetName val="Chart271"/>
      <sheetName val="Chart272"/>
      <sheetName val="Chart273"/>
      <sheetName val="Chart274"/>
      <sheetName val="Chart275"/>
      <sheetName val="Chart276"/>
      <sheetName val="Chart277"/>
      <sheetName val="Chart278"/>
      <sheetName val="Chart279"/>
      <sheetName val="Chart280"/>
      <sheetName val="Chart281"/>
      <sheetName val="Chart282"/>
      <sheetName val="Chart283"/>
      <sheetName val="Chart284"/>
      <sheetName val="Chart285"/>
      <sheetName val="Chart286"/>
      <sheetName val="Chart287"/>
      <sheetName val="Chart288"/>
      <sheetName val="Chart289"/>
      <sheetName val="Chart290"/>
      <sheetName val="Chart291"/>
      <sheetName val="Chart292"/>
      <sheetName val="Chart293"/>
      <sheetName val="Chart294"/>
      <sheetName val="Chart295"/>
      <sheetName val="Chart296"/>
      <sheetName val="Chart297"/>
      <sheetName val="Chart298"/>
      <sheetName val="Chart299"/>
      <sheetName val="Chart300"/>
      <sheetName val="Chart301"/>
      <sheetName val="Chart302"/>
      <sheetName val="Chart303"/>
      <sheetName val="Chart304"/>
      <sheetName val="Chart305"/>
      <sheetName val="Chart306"/>
      <sheetName val="Chart307"/>
      <sheetName val="Chart308"/>
      <sheetName val="Chart309"/>
      <sheetName val="Chart310"/>
      <sheetName val="Chart311"/>
      <sheetName val="Chart312"/>
      <sheetName val="Chart313"/>
      <sheetName val="Chart314"/>
      <sheetName val="Chart315"/>
      <sheetName val="Chart316"/>
      <sheetName val="Chart317"/>
      <sheetName val="Chart318"/>
      <sheetName val="Chart319"/>
      <sheetName val="Chart320"/>
      <sheetName val="Chart321"/>
      <sheetName val="Chart322"/>
      <sheetName val="Chart323"/>
      <sheetName val="Chart324"/>
      <sheetName val="Chart325"/>
      <sheetName val="Chart326"/>
      <sheetName val="Chart327"/>
      <sheetName val="Chart328"/>
      <sheetName val="Chart329"/>
      <sheetName val="Chart330"/>
      <sheetName val="Chart331"/>
      <sheetName val="Chart332"/>
      <sheetName val="Chart333"/>
      <sheetName val="Chart334"/>
      <sheetName val="Chart335"/>
      <sheetName val="Chart336"/>
      <sheetName val="Chart337"/>
      <sheetName val="Chart338"/>
      <sheetName val="Chart339"/>
      <sheetName val="Chart340"/>
      <sheetName val="Chart341"/>
      <sheetName val="Chart342"/>
      <sheetName val="Chart343"/>
      <sheetName val="Chart344"/>
      <sheetName val="Chart345"/>
      <sheetName val="Chart346"/>
      <sheetName val="Chart347"/>
      <sheetName val="Chart348"/>
      <sheetName val="Chart349"/>
      <sheetName val="Chart350"/>
      <sheetName val="Chart351"/>
      <sheetName val="Chart352"/>
      <sheetName val="Chart353"/>
      <sheetName val="Chart354"/>
      <sheetName val="Chart355"/>
      <sheetName val="Chart356"/>
      <sheetName val="Chart357"/>
      <sheetName val="Chart358"/>
      <sheetName val="Chart359"/>
      <sheetName val="Chart360"/>
      <sheetName val="Chart361"/>
      <sheetName val="Chart362"/>
      <sheetName val="Chart363"/>
      <sheetName val="Chart364"/>
      <sheetName val="Chart365"/>
      <sheetName val="Chart366"/>
      <sheetName val="Chart367"/>
      <sheetName val="Chart368"/>
      <sheetName val="Chart369"/>
      <sheetName val="Chart370"/>
      <sheetName val="Chart371"/>
      <sheetName val="Chart372"/>
      <sheetName val="Chart373"/>
      <sheetName val="Chart374"/>
      <sheetName val="Chart375"/>
      <sheetName val="Chart376"/>
      <sheetName val="Chart377"/>
      <sheetName val="Chart378"/>
      <sheetName val="Chart379"/>
      <sheetName val="Chart380"/>
      <sheetName val="Chart381"/>
      <sheetName val="Chart382"/>
      <sheetName val="Chart383"/>
      <sheetName val="Chart384"/>
      <sheetName val="Chart385"/>
      <sheetName val="Chart386"/>
      <sheetName val="Chart387"/>
      <sheetName val="Chart388"/>
      <sheetName val="Chart389"/>
      <sheetName val="Chart390"/>
      <sheetName val="Chart391"/>
      <sheetName val="Chart392"/>
      <sheetName val="Chart393"/>
      <sheetName val="Chart394"/>
      <sheetName val="Chart395"/>
      <sheetName val="Chart396"/>
      <sheetName val="Chart397"/>
      <sheetName val="Chart398"/>
      <sheetName val="bzemdwld_master"/>
      <sheetName val="Chart399"/>
      <sheetName val="Chart400"/>
      <sheetName val="Chart401"/>
      <sheetName val="Chart402"/>
      <sheetName val="Chart403"/>
      <sheetName val="Chart404"/>
      <sheetName val="Chart405"/>
      <sheetName val="Chart406"/>
      <sheetName val="Chart407"/>
      <sheetName val="Chart408"/>
      <sheetName val="Chart409"/>
      <sheetName val="Chart410"/>
      <sheetName val="Chart411"/>
      <sheetName val="Chart412"/>
      <sheetName val="Chart413"/>
      <sheetName val="Chart414"/>
      <sheetName val="Chart415"/>
      <sheetName val="Chart416"/>
      <sheetName val="Chart417"/>
      <sheetName val="Chart418"/>
      <sheetName val="Chart419"/>
      <sheetName val="Chart420"/>
      <sheetName val="Chart421"/>
      <sheetName val="Chart422"/>
      <sheetName val="Chart423"/>
      <sheetName val="Chart424"/>
      <sheetName val="Chart425"/>
      <sheetName val="Chart426"/>
      <sheetName val="Chart427"/>
      <sheetName val="Chart428"/>
      <sheetName val="Chart429"/>
      <sheetName val="Chart430"/>
      <sheetName val="Chart431"/>
      <sheetName val="Chart432"/>
      <sheetName val="Chart433"/>
      <sheetName val="Chart434"/>
      <sheetName val="Chart435"/>
      <sheetName val="Chart436"/>
      <sheetName val="Chart437"/>
      <sheetName val="Chart438"/>
      <sheetName val="Chart439"/>
      <sheetName val="Chart440"/>
      <sheetName val="Chart441"/>
      <sheetName val="Chart442"/>
      <sheetName val="Chart443"/>
      <sheetName val="Chart444"/>
      <sheetName val="Chart445"/>
      <sheetName val="Chart446"/>
      <sheetName val="Chart447"/>
      <sheetName val="Chart448"/>
      <sheetName val="Chart449"/>
      <sheetName val="Chart450"/>
      <sheetName val="Chart451"/>
      <sheetName val="Chart452"/>
      <sheetName val="Chart453"/>
      <sheetName val="Chart454"/>
      <sheetName val="Chart455"/>
      <sheetName val="Chart456"/>
      <sheetName val="Chart457"/>
      <sheetName val="Chart458"/>
      <sheetName val="Chart459"/>
      <sheetName val="Chart460"/>
      <sheetName val="Chart461"/>
      <sheetName val="Chart462"/>
      <sheetName val="Chart463"/>
      <sheetName val="Chart464"/>
      <sheetName val="Chart465"/>
      <sheetName val="Chart466"/>
      <sheetName val="Chart467"/>
      <sheetName val="Chart468"/>
      <sheetName val="Chart469"/>
      <sheetName val="Chart470"/>
      <sheetName val="Chart471"/>
      <sheetName val="Chart472"/>
      <sheetName val="Chart473"/>
      <sheetName val="Chart474"/>
      <sheetName val="Chart475"/>
      <sheetName val="Chart476"/>
      <sheetName val="Chart477"/>
      <sheetName val="Chart478"/>
      <sheetName val="Chart479"/>
      <sheetName val="Chart480"/>
      <sheetName val="Chart481"/>
      <sheetName val="Chart482"/>
      <sheetName val="Chart483"/>
      <sheetName val="Chart484"/>
      <sheetName val="Chart485"/>
      <sheetName val="Chart486"/>
      <sheetName val="Chart487"/>
      <sheetName val="Chart488"/>
      <sheetName val="Chart489"/>
      <sheetName val="Chart490"/>
      <sheetName val="Chart491"/>
      <sheetName val="Chart492"/>
      <sheetName val="Chart493"/>
      <sheetName val="Chart494"/>
      <sheetName val="Chart495"/>
      <sheetName val="Chart496"/>
      <sheetName val="Chart497"/>
      <sheetName val="Chart498"/>
      <sheetName val="Chart499"/>
      <sheetName val="Chart500"/>
      <sheetName val="Chart501"/>
      <sheetName val="Chart502"/>
      <sheetName val="Chart503"/>
      <sheetName val="Chart504"/>
      <sheetName val="Chart505"/>
      <sheetName val="Chart506"/>
      <sheetName val="Chart507"/>
      <sheetName val="Chart508"/>
      <sheetName val="Chart509"/>
      <sheetName val="Chart510"/>
      <sheetName val="Chart511"/>
      <sheetName val="Chart512"/>
      <sheetName val="Chart513"/>
      <sheetName val="Chart514"/>
      <sheetName val="Chart515"/>
      <sheetName val="Chart516"/>
      <sheetName val="Chart517"/>
      <sheetName val="Chart518"/>
      <sheetName val="Chart519"/>
      <sheetName val="Chart520"/>
      <sheetName val="Chart521"/>
      <sheetName val="Chart522"/>
      <sheetName val="Chart523"/>
      <sheetName val="Chart524"/>
      <sheetName val="Chart525"/>
      <sheetName val="Chart526"/>
      <sheetName val="Chart527"/>
      <sheetName val="Chart528"/>
      <sheetName val="Chart529"/>
      <sheetName val="Chart530"/>
      <sheetName val="Chart531"/>
      <sheetName val="Chart532"/>
      <sheetName val="Chart533"/>
      <sheetName val="Chart534"/>
      <sheetName val="Chart535"/>
      <sheetName val="Chart536"/>
      <sheetName val="Chart537"/>
      <sheetName val="Chart538"/>
      <sheetName val="Chart539"/>
      <sheetName val="Chart540"/>
      <sheetName val="Chart541"/>
      <sheetName val="Chart542"/>
      <sheetName val="Chart543"/>
      <sheetName val="Chart544"/>
      <sheetName val="Chart545"/>
      <sheetName val="Chart546"/>
      <sheetName val="Chart547"/>
      <sheetName val="Chart548"/>
      <sheetName val="Chart549"/>
      <sheetName val="Chart550"/>
      <sheetName val="Chart551"/>
      <sheetName val="Chart552"/>
      <sheetName val="Chart553"/>
      <sheetName val="Chart554"/>
      <sheetName val="Chart555"/>
      <sheetName val="Chart556"/>
      <sheetName val="Chart557"/>
      <sheetName val="Chart558"/>
      <sheetName val="Chart559"/>
      <sheetName val="Chart560"/>
      <sheetName val="Chart561"/>
      <sheetName val="Chart562"/>
      <sheetName val="Chart563"/>
      <sheetName val="Chart564"/>
      <sheetName val="Chart565"/>
      <sheetName val="Chart566"/>
      <sheetName val="Chart567"/>
      <sheetName val="Chart568"/>
      <sheetName val="Chart569"/>
      <sheetName val="Chart570"/>
      <sheetName val="Chart571"/>
      <sheetName val="Chart572"/>
      <sheetName val="Chart573"/>
      <sheetName val="Chart574"/>
      <sheetName val="Chart575"/>
      <sheetName val="Chart576"/>
      <sheetName val="Chart577"/>
      <sheetName val="Chart578"/>
      <sheetName val="Chart579"/>
      <sheetName val="Chart580"/>
      <sheetName val="Chart581"/>
      <sheetName val="Chart582"/>
      <sheetName val="Chart583"/>
      <sheetName val="Chart584"/>
      <sheetName val="Chart585"/>
      <sheetName val="Chart586"/>
      <sheetName val="Chart587"/>
      <sheetName val="Chart588"/>
      <sheetName val="Chart589"/>
      <sheetName val="Chart590"/>
      <sheetName val="Chart591"/>
      <sheetName val="Chart592"/>
      <sheetName val="Chart593"/>
      <sheetName val="Chart594"/>
      <sheetName val="Chart595"/>
      <sheetName val="Chart596"/>
      <sheetName val="Chart597"/>
      <sheetName val="Chart598"/>
      <sheetName val="Chart599"/>
      <sheetName val="Chart600"/>
      <sheetName val="Chart601"/>
      <sheetName val="Chart602"/>
      <sheetName val="Chart603"/>
      <sheetName val="Chart604"/>
      <sheetName val="Chart605"/>
    </sheetNames>
    <sheetDataSet>
      <sheetData sheetId="0"/>
      <sheetData sheetId="1"/>
      <sheetData sheetId="2"/>
      <sheetData sheetId="3"/>
      <sheetData sheetId="4"/>
      <sheetData sheetId="5">
        <row r="15">
          <cell r="C15">
            <v>121.96474999999998</v>
          </cell>
          <cell r="F15">
            <v>0</v>
          </cell>
          <cell r="G15">
            <v>0</v>
          </cell>
          <cell r="I15">
            <v>0</v>
          </cell>
          <cell r="M15" t="str">
            <v/>
          </cell>
          <cell r="O15">
            <v>121.96474999999998</v>
          </cell>
          <cell r="S15">
            <v>0</v>
          </cell>
        </row>
        <row r="16">
          <cell r="C16">
            <v>518.53724999999997</v>
          </cell>
          <cell r="F16">
            <v>0</v>
          </cell>
          <cell r="G16">
            <v>0</v>
          </cell>
          <cell r="I16">
            <v>0</v>
          </cell>
          <cell r="M16" t="str">
            <v/>
          </cell>
          <cell r="O16">
            <v>518.53724999999997</v>
          </cell>
          <cell r="S16">
            <v>0</v>
          </cell>
        </row>
        <row r="17">
          <cell r="C17">
            <v>457.43016666666654</v>
          </cell>
          <cell r="F17">
            <v>0</v>
          </cell>
          <cell r="G17">
            <v>0</v>
          </cell>
          <cell r="I17">
            <v>0</v>
          </cell>
          <cell r="M17" t="str">
            <v/>
          </cell>
          <cell r="O17">
            <v>457.43016666666654</v>
          </cell>
          <cell r="S17">
            <v>0</v>
          </cell>
        </row>
        <row r="18">
          <cell r="C18">
            <v>438.72391666666675</v>
          </cell>
          <cell r="F18">
            <v>0</v>
          </cell>
          <cell r="G18">
            <v>0</v>
          </cell>
          <cell r="I18">
            <v>0</v>
          </cell>
          <cell r="M18" t="str">
            <v/>
          </cell>
          <cell r="O18">
            <v>438.72391666666675</v>
          </cell>
          <cell r="S18">
            <v>0</v>
          </cell>
        </row>
        <row r="19">
          <cell r="C19">
            <v>398.56783333333334</v>
          </cell>
          <cell r="F19">
            <v>0</v>
          </cell>
          <cell r="G19">
            <v>0</v>
          </cell>
          <cell r="I19">
            <v>337.13904166666663</v>
          </cell>
          <cell r="M19" t="str">
            <v/>
          </cell>
          <cell r="O19">
            <v>398.56783333333334</v>
          </cell>
          <cell r="S19">
            <v>0</v>
          </cell>
        </row>
        <row r="20">
          <cell r="C20">
            <v>388.09233333333327</v>
          </cell>
          <cell r="F20">
            <v>0</v>
          </cell>
          <cell r="G20">
            <v>0</v>
          </cell>
          <cell r="I20">
            <v>351.08612500000004</v>
          </cell>
          <cell r="M20" t="str">
            <v/>
          </cell>
          <cell r="O20">
            <v>388.09233333333327</v>
          </cell>
          <cell r="S20">
            <v>0</v>
          </cell>
        </row>
        <row r="21">
          <cell r="C21">
            <v>259.64274999999998</v>
          </cell>
          <cell r="F21">
            <v>208.66720833333332</v>
          </cell>
          <cell r="G21">
            <v>208.66720833333332</v>
          </cell>
          <cell r="I21">
            <v>239.50945833333333</v>
          </cell>
          <cell r="M21">
            <v>177.61343676077078</v>
          </cell>
          <cell r="O21">
            <v>259.64274999999998</v>
          </cell>
          <cell r="S21">
            <v>208.66720833333332</v>
          </cell>
        </row>
        <row r="22">
          <cell r="C22">
            <v>379.36274999999995</v>
          </cell>
          <cell r="F22">
            <v>227.64845833333334</v>
          </cell>
          <cell r="G22">
            <v>227.64845833333334</v>
          </cell>
          <cell r="I22">
            <v>248.38487499999997</v>
          </cell>
          <cell r="M22">
            <v>0.45556642803968356</v>
          </cell>
          <cell r="O22">
            <v>379.36274999999995</v>
          </cell>
          <cell r="S22">
            <v>227.64845833333334</v>
          </cell>
        </row>
        <row r="23">
          <cell r="C23">
            <v>329.72883333333334</v>
          </cell>
          <cell r="F23">
            <v>271.93804166666661</v>
          </cell>
          <cell r="G23">
            <v>271.93804166666661</v>
          </cell>
          <cell r="I23">
            <v>282.23825000000005</v>
          </cell>
          <cell r="M23">
            <v>0</v>
          </cell>
          <cell r="O23">
            <v>329.72883333333334</v>
          </cell>
          <cell r="S23">
            <v>271.93804166666661</v>
          </cell>
        </row>
        <row r="24">
          <cell r="C24">
            <v>397.07133333333331</v>
          </cell>
          <cell r="F24">
            <v>285.98416666666662</v>
          </cell>
          <cell r="G24">
            <v>285.98416666666662</v>
          </cell>
          <cell r="I24">
            <v>350.70574999999991</v>
          </cell>
          <cell r="M24">
            <v>0</v>
          </cell>
          <cell r="O24">
            <v>397.07133333333331</v>
          </cell>
          <cell r="S24">
            <v>285.98416666666662</v>
          </cell>
        </row>
        <row r="25">
          <cell r="C25">
            <v>449.19941666666659</v>
          </cell>
          <cell r="F25">
            <v>349.88770833333336</v>
          </cell>
          <cell r="G25">
            <v>349.88770833333336</v>
          </cell>
          <cell r="I25">
            <v>342.84466666666668</v>
          </cell>
          <cell r="M25">
            <v>10.830168022361677</v>
          </cell>
          <cell r="O25">
            <v>449.19941666666659</v>
          </cell>
          <cell r="S25">
            <v>349.88770833333336</v>
          </cell>
        </row>
        <row r="26">
          <cell r="C26">
            <v>363.89891666666659</v>
          </cell>
          <cell r="F26">
            <v>273.64635416666664</v>
          </cell>
          <cell r="G26">
            <v>273.64635416666664</v>
          </cell>
          <cell r="I26">
            <v>269.55908333333332</v>
          </cell>
          <cell r="M26">
            <v>6.8021068701147129</v>
          </cell>
          <cell r="O26">
            <v>363.89891666666659</v>
          </cell>
          <cell r="S26">
            <v>273.64635416666664</v>
          </cell>
        </row>
        <row r="27">
          <cell r="C27">
            <v>330.22766666666666</v>
          </cell>
          <cell r="F27">
            <v>259.91658333333334</v>
          </cell>
          <cell r="G27">
            <v>259.91658333333334</v>
          </cell>
          <cell r="I27">
            <v>257.26029166666666</v>
          </cell>
          <cell r="M27">
            <v>1.7464110217204525</v>
          </cell>
          <cell r="O27">
            <v>330.22766666666666</v>
          </cell>
          <cell r="S27">
            <v>259.91658333333334</v>
          </cell>
        </row>
        <row r="28">
          <cell r="C28">
            <v>290.32099999999997</v>
          </cell>
          <cell r="F28">
            <v>231.38903000000002</v>
          </cell>
          <cell r="G28">
            <v>231.38903000000002</v>
          </cell>
          <cell r="I28">
            <v>243.44000000000003</v>
          </cell>
          <cell r="M28">
            <v>2.5898012705154798</v>
          </cell>
          <cell r="O28">
            <v>290.32099999999997</v>
          </cell>
          <cell r="S28">
            <v>227.72616666666667</v>
          </cell>
        </row>
        <row r="29">
          <cell r="C29">
            <v>316.50975</v>
          </cell>
          <cell r="F29">
            <v>248.57844999999998</v>
          </cell>
          <cell r="G29">
            <v>248.57844999999998</v>
          </cell>
          <cell r="I29">
            <v>289.59216666666663</v>
          </cell>
          <cell r="M29">
            <v>1.4004386720718334</v>
          </cell>
          <cell r="O29">
            <v>316.50975</v>
          </cell>
          <cell r="S29">
            <v>240.58541666666665</v>
          </cell>
        </row>
        <row r="30">
          <cell r="C30">
            <v>282.58908333333329</v>
          </cell>
          <cell r="F30">
            <v>238.4424625</v>
          </cell>
          <cell r="G30">
            <v>238.4424625</v>
          </cell>
          <cell r="I30">
            <v>313.93616666666662</v>
          </cell>
          <cell r="M30">
            <v>1.6075145971934954</v>
          </cell>
          <cell r="O30">
            <v>282.58908333333329</v>
          </cell>
          <cell r="S30">
            <v>231.6840277777778</v>
          </cell>
        </row>
        <row r="31">
          <cell r="C31">
            <v>287.32799999999997</v>
          </cell>
          <cell r="F31">
            <v>242.59049833333336</v>
          </cell>
          <cell r="G31">
            <v>242.59049833333336</v>
          </cell>
          <cell r="I31">
            <v>251.55466666666669</v>
          </cell>
          <cell r="M31">
            <v>2.2893682874820862</v>
          </cell>
          <cell r="O31">
            <v>287.32799999999997</v>
          </cell>
          <cell r="S31">
            <v>237.18333333333337</v>
          </cell>
        </row>
        <row r="32">
          <cell r="C32">
            <v>294.81049999999999</v>
          </cell>
          <cell r="F32">
            <v>260.82262166666663</v>
          </cell>
          <cell r="G32">
            <v>260.82262166666663</v>
          </cell>
          <cell r="I32">
            <v>262.20516666666663</v>
          </cell>
          <cell r="M32">
            <v>2.2296506818217949</v>
          </cell>
          <cell r="O32">
            <v>294.81049999999999</v>
          </cell>
          <cell r="S32">
            <v>248.83750000000001</v>
          </cell>
        </row>
        <row r="33">
          <cell r="C33">
            <v>236.19758333333334</v>
          </cell>
          <cell r="F33">
            <v>187.74860541666666</v>
          </cell>
          <cell r="G33">
            <v>187.74860541666666</v>
          </cell>
          <cell r="I33">
            <v>193.23049999999998</v>
          </cell>
          <cell r="M33">
            <v>1.2074078173779685</v>
          </cell>
          <cell r="O33">
            <v>236.19758333333334</v>
          </cell>
          <cell r="S33">
            <v>179.55629791666669</v>
          </cell>
        </row>
        <row r="34">
          <cell r="C34">
            <v>253.15791666666667</v>
          </cell>
          <cell r="F34">
            <v>225.44410249999996</v>
          </cell>
          <cell r="G34">
            <v>225.44410249999996</v>
          </cell>
          <cell r="I34">
            <v>232.53591666666668</v>
          </cell>
          <cell r="M34">
            <v>1.6457078762715345</v>
          </cell>
          <cell r="O34">
            <v>253.15791666666667</v>
          </cell>
          <cell r="S34">
            <v>207.91555083333333</v>
          </cell>
        </row>
        <row r="35">
          <cell r="C35">
            <v>405.55149999999998</v>
          </cell>
          <cell r="F35">
            <v>326.65212749999995</v>
          </cell>
          <cell r="G35">
            <v>326.65212749999995</v>
          </cell>
          <cell r="I35">
            <v>324.84025000000003</v>
          </cell>
          <cell r="M35">
            <v>5.7580001682463546</v>
          </cell>
          <cell r="O35">
            <v>405.55149999999998</v>
          </cell>
          <cell r="S35">
            <v>312.21119249999998</v>
          </cell>
        </row>
        <row r="36">
          <cell r="C36">
            <v>298.42704166666664</v>
          </cell>
          <cell r="F36">
            <v>291.41280416666672</v>
          </cell>
          <cell r="G36">
            <v>291.41280416666672</v>
          </cell>
          <cell r="I36">
            <v>311.40033333333338</v>
          </cell>
          <cell r="M36">
            <v>0</v>
          </cell>
          <cell r="O36">
            <v>298.42704166666664</v>
          </cell>
          <cell r="S36">
            <v>281.31604458333334</v>
          </cell>
        </row>
        <row r="37">
          <cell r="C37">
            <v>350.18099999999998</v>
          </cell>
          <cell r="F37">
            <v>301.92841666666664</v>
          </cell>
          <cell r="G37">
            <v>301.92841666666664</v>
          </cell>
          <cell r="I37">
            <v>297.70683333333335</v>
          </cell>
          <cell r="M37">
            <v>1.3136140763266486</v>
          </cell>
          <cell r="O37">
            <v>350.18099999999998</v>
          </cell>
          <cell r="S37">
            <v>290.09993437499998</v>
          </cell>
        </row>
        <row r="38">
          <cell r="C38">
            <v>456.43249999999989</v>
          </cell>
          <cell r="F38">
            <v>399.29716750000006</v>
          </cell>
          <cell r="G38">
            <v>399.29716750000006</v>
          </cell>
          <cell r="I38">
            <v>400.66166666666663</v>
          </cell>
          <cell r="M38">
            <v>4.2346108775014999</v>
          </cell>
          <cell r="O38">
            <v>456.43249999999989</v>
          </cell>
          <cell r="S38">
            <v>374.39724739583329</v>
          </cell>
        </row>
        <row r="39">
          <cell r="C39">
            <v>858.86629166666671</v>
          </cell>
          <cell r="F39">
            <v>599.69297979166652</v>
          </cell>
          <cell r="G39">
            <v>599.69297979166652</v>
          </cell>
          <cell r="I39">
            <v>552.30450000000008</v>
          </cell>
          <cell r="M39">
            <v>8.3352642781597606</v>
          </cell>
          <cell r="O39">
            <v>858.86629166666671</v>
          </cell>
          <cell r="S39">
            <v>572.1285350833333</v>
          </cell>
        </row>
        <row r="40">
          <cell r="C40">
            <v>864.60287500000004</v>
          </cell>
          <cell r="F40">
            <v>672.8068566666667</v>
          </cell>
          <cell r="G40">
            <v>672.8068566666667</v>
          </cell>
          <cell r="I40">
            <v>658.30233333333342</v>
          </cell>
          <cell r="M40">
            <v>3.7375260507580301</v>
          </cell>
          <cell r="O40">
            <v>864.60287500000004</v>
          </cell>
          <cell r="S40">
            <v>643.26507187499999</v>
          </cell>
        </row>
        <row r="41">
          <cell r="C41">
            <v>973.7226666666669</v>
          </cell>
          <cell r="F41">
            <v>822.00201249999998</v>
          </cell>
          <cell r="G41">
            <v>822.00201249999998</v>
          </cell>
          <cell r="I41">
            <v>838.85366666666653</v>
          </cell>
          <cell r="M41">
            <v>0</v>
          </cell>
          <cell r="O41">
            <v>973.7226666666669</v>
          </cell>
          <cell r="S41">
            <v>806.42473333333328</v>
          </cell>
        </row>
        <row r="42">
          <cell r="C42">
            <v>1079.4753333333335</v>
          </cell>
          <cell r="F42">
            <v>854.79781624999998</v>
          </cell>
          <cell r="G42">
            <v>854.79781624999998</v>
          </cell>
          <cell r="I42">
            <v>881.20208333333346</v>
          </cell>
          <cell r="M42">
            <v>0</v>
          </cell>
          <cell r="O42">
            <v>1079.4753333333335</v>
          </cell>
          <cell r="S42">
            <v>835.13830291666682</v>
          </cell>
        </row>
        <row r="43">
          <cell r="C43">
            <v>1065.7574166666666</v>
          </cell>
          <cell r="F43">
            <v>932.9398262499999</v>
          </cell>
          <cell r="G43">
            <v>932.9398262499999</v>
          </cell>
          <cell r="I43">
            <v>923.55049999999983</v>
          </cell>
          <cell r="M43">
            <v>0</v>
          </cell>
          <cell r="O43">
            <v>1065.7574166666666</v>
          </cell>
          <cell r="S43">
            <v>915.12275958333328</v>
          </cell>
        </row>
        <row r="44">
          <cell r="C44">
            <v>678.46321666666665</v>
          </cell>
          <cell r="F44">
            <v>670.55061875000001</v>
          </cell>
          <cell r="G44">
            <v>670.55061875000001</v>
          </cell>
          <cell r="I44">
            <v>672.46242666666672</v>
          </cell>
          <cell r="M44">
            <v>0</v>
          </cell>
          <cell r="O44">
            <v>678.46321666666665</v>
          </cell>
          <cell r="S44">
            <v>641.71936541666662</v>
          </cell>
        </row>
        <row r="45">
          <cell r="C45">
            <v>969.35787500000015</v>
          </cell>
          <cell r="F45">
            <v>823.44458750000013</v>
          </cell>
          <cell r="G45">
            <v>823.44458750000013</v>
          </cell>
          <cell r="I45">
            <v>835.17670833333341</v>
          </cell>
          <cell r="M45">
            <v>0</v>
          </cell>
          <cell r="O45">
            <v>969.35787500000015</v>
          </cell>
          <cell r="S45">
            <v>780.49001874999988</v>
          </cell>
        </row>
        <row r="46">
          <cell r="C46">
            <v>1145.3712166666667</v>
          </cell>
          <cell r="F46">
            <v>1090.1956862499999</v>
          </cell>
          <cell r="G46">
            <v>1090.1956862499999</v>
          </cell>
          <cell r="I46">
            <v>1148.4814524999999</v>
          </cell>
          <cell r="M46">
            <v>0</v>
          </cell>
          <cell r="O46">
            <v>1145.3712166666667</v>
          </cell>
          <cell r="S46">
            <v>1067.3330869791666</v>
          </cell>
        </row>
        <row r="47">
          <cell r="C47">
            <v>1291.0305500000002</v>
          </cell>
          <cell r="F47">
            <v>1251.1225199999999</v>
          </cell>
          <cell r="G47">
            <v>1251.1225199999999</v>
          </cell>
          <cell r="I47">
            <v>1220.4458666666669</v>
          </cell>
          <cell r="M47">
            <v>0</v>
          </cell>
          <cell r="O47">
            <v>1291.0305500000002</v>
          </cell>
          <cell r="S47">
            <v>1204.7160843958334</v>
          </cell>
        </row>
        <row r="48">
          <cell r="C48">
            <v>1330.8125083333334</v>
          </cell>
          <cell r="F48">
            <v>1188.4464324999999</v>
          </cell>
          <cell r="G48">
            <v>1188.4464324999999</v>
          </cell>
          <cell r="I48">
            <v>1230.3863333333331</v>
          </cell>
          <cell r="M48">
            <v>0</v>
          </cell>
          <cell r="O48">
            <v>1330.8125083333334</v>
          </cell>
          <cell r="S48">
            <v>1147.4139209427083</v>
          </cell>
        </row>
        <row r="49">
          <cell r="C49">
            <v>1373.9117083333333</v>
          </cell>
          <cell r="F49">
            <v>1072.8278425000001</v>
          </cell>
          <cell r="G49">
            <v>1072.8278425000001</v>
          </cell>
          <cell r="I49">
            <v>1056.7426099999998</v>
          </cell>
          <cell r="M49">
            <v>0</v>
          </cell>
          <cell r="O49">
            <v>1373.9117083333333</v>
          </cell>
          <cell r="S49">
            <v>1051.2773537708333</v>
          </cell>
        </row>
        <row r="50">
          <cell r="C50">
            <v>705.10091666666665</v>
          </cell>
          <cell r="F50">
            <v>721.76835833333325</v>
          </cell>
          <cell r="G50">
            <v>721.76835833333325</v>
          </cell>
          <cell r="I50">
            <v>722.56795750000003</v>
          </cell>
          <cell r="M50">
            <v>0</v>
          </cell>
          <cell r="O50">
            <v>705.10091666666665</v>
          </cell>
          <cell r="S50">
            <v>693.78493416666663</v>
          </cell>
        </row>
        <row r="51">
          <cell r="C51">
            <v>639.75375000000008</v>
          </cell>
          <cell r="F51">
            <v>587.72277083333336</v>
          </cell>
          <cell r="G51">
            <v>587.72277083333336</v>
          </cell>
          <cell r="I51">
            <v>622.95281666666676</v>
          </cell>
          <cell r="M51">
            <v>0</v>
          </cell>
          <cell r="O51">
            <v>639.75375000000008</v>
          </cell>
          <cell r="S51">
            <v>560.75421083333333</v>
          </cell>
        </row>
        <row r="52">
          <cell r="C52">
            <v>830.93162500000005</v>
          </cell>
          <cell r="F52">
            <v>682.92006666666657</v>
          </cell>
          <cell r="G52">
            <v>682.92006666666657</v>
          </cell>
          <cell r="I52">
            <v>681.33023583333329</v>
          </cell>
          <cell r="M52">
            <v>0</v>
          </cell>
          <cell r="O52">
            <v>830.93162500000005</v>
          </cell>
          <cell r="S52">
            <v>641.36378333333323</v>
          </cell>
        </row>
        <row r="53">
          <cell r="C53">
            <v>807.61116666666669</v>
          </cell>
          <cell r="F53">
            <v>688.38666666666666</v>
          </cell>
          <cell r="G53">
            <v>688.38666666666666</v>
          </cell>
          <cell r="I53">
            <v>697.10058333333336</v>
          </cell>
          <cell r="M53">
            <v>0</v>
          </cell>
          <cell r="O53">
            <v>807.61116666666669</v>
          </cell>
          <cell r="S53">
            <v>652.95499999999993</v>
          </cell>
        </row>
        <row r="54">
          <cell r="C54">
            <v>877.69724999999983</v>
          </cell>
          <cell r="F54">
            <v>721.79366666666658</v>
          </cell>
          <cell r="G54">
            <v>721.79366666666658</v>
          </cell>
          <cell r="I54">
            <v>732.34866666666676</v>
          </cell>
          <cell r="M54">
            <v>0</v>
          </cell>
          <cell r="O54">
            <v>877.69724999999983</v>
          </cell>
          <cell r="S54">
            <v>685.34966666666651</v>
          </cell>
        </row>
        <row r="55">
          <cell r="C55">
            <v>900.2596592838928</v>
          </cell>
          <cell r="F55">
            <v>832.95556236147559</v>
          </cell>
          <cell r="G55">
            <v>832.95556236147559</v>
          </cell>
          <cell r="I55">
            <v>871.91472152209269</v>
          </cell>
          <cell r="M55">
            <v>0</v>
          </cell>
          <cell r="O55">
            <v>900.2596592838928</v>
          </cell>
          <cell r="S55">
            <v>805.01767087467044</v>
          </cell>
        </row>
        <row r="56">
          <cell r="C56">
            <v>976.164684939773</v>
          </cell>
          <cell r="F56">
            <v>885.60881209777074</v>
          </cell>
          <cell r="G56">
            <v>885.60881209777074</v>
          </cell>
          <cell r="I56">
            <v>922.77617865341529</v>
          </cell>
          <cell r="M56">
            <v>0</v>
          </cell>
          <cell r="O56">
            <v>976.164684939773</v>
          </cell>
          <cell r="S56">
            <v>857.04341547479362</v>
          </cell>
        </row>
        <row r="57">
          <cell r="C57">
            <v>1049.2381109883852</v>
          </cell>
          <cell r="F57">
            <v>948.70905891817063</v>
          </cell>
          <cell r="G57">
            <v>948.70905891817063</v>
          </cell>
          <cell r="I57">
            <v>968.7649267491928</v>
          </cell>
          <cell r="M57">
            <v>0</v>
          </cell>
          <cell r="O57">
            <v>1049.2381109883852</v>
          </cell>
          <cell r="S57">
            <v>919.49921534944633</v>
          </cell>
        </row>
        <row r="58">
          <cell r="C58">
            <v>1093.9846115727887</v>
          </cell>
          <cell r="F58">
            <v>992.95515231134004</v>
          </cell>
          <cell r="G58">
            <v>992.95515231134004</v>
          </cell>
          <cell r="I58">
            <v>1008.5540653672599</v>
          </cell>
          <cell r="M58">
            <v>0</v>
          </cell>
          <cell r="O58">
            <v>1093.9846115727887</v>
          </cell>
          <cell r="S58">
            <v>963.07823328709219</v>
          </cell>
        </row>
        <row r="59">
          <cell r="C59">
            <v>1133.1065443849232</v>
          </cell>
          <cell r="F59">
            <v>1032.6445293157167</v>
          </cell>
          <cell r="G59">
            <v>1032.6445293157167</v>
          </cell>
          <cell r="I59">
            <v>1050.4598600402942</v>
          </cell>
          <cell r="M59">
            <v>0</v>
          </cell>
          <cell r="O59">
            <v>1133.1065443849232</v>
          </cell>
          <cell r="S59">
            <v>1002.0849905512301</v>
          </cell>
        </row>
        <row r="60">
          <cell r="C60">
            <v>1170.5107915861638</v>
          </cell>
          <cell r="F60">
            <v>1069.4999599553346</v>
          </cell>
          <cell r="G60">
            <v>1069.4999599553346</v>
          </cell>
          <cell r="I60">
            <v>1089.4201382192723</v>
          </cell>
          <cell r="M60">
            <v>0</v>
          </cell>
          <cell r="O60">
            <v>1170.5107915861638</v>
          </cell>
          <cell r="S60">
            <v>1038.2304241754616</v>
          </cell>
        </row>
        <row r="61">
          <cell r="C61">
            <v>1201.9195671155323</v>
          </cell>
          <cell r="F61">
            <v>1096.9233623891776</v>
          </cell>
          <cell r="G61">
            <v>1096.9233623891776</v>
          </cell>
          <cell r="I61">
            <v>1118.7005000918737</v>
          </cell>
          <cell r="M61">
            <v>0</v>
          </cell>
          <cell r="O61">
            <v>1201.9195671155323</v>
          </cell>
          <cell r="S61">
            <v>1064.9993173743253</v>
          </cell>
        </row>
        <row r="62">
          <cell r="C62">
            <v>1238.0380960679843</v>
          </cell>
          <cell r="F62">
            <v>1127.879233470866</v>
          </cell>
          <cell r="G62">
            <v>1127.879233470866</v>
          </cell>
          <cell r="I62">
            <v>1151.4550003657469</v>
          </cell>
          <cell r="M62">
            <v>0</v>
          </cell>
          <cell r="O62">
            <v>1238.0380960679843</v>
          </cell>
          <cell r="S62">
            <v>1095.2797814142543</v>
          </cell>
        </row>
        <row r="63">
          <cell r="C63">
            <v>1276.7692079563185</v>
          </cell>
          <cell r="F63">
            <v>1161.087084332753</v>
          </cell>
          <cell r="G63">
            <v>1161.087084332753</v>
          </cell>
          <cell r="I63">
            <v>1186.8222246456908</v>
          </cell>
          <cell r="M63">
            <v>0</v>
          </cell>
          <cell r="O63">
            <v>1276.7692079563185</v>
          </cell>
          <cell r="S63">
            <v>1127.8165422770739</v>
          </cell>
        </row>
        <row r="64">
          <cell r="C64">
            <v>1320.9987612508487</v>
          </cell>
          <cell r="F64">
            <v>1199.1490620037912</v>
          </cell>
          <cell r="G64">
            <v>1199.1490620037912</v>
          </cell>
          <cell r="I64">
            <v>1227.1221531157444</v>
          </cell>
          <cell r="M64">
            <v>0</v>
          </cell>
          <cell r="O64">
            <v>1320.9987612508487</v>
          </cell>
          <cell r="S64">
            <v>1165.1899664791706</v>
          </cell>
        </row>
        <row r="65">
          <cell r="C65">
            <v>1359.4489643412628</v>
          </cell>
          <cell r="F65">
            <v>1231.6319179406121</v>
          </cell>
          <cell r="G65">
            <v>1231.6319179406121</v>
          </cell>
          <cell r="I65">
            <v>1260.6892248501217</v>
          </cell>
          <cell r="M65">
            <v>0</v>
          </cell>
          <cell r="O65">
            <v>1359.4489643412628</v>
          </cell>
          <cell r="S65">
            <v>1196.9600526678246</v>
          </cell>
        </row>
        <row r="66">
          <cell r="C66">
            <v>1385.9021629522019</v>
          </cell>
          <cell r="F66">
            <v>1257.0577016357722</v>
          </cell>
          <cell r="G66">
            <v>1257.0577016357722</v>
          </cell>
          <cell r="I66">
            <v>1288.0629061032009</v>
          </cell>
          <cell r="M66">
            <v>0</v>
          </cell>
          <cell r="O66">
            <v>1385.9021629522019</v>
          </cell>
          <cell r="S66">
            <v>1221.6479179304088</v>
          </cell>
        </row>
        <row r="67">
          <cell r="C67">
            <v>1413.5739665632168</v>
          </cell>
          <cell r="F67">
            <v>1283.2674026390744</v>
          </cell>
          <cell r="G67">
            <v>1283.2674026390744</v>
          </cell>
          <cell r="I67">
            <v>1315.5021582729073</v>
          </cell>
          <cell r="M67">
            <v>0</v>
          </cell>
          <cell r="O67">
            <v>1413.5739665632168</v>
          </cell>
          <cell r="S67">
            <v>1247.1026564008039</v>
          </cell>
        </row>
        <row r="68">
          <cell r="C68">
            <v>1441.0154465415264</v>
          </cell>
          <cell r="F68">
            <v>1309.5155063036148</v>
          </cell>
          <cell r="G68">
            <v>1309.5155063036148</v>
          </cell>
          <cell r="I68">
            <v>1344.0819922996805</v>
          </cell>
          <cell r="M68">
            <v>0</v>
          </cell>
          <cell r="O68">
            <v>1441.0154465415264</v>
          </cell>
          <cell r="S68">
            <v>1272.5748696697674</v>
          </cell>
        </row>
        <row r="69">
          <cell r="C69">
            <v>1468.902819725402</v>
          </cell>
          <cell r="F69">
            <v>1336.9314753473277</v>
          </cell>
          <cell r="G69">
            <v>1336.9314753473277</v>
          </cell>
          <cell r="I69">
            <v>1373.5065880542898</v>
          </cell>
          <cell r="M69">
            <v>0</v>
          </cell>
          <cell r="O69">
            <v>1468.902819725402</v>
          </cell>
          <cell r="S69">
            <v>1299.1978480068458</v>
          </cell>
        </row>
        <row r="70">
          <cell r="C70">
            <v>1498.7991176720041</v>
          </cell>
          <cell r="F70">
            <v>1364.7079649373188</v>
          </cell>
          <cell r="G70">
            <v>1364.7079649373188</v>
          </cell>
          <cell r="I70">
            <v>1402.9704389953442</v>
          </cell>
          <cell r="M70">
            <v>0</v>
          </cell>
          <cell r="O70">
            <v>1498.7991176720041</v>
          </cell>
          <cell r="S70">
            <v>1326.1672829585559</v>
          </cell>
        </row>
        <row r="71">
          <cell r="C71">
            <v>1527.7059200093713</v>
          </cell>
          <cell r="F71">
            <v>1392.6528546381314</v>
          </cell>
          <cell r="G71">
            <v>1392.6528546381314</v>
          </cell>
          <cell r="I71">
            <v>1433.6361605218647</v>
          </cell>
          <cell r="M71">
            <v>0</v>
          </cell>
          <cell r="O71">
            <v>1527.7059200093713</v>
          </cell>
          <cell r="S71">
            <v>1353.2848276434624</v>
          </cell>
        </row>
        <row r="72">
          <cell r="C72">
            <v>1560.2697571559343</v>
          </cell>
          <cell r="F72">
            <v>1422.2110503547553</v>
          </cell>
          <cell r="G72">
            <v>1422.2110503547553</v>
          </cell>
          <cell r="I72">
            <v>1464.8721133583156</v>
          </cell>
          <cell r="M72">
            <v>0</v>
          </cell>
          <cell r="O72">
            <v>1560.2697571559343</v>
          </cell>
          <cell r="S72">
            <v>1382.000848676131</v>
          </cell>
        </row>
        <row r="73">
          <cell r="C73">
            <v>1593.674651994083</v>
          </cell>
          <cell r="F73">
            <v>1452.2384197008089</v>
          </cell>
          <cell r="G73">
            <v>1452.2384197008089</v>
          </cell>
          <cell r="I73">
            <v>1497.6209061147636</v>
          </cell>
          <cell r="M73">
            <v>0</v>
          </cell>
          <cell r="O73">
            <v>1593.674651994083</v>
          </cell>
          <cell r="S73">
            <v>1411.1634429932774</v>
          </cell>
        </row>
        <row r="74">
          <cell r="C74">
            <v>1628.9043830183487</v>
          </cell>
          <cell r="F74">
            <v>1483.3414975898777</v>
          </cell>
          <cell r="G74">
            <v>1483.3414975898777</v>
          </cell>
          <cell r="I74">
            <v>1530.5091993492142</v>
          </cell>
          <cell r="M74">
            <v>0</v>
          </cell>
          <cell r="O74">
            <v>1628.9043830183487</v>
          </cell>
          <cell r="S74">
            <v>1441.3811228766663</v>
          </cell>
        </row>
        <row r="75">
          <cell r="C75">
            <v>1664.18572827239</v>
          </cell>
          <cell r="F75">
            <v>1514.4773681199579</v>
          </cell>
          <cell r="G75">
            <v>1514.4773681199579</v>
          </cell>
          <cell r="I75">
            <v>1564.716920530351</v>
          </cell>
          <cell r="M75">
            <v>0</v>
          </cell>
          <cell r="O75">
            <v>1664.18572827239</v>
          </cell>
          <cell r="S75">
            <v>1471.6167598500042</v>
          </cell>
        </row>
        <row r="76">
          <cell r="C76"/>
          <cell r="F76"/>
          <cell r="G76"/>
          <cell r="I76"/>
          <cell r="M76"/>
          <cell r="O76"/>
          <cell r="S76"/>
        </row>
        <row r="77">
          <cell r="C77"/>
          <cell r="F77"/>
          <cell r="G77"/>
          <cell r="I77"/>
          <cell r="M77"/>
          <cell r="O77"/>
          <cell r="S77"/>
        </row>
        <row r="78">
          <cell r="C78"/>
          <cell r="F78"/>
          <cell r="G78"/>
          <cell r="I78"/>
          <cell r="M78"/>
          <cell r="O78"/>
          <cell r="S78"/>
        </row>
        <row r="79">
          <cell r="C79"/>
          <cell r="F79"/>
          <cell r="G79"/>
          <cell r="I79"/>
          <cell r="M79"/>
          <cell r="O79"/>
          <cell r="S79"/>
        </row>
        <row r="80">
          <cell r="C80"/>
          <cell r="F80"/>
          <cell r="G80"/>
          <cell r="I80"/>
          <cell r="M80"/>
          <cell r="O80"/>
          <cell r="S80"/>
        </row>
        <row r="81">
          <cell r="C81">
            <v>-1.4965000000000002</v>
          </cell>
          <cell r="F81">
            <v>0</v>
          </cell>
          <cell r="G81">
            <v>0</v>
          </cell>
          <cell r="I81">
            <v>0</v>
          </cell>
          <cell r="M81" t="str">
            <v/>
          </cell>
          <cell r="O81">
            <v>-1.4965000000000002</v>
          </cell>
          <cell r="S81"/>
        </row>
        <row r="82">
          <cell r="C82">
            <v>-1.4965000000000002</v>
          </cell>
          <cell r="F82">
            <v>0</v>
          </cell>
          <cell r="G82">
            <v>0</v>
          </cell>
          <cell r="I82">
            <v>0</v>
          </cell>
          <cell r="M82" t="str">
            <v/>
          </cell>
          <cell r="O82">
            <v>-1.4965000000000002</v>
          </cell>
          <cell r="S82"/>
        </row>
        <row r="83">
          <cell r="C83">
            <v>-1.4965000000000002</v>
          </cell>
          <cell r="F83">
            <v>0</v>
          </cell>
          <cell r="G83">
            <v>0</v>
          </cell>
          <cell r="I83">
            <v>0</v>
          </cell>
          <cell r="M83" t="str">
            <v/>
          </cell>
          <cell r="O83">
            <v>-1.4965000000000002</v>
          </cell>
          <cell r="S83"/>
        </row>
        <row r="84">
          <cell r="C84">
            <v>492.3485</v>
          </cell>
          <cell r="F84">
            <v>0</v>
          </cell>
          <cell r="G84">
            <v>0</v>
          </cell>
          <cell r="I84">
            <v>0</v>
          </cell>
          <cell r="M84" t="str">
            <v/>
          </cell>
          <cell r="O84">
            <v>492.3485</v>
          </cell>
          <cell r="S84"/>
        </row>
        <row r="85">
          <cell r="C85">
            <v>537.24349999999993</v>
          </cell>
          <cell r="F85">
            <v>0</v>
          </cell>
          <cell r="G85">
            <v>0</v>
          </cell>
          <cell r="I85">
            <v>0</v>
          </cell>
          <cell r="M85" t="str">
            <v/>
          </cell>
          <cell r="O85">
            <v>537.24349999999993</v>
          </cell>
          <cell r="S85"/>
        </row>
        <row r="86">
          <cell r="C86">
            <v>562.18516666666665</v>
          </cell>
          <cell r="F86">
            <v>0</v>
          </cell>
          <cell r="G86">
            <v>0</v>
          </cell>
          <cell r="I86">
            <v>0</v>
          </cell>
          <cell r="M86" t="str">
            <v/>
          </cell>
          <cell r="O86">
            <v>562.18516666666665</v>
          </cell>
          <cell r="S86"/>
        </row>
        <row r="87">
          <cell r="C87">
            <v>512.30183333333332</v>
          </cell>
          <cell r="F87">
            <v>0</v>
          </cell>
          <cell r="G87">
            <v>0</v>
          </cell>
          <cell r="I87">
            <v>0</v>
          </cell>
          <cell r="M87" t="str">
            <v/>
          </cell>
          <cell r="O87">
            <v>512.30183333333332</v>
          </cell>
          <cell r="S87"/>
        </row>
        <row r="88">
          <cell r="C88">
            <v>462.41849999999999</v>
          </cell>
          <cell r="F88">
            <v>0</v>
          </cell>
          <cell r="G88">
            <v>0</v>
          </cell>
          <cell r="I88">
            <v>0</v>
          </cell>
          <cell r="M88" t="str">
            <v/>
          </cell>
          <cell r="O88">
            <v>462.41849999999999</v>
          </cell>
          <cell r="S88"/>
        </row>
        <row r="89">
          <cell r="C89">
            <v>462.41849999999999</v>
          </cell>
          <cell r="F89">
            <v>0</v>
          </cell>
          <cell r="G89">
            <v>0</v>
          </cell>
          <cell r="I89">
            <v>0</v>
          </cell>
          <cell r="M89" t="str">
            <v/>
          </cell>
          <cell r="O89">
            <v>462.41849999999999</v>
          </cell>
          <cell r="S89"/>
        </row>
        <row r="90">
          <cell r="C90">
            <v>462.41849999999999</v>
          </cell>
          <cell r="F90">
            <v>0</v>
          </cell>
          <cell r="G90">
            <v>0</v>
          </cell>
          <cell r="I90">
            <v>0</v>
          </cell>
          <cell r="M90" t="str">
            <v/>
          </cell>
          <cell r="O90">
            <v>462.41849999999999</v>
          </cell>
          <cell r="S90"/>
        </row>
        <row r="91">
          <cell r="C91">
            <v>462.41849999999999</v>
          </cell>
          <cell r="F91">
            <v>0</v>
          </cell>
          <cell r="G91">
            <v>0</v>
          </cell>
          <cell r="I91">
            <v>0</v>
          </cell>
          <cell r="M91" t="str">
            <v/>
          </cell>
          <cell r="O91">
            <v>462.41849999999999</v>
          </cell>
          <cell r="S91"/>
        </row>
        <row r="92">
          <cell r="C92">
            <v>442.46516666666662</v>
          </cell>
          <cell r="F92">
            <v>0</v>
          </cell>
          <cell r="G92">
            <v>0</v>
          </cell>
          <cell r="I92">
            <v>0</v>
          </cell>
          <cell r="M92" t="str">
            <v/>
          </cell>
          <cell r="O92">
            <v>442.46516666666662</v>
          </cell>
          <cell r="S92"/>
        </row>
        <row r="93">
          <cell r="C93">
            <v>432.48849999999999</v>
          </cell>
          <cell r="F93">
            <v>0</v>
          </cell>
          <cell r="G93">
            <v>0</v>
          </cell>
          <cell r="I93">
            <v>0</v>
          </cell>
          <cell r="M93" t="str">
            <v/>
          </cell>
          <cell r="O93">
            <v>432.48849999999999</v>
          </cell>
          <cell r="S93"/>
        </row>
        <row r="94">
          <cell r="C94">
            <v>437.47683333333333</v>
          </cell>
          <cell r="F94">
            <v>0</v>
          </cell>
          <cell r="G94">
            <v>0</v>
          </cell>
          <cell r="I94">
            <v>0</v>
          </cell>
          <cell r="M94" t="str">
            <v/>
          </cell>
          <cell r="O94">
            <v>437.47683333333333</v>
          </cell>
          <cell r="S94"/>
        </row>
        <row r="95">
          <cell r="C95">
            <v>447.45349999999991</v>
          </cell>
          <cell r="F95">
            <v>0</v>
          </cell>
          <cell r="G95">
            <v>0</v>
          </cell>
          <cell r="I95">
            <v>0</v>
          </cell>
          <cell r="M95" t="str">
            <v/>
          </cell>
          <cell r="O95">
            <v>447.45349999999991</v>
          </cell>
          <cell r="S95"/>
        </row>
        <row r="96">
          <cell r="C96">
            <v>437.47683333333333</v>
          </cell>
          <cell r="F96">
            <v>0</v>
          </cell>
          <cell r="G96">
            <v>0</v>
          </cell>
          <cell r="I96">
            <v>0</v>
          </cell>
          <cell r="M96" t="str">
            <v/>
          </cell>
          <cell r="O96">
            <v>437.47683333333333</v>
          </cell>
          <cell r="S96"/>
        </row>
        <row r="97">
          <cell r="C97">
            <v>422.5118333333333</v>
          </cell>
          <cell r="F97">
            <v>0</v>
          </cell>
          <cell r="G97">
            <v>0</v>
          </cell>
          <cell r="I97">
            <v>372.76749999999998</v>
          </cell>
          <cell r="M97" t="str">
            <v/>
          </cell>
          <cell r="O97">
            <v>422.5118333333333</v>
          </cell>
          <cell r="S97"/>
        </row>
        <row r="98">
          <cell r="C98">
            <v>430.49316666666658</v>
          </cell>
          <cell r="F98">
            <v>0</v>
          </cell>
          <cell r="G98">
            <v>0</v>
          </cell>
          <cell r="I98">
            <v>346.90199999999999</v>
          </cell>
          <cell r="M98" t="str">
            <v/>
          </cell>
          <cell r="O98">
            <v>430.49316666666658</v>
          </cell>
          <cell r="S98"/>
        </row>
        <row r="99">
          <cell r="C99">
            <v>388.59116666666654</v>
          </cell>
          <cell r="F99">
            <v>0</v>
          </cell>
          <cell r="G99">
            <v>0</v>
          </cell>
          <cell r="I99">
            <v>324.58666666666664</v>
          </cell>
          <cell r="M99" t="str">
            <v/>
          </cell>
          <cell r="O99">
            <v>388.59116666666654</v>
          </cell>
          <cell r="S99"/>
        </row>
        <row r="100">
          <cell r="C100">
            <v>352.6751666666666</v>
          </cell>
          <cell r="F100">
            <v>0</v>
          </cell>
          <cell r="G100">
            <v>0</v>
          </cell>
          <cell r="I100">
            <v>304.29999999999995</v>
          </cell>
          <cell r="M100" t="str">
            <v/>
          </cell>
          <cell r="O100">
            <v>352.6751666666666</v>
          </cell>
          <cell r="S100"/>
        </row>
        <row r="101">
          <cell r="C101">
            <v>348.68450000000001</v>
          </cell>
          <cell r="F101">
            <v>0</v>
          </cell>
          <cell r="G101">
            <v>0</v>
          </cell>
          <cell r="I101">
            <v>306.83583333333331</v>
          </cell>
          <cell r="M101" t="str">
            <v/>
          </cell>
          <cell r="O101">
            <v>348.68450000000001</v>
          </cell>
          <cell r="S101"/>
        </row>
        <row r="102">
          <cell r="C102">
            <v>405.55149999999986</v>
          </cell>
          <cell r="F102">
            <v>0</v>
          </cell>
          <cell r="G102">
            <v>0</v>
          </cell>
          <cell r="I102">
            <v>370.23166666666674</v>
          </cell>
          <cell r="M102" t="str">
            <v/>
          </cell>
          <cell r="O102">
            <v>405.55149999999986</v>
          </cell>
          <cell r="S102"/>
        </row>
        <row r="103">
          <cell r="C103">
            <v>436.47916666666657</v>
          </cell>
          <cell r="F103">
            <v>0</v>
          </cell>
          <cell r="G103">
            <v>0</v>
          </cell>
          <cell r="I103">
            <v>377.33200000000005</v>
          </cell>
          <cell r="M103" t="str">
            <v/>
          </cell>
          <cell r="O103">
            <v>436.47916666666657</v>
          </cell>
          <cell r="S103"/>
        </row>
        <row r="104">
          <cell r="C104">
            <v>361.6541666666667</v>
          </cell>
          <cell r="F104">
            <v>0</v>
          </cell>
          <cell r="G104">
            <v>0</v>
          </cell>
          <cell r="I104">
            <v>349.94499999999999</v>
          </cell>
          <cell r="M104" t="str">
            <v/>
          </cell>
          <cell r="O104">
            <v>361.6541666666667</v>
          </cell>
          <cell r="S104"/>
        </row>
        <row r="105">
          <cell r="C105">
            <v>312.76849999999996</v>
          </cell>
          <cell r="F105">
            <v>226.25649999999999</v>
          </cell>
          <cell r="G105">
            <v>226.25649999999999</v>
          </cell>
          <cell r="I105">
            <v>287.05633333333338</v>
          </cell>
          <cell r="M105">
            <v>379.67986546218549</v>
          </cell>
          <cell r="O105">
            <v>312.76849999999996</v>
          </cell>
          <cell r="S105"/>
        </row>
        <row r="106">
          <cell r="C106">
            <v>232.95516666666666</v>
          </cell>
          <cell r="F106">
            <v>199.42966666666666</v>
          </cell>
          <cell r="G106">
            <v>199.42966666666666</v>
          </cell>
          <cell r="I106">
            <v>213.51716666666667</v>
          </cell>
          <cell r="M106">
            <v>330.77388158089764</v>
          </cell>
          <cell r="O106">
            <v>232.95516666666666</v>
          </cell>
          <cell r="S106"/>
        </row>
        <row r="107">
          <cell r="C107">
            <v>227.96683333333331</v>
          </cell>
          <cell r="F107">
            <v>204.49133333333336</v>
          </cell>
          <cell r="G107">
            <v>204.49133333333336</v>
          </cell>
          <cell r="I107">
            <v>225.68916666666667</v>
          </cell>
          <cell r="M107">
            <v>0</v>
          </cell>
          <cell r="O107">
            <v>227.96683333333331</v>
          </cell>
          <cell r="S107"/>
        </row>
        <row r="108">
          <cell r="C108">
            <v>264.88049999999998</v>
          </cell>
          <cell r="F108">
            <v>204.49133333333336</v>
          </cell>
          <cell r="G108">
            <v>204.49133333333336</v>
          </cell>
          <cell r="I108">
            <v>231.77516666666668</v>
          </cell>
          <cell r="M108">
            <v>0</v>
          </cell>
          <cell r="O108">
            <v>264.88049999999998</v>
          </cell>
          <cell r="S108"/>
        </row>
        <row r="109">
          <cell r="C109">
            <v>359.65883333333323</v>
          </cell>
          <cell r="F109">
            <v>234.86133333333336</v>
          </cell>
          <cell r="G109">
            <v>234.86133333333336</v>
          </cell>
          <cell r="I109">
            <v>238.36833333333334</v>
          </cell>
          <cell r="M109">
            <v>0</v>
          </cell>
          <cell r="O109">
            <v>359.65883333333323</v>
          </cell>
          <cell r="S109"/>
        </row>
        <row r="110">
          <cell r="C110">
            <v>549.21549999999991</v>
          </cell>
          <cell r="F110">
            <v>252.071</v>
          </cell>
          <cell r="G110">
            <v>252.071</v>
          </cell>
          <cell r="I110">
            <v>270.82700000000006</v>
          </cell>
          <cell r="M110">
            <v>0</v>
          </cell>
          <cell r="O110">
            <v>549.21549999999991</v>
          </cell>
          <cell r="S110"/>
        </row>
        <row r="111">
          <cell r="C111">
            <v>325.73816666666659</v>
          </cell>
          <cell r="F111">
            <v>216.63933333333333</v>
          </cell>
          <cell r="G111">
            <v>216.63933333333333</v>
          </cell>
          <cell r="I111">
            <v>253.58333333333334</v>
          </cell>
          <cell r="M111">
            <v>1.8222657121587342</v>
          </cell>
          <cell r="O111">
            <v>325.73816666666659</v>
          </cell>
          <cell r="S111"/>
        </row>
        <row r="112">
          <cell r="C112">
            <v>282.83849999999995</v>
          </cell>
          <cell r="F112">
            <v>207.02216666666666</v>
          </cell>
          <cell r="G112">
            <v>207.02216666666666</v>
          </cell>
          <cell r="I112">
            <v>230.76083333333335</v>
          </cell>
          <cell r="M112">
            <v>0</v>
          </cell>
          <cell r="O112">
            <v>282.83849999999995</v>
          </cell>
          <cell r="S112"/>
        </row>
        <row r="113">
          <cell r="C113">
            <v>285.33266666666663</v>
          </cell>
          <cell r="F113">
            <v>226.25649999999999</v>
          </cell>
          <cell r="G113">
            <v>226.25649999999999</v>
          </cell>
          <cell r="I113">
            <v>238.36833333333334</v>
          </cell>
          <cell r="M113">
            <v>0</v>
          </cell>
          <cell r="O113">
            <v>285.33266666666663</v>
          </cell>
          <cell r="S113"/>
        </row>
        <row r="114">
          <cell r="C114">
            <v>332.72183333333334</v>
          </cell>
          <cell r="F114">
            <v>249.03399999999999</v>
          </cell>
          <cell r="G114">
            <v>249.03399999999999</v>
          </cell>
          <cell r="I114">
            <v>266.76966666666664</v>
          </cell>
          <cell r="M114">
            <v>0</v>
          </cell>
          <cell r="O114">
            <v>332.72183333333334</v>
          </cell>
          <cell r="S114"/>
        </row>
        <row r="115">
          <cell r="C115">
            <v>327.73349999999999</v>
          </cell>
          <cell r="F115">
            <v>276.36700000000002</v>
          </cell>
          <cell r="G115">
            <v>276.36700000000002</v>
          </cell>
          <cell r="I115">
            <v>275.89866666666666</v>
          </cell>
          <cell r="M115">
            <v>0</v>
          </cell>
          <cell r="O115">
            <v>327.73349999999999</v>
          </cell>
          <cell r="S115"/>
        </row>
        <row r="116">
          <cell r="C116">
            <v>373.12733333333335</v>
          </cell>
          <cell r="F116">
            <v>336.09466666666663</v>
          </cell>
          <cell r="G116">
            <v>336.09466666666663</v>
          </cell>
          <cell r="I116">
            <v>347.91633333333334</v>
          </cell>
          <cell r="M116">
            <v>0</v>
          </cell>
          <cell r="O116">
            <v>373.12733333333335</v>
          </cell>
          <cell r="S116"/>
        </row>
        <row r="117">
          <cell r="C117">
            <v>502.32516666666669</v>
          </cell>
          <cell r="F117">
            <v>356.3413333333333</v>
          </cell>
          <cell r="G117">
            <v>356.3413333333333</v>
          </cell>
          <cell r="I117">
            <v>446.30666666666667</v>
          </cell>
          <cell r="M117">
            <v>0</v>
          </cell>
          <cell r="O117">
            <v>502.32516666666669</v>
          </cell>
          <cell r="S117"/>
        </row>
        <row r="118">
          <cell r="C118">
            <v>412.53516666666661</v>
          </cell>
          <cell r="F118">
            <v>305.72466666666662</v>
          </cell>
          <cell r="G118">
            <v>305.72466666666662</v>
          </cell>
          <cell r="I118">
            <v>428.55583333333328</v>
          </cell>
          <cell r="M118">
            <v>0</v>
          </cell>
          <cell r="O118">
            <v>412.53516666666661</v>
          </cell>
          <cell r="S118"/>
        </row>
        <row r="119">
          <cell r="C119">
            <v>290.81983333333329</v>
          </cell>
          <cell r="F119">
            <v>237.89833333333334</v>
          </cell>
          <cell r="G119">
            <v>237.89833333333334</v>
          </cell>
          <cell r="I119">
            <v>271.33416666666665</v>
          </cell>
          <cell r="M119">
            <v>0</v>
          </cell>
          <cell r="O119">
            <v>290.81983333333329</v>
          </cell>
          <cell r="S119"/>
        </row>
        <row r="120">
          <cell r="C120">
            <v>382.60516666666666</v>
          </cell>
          <cell r="F120">
            <v>243.97233333333335</v>
          </cell>
          <cell r="G120">
            <v>243.97233333333335</v>
          </cell>
          <cell r="I120">
            <v>256.62633333333332</v>
          </cell>
          <cell r="M120">
            <v>0</v>
          </cell>
          <cell r="O120">
            <v>382.60516666666666</v>
          </cell>
          <cell r="S120"/>
        </row>
        <row r="121">
          <cell r="C121">
            <v>419.51883333333325</v>
          </cell>
          <cell r="F121">
            <v>299.14449999999994</v>
          </cell>
          <cell r="G121">
            <v>299.14449999999994</v>
          </cell>
          <cell r="I121">
            <v>295.17099999999999</v>
          </cell>
          <cell r="M121">
            <v>0</v>
          </cell>
          <cell r="O121">
            <v>419.51883333333325</v>
          </cell>
          <cell r="S121"/>
        </row>
        <row r="122">
          <cell r="C122">
            <v>402.55849999999992</v>
          </cell>
          <cell r="F122">
            <v>323.94666666666666</v>
          </cell>
          <cell r="G122">
            <v>323.94666666666666</v>
          </cell>
          <cell r="I122">
            <v>305.82149999999996</v>
          </cell>
          <cell r="M122">
            <v>0</v>
          </cell>
          <cell r="O122">
            <v>402.55849999999992</v>
          </cell>
          <cell r="S122"/>
        </row>
        <row r="123">
          <cell r="C123">
            <v>427.50016666666653</v>
          </cell>
          <cell r="F123">
            <v>418.09366666666665</v>
          </cell>
          <cell r="G123">
            <v>418.09366666666665</v>
          </cell>
          <cell r="I123">
            <v>346.90199999999999</v>
          </cell>
          <cell r="M123">
            <v>7.9034780493523344</v>
          </cell>
          <cell r="O123">
            <v>427.50016666666653</v>
          </cell>
          <cell r="S123"/>
        </row>
        <row r="124">
          <cell r="C124">
            <v>547.22016666666661</v>
          </cell>
          <cell r="F124">
            <v>358.36599999999999</v>
          </cell>
          <cell r="G124">
            <v>358.36599999999999</v>
          </cell>
          <cell r="I124">
            <v>423.48416666666662</v>
          </cell>
          <cell r="M124">
            <v>35.41719404009438</v>
          </cell>
          <cell r="O124">
            <v>547.22016666666661</v>
          </cell>
          <cell r="S124"/>
        </row>
        <row r="125">
          <cell r="C125">
            <v>402.55849999999992</v>
          </cell>
          <cell r="F125">
            <v>265.23133333333334</v>
          </cell>
          <cell r="G125">
            <v>265.23133333333334</v>
          </cell>
          <cell r="I125">
            <v>270.827</v>
          </cell>
          <cell r="M125">
            <v>22.718401648548337</v>
          </cell>
          <cell r="O125">
            <v>402.55849999999992</v>
          </cell>
          <cell r="S125"/>
        </row>
        <row r="126">
          <cell r="C126">
            <v>327.73349999999999</v>
          </cell>
          <cell r="F126">
            <v>278.39166666666671</v>
          </cell>
          <cell r="G126">
            <v>278.39166666666671</v>
          </cell>
          <cell r="I126">
            <v>278.94166666666666</v>
          </cell>
          <cell r="M126">
            <v>0</v>
          </cell>
          <cell r="O126">
            <v>327.73349999999999</v>
          </cell>
          <cell r="S126"/>
        </row>
        <row r="127">
          <cell r="C127">
            <v>337.71016666666668</v>
          </cell>
          <cell r="F127">
            <v>289.78041666666667</v>
          </cell>
          <cell r="G127">
            <v>289.78041666666667</v>
          </cell>
          <cell r="I127">
            <v>267.78400000000005</v>
          </cell>
          <cell r="M127">
            <v>0.90042381045453601</v>
          </cell>
          <cell r="O127">
            <v>337.71016666666668</v>
          </cell>
          <cell r="S127"/>
        </row>
        <row r="128">
          <cell r="C128">
            <v>387.59349999999989</v>
          </cell>
          <cell r="F128">
            <v>261.18199999999996</v>
          </cell>
          <cell r="G128">
            <v>261.18199999999996</v>
          </cell>
          <cell r="I128">
            <v>260.68366666666662</v>
          </cell>
          <cell r="M128">
            <v>3.589602021455979</v>
          </cell>
          <cell r="O128">
            <v>387.59349999999989</v>
          </cell>
          <cell r="S128"/>
        </row>
        <row r="129">
          <cell r="C129">
            <v>322.74516666666665</v>
          </cell>
          <cell r="F129">
            <v>253.08333333333334</v>
          </cell>
          <cell r="G129">
            <v>253.08333333333334</v>
          </cell>
          <cell r="I129">
            <v>257.13349999999997</v>
          </cell>
          <cell r="M129">
            <v>6.9301821791555271</v>
          </cell>
          <cell r="O129">
            <v>322.74516666666665</v>
          </cell>
          <cell r="S129"/>
        </row>
        <row r="130">
          <cell r="C130">
            <v>352.67516666666666</v>
          </cell>
          <cell r="F130">
            <v>286.49033333333335</v>
          </cell>
          <cell r="G130">
            <v>286.49033333333335</v>
          </cell>
          <cell r="I130">
            <v>276.91300000000001</v>
          </cell>
          <cell r="M130">
            <v>0</v>
          </cell>
          <cell r="O130">
            <v>352.67516666666666</v>
          </cell>
          <cell r="S130"/>
        </row>
        <row r="131">
          <cell r="C131">
            <v>357.66349999999994</v>
          </cell>
          <cell r="F131">
            <v>253.08333333333334</v>
          </cell>
          <cell r="G131">
            <v>253.08333333333334</v>
          </cell>
          <cell r="I131">
            <v>251.55466666666666</v>
          </cell>
          <cell r="M131">
            <v>5.5461907726282789E-2</v>
          </cell>
          <cell r="O131">
            <v>357.66349999999994</v>
          </cell>
          <cell r="S131"/>
        </row>
        <row r="132">
          <cell r="C132">
            <v>287.8268333333333</v>
          </cell>
          <cell r="F132">
            <v>247.00933333333333</v>
          </cell>
          <cell r="G132">
            <v>247.00933333333333</v>
          </cell>
          <cell r="I132">
            <v>243.44000000000005</v>
          </cell>
          <cell r="M132">
            <v>0</v>
          </cell>
          <cell r="O132">
            <v>287.8268333333333</v>
          </cell>
          <cell r="S132"/>
        </row>
        <row r="133">
          <cell r="C133">
            <v>312.76849999999996</v>
          </cell>
          <cell r="F133">
            <v>257.13266666666669</v>
          </cell>
          <cell r="G133">
            <v>257.13266666666669</v>
          </cell>
          <cell r="I133">
            <v>249.52599999999998</v>
          </cell>
          <cell r="M133">
            <v>10.287534421727363</v>
          </cell>
          <cell r="O133">
            <v>312.76849999999996</v>
          </cell>
          <cell r="S133"/>
        </row>
        <row r="134">
          <cell r="C134">
            <v>302.79183333333327</v>
          </cell>
          <cell r="F134">
            <v>241.34026666666668</v>
          </cell>
          <cell r="G134">
            <v>241.34026666666668</v>
          </cell>
          <cell r="I134">
            <v>243.43999999999997</v>
          </cell>
          <cell r="M134">
            <v>0</v>
          </cell>
          <cell r="O134">
            <v>302.79183333333327</v>
          </cell>
          <cell r="S134"/>
        </row>
        <row r="135">
          <cell r="C135">
            <v>282.83849999999995</v>
          </cell>
          <cell r="F135">
            <v>219.17016666666666</v>
          </cell>
          <cell r="G135">
            <v>219.17016666666666</v>
          </cell>
          <cell r="I135">
            <v>234.31100000000004</v>
          </cell>
          <cell r="M135">
            <v>0</v>
          </cell>
          <cell r="O135">
            <v>282.83849999999995</v>
          </cell>
          <cell r="S135"/>
        </row>
        <row r="136">
          <cell r="C136">
            <v>262.88516666666663</v>
          </cell>
          <cell r="F136">
            <v>207.91301999999999</v>
          </cell>
          <cell r="G136">
            <v>207.91301999999999</v>
          </cell>
          <cell r="I136">
            <v>246.48300000000003</v>
          </cell>
          <cell r="M136">
            <v>7.1670660334556643E-2</v>
          </cell>
          <cell r="O136">
            <v>262.88516666666663</v>
          </cell>
          <cell r="S136"/>
        </row>
        <row r="137">
          <cell r="C137">
            <v>262.88516666666663</v>
          </cell>
          <cell r="F137">
            <v>219.77756666666664</v>
          </cell>
          <cell r="G137">
            <v>219.77756666666664</v>
          </cell>
          <cell r="I137">
            <v>230.25366666666665</v>
          </cell>
          <cell r="M137">
            <v>0</v>
          </cell>
          <cell r="O137">
            <v>262.88516666666663</v>
          </cell>
          <cell r="S137"/>
        </row>
        <row r="138">
          <cell r="C138">
            <v>312.76849999999996</v>
          </cell>
          <cell r="F138">
            <v>250.95743333333334</v>
          </cell>
          <cell r="G138">
            <v>250.95743333333334</v>
          </cell>
          <cell r="I138">
            <v>258.65499999999997</v>
          </cell>
          <cell r="M138">
            <v>0</v>
          </cell>
          <cell r="O138">
            <v>312.76849999999996</v>
          </cell>
          <cell r="S138"/>
        </row>
        <row r="139">
          <cell r="C139">
            <v>362.65183333333329</v>
          </cell>
          <cell r="F139">
            <v>279.30276666666663</v>
          </cell>
          <cell r="G139">
            <v>279.30276666666663</v>
          </cell>
          <cell r="I139">
            <v>306.32866666666661</v>
          </cell>
          <cell r="M139">
            <v>0</v>
          </cell>
          <cell r="O139">
            <v>362.65183333333329</v>
          </cell>
          <cell r="S139"/>
        </row>
        <row r="140">
          <cell r="C140">
            <v>327.73349999999988</v>
          </cell>
          <cell r="F140">
            <v>244.27603333333332</v>
          </cell>
          <cell r="G140">
            <v>244.27603333333332</v>
          </cell>
          <cell r="I140">
            <v>363.13133333333343</v>
          </cell>
          <cell r="M140">
            <v>5.6017546882873335</v>
          </cell>
          <cell r="O140">
            <v>327.73349999999988</v>
          </cell>
          <cell r="S140"/>
        </row>
        <row r="141">
          <cell r="C141">
            <v>326.23700000000002</v>
          </cell>
          <cell r="F141">
            <v>259.35980000000001</v>
          </cell>
          <cell r="G141">
            <v>259.35980000000001</v>
          </cell>
          <cell r="I141">
            <v>373.27466666666669</v>
          </cell>
          <cell r="M141">
            <v>5.0801922495570198</v>
          </cell>
          <cell r="O141">
            <v>326.23700000000002</v>
          </cell>
          <cell r="S141"/>
        </row>
        <row r="142">
          <cell r="C142">
            <v>321.24866666666662</v>
          </cell>
          <cell r="F142">
            <v>267.05353333333329</v>
          </cell>
          <cell r="G142">
            <v>267.05353333333329</v>
          </cell>
          <cell r="I142">
            <v>370.23166666666663</v>
          </cell>
          <cell r="M142">
            <v>0</v>
          </cell>
          <cell r="O142">
            <v>321.24866666666662</v>
          </cell>
          <cell r="S142"/>
        </row>
        <row r="143">
          <cell r="C143">
            <v>261.38866666666667</v>
          </cell>
          <cell r="F143">
            <v>225.04169999999999</v>
          </cell>
          <cell r="G143">
            <v>225.04169999999999</v>
          </cell>
          <cell r="I143">
            <v>273.86999999999995</v>
          </cell>
          <cell r="M143">
            <v>1.3498661392169613</v>
          </cell>
          <cell r="O143">
            <v>261.38866666666667</v>
          </cell>
          <cell r="S143"/>
        </row>
        <row r="144">
          <cell r="C144">
            <v>221.48199999999997</v>
          </cell>
          <cell r="F144">
            <v>202.31481666666664</v>
          </cell>
          <cell r="G144">
            <v>202.31481666666664</v>
          </cell>
          <cell r="I144">
            <v>238.36833333333334</v>
          </cell>
          <cell r="M144">
            <v>0</v>
          </cell>
          <cell r="O144">
            <v>221.48199999999997</v>
          </cell>
          <cell r="S144"/>
        </row>
        <row r="145">
          <cell r="C145">
            <v>269.86883333333327</v>
          </cell>
          <cell r="F145">
            <v>221.70099999999999</v>
          </cell>
          <cell r="G145">
            <v>221.70099999999999</v>
          </cell>
          <cell r="I145">
            <v>271.84133333333335</v>
          </cell>
          <cell r="M145">
            <v>0</v>
          </cell>
          <cell r="O145">
            <v>269.86883333333327</v>
          </cell>
          <cell r="S145"/>
        </row>
        <row r="146">
          <cell r="C146">
            <v>279.8454999999999</v>
          </cell>
          <cell r="F146">
            <v>246.70563333333328</v>
          </cell>
          <cell r="G146">
            <v>246.70563333333328</v>
          </cell>
          <cell r="I146">
            <v>252.56899999999999</v>
          </cell>
          <cell r="M146">
            <v>0</v>
          </cell>
          <cell r="O146">
            <v>279.8454999999999</v>
          </cell>
          <cell r="S146"/>
        </row>
        <row r="147">
          <cell r="C147">
            <v>299.79883333333328</v>
          </cell>
          <cell r="F147">
            <v>243.70912666666663</v>
          </cell>
          <cell r="G147">
            <v>243.70912666666663</v>
          </cell>
          <cell r="I147">
            <v>230.2536666666667</v>
          </cell>
          <cell r="M147">
            <v>4.6876864073779432</v>
          </cell>
          <cell r="O147">
            <v>299.79883333333328</v>
          </cell>
          <cell r="S147"/>
        </row>
        <row r="148">
          <cell r="C148">
            <v>299.79883333333328</v>
          </cell>
          <cell r="F148">
            <v>258.24623333333335</v>
          </cell>
          <cell r="G148">
            <v>258.24623333333335</v>
          </cell>
          <cell r="I148">
            <v>251.55466666666669</v>
          </cell>
          <cell r="M148">
            <v>4.4697867425504016</v>
          </cell>
          <cell r="O148">
            <v>299.79883333333328</v>
          </cell>
          <cell r="S148"/>
        </row>
        <row r="149">
          <cell r="C149">
            <v>329.72883333333334</v>
          </cell>
          <cell r="F149">
            <v>266.53724333333332</v>
          </cell>
          <cell r="G149">
            <v>266.53724333333332</v>
          </cell>
          <cell r="I149">
            <v>281.98466666666667</v>
          </cell>
          <cell r="M149">
            <v>5.6617687712267939</v>
          </cell>
          <cell r="O149">
            <v>329.72883333333334</v>
          </cell>
          <cell r="S149"/>
        </row>
        <row r="150">
          <cell r="C150">
            <v>289.82216666666665</v>
          </cell>
          <cell r="F150">
            <v>265.78811666666667</v>
          </cell>
          <cell r="G150">
            <v>265.78811666666667</v>
          </cell>
          <cell r="I150">
            <v>261.69800000000004</v>
          </cell>
          <cell r="M150">
            <v>0</v>
          </cell>
          <cell r="O150">
            <v>289.82216666666665</v>
          </cell>
          <cell r="S150"/>
        </row>
        <row r="151">
          <cell r="C151">
            <v>264.88049999999993</v>
          </cell>
          <cell r="F151">
            <v>268.70363666666668</v>
          </cell>
          <cell r="G151">
            <v>268.70363666666668</v>
          </cell>
          <cell r="I151">
            <v>274.88433333333336</v>
          </cell>
          <cell r="M151">
            <v>0</v>
          </cell>
          <cell r="O151">
            <v>264.88049999999993</v>
          </cell>
          <cell r="S151"/>
        </row>
        <row r="152">
          <cell r="C152">
            <v>294.81049999999999</v>
          </cell>
          <cell r="F152">
            <v>242.26149000000001</v>
          </cell>
          <cell r="G152">
            <v>242.26149000000001</v>
          </cell>
          <cell r="I152">
            <v>230.25366666666665</v>
          </cell>
          <cell r="M152">
            <v>3.2568339560603854</v>
          </cell>
          <cell r="O152">
            <v>294.81049999999999</v>
          </cell>
          <cell r="S152"/>
        </row>
        <row r="153">
          <cell r="C153">
            <v>271.86416666666668</v>
          </cell>
          <cell r="F153">
            <v>186.18834666666666</v>
          </cell>
          <cell r="G153">
            <v>186.18834666666666</v>
          </cell>
          <cell r="I153">
            <v>193.73766666666668</v>
          </cell>
          <cell r="M153">
            <v>3.0282167204936363</v>
          </cell>
          <cell r="O153">
            <v>271.86416666666668</v>
          </cell>
          <cell r="S153"/>
        </row>
        <row r="154">
          <cell r="C154">
            <v>223.97616666666667</v>
          </cell>
          <cell r="F154">
            <v>199.32843333333335</v>
          </cell>
          <cell r="G154">
            <v>199.32843333333335</v>
          </cell>
          <cell r="I154">
            <v>196.78066666666669</v>
          </cell>
          <cell r="M154">
            <v>0</v>
          </cell>
          <cell r="O154">
            <v>223.97616666666667</v>
          </cell>
          <cell r="S154"/>
        </row>
        <row r="155">
          <cell r="C155">
            <v>216.99249999999998</v>
          </cell>
          <cell r="F155">
            <v>187.73721666666665</v>
          </cell>
          <cell r="G155">
            <v>187.73721666666665</v>
          </cell>
          <cell r="I155">
            <v>196.78066666666666</v>
          </cell>
          <cell r="M155">
            <v>2.3291148591880528E-2</v>
          </cell>
          <cell r="O155">
            <v>216.99249999999998</v>
          </cell>
          <cell r="S155"/>
        </row>
        <row r="156">
          <cell r="C156">
            <v>231.95749999999998</v>
          </cell>
          <cell r="F156">
            <v>177.74042499999999</v>
          </cell>
          <cell r="G156">
            <v>177.74042499999999</v>
          </cell>
          <cell r="I156">
            <v>185.62300000000002</v>
          </cell>
          <cell r="M156">
            <v>1.7781234004263571</v>
          </cell>
          <cell r="O156">
            <v>231.95749999999998</v>
          </cell>
          <cell r="S156"/>
        </row>
        <row r="157">
          <cell r="C157">
            <v>216.49366666666666</v>
          </cell>
          <cell r="F157">
            <v>158.54152333333332</v>
          </cell>
          <cell r="G157">
            <v>158.54152333333332</v>
          </cell>
          <cell r="I157">
            <v>155.19300000000001</v>
          </cell>
          <cell r="M157">
            <v>0</v>
          </cell>
          <cell r="O157">
            <v>216.49366666666666</v>
          </cell>
          <cell r="S157"/>
        </row>
        <row r="158">
          <cell r="C158">
            <v>236.44699999999997</v>
          </cell>
          <cell r="F158">
            <v>214.50330999999997</v>
          </cell>
          <cell r="G158">
            <v>214.50330999999997</v>
          </cell>
          <cell r="I158">
            <v>217.06733333333332</v>
          </cell>
          <cell r="M158">
            <v>0</v>
          </cell>
          <cell r="O158">
            <v>236.44699999999997</v>
          </cell>
          <cell r="S158"/>
        </row>
        <row r="159">
          <cell r="C159">
            <v>253.40733333333333</v>
          </cell>
          <cell r="F159">
            <v>264.88713999999999</v>
          </cell>
          <cell r="G159">
            <v>264.88713999999999</v>
          </cell>
          <cell r="I159">
            <v>271.84133333333335</v>
          </cell>
          <cell r="M159">
            <v>0</v>
          </cell>
          <cell r="O159">
            <v>253.40733333333333</v>
          </cell>
          <cell r="S159"/>
        </row>
        <row r="160">
          <cell r="C160">
            <v>306.28366666666665</v>
          </cell>
          <cell r="F160">
            <v>263.8444366666667</v>
          </cell>
          <cell r="G160">
            <v>263.8444366666667</v>
          </cell>
          <cell r="I160">
            <v>286.04199999999997</v>
          </cell>
          <cell r="M160">
            <v>6.5828315050861379</v>
          </cell>
          <cell r="O160">
            <v>306.28366666666665</v>
          </cell>
          <cell r="S160"/>
        </row>
        <row r="161">
          <cell r="C161">
            <v>393.08066666666667</v>
          </cell>
          <cell r="F161">
            <v>304.46937333333329</v>
          </cell>
          <cell r="G161">
            <v>304.46937333333329</v>
          </cell>
          <cell r="I161">
            <v>311.40033333333332</v>
          </cell>
          <cell r="M161">
            <v>13.91123361283953</v>
          </cell>
          <cell r="O161">
            <v>393.08066666666667</v>
          </cell>
          <cell r="S161"/>
        </row>
        <row r="162">
          <cell r="C162">
            <v>378.11566666666664</v>
          </cell>
          <cell r="F162">
            <v>351.1278166666666</v>
          </cell>
          <cell r="G162">
            <v>351.1278166666666</v>
          </cell>
          <cell r="I162">
            <v>335.74433333333337</v>
          </cell>
          <cell r="M162">
            <v>0</v>
          </cell>
          <cell r="O162">
            <v>378.11566666666664</v>
          </cell>
          <cell r="S162"/>
        </row>
        <row r="163">
          <cell r="C163">
            <v>447.95233333333334</v>
          </cell>
          <cell r="F163">
            <v>337.05638333333332</v>
          </cell>
          <cell r="G163">
            <v>337.05638333333332</v>
          </cell>
          <cell r="I163">
            <v>342.84466666666668</v>
          </cell>
          <cell r="M163">
            <v>0</v>
          </cell>
          <cell r="O163">
            <v>447.95233333333334</v>
          </cell>
          <cell r="S163"/>
        </row>
        <row r="164">
          <cell r="C164">
            <v>403.05733333333325</v>
          </cell>
          <cell r="F164">
            <v>313.95493666666664</v>
          </cell>
          <cell r="G164">
            <v>313.95493666666664</v>
          </cell>
          <cell r="I164">
            <v>309.37166666666667</v>
          </cell>
          <cell r="M164">
            <v>9.120767060145889</v>
          </cell>
          <cell r="O164">
            <v>403.05733333333325</v>
          </cell>
          <cell r="S164"/>
        </row>
        <row r="165">
          <cell r="C165">
            <v>385.09933333333333</v>
          </cell>
          <cell r="F165">
            <v>327.57081999999997</v>
          </cell>
          <cell r="G165">
            <v>327.57081999999997</v>
          </cell>
          <cell r="I165">
            <v>322.55799999999999</v>
          </cell>
          <cell r="M165">
            <v>0</v>
          </cell>
          <cell r="O165">
            <v>385.09933333333333</v>
          </cell>
          <cell r="S165"/>
        </row>
        <row r="166">
          <cell r="C166">
            <v>333.22066666666666</v>
          </cell>
          <cell r="F166">
            <v>344.23382666666663</v>
          </cell>
          <cell r="G166">
            <v>344.23382666666663</v>
          </cell>
          <cell r="I166">
            <v>374.28899999999999</v>
          </cell>
          <cell r="M166">
            <v>0</v>
          </cell>
          <cell r="O166">
            <v>333.22066666666666</v>
          </cell>
          <cell r="S166"/>
        </row>
        <row r="167">
          <cell r="C167">
            <v>233.95283333333336</v>
          </cell>
          <cell r="F167">
            <v>281.92470999999995</v>
          </cell>
          <cell r="G167">
            <v>281.92470999999995</v>
          </cell>
          <cell r="I167">
            <v>309.37166666666667</v>
          </cell>
          <cell r="M167">
            <v>0</v>
          </cell>
          <cell r="O167">
            <v>233.95283333333336</v>
          </cell>
          <cell r="S167"/>
        </row>
        <row r="168">
          <cell r="C168">
            <v>241.43533333333335</v>
          </cell>
          <cell r="F168">
            <v>211.92185999999995</v>
          </cell>
          <cell r="G168">
            <v>211.92185999999995</v>
          </cell>
          <cell r="I168">
            <v>239.38266666666672</v>
          </cell>
          <cell r="M168">
            <v>0</v>
          </cell>
          <cell r="O168">
            <v>241.43533333333335</v>
          </cell>
          <cell r="S168"/>
        </row>
        <row r="169">
          <cell r="C169">
            <v>250.4143333333333</v>
          </cell>
          <cell r="F169">
            <v>262.01211333333333</v>
          </cell>
          <cell r="G169">
            <v>262.01211333333333</v>
          </cell>
          <cell r="I169">
            <v>259.66933333333333</v>
          </cell>
          <cell r="M169">
            <v>1.3482164247516077</v>
          </cell>
          <cell r="O169">
            <v>250.4143333333333</v>
          </cell>
          <cell r="S169"/>
        </row>
        <row r="170">
          <cell r="C170">
            <v>368.13899999999995</v>
          </cell>
          <cell r="F170">
            <v>303.15334000000001</v>
          </cell>
          <cell r="G170">
            <v>303.15334000000001</v>
          </cell>
          <cell r="I170">
            <v>307.34300000000002</v>
          </cell>
          <cell r="M170">
            <v>0</v>
          </cell>
          <cell r="O170">
            <v>368.13899999999995</v>
          </cell>
          <cell r="S170"/>
        </row>
        <row r="171">
          <cell r="C171">
            <v>406.0503333333333</v>
          </cell>
          <cell r="F171">
            <v>327.22662666666662</v>
          </cell>
          <cell r="G171">
            <v>327.22662666666662</v>
          </cell>
          <cell r="I171">
            <v>314.44333333333333</v>
          </cell>
          <cell r="M171">
            <v>0.38511357270274021</v>
          </cell>
          <cell r="O171">
            <v>406.0503333333333</v>
          </cell>
          <cell r="S171"/>
        </row>
        <row r="172">
          <cell r="C172">
            <v>376.12033333333335</v>
          </cell>
          <cell r="F172">
            <v>315.32158666666663</v>
          </cell>
          <cell r="G172">
            <v>315.32158666666663</v>
          </cell>
          <cell r="I172">
            <v>309.37166666666667</v>
          </cell>
          <cell r="M172">
            <v>3.521126307852247</v>
          </cell>
          <cell r="O172">
            <v>376.12033333333335</v>
          </cell>
          <cell r="S172"/>
        </row>
        <row r="173">
          <cell r="C173">
            <v>529.26216666666653</v>
          </cell>
          <cell r="F173">
            <v>422.02151999999995</v>
          </cell>
          <cell r="G173">
            <v>422.02151999999995</v>
          </cell>
          <cell r="I173">
            <v>397.61866666666668</v>
          </cell>
          <cell r="M173">
            <v>7.4460615233380354</v>
          </cell>
          <cell r="O173">
            <v>529.26216666666653</v>
          </cell>
          <cell r="S173"/>
        </row>
        <row r="174">
          <cell r="C174">
            <v>439.47216666666662</v>
          </cell>
          <cell r="F174">
            <v>337.24872666666664</v>
          </cell>
          <cell r="G174">
            <v>337.24872666666664</v>
          </cell>
          <cell r="I174">
            <v>361.10266666666666</v>
          </cell>
          <cell r="M174">
            <v>0</v>
          </cell>
          <cell r="O174">
            <v>439.47216666666662</v>
          </cell>
          <cell r="S174"/>
        </row>
        <row r="175">
          <cell r="C175">
            <v>416.52583333333331</v>
          </cell>
          <cell r="F175">
            <v>399.19340333333338</v>
          </cell>
          <cell r="G175">
            <v>399.19340333333338</v>
          </cell>
          <cell r="I175">
            <v>427.03433333333334</v>
          </cell>
          <cell r="M175">
            <v>0</v>
          </cell>
          <cell r="O175">
            <v>416.52583333333331</v>
          </cell>
          <cell r="S175"/>
        </row>
        <row r="176">
          <cell r="C176">
            <v>440.46983333333333</v>
          </cell>
          <cell r="F176">
            <v>438.72502000000003</v>
          </cell>
          <cell r="G176">
            <v>438.72502000000003</v>
          </cell>
          <cell r="I176">
            <v>416.89100000000002</v>
          </cell>
          <cell r="M176">
            <v>9.4923819866679651</v>
          </cell>
          <cell r="O176">
            <v>440.46983333333333</v>
          </cell>
          <cell r="S176"/>
        </row>
        <row r="177">
          <cell r="C177">
            <v>565.1781666666667</v>
          </cell>
          <cell r="F177">
            <v>487.47899333333334</v>
          </cell>
          <cell r="G177">
            <v>487.47899333333334</v>
          </cell>
          <cell r="I177">
            <v>515.7885</v>
          </cell>
          <cell r="M177">
            <v>0</v>
          </cell>
          <cell r="O177">
            <v>565.1781666666667</v>
          </cell>
          <cell r="S177"/>
        </row>
        <row r="178">
          <cell r="C178">
            <v>718.32</v>
          </cell>
          <cell r="F178">
            <v>547.13579666666658</v>
          </cell>
          <cell r="G178">
            <v>547.13579666666658</v>
          </cell>
          <cell r="I178">
            <v>520.86016666666671</v>
          </cell>
          <cell r="M178">
            <v>0</v>
          </cell>
          <cell r="O178">
            <v>718.32</v>
          </cell>
          <cell r="S178"/>
        </row>
        <row r="179">
          <cell r="C179">
            <v>1081.4706666666668</v>
          </cell>
          <cell r="F179">
            <v>721.43934999999999</v>
          </cell>
          <cell r="G179">
            <v>721.43934999999999</v>
          </cell>
          <cell r="I179">
            <v>622.29349999999988</v>
          </cell>
          <cell r="M179">
            <v>1.633319486993192</v>
          </cell>
          <cell r="O179">
            <v>1081.4706666666668</v>
          </cell>
          <cell r="S179"/>
        </row>
        <row r="180">
          <cell r="C180">
            <v>1070.4963333333335</v>
          </cell>
          <cell r="F180">
            <v>642.71777916666667</v>
          </cell>
          <cell r="G180">
            <v>642.71777916666667</v>
          </cell>
          <cell r="I180">
            <v>550.27583333333325</v>
          </cell>
          <cell r="M180">
            <v>31.707737625645848</v>
          </cell>
          <cell r="O180">
            <v>1070.4963333333335</v>
          </cell>
          <cell r="S180"/>
        </row>
        <row r="181">
          <cell r="C181">
            <v>945.78800000000001</v>
          </cell>
          <cell r="F181">
            <v>656.70063333333326</v>
          </cell>
          <cell r="G181">
            <v>656.70063333333326</v>
          </cell>
          <cell r="I181">
            <v>546.72566666666671</v>
          </cell>
          <cell r="M181">
            <v>14.950104203032121</v>
          </cell>
          <cell r="O181">
            <v>945.78800000000001</v>
          </cell>
          <cell r="S181"/>
        </row>
        <row r="182">
          <cell r="C182">
            <v>911.86733333333325</v>
          </cell>
          <cell r="F182">
            <v>597.05395333333342</v>
          </cell>
          <cell r="G182">
            <v>597.05395333333342</v>
          </cell>
          <cell r="I182">
            <v>595.4136666666667</v>
          </cell>
          <cell r="M182">
            <v>0</v>
          </cell>
          <cell r="O182">
            <v>911.86733333333325</v>
          </cell>
          <cell r="S182"/>
        </row>
        <row r="183">
          <cell r="C183">
            <v>842.52949999999998</v>
          </cell>
          <cell r="F183">
            <v>769.53530666666666</v>
          </cell>
          <cell r="G183">
            <v>769.53530666666666</v>
          </cell>
          <cell r="I183">
            <v>737.42033333333347</v>
          </cell>
          <cell r="M183">
            <v>0</v>
          </cell>
          <cell r="O183">
            <v>842.52949999999998</v>
          </cell>
          <cell r="S183"/>
        </row>
        <row r="184">
          <cell r="C184">
            <v>758.2266666666668</v>
          </cell>
          <cell r="F184">
            <v>667.93753333333336</v>
          </cell>
          <cell r="G184">
            <v>667.93753333333336</v>
          </cell>
          <cell r="I184">
            <v>753.64966666666669</v>
          </cell>
          <cell r="M184">
            <v>0</v>
          </cell>
          <cell r="O184">
            <v>758.2266666666668</v>
          </cell>
          <cell r="S184"/>
        </row>
        <row r="185">
          <cell r="C185">
            <v>800.12866666666662</v>
          </cell>
          <cell r="F185">
            <v>707.56026000000008</v>
          </cell>
          <cell r="G185">
            <v>707.56026000000008</v>
          </cell>
          <cell r="I185">
            <v>720.17666666666662</v>
          </cell>
          <cell r="M185">
            <v>0</v>
          </cell>
          <cell r="O185">
            <v>800.12866666666662</v>
          </cell>
          <cell r="S185"/>
        </row>
        <row r="186">
          <cell r="C186">
            <v>899.89533333333327</v>
          </cell>
          <cell r="F186">
            <v>932.01480666666669</v>
          </cell>
          <cell r="G186">
            <v>932.01480666666669</v>
          </cell>
          <cell r="I186">
            <v>876.38400000000001</v>
          </cell>
          <cell r="M186">
            <v>0</v>
          </cell>
          <cell r="O186">
            <v>899.89533333333327</v>
          </cell>
          <cell r="S186"/>
        </row>
        <row r="187">
          <cell r="C187">
            <v>1108.4076666666667</v>
          </cell>
          <cell r="F187">
            <v>877.6980616666666</v>
          </cell>
          <cell r="G187">
            <v>877.6980616666666</v>
          </cell>
          <cell r="I187">
            <v>976.80300000000022</v>
          </cell>
          <cell r="M187">
            <v>0</v>
          </cell>
          <cell r="O187">
            <v>1108.4076666666667</v>
          </cell>
          <cell r="S187"/>
        </row>
        <row r="188">
          <cell r="C188">
            <v>1086.4590000000001</v>
          </cell>
          <cell r="F188">
            <v>770.73492166666654</v>
          </cell>
          <cell r="G188">
            <v>770.73492166666654</v>
          </cell>
          <cell r="I188">
            <v>782.05100000000004</v>
          </cell>
          <cell r="M188">
            <v>0</v>
          </cell>
          <cell r="O188">
            <v>1086.4590000000001</v>
          </cell>
          <cell r="S188"/>
        </row>
        <row r="189">
          <cell r="C189">
            <v>1053.5360000000001</v>
          </cell>
          <cell r="F189">
            <v>787.29163333333327</v>
          </cell>
          <cell r="G189">
            <v>787.29163333333327</v>
          </cell>
          <cell r="I189">
            <v>829.72466666666662</v>
          </cell>
          <cell r="M189">
            <v>0</v>
          </cell>
          <cell r="O189">
            <v>1053.5360000000001</v>
          </cell>
          <cell r="S189"/>
        </row>
        <row r="190">
          <cell r="C190">
            <v>1178.2443333333333</v>
          </cell>
          <cell r="F190">
            <v>903.6188566666666</v>
          </cell>
          <cell r="G190">
            <v>903.6188566666666</v>
          </cell>
          <cell r="I190">
            <v>980.86033333333341</v>
          </cell>
          <cell r="M190">
            <v>0</v>
          </cell>
          <cell r="O190">
            <v>1178.2443333333333</v>
          </cell>
          <cell r="S190"/>
        </row>
        <row r="191">
          <cell r="C191">
            <v>1059.5219999999999</v>
          </cell>
          <cell r="F191">
            <v>866.07141333333323</v>
          </cell>
          <cell r="G191">
            <v>866.07141333333323</v>
          </cell>
          <cell r="I191">
            <v>860.15466666666669</v>
          </cell>
          <cell r="M191">
            <v>0</v>
          </cell>
          <cell r="O191">
            <v>1059.5219999999999</v>
          </cell>
          <cell r="S191"/>
        </row>
        <row r="192">
          <cell r="C192">
            <v>1026.5989999999999</v>
          </cell>
          <cell r="F192">
            <v>862.20936166666661</v>
          </cell>
          <cell r="G192">
            <v>862.20936166666661</v>
          </cell>
          <cell r="I192">
            <v>854.06866666666667</v>
          </cell>
          <cell r="M192">
            <v>0</v>
          </cell>
          <cell r="O192">
            <v>1026.5989999999999</v>
          </cell>
          <cell r="S192"/>
        </row>
        <row r="193">
          <cell r="C193">
            <v>1089.7014166666665</v>
          </cell>
          <cell r="F193">
            <v>933.14861999999994</v>
          </cell>
          <cell r="G193">
            <v>933.14861999999994</v>
          </cell>
          <cell r="I193">
            <v>937.24400000000003</v>
          </cell>
          <cell r="M193">
            <v>0</v>
          </cell>
          <cell r="O193">
            <v>1089.7014166666665</v>
          </cell>
          <cell r="S193"/>
        </row>
        <row r="194">
          <cell r="C194">
            <v>1186.4750833333335</v>
          </cell>
          <cell r="F194">
            <v>1108.6011716666665</v>
          </cell>
          <cell r="G194">
            <v>1108.6011716666665</v>
          </cell>
          <cell r="I194">
            <v>1082.2936666666665</v>
          </cell>
          <cell r="M194">
            <v>0</v>
          </cell>
          <cell r="O194">
            <v>1186.4750833333335</v>
          </cell>
          <cell r="S194"/>
        </row>
        <row r="195">
          <cell r="C195">
            <v>1301.2067500000001</v>
          </cell>
          <cell r="F195">
            <v>1143.4406233333332</v>
          </cell>
          <cell r="G195">
            <v>1143.4406233333332</v>
          </cell>
          <cell r="I195">
            <v>1125.9099999999999</v>
          </cell>
          <cell r="M195">
            <v>0</v>
          </cell>
          <cell r="O195">
            <v>1301.2067500000001</v>
          </cell>
          <cell r="S195"/>
        </row>
        <row r="196">
          <cell r="C196">
            <v>685.64641666666682</v>
          </cell>
          <cell r="F196">
            <v>546.5688899999999</v>
          </cell>
          <cell r="G196">
            <v>546.5688899999999</v>
          </cell>
          <cell r="I196">
            <v>548.75433333333342</v>
          </cell>
          <cell r="M196">
            <v>0</v>
          </cell>
          <cell r="O196">
            <v>685.64641666666682</v>
          </cell>
          <cell r="S196"/>
        </row>
        <row r="197">
          <cell r="C197">
            <v>359.95813333333331</v>
          </cell>
          <cell r="F197">
            <v>487.59541166666668</v>
          </cell>
          <cell r="G197">
            <v>487.59541166666668</v>
          </cell>
          <cell r="I197">
            <v>537.59666666666669</v>
          </cell>
          <cell r="M197">
            <v>0</v>
          </cell>
          <cell r="O197">
            <v>359.95813333333331</v>
          </cell>
          <cell r="S197"/>
        </row>
        <row r="198">
          <cell r="C198">
            <v>587.42613333333338</v>
          </cell>
          <cell r="F198">
            <v>651.45674666666662</v>
          </cell>
          <cell r="G198">
            <v>651.45674666666662</v>
          </cell>
          <cell r="I198">
            <v>667.43133333333333</v>
          </cell>
          <cell r="M198">
            <v>0</v>
          </cell>
          <cell r="O198">
            <v>587.42613333333338</v>
          </cell>
          <cell r="S198"/>
        </row>
        <row r="199">
          <cell r="C199">
            <v>929.62579999999991</v>
          </cell>
          <cell r="F199">
            <v>759.67011833333333</v>
          </cell>
          <cell r="G199">
            <v>759.67011833333333</v>
          </cell>
          <cell r="I199">
            <v>717.13366666666673</v>
          </cell>
          <cell r="M199">
            <v>0</v>
          </cell>
          <cell r="O199">
            <v>929.62579999999991</v>
          </cell>
          <cell r="S199"/>
        </row>
        <row r="200">
          <cell r="C200">
            <v>836.84280000000001</v>
          </cell>
          <cell r="F200">
            <v>783.48019833333331</v>
          </cell>
          <cell r="G200">
            <v>783.48019833333331</v>
          </cell>
          <cell r="I200">
            <v>767.68804</v>
          </cell>
          <cell r="M200">
            <v>0</v>
          </cell>
          <cell r="O200">
            <v>836.84280000000001</v>
          </cell>
          <cell r="S200"/>
        </row>
        <row r="201">
          <cell r="C201">
            <v>-1.4965000000000002</v>
          </cell>
          <cell r="F201">
            <v>0</v>
          </cell>
          <cell r="G201">
            <v>0</v>
          </cell>
          <cell r="I201">
            <v>0</v>
          </cell>
          <cell r="M201" t="e">
            <v>#DIV/0!</v>
          </cell>
          <cell r="O201">
            <v>-1.4965000000000002</v>
          </cell>
          <cell r="S201">
            <v>0</v>
          </cell>
        </row>
        <row r="202">
          <cell r="C202">
            <v>-1.4965000000000002</v>
          </cell>
          <cell r="F202">
            <v>0</v>
          </cell>
          <cell r="G202">
            <v>0</v>
          </cell>
          <cell r="I202">
            <v>0</v>
          </cell>
          <cell r="M202" t="e">
            <v>#DIV/0!</v>
          </cell>
          <cell r="O202">
            <v>-1.4965000000000002</v>
          </cell>
          <cell r="S202">
            <v>0</v>
          </cell>
        </row>
        <row r="203">
          <cell r="C203">
            <v>-1.4965000000000002</v>
          </cell>
          <cell r="F203">
            <v>0</v>
          </cell>
          <cell r="G203">
            <v>0</v>
          </cell>
          <cell r="I203">
            <v>0</v>
          </cell>
          <cell r="M203" t="e">
            <v>#DIV/0!</v>
          </cell>
          <cell r="O203">
            <v>-1.4965000000000002</v>
          </cell>
          <cell r="S203">
            <v>0</v>
          </cell>
        </row>
        <row r="204">
          <cell r="C204">
            <v>-1.4965000000000002</v>
          </cell>
          <cell r="F204">
            <v>0</v>
          </cell>
          <cell r="G204">
            <v>0</v>
          </cell>
          <cell r="I204">
            <v>0</v>
          </cell>
          <cell r="M204" t="e">
            <v>#DIV/0!</v>
          </cell>
          <cell r="O204">
            <v>-1.4965000000000002</v>
          </cell>
          <cell r="S204">
            <v>0</v>
          </cell>
        </row>
        <row r="205">
          <cell r="C205">
            <v>-1.4965000000000002</v>
          </cell>
          <cell r="F205">
            <v>0</v>
          </cell>
          <cell r="G205">
            <v>0</v>
          </cell>
          <cell r="I205">
            <v>0</v>
          </cell>
          <cell r="M205" t="e">
            <v>#DIV/0!</v>
          </cell>
          <cell r="O205">
            <v>-1.4965000000000002</v>
          </cell>
          <cell r="S205">
            <v>0</v>
          </cell>
        </row>
        <row r="206">
          <cell r="C206">
            <v>-1.4965000000000002</v>
          </cell>
          <cell r="F206">
            <v>0</v>
          </cell>
          <cell r="G206">
            <v>0</v>
          </cell>
          <cell r="I206">
            <v>0</v>
          </cell>
          <cell r="M206" t="e">
            <v>#DIV/0!</v>
          </cell>
          <cell r="O206">
            <v>-1.4965000000000002</v>
          </cell>
          <cell r="S206">
            <v>0</v>
          </cell>
        </row>
        <row r="207">
          <cell r="C207">
            <v>-1.4965000000000002</v>
          </cell>
          <cell r="F207">
            <v>0</v>
          </cell>
          <cell r="G207">
            <v>0</v>
          </cell>
          <cell r="I207">
            <v>0</v>
          </cell>
          <cell r="M207" t="e">
            <v>#DIV/0!</v>
          </cell>
          <cell r="O207">
            <v>-1.4965000000000002</v>
          </cell>
          <cell r="S207">
            <v>0</v>
          </cell>
        </row>
        <row r="208">
          <cell r="C208">
            <v>-1.4965000000000002</v>
          </cell>
          <cell r="F208">
            <v>0</v>
          </cell>
          <cell r="G208">
            <v>0</v>
          </cell>
          <cell r="I208">
            <v>0</v>
          </cell>
          <cell r="M208" t="e">
            <v>#DIV/0!</v>
          </cell>
          <cell r="O208">
            <v>-1.4965000000000002</v>
          </cell>
          <cell r="S208">
            <v>0</v>
          </cell>
        </row>
        <row r="209">
          <cell r="C209">
            <v>-1.4965000000000002</v>
          </cell>
          <cell r="F209">
            <v>0</v>
          </cell>
          <cell r="G209">
            <v>0</v>
          </cell>
          <cell r="I209">
            <v>0</v>
          </cell>
          <cell r="M209" t="e">
            <v>#DIV/0!</v>
          </cell>
          <cell r="O209">
            <v>-1.4965000000000002</v>
          </cell>
          <cell r="S209">
            <v>0</v>
          </cell>
        </row>
        <row r="210">
          <cell r="C210">
            <v>477.38349999999991</v>
          </cell>
          <cell r="F210">
            <v>0</v>
          </cell>
          <cell r="G210">
            <v>0</v>
          </cell>
          <cell r="I210">
            <v>0</v>
          </cell>
          <cell r="M210" t="e">
            <v>#DIV/0!</v>
          </cell>
          <cell r="O210">
            <v>477.38349999999991</v>
          </cell>
          <cell r="S210">
            <v>0</v>
          </cell>
        </row>
        <row r="211">
          <cell r="C211">
            <v>492.3485</v>
          </cell>
          <cell r="F211">
            <v>0</v>
          </cell>
          <cell r="G211">
            <v>0</v>
          </cell>
          <cell r="I211">
            <v>0</v>
          </cell>
          <cell r="M211" t="e">
            <v>#DIV/0!</v>
          </cell>
          <cell r="O211">
            <v>492.3485</v>
          </cell>
          <cell r="S211">
            <v>0</v>
          </cell>
        </row>
        <row r="212">
          <cell r="C212">
            <v>507.31349999999992</v>
          </cell>
          <cell r="F212">
            <v>0</v>
          </cell>
          <cell r="G212">
            <v>0</v>
          </cell>
          <cell r="I212">
            <v>0</v>
          </cell>
          <cell r="M212" t="e">
            <v>#DIV/0!</v>
          </cell>
          <cell r="O212">
            <v>507.31349999999992</v>
          </cell>
          <cell r="S212">
            <v>0</v>
          </cell>
        </row>
        <row r="213">
          <cell r="C213">
            <v>537.24349999999993</v>
          </cell>
          <cell r="F213">
            <v>0</v>
          </cell>
          <cell r="G213">
            <v>0</v>
          </cell>
          <cell r="I213">
            <v>0</v>
          </cell>
          <cell r="M213" t="e">
            <v>#DIV/0!</v>
          </cell>
          <cell r="O213">
            <v>537.24349999999993</v>
          </cell>
          <cell r="S213">
            <v>0</v>
          </cell>
        </row>
        <row r="214">
          <cell r="C214">
            <v>537.24349999999993</v>
          </cell>
          <cell r="F214">
            <v>0</v>
          </cell>
          <cell r="G214">
            <v>0</v>
          </cell>
          <cell r="I214">
            <v>0</v>
          </cell>
          <cell r="M214" t="e">
            <v>#DIV/0!</v>
          </cell>
          <cell r="O214">
            <v>537.24349999999993</v>
          </cell>
          <cell r="S214">
            <v>0</v>
          </cell>
        </row>
        <row r="215">
          <cell r="C215">
            <v>537.24349999999993</v>
          </cell>
          <cell r="F215">
            <v>0</v>
          </cell>
          <cell r="G215">
            <v>0</v>
          </cell>
          <cell r="I215">
            <v>0</v>
          </cell>
          <cell r="M215" t="e">
            <v>#DIV/0!</v>
          </cell>
          <cell r="O215">
            <v>537.24349999999993</v>
          </cell>
          <cell r="S215">
            <v>0</v>
          </cell>
        </row>
        <row r="216">
          <cell r="C216">
            <v>582.13849999999991</v>
          </cell>
          <cell r="F216">
            <v>0</v>
          </cell>
          <cell r="G216">
            <v>0</v>
          </cell>
          <cell r="I216">
            <v>0</v>
          </cell>
          <cell r="M216" t="e">
            <v>#DIV/0!</v>
          </cell>
          <cell r="O216">
            <v>582.13849999999991</v>
          </cell>
          <cell r="S216">
            <v>0</v>
          </cell>
        </row>
        <row r="217">
          <cell r="C217">
            <v>552.20850000000007</v>
          </cell>
          <cell r="F217">
            <v>0</v>
          </cell>
          <cell r="G217">
            <v>0</v>
          </cell>
          <cell r="I217">
            <v>0</v>
          </cell>
          <cell r="M217" t="e">
            <v>#DIV/0!</v>
          </cell>
          <cell r="O217">
            <v>552.20850000000007</v>
          </cell>
          <cell r="S217">
            <v>0</v>
          </cell>
        </row>
        <row r="218">
          <cell r="C218">
            <v>552.20850000000007</v>
          </cell>
          <cell r="F218">
            <v>0</v>
          </cell>
          <cell r="G218">
            <v>0</v>
          </cell>
          <cell r="I218">
            <v>0</v>
          </cell>
          <cell r="M218" t="e">
            <v>#DIV/0!</v>
          </cell>
          <cell r="O218">
            <v>552.20850000000007</v>
          </cell>
          <cell r="S218">
            <v>0</v>
          </cell>
        </row>
        <row r="219">
          <cell r="C219">
            <v>552.20850000000007</v>
          </cell>
          <cell r="F219">
            <v>0</v>
          </cell>
          <cell r="G219">
            <v>0</v>
          </cell>
          <cell r="I219">
            <v>0</v>
          </cell>
          <cell r="M219" t="e">
            <v>#DIV/0!</v>
          </cell>
          <cell r="O219">
            <v>552.20850000000007</v>
          </cell>
          <cell r="S219">
            <v>0</v>
          </cell>
        </row>
        <row r="220">
          <cell r="C220">
            <v>492.3485</v>
          </cell>
          <cell r="F220">
            <v>0</v>
          </cell>
          <cell r="G220">
            <v>0</v>
          </cell>
          <cell r="I220">
            <v>0</v>
          </cell>
          <cell r="M220" t="e">
            <v>#DIV/0!</v>
          </cell>
          <cell r="O220">
            <v>492.3485</v>
          </cell>
          <cell r="S220">
            <v>0</v>
          </cell>
        </row>
        <row r="221">
          <cell r="C221">
            <v>492.3485</v>
          </cell>
          <cell r="F221">
            <v>0</v>
          </cell>
          <cell r="G221">
            <v>0</v>
          </cell>
          <cell r="I221">
            <v>0</v>
          </cell>
          <cell r="M221" t="e">
            <v>#DIV/0!</v>
          </cell>
          <cell r="O221">
            <v>492.3485</v>
          </cell>
          <cell r="S221">
            <v>0</v>
          </cell>
        </row>
        <row r="222">
          <cell r="C222">
            <v>462.41849999999999</v>
          </cell>
          <cell r="F222">
            <v>0</v>
          </cell>
          <cell r="G222">
            <v>0</v>
          </cell>
          <cell r="I222">
            <v>0</v>
          </cell>
          <cell r="M222" t="e">
            <v>#DIV/0!</v>
          </cell>
          <cell r="O222">
            <v>462.41849999999999</v>
          </cell>
          <cell r="S222">
            <v>0</v>
          </cell>
        </row>
        <row r="223">
          <cell r="C223">
            <v>462.41849999999999</v>
          </cell>
          <cell r="F223">
            <v>0</v>
          </cell>
          <cell r="G223">
            <v>0</v>
          </cell>
          <cell r="I223">
            <v>0</v>
          </cell>
          <cell r="M223" t="e">
            <v>#DIV/0!</v>
          </cell>
          <cell r="O223">
            <v>462.41849999999999</v>
          </cell>
          <cell r="S223">
            <v>0</v>
          </cell>
        </row>
        <row r="224">
          <cell r="C224">
            <v>462.41849999999999</v>
          </cell>
          <cell r="F224">
            <v>0</v>
          </cell>
          <cell r="G224">
            <v>0</v>
          </cell>
          <cell r="I224">
            <v>0</v>
          </cell>
          <cell r="M224" t="e">
            <v>#DIV/0!</v>
          </cell>
          <cell r="O224">
            <v>462.41849999999999</v>
          </cell>
          <cell r="S224">
            <v>0</v>
          </cell>
        </row>
        <row r="225">
          <cell r="C225">
            <v>462.41849999999999</v>
          </cell>
          <cell r="F225">
            <v>0</v>
          </cell>
          <cell r="G225">
            <v>0</v>
          </cell>
          <cell r="I225">
            <v>0</v>
          </cell>
          <cell r="M225" t="e">
            <v>#DIV/0!</v>
          </cell>
          <cell r="O225">
            <v>462.41849999999999</v>
          </cell>
          <cell r="S225">
            <v>0</v>
          </cell>
        </row>
        <row r="226">
          <cell r="C226">
            <v>462.41849999999999</v>
          </cell>
          <cell r="F226">
            <v>0</v>
          </cell>
          <cell r="G226">
            <v>0</v>
          </cell>
          <cell r="I226">
            <v>0</v>
          </cell>
          <cell r="M226" t="e">
            <v>#DIV/0!</v>
          </cell>
          <cell r="O226">
            <v>462.41849999999999</v>
          </cell>
          <cell r="S226">
            <v>0</v>
          </cell>
        </row>
        <row r="227">
          <cell r="C227">
            <v>462.41849999999999</v>
          </cell>
          <cell r="F227">
            <v>0</v>
          </cell>
          <cell r="G227">
            <v>0</v>
          </cell>
          <cell r="I227">
            <v>0</v>
          </cell>
          <cell r="M227" t="e">
            <v>#DIV/0!</v>
          </cell>
          <cell r="O227">
            <v>462.41849999999999</v>
          </cell>
          <cell r="S227">
            <v>0</v>
          </cell>
        </row>
        <row r="228">
          <cell r="C228">
            <v>462.41849999999999</v>
          </cell>
          <cell r="F228">
            <v>0</v>
          </cell>
          <cell r="G228">
            <v>0</v>
          </cell>
          <cell r="I228">
            <v>0</v>
          </cell>
          <cell r="M228" t="e">
            <v>#DIV/0!</v>
          </cell>
          <cell r="O228">
            <v>462.41849999999999</v>
          </cell>
          <cell r="S228">
            <v>0</v>
          </cell>
        </row>
        <row r="229">
          <cell r="C229">
            <v>462.41849999999999</v>
          </cell>
          <cell r="F229">
            <v>0</v>
          </cell>
          <cell r="G229">
            <v>0</v>
          </cell>
          <cell r="I229">
            <v>0</v>
          </cell>
          <cell r="M229" t="e">
            <v>#DIV/0!</v>
          </cell>
          <cell r="O229">
            <v>462.41849999999999</v>
          </cell>
          <cell r="S229">
            <v>0</v>
          </cell>
        </row>
        <row r="230">
          <cell r="C230">
            <v>462.41849999999999</v>
          </cell>
          <cell r="F230">
            <v>0</v>
          </cell>
          <cell r="G230">
            <v>0</v>
          </cell>
          <cell r="I230">
            <v>0</v>
          </cell>
          <cell r="M230" t="e">
            <v>#DIV/0!</v>
          </cell>
          <cell r="O230">
            <v>462.41849999999999</v>
          </cell>
          <cell r="S230">
            <v>0</v>
          </cell>
        </row>
        <row r="231">
          <cell r="C231">
            <v>462.41849999999999</v>
          </cell>
          <cell r="F231">
            <v>0</v>
          </cell>
          <cell r="G231">
            <v>0</v>
          </cell>
          <cell r="I231">
            <v>0</v>
          </cell>
          <cell r="M231" t="e">
            <v>#DIV/0!</v>
          </cell>
          <cell r="O231">
            <v>462.41849999999999</v>
          </cell>
          <cell r="S231">
            <v>0</v>
          </cell>
        </row>
        <row r="232">
          <cell r="C232">
            <v>462.41849999999999</v>
          </cell>
          <cell r="F232">
            <v>0</v>
          </cell>
          <cell r="G232">
            <v>0</v>
          </cell>
          <cell r="I232">
            <v>0</v>
          </cell>
          <cell r="M232" t="e">
            <v>#DIV/0!</v>
          </cell>
          <cell r="O232">
            <v>462.41849999999999</v>
          </cell>
          <cell r="S232">
            <v>0</v>
          </cell>
        </row>
        <row r="233">
          <cell r="C233">
            <v>462.41849999999999</v>
          </cell>
          <cell r="F233">
            <v>0</v>
          </cell>
          <cell r="G233">
            <v>0</v>
          </cell>
          <cell r="I233">
            <v>0</v>
          </cell>
          <cell r="M233" t="e">
            <v>#DIV/0!</v>
          </cell>
          <cell r="O233">
            <v>462.41849999999999</v>
          </cell>
          <cell r="S233">
            <v>0</v>
          </cell>
        </row>
        <row r="234">
          <cell r="C234">
            <v>447.45349999999991</v>
          </cell>
          <cell r="F234">
            <v>0</v>
          </cell>
          <cell r="G234">
            <v>0</v>
          </cell>
          <cell r="I234">
            <v>0</v>
          </cell>
          <cell r="M234" t="e">
            <v>#DIV/0!</v>
          </cell>
          <cell r="O234">
            <v>447.45349999999991</v>
          </cell>
          <cell r="S234">
            <v>0</v>
          </cell>
        </row>
        <row r="235">
          <cell r="C235">
            <v>447.45349999999991</v>
          </cell>
          <cell r="F235">
            <v>0</v>
          </cell>
          <cell r="G235">
            <v>0</v>
          </cell>
          <cell r="I235">
            <v>0</v>
          </cell>
          <cell r="M235" t="e">
            <v>#DIV/0!</v>
          </cell>
          <cell r="O235">
            <v>447.45349999999991</v>
          </cell>
          <cell r="S235">
            <v>0</v>
          </cell>
        </row>
        <row r="236">
          <cell r="C236">
            <v>432.48849999999999</v>
          </cell>
          <cell r="F236">
            <v>0</v>
          </cell>
          <cell r="G236">
            <v>0</v>
          </cell>
          <cell r="I236">
            <v>0</v>
          </cell>
          <cell r="M236" t="e">
            <v>#DIV/0!</v>
          </cell>
          <cell r="O236">
            <v>432.48849999999999</v>
          </cell>
          <cell r="S236">
            <v>0</v>
          </cell>
        </row>
        <row r="237">
          <cell r="C237">
            <v>432.48849999999999</v>
          </cell>
          <cell r="F237">
            <v>0</v>
          </cell>
          <cell r="G237">
            <v>0</v>
          </cell>
          <cell r="I237">
            <v>0</v>
          </cell>
          <cell r="M237" t="e">
            <v>#DIV/0!</v>
          </cell>
          <cell r="O237">
            <v>432.48849999999999</v>
          </cell>
          <cell r="S237">
            <v>0</v>
          </cell>
        </row>
        <row r="238">
          <cell r="C238">
            <v>432.48849999999999</v>
          </cell>
          <cell r="F238">
            <v>0</v>
          </cell>
          <cell r="G238">
            <v>0</v>
          </cell>
          <cell r="I238">
            <v>0</v>
          </cell>
          <cell r="M238" t="e">
            <v>#DIV/0!</v>
          </cell>
          <cell r="O238">
            <v>432.48849999999999</v>
          </cell>
          <cell r="S238">
            <v>0</v>
          </cell>
        </row>
        <row r="239">
          <cell r="C239">
            <v>432.48849999999999</v>
          </cell>
          <cell r="F239">
            <v>0</v>
          </cell>
          <cell r="G239">
            <v>0</v>
          </cell>
          <cell r="I239">
            <v>0</v>
          </cell>
          <cell r="M239" t="e">
            <v>#DIV/0!</v>
          </cell>
          <cell r="O239">
            <v>432.48849999999999</v>
          </cell>
          <cell r="S239">
            <v>0</v>
          </cell>
        </row>
        <row r="240">
          <cell r="C240">
            <v>432.48849999999999</v>
          </cell>
          <cell r="F240">
            <v>0</v>
          </cell>
          <cell r="G240">
            <v>0</v>
          </cell>
          <cell r="I240">
            <v>0</v>
          </cell>
          <cell r="M240" t="e">
            <v>#DIV/0!</v>
          </cell>
          <cell r="O240">
            <v>432.48849999999999</v>
          </cell>
          <cell r="S240">
            <v>0</v>
          </cell>
        </row>
        <row r="241">
          <cell r="C241">
            <v>432.48849999999999</v>
          </cell>
          <cell r="F241">
            <v>0</v>
          </cell>
          <cell r="G241">
            <v>0</v>
          </cell>
          <cell r="I241">
            <v>0</v>
          </cell>
          <cell r="M241" t="e">
            <v>#DIV/0!</v>
          </cell>
          <cell r="O241">
            <v>432.48849999999999</v>
          </cell>
          <cell r="S241">
            <v>0</v>
          </cell>
        </row>
        <row r="242">
          <cell r="C242">
            <v>447.45349999999991</v>
          </cell>
          <cell r="F242">
            <v>0</v>
          </cell>
          <cell r="G242">
            <v>0</v>
          </cell>
          <cell r="I242">
            <v>0</v>
          </cell>
          <cell r="M242" t="e">
            <v>#DIV/0!</v>
          </cell>
          <cell r="O242">
            <v>447.45349999999991</v>
          </cell>
          <cell r="S242">
            <v>0</v>
          </cell>
        </row>
        <row r="243">
          <cell r="C243">
            <v>447.45349999999991</v>
          </cell>
          <cell r="F243">
            <v>0</v>
          </cell>
          <cell r="G243">
            <v>0</v>
          </cell>
          <cell r="I243">
            <v>0</v>
          </cell>
          <cell r="M243" t="e">
            <v>#DIV/0!</v>
          </cell>
          <cell r="O243">
            <v>447.45349999999991</v>
          </cell>
          <cell r="S243">
            <v>0</v>
          </cell>
        </row>
        <row r="244">
          <cell r="C244">
            <v>447.45349999999991</v>
          </cell>
          <cell r="F244">
            <v>0</v>
          </cell>
          <cell r="G244">
            <v>0</v>
          </cell>
          <cell r="I244">
            <v>0</v>
          </cell>
          <cell r="M244" t="e">
            <v>#DIV/0!</v>
          </cell>
          <cell r="O244">
            <v>447.45349999999991</v>
          </cell>
          <cell r="S244">
            <v>0</v>
          </cell>
        </row>
        <row r="245">
          <cell r="C245">
            <v>447.45349999999991</v>
          </cell>
          <cell r="F245">
            <v>0</v>
          </cell>
          <cell r="G245">
            <v>0</v>
          </cell>
          <cell r="I245">
            <v>0</v>
          </cell>
          <cell r="M245" t="e">
            <v>#DIV/0!</v>
          </cell>
          <cell r="O245">
            <v>447.45349999999991</v>
          </cell>
          <cell r="S245">
            <v>0</v>
          </cell>
        </row>
        <row r="246">
          <cell r="C246">
            <v>447.45349999999991</v>
          </cell>
          <cell r="F246">
            <v>0</v>
          </cell>
          <cell r="G246">
            <v>0</v>
          </cell>
          <cell r="I246">
            <v>0</v>
          </cell>
          <cell r="M246" t="e">
            <v>#DIV/0!</v>
          </cell>
          <cell r="O246">
            <v>447.45349999999991</v>
          </cell>
          <cell r="S246">
            <v>0</v>
          </cell>
        </row>
        <row r="247">
          <cell r="C247">
            <v>432.48849999999999</v>
          </cell>
          <cell r="F247">
            <v>0</v>
          </cell>
          <cell r="G247">
            <v>0</v>
          </cell>
          <cell r="I247">
            <v>0</v>
          </cell>
          <cell r="M247" t="e">
            <v>#DIV/0!</v>
          </cell>
          <cell r="O247">
            <v>432.48849999999999</v>
          </cell>
          <cell r="S247">
            <v>0</v>
          </cell>
        </row>
        <row r="248">
          <cell r="C248">
            <v>432.48849999999999</v>
          </cell>
          <cell r="F248">
            <v>0</v>
          </cell>
          <cell r="G248">
            <v>0</v>
          </cell>
          <cell r="I248">
            <v>0</v>
          </cell>
          <cell r="M248" t="e">
            <v>#DIV/0!</v>
          </cell>
          <cell r="O248">
            <v>432.48849999999999</v>
          </cell>
          <cell r="S248">
            <v>0</v>
          </cell>
        </row>
        <row r="249">
          <cell r="C249">
            <v>420.51650000000001</v>
          </cell>
          <cell r="F249">
            <v>0</v>
          </cell>
          <cell r="G249">
            <v>0</v>
          </cell>
          <cell r="I249">
            <v>372.76749999999998</v>
          </cell>
          <cell r="M249" t="e">
            <v>#DIV/0!</v>
          </cell>
          <cell r="O249">
            <v>420.51650000000001</v>
          </cell>
          <cell r="S249">
            <v>0</v>
          </cell>
        </row>
        <row r="250">
          <cell r="C250">
            <v>420.51650000000001</v>
          </cell>
          <cell r="F250">
            <v>0</v>
          </cell>
          <cell r="G250">
            <v>0</v>
          </cell>
          <cell r="I250">
            <v>372.76749999999998</v>
          </cell>
          <cell r="M250" t="e">
            <v>#DIV/0!</v>
          </cell>
          <cell r="O250">
            <v>420.51650000000001</v>
          </cell>
          <cell r="S250">
            <v>0</v>
          </cell>
        </row>
        <row r="251">
          <cell r="C251">
            <v>426.5025</v>
          </cell>
          <cell r="F251">
            <v>0</v>
          </cell>
          <cell r="G251">
            <v>0</v>
          </cell>
          <cell r="I251">
            <v>372.76749999999998</v>
          </cell>
          <cell r="M251" t="e">
            <v>#DIV/0!</v>
          </cell>
          <cell r="O251">
            <v>426.5025</v>
          </cell>
          <cell r="S251">
            <v>0</v>
          </cell>
        </row>
        <row r="252">
          <cell r="C252">
            <v>438.47449999999975</v>
          </cell>
          <cell r="F252">
            <v>0</v>
          </cell>
          <cell r="G252">
            <v>0</v>
          </cell>
          <cell r="I252">
            <v>349.94499999999999</v>
          </cell>
          <cell r="M252" t="e">
            <v>#DIV/0!</v>
          </cell>
          <cell r="O252">
            <v>438.47449999999975</v>
          </cell>
          <cell r="S252">
            <v>0</v>
          </cell>
        </row>
        <row r="253">
          <cell r="C253">
            <v>426.5025</v>
          </cell>
          <cell r="F253">
            <v>0</v>
          </cell>
          <cell r="G253">
            <v>0</v>
          </cell>
          <cell r="I253">
            <v>349.94499999999999</v>
          </cell>
          <cell r="M253" t="e">
            <v>#DIV/0!</v>
          </cell>
          <cell r="O253">
            <v>426.5025</v>
          </cell>
          <cell r="S253">
            <v>0</v>
          </cell>
        </row>
        <row r="254">
          <cell r="C254">
            <v>426.5025</v>
          </cell>
          <cell r="F254">
            <v>0</v>
          </cell>
          <cell r="G254">
            <v>0</v>
          </cell>
          <cell r="I254">
            <v>340.81599999999997</v>
          </cell>
          <cell r="M254" t="e">
            <v>#DIV/0!</v>
          </cell>
          <cell r="O254">
            <v>426.5025</v>
          </cell>
          <cell r="S254">
            <v>0</v>
          </cell>
        </row>
        <row r="255">
          <cell r="C255">
            <v>393.57949999999983</v>
          </cell>
          <cell r="F255">
            <v>0</v>
          </cell>
          <cell r="G255">
            <v>0</v>
          </cell>
          <cell r="I255">
            <v>328.64400000000001</v>
          </cell>
          <cell r="M255" t="e">
            <v>#DIV/0!</v>
          </cell>
          <cell r="O255">
            <v>393.57949999999983</v>
          </cell>
          <cell r="S255">
            <v>0</v>
          </cell>
        </row>
        <row r="256">
          <cell r="C256">
            <v>393.57949999999983</v>
          </cell>
          <cell r="F256">
            <v>0</v>
          </cell>
          <cell r="G256">
            <v>0</v>
          </cell>
          <cell r="I256">
            <v>328.64400000000001</v>
          </cell>
          <cell r="M256" t="e">
            <v>#DIV/0!</v>
          </cell>
          <cell r="O256">
            <v>393.57949999999983</v>
          </cell>
          <cell r="S256">
            <v>0</v>
          </cell>
        </row>
        <row r="257">
          <cell r="C257">
            <v>378.61449999999996</v>
          </cell>
          <cell r="F257">
            <v>0</v>
          </cell>
          <cell r="G257">
            <v>0</v>
          </cell>
          <cell r="I257">
            <v>316.47199999999998</v>
          </cell>
          <cell r="M257" t="e">
            <v>#DIV/0!</v>
          </cell>
          <cell r="O257">
            <v>378.61449999999996</v>
          </cell>
          <cell r="S257">
            <v>0</v>
          </cell>
        </row>
        <row r="258">
          <cell r="C258">
            <v>360.65649999999999</v>
          </cell>
          <cell r="F258">
            <v>0</v>
          </cell>
          <cell r="G258">
            <v>0</v>
          </cell>
          <cell r="I258">
            <v>316.47199999999998</v>
          </cell>
          <cell r="M258" t="e">
            <v>#DIV/0!</v>
          </cell>
          <cell r="O258">
            <v>360.65649999999999</v>
          </cell>
          <cell r="S258">
            <v>0</v>
          </cell>
        </row>
        <row r="259">
          <cell r="C259">
            <v>348.68449999999996</v>
          </cell>
          <cell r="F259">
            <v>0</v>
          </cell>
          <cell r="G259">
            <v>0</v>
          </cell>
          <cell r="I259">
            <v>298.214</v>
          </cell>
          <cell r="M259" t="e">
            <v>#DIV/0!</v>
          </cell>
          <cell r="O259">
            <v>348.68449999999996</v>
          </cell>
          <cell r="S259">
            <v>0</v>
          </cell>
        </row>
        <row r="260">
          <cell r="C260">
            <v>348.68449999999996</v>
          </cell>
          <cell r="F260">
            <v>0</v>
          </cell>
          <cell r="G260">
            <v>0</v>
          </cell>
          <cell r="I260">
            <v>298.214</v>
          </cell>
          <cell r="M260" t="e">
            <v>#DIV/0!</v>
          </cell>
          <cell r="O260">
            <v>348.68449999999996</v>
          </cell>
          <cell r="S260">
            <v>0</v>
          </cell>
        </row>
        <row r="261">
          <cell r="C261">
            <v>348.68449999999996</v>
          </cell>
          <cell r="F261">
            <v>0</v>
          </cell>
          <cell r="G261">
            <v>0</v>
          </cell>
          <cell r="I261">
            <v>298.214</v>
          </cell>
          <cell r="M261" t="e">
            <v>#DIV/0!</v>
          </cell>
          <cell r="O261">
            <v>348.68449999999996</v>
          </cell>
          <cell r="S261">
            <v>0</v>
          </cell>
        </row>
        <row r="262">
          <cell r="C262">
            <v>348.68449999999996</v>
          </cell>
          <cell r="F262">
            <v>0</v>
          </cell>
          <cell r="G262">
            <v>0</v>
          </cell>
          <cell r="I262">
            <v>298.214</v>
          </cell>
          <cell r="M262" t="e">
            <v>#DIV/0!</v>
          </cell>
          <cell r="O262">
            <v>348.68449999999996</v>
          </cell>
          <cell r="S262">
            <v>0</v>
          </cell>
        </row>
        <row r="263">
          <cell r="C263">
            <v>348.68449999999996</v>
          </cell>
          <cell r="F263">
            <v>0</v>
          </cell>
          <cell r="G263">
            <v>0</v>
          </cell>
          <cell r="I263">
            <v>324.0795</v>
          </cell>
          <cell r="M263" t="e">
            <v>#DIV/0!</v>
          </cell>
          <cell r="O263">
            <v>348.68449999999996</v>
          </cell>
          <cell r="S263">
            <v>0</v>
          </cell>
        </row>
        <row r="264">
          <cell r="C264">
            <v>363.64949999999988</v>
          </cell>
          <cell r="F264">
            <v>0</v>
          </cell>
          <cell r="G264">
            <v>0</v>
          </cell>
          <cell r="I264">
            <v>354.50950000000006</v>
          </cell>
          <cell r="M264" t="e">
            <v>#DIV/0!</v>
          </cell>
          <cell r="O264">
            <v>363.64949999999988</v>
          </cell>
          <cell r="S264">
            <v>0</v>
          </cell>
        </row>
        <row r="265">
          <cell r="C265">
            <v>411.53749999999991</v>
          </cell>
          <cell r="F265">
            <v>0</v>
          </cell>
          <cell r="G265">
            <v>0</v>
          </cell>
          <cell r="I265">
            <v>378.8535</v>
          </cell>
          <cell r="M265" t="e">
            <v>#DIV/0!</v>
          </cell>
          <cell r="O265">
            <v>411.53749999999991</v>
          </cell>
          <cell r="S265">
            <v>0</v>
          </cell>
        </row>
        <row r="266">
          <cell r="C266">
            <v>441.46749999999992</v>
          </cell>
          <cell r="F266">
            <v>0</v>
          </cell>
          <cell r="G266">
            <v>0</v>
          </cell>
          <cell r="I266">
            <v>377.33200000000005</v>
          </cell>
          <cell r="M266" t="e">
            <v>#DIV/0!</v>
          </cell>
          <cell r="O266">
            <v>441.46749999999992</v>
          </cell>
          <cell r="S266">
            <v>0</v>
          </cell>
        </row>
        <row r="267">
          <cell r="C267">
            <v>441.46749999999992</v>
          </cell>
          <cell r="F267">
            <v>0</v>
          </cell>
          <cell r="G267">
            <v>0</v>
          </cell>
          <cell r="I267">
            <v>377.33200000000005</v>
          </cell>
          <cell r="M267" t="e">
            <v>#DIV/0!</v>
          </cell>
          <cell r="O267">
            <v>441.46749999999992</v>
          </cell>
          <cell r="S267">
            <v>0</v>
          </cell>
        </row>
        <row r="268">
          <cell r="C268">
            <v>441.46749999999992</v>
          </cell>
          <cell r="F268">
            <v>0</v>
          </cell>
          <cell r="G268">
            <v>0</v>
          </cell>
          <cell r="I268">
            <v>377.33200000000005</v>
          </cell>
          <cell r="M268" t="e">
            <v>#DIV/0!</v>
          </cell>
          <cell r="O268">
            <v>441.46749999999992</v>
          </cell>
          <cell r="S268">
            <v>0</v>
          </cell>
        </row>
        <row r="269">
          <cell r="C269">
            <v>426.5025</v>
          </cell>
          <cell r="F269">
            <v>0</v>
          </cell>
          <cell r="G269">
            <v>0</v>
          </cell>
          <cell r="I269">
            <v>377.33200000000005</v>
          </cell>
          <cell r="M269" t="e">
            <v>#DIV/0!</v>
          </cell>
          <cell r="O269">
            <v>426.5025</v>
          </cell>
          <cell r="S269">
            <v>0</v>
          </cell>
        </row>
        <row r="270">
          <cell r="C270">
            <v>378.61449999999996</v>
          </cell>
          <cell r="F270">
            <v>0</v>
          </cell>
          <cell r="G270">
            <v>0</v>
          </cell>
          <cell r="I270">
            <v>349.94499999999999</v>
          </cell>
          <cell r="M270" t="e">
            <v>#DIV/0!</v>
          </cell>
          <cell r="O270">
            <v>378.61449999999996</v>
          </cell>
          <cell r="S270">
            <v>0</v>
          </cell>
        </row>
        <row r="271">
          <cell r="C271">
            <v>348.68449999999996</v>
          </cell>
          <cell r="F271">
            <v>0</v>
          </cell>
          <cell r="G271">
            <v>0</v>
          </cell>
          <cell r="I271">
            <v>349.94499999999999</v>
          </cell>
          <cell r="M271" t="e">
            <v>#DIV/0!</v>
          </cell>
          <cell r="O271">
            <v>348.68449999999996</v>
          </cell>
          <cell r="S271">
            <v>0</v>
          </cell>
        </row>
        <row r="272">
          <cell r="C272">
            <v>357.6635</v>
          </cell>
          <cell r="F272">
            <v>0</v>
          </cell>
          <cell r="G272">
            <v>0</v>
          </cell>
          <cell r="I272">
            <v>349.94499999999999</v>
          </cell>
          <cell r="M272" t="e">
            <v>#DIV/0!</v>
          </cell>
          <cell r="O272">
            <v>357.6635</v>
          </cell>
          <cell r="S272">
            <v>0</v>
          </cell>
        </row>
        <row r="273">
          <cell r="C273">
            <v>372.62849999999997</v>
          </cell>
          <cell r="F273">
            <v>282.44099999999997</v>
          </cell>
          <cell r="G273">
            <v>282.44099999999997</v>
          </cell>
          <cell r="I273">
            <v>319.51499999999999</v>
          </cell>
          <cell r="M273">
            <v>486.39592801134779</v>
          </cell>
          <cell r="O273">
            <v>372.62849999999997</v>
          </cell>
          <cell r="S273">
            <v>282.44099999999997</v>
          </cell>
        </row>
        <row r="274">
          <cell r="C274">
            <v>312.76849999999996</v>
          </cell>
          <cell r="F274">
            <v>238.40450000000001</v>
          </cell>
          <cell r="G274">
            <v>238.40450000000001</v>
          </cell>
          <cell r="I274">
            <v>304.3</v>
          </cell>
          <cell r="M274">
            <v>348.00737285465675</v>
          </cell>
          <cell r="O274">
            <v>312.76849999999996</v>
          </cell>
          <cell r="S274">
            <v>238.40450000000001</v>
          </cell>
        </row>
        <row r="275">
          <cell r="C275">
            <v>252.90849999999998</v>
          </cell>
          <cell r="F275">
            <v>157.92400000000001</v>
          </cell>
          <cell r="G275">
            <v>157.92400000000001</v>
          </cell>
          <cell r="I275">
            <v>237.35400000000001</v>
          </cell>
          <cell r="M275">
            <v>304.63629552055193</v>
          </cell>
          <cell r="O275">
            <v>252.90849999999998</v>
          </cell>
          <cell r="S275">
            <v>157.92400000000001</v>
          </cell>
        </row>
        <row r="276">
          <cell r="C276">
            <v>215.49600000000001</v>
          </cell>
          <cell r="F276">
            <v>182.22</v>
          </cell>
          <cell r="G276">
            <v>182.22</v>
          </cell>
          <cell r="I276">
            <v>191.709</v>
          </cell>
          <cell r="M276">
            <v>336.81355983347112</v>
          </cell>
          <cell r="O276">
            <v>215.49600000000001</v>
          </cell>
          <cell r="S276">
            <v>182.22</v>
          </cell>
        </row>
        <row r="277">
          <cell r="C277">
            <v>230.46100000000001</v>
          </cell>
          <cell r="F277">
            <v>218.66399999999999</v>
          </cell>
          <cell r="G277">
            <v>218.66399999999999</v>
          </cell>
          <cell r="I277">
            <v>205.4025</v>
          </cell>
          <cell r="M277">
            <v>372.41653772862844</v>
          </cell>
          <cell r="O277">
            <v>230.46100000000001</v>
          </cell>
          <cell r="S277">
            <v>218.66399999999999</v>
          </cell>
        </row>
        <row r="278">
          <cell r="C278">
            <v>252.90849999999998</v>
          </cell>
          <cell r="F278">
            <v>197.405</v>
          </cell>
          <cell r="G278">
            <v>197.405</v>
          </cell>
          <cell r="I278">
            <v>243.44</v>
          </cell>
          <cell r="M278">
            <v>283.09154718059335</v>
          </cell>
          <cell r="O278">
            <v>252.90849999999998</v>
          </cell>
          <cell r="S278">
            <v>197.405</v>
          </cell>
        </row>
        <row r="279">
          <cell r="C279">
            <v>230.46100000000001</v>
          </cell>
          <cell r="F279">
            <v>194.36799999999999</v>
          </cell>
          <cell r="G279">
            <v>194.36799999999999</v>
          </cell>
          <cell r="I279">
            <v>243.44</v>
          </cell>
          <cell r="M279">
            <v>0</v>
          </cell>
          <cell r="O279">
            <v>230.46100000000001</v>
          </cell>
          <cell r="S279">
            <v>194.36799999999999</v>
          </cell>
        </row>
        <row r="280">
          <cell r="C280">
            <v>208.01349999999996</v>
          </cell>
          <cell r="F280">
            <v>197.405</v>
          </cell>
          <cell r="G280">
            <v>197.405</v>
          </cell>
          <cell r="I280">
            <v>205.4025</v>
          </cell>
          <cell r="M280">
            <v>0</v>
          </cell>
          <cell r="O280">
            <v>208.01349999999996</v>
          </cell>
          <cell r="S280">
            <v>197.405</v>
          </cell>
        </row>
        <row r="281">
          <cell r="C281">
            <v>245.42600000000002</v>
          </cell>
          <cell r="F281">
            <v>221.70099999999999</v>
          </cell>
          <cell r="G281">
            <v>221.70099999999999</v>
          </cell>
          <cell r="I281">
            <v>228.22500000000002</v>
          </cell>
          <cell r="M281">
            <v>0</v>
          </cell>
          <cell r="O281">
            <v>245.42600000000002</v>
          </cell>
          <cell r="S281">
            <v>221.70099999999999</v>
          </cell>
        </row>
        <row r="282">
          <cell r="C282">
            <v>252.90849999999998</v>
          </cell>
          <cell r="F282">
            <v>197.405</v>
          </cell>
          <cell r="G282">
            <v>197.405</v>
          </cell>
          <cell r="I282">
            <v>228.22500000000002</v>
          </cell>
          <cell r="M282">
            <v>0</v>
          </cell>
          <cell r="O282">
            <v>252.90849999999998</v>
          </cell>
          <cell r="S282">
            <v>197.405</v>
          </cell>
        </row>
        <row r="283">
          <cell r="C283">
            <v>258.89449999999999</v>
          </cell>
          <cell r="F283">
            <v>203.47899999999998</v>
          </cell>
          <cell r="G283">
            <v>203.47899999999998</v>
          </cell>
          <cell r="I283">
            <v>232.7895</v>
          </cell>
          <cell r="M283">
            <v>0</v>
          </cell>
          <cell r="O283">
            <v>258.89449999999999</v>
          </cell>
          <cell r="S283">
            <v>203.47899999999998</v>
          </cell>
        </row>
        <row r="284">
          <cell r="C284">
            <v>282.83849999999995</v>
          </cell>
          <cell r="F284">
            <v>212.59</v>
          </cell>
          <cell r="G284">
            <v>212.59</v>
          </cell>
          <cell r="I284">
            <v>234.31100000000006</v>
          </cell>
          <cell r="M284">
            <v>0</v>
          </cell>
          <cell r="O284">
            <v>282.83849999999995</v>
          </cell>
          <cell r="S284">
            <v>212.59</v>
          </cell>
        </row>
        <row r="285">
          <cell r="C285">
            <v>333.71949999999998</v>
          </cell>
          <cell r="F285">
            <v>236.886</v>
          </cell>
          <cell r="G285">
            <v>236.886</v>
          </cell>
          <cell r="I285">
            <v>235.83250000000001</v>
          </cell>
          <cell r="M285">
            <v>0</v>
          </cell>
          <cell r="O285">
            <v>333.71949999999998</v>
          </cell>
          <cell r="S285">
            <v>236.886</v>
          </cell>
        </row>
        <row r="286">
          <cell r="C286">
            <v>351.67750000000001</v>
          </cell>
          <cell r="F286">
            <v>233.84899999999999</v>
          </cell>
          <cell r="G286">
            <v>233.84899999999999</v>
          </cell>
          <cell r="I286">
            <v>237.35400000000001</v>
          </cell>
          <cell r="M286">
            <v>0</v>
          </cell>
          <cell r="O286">
            <v>351.67750000000001</v>
          </cell>
          <cell r="S286">
            <v>233.84899999999999</v>
          </cell>
        </row>
        <row r="287">
          <cell r="C287">
            <v>393.57949999999983</v>
          </cell>
          <cell r="F287">
            <v>233.84899999999999</v>
          </cell>
          <cell r="G287">
            <v>233.84899999999999</v>
          </cell>
          <cell r="I287">
            <v>241.91850000000002</v>
          </cell>
          <cell r="M287">
            <v>0</v>
          </cell>
          <cell r="O287">
            <v>393.57949999999983</v>
          </cell>
          <cell r="S287">
            <v>233.84899999999999</v>
          </cell>
        </row>
        <row r="288">
          <cell r="C288">
            <v>468.40449999999998</v>
          </cell>
          <cell r="F288">
            <v>245.99700000000001</v>
          </cell>
          <cell r="G288">
            <v>245.99700000000001</v>
          </cell>
          <cell r="I288">
            <v>260.17650000000003</v>
          </cell>
          <cell r="M288">
            <v>0</v>
          </cell>
          <cell r="O288">
            <v>468.40449999999998</v>
          </cell>
          <cell r="S288">
            <v>245.99700000000001</v>
          </cell>
        </row>
        <row r="289">
          <cell r="C289">
            <v>507.31349999999992</v>
          </cell>
          <cell r="F289">
            <v>245.99700000000001</v>
          </cell>
          <cell r="G289">
            <v>245.99700000000001</v>
          </cell>
          <cell r="I289">
            <v>272.3485</v>
          </cell>
          <cell r="M289">
            <v>0</v>
          </cell>
          <cell r="O289">
            <v>507.31349999999992</v>
          </cell>
          <cell r="S289">
            <v>245.99700000000001</v>
          </cell>
        </row>
        <row r="290">
          <cell r="C290">
            <v>671.92849999999999</v>
          </cell>
          <cell r="F290">
            <v>264.21899999999999</v>
          </cell>
          <cell r="G290">
            <v>264.21899999999999</v>
          </cell>
          <cell r="I290">
            <v>279.95600000000002</v>
          </cell>
          <cell r="M290">
            <v>0</v>
          </cell>
          <cell r="O290">
            <v>671.92849999999999</v>
          </cell>
          <cell r="S290">
            <v>264.21899999999999</v>
          </cell>
        </row>
        <row r="291">
          <cell r="C291">
            <v>411.53749999999991</v>
          </cell>
          <cell r="F291">
            <v>221.70099999999999</v>
          </cell>
          <cell r="G291">
            <v>221.70099999999999</v>
          </cell>
          <cell r="I291">
            <v>273.87</v>
          </cell>
          <cell r="M291">
            <v>3.889088358700775</v>
          </cell>
          <cell r="O291">
            <v>411.53749999999991</v>
          </cell>
          <cell r="S291">
            <v>221.70099999999999</v>
          </cell>
        </row>
        <row r="292">
          <cell r="C292">
            <v>282.83849999999995</v>
          </cell>
          <cell r="F292">
            <v>218.66399999999999</v>
          </cell>
          <cell r="G292">
            <v>218.66399999999999</v>
          </cell>
          <cell r="I292">
            <v>249.52600000000001</v>
          </cell>
          <cell r="M292">
            <v>1.3986965507787374</v>
          </cell>
          <cell r="O292">
            <v>282.83849999999995</v>
          </cell>
          <cell r="S292">
            <v>218.66399999999999</v>
          </cell>
        </row>
        <row r="293">
          <cell r="C293">
            <v>282.83849999999995</v>
          </cell>
          <cell r="F293">
            <v>209.553</v>
          </cell>
          <cell r="G293">
            <v>209.553</v>
          </cell>
          <cell r="I293">
            <v>237.35400000000001</v>
          </cell>
          <cell r="M293">
            <v>0.17901222699669006</v>
          </cell>
          <cell r="O293">
            <v>282.83849999999995</v>
          </cell>
          <cell r="S293">
            <v>209.553</v>
          </cell>
        </row>
        <row r="294">
          <cell r="C294">
            <v>282.83849999999995</v>
          </cell>
          <cell r="F294">
            <v>211.07149999999999</v>
          </cell>
          <cell r="G294">
            <v>211.07149999999999</v>
          </cell>
          <cell r="I294">
            <v>228.22500000000002</v>
          </cell>
          <cell r="M294">
            <v>0</v>
          </cell>
          <cell r="O294">
            <v>282.83849999999995</v>
          </cell>
          <cell r="S294">
            <v>211.07149999999999</v>
          </cell>
        </row>
        <row r="295">
          <cell r="C295">
            <v>282.83849999999995</v>
          </cell>
          <cell r="F295">
            <v>209.553</v>
          </cell>
          <cell r="G295">
            <v>209.553</v>
          </cell>
          <cell r="I295">
            <v>237.35400000000001</v>
          </cell>
          <cell r="M295">
            <v>0</v>
          </cell>
          <cell r="O295">
            <v>282.83849999999995</v>
          </cell>
          <cell r="S295">
            <v>209.553</v>
          </cell>
        </row>
        <row r="296">
          <cell r="C296">
            <v>282.83849999999995</v>
          </cell>
          <cell r="F296">
            <v>200.44200000000001</v>
          </cell>
          <cell r="G296">
            <v>200.44200000000001</v>
          </cell>
          <cell r="I296">
            <v>226.70350000000002</v>
          </cell>
          <cell r="M296">
            <v>0</v>
          </cell>
          <cell r="O296">
            <v>282.83849999999995</v>
          </cell>
          <cell r="S296">
            <v>200.44200000000001</v>
          </cell>
        </row>
        <row r="297">
          <cell r="C297">
            <v>267.87349999999992</v>
          </cell>
          <cell r="F297">
            <v>208.03450000000001</v>
          </cell>
          <cell r="G297">
            <v>208.03450000000001</v>
          </cell>
          <cell r="I297">
            <v>213.01000000000002</v>
          </cell>
          <cell r="M297">
            <v>0</v>
          </cell>
          <cell r="O297">
            <v>267.87349999999992</v>
          </cell>
          <cell r="S297">
            <v>208.03450000000001</v>
          </cell>
        </row>
        <row r="298">
          <cell r="C298">
            <v>267.87349999999992</v>
          </cell>
          <cell r="F298">
            <v>236.886</v>
          </cell>
          <cell r="G298">
            <v>236.886</v>
          </cell>
          <cell r="I298">
            <v>231.268</v>
          </cell>
          <cell r="M298">
            <v>0</v>
          </cell>
          <cell r="O298">
            <v>267.87349999999992</v>
          </cell>
          <cell r="S298">
            <v>236.886</v>
          </cell>
        </row>
        <row r="299">
          <cell r="C299">
            <v>320.25099999999992</v>
          </cell>
          <cell r="F299">
            <v>233.84899999999999</v>
          </cell>
          <cell r="G299">
            <v>233.84899999999999</v>
          </cell>
          <cell r="I299">
            <v>270.827</v>
          </cell>
          <cell r="M299">
            <v>0</v>
          </cell>
          <cell r="O299">
            <v>320.25099999999992</v>
          </cell>
          <cell r="S299">
            <v>233.84899999999999</v>
          </cell>
        </row>
        <row r="300">
          <cell r="C300">
            <v>342.69849999999997</v>
          </cell>
          <cell r="F300">
            <v>233.84899999999999</v>
          </cell>
          <cell r="G300">
            <v>233.84899999999999</v>
          </cell>
          <cell r="I300">
            <v>270.827</v>
          </cell>
          <cell r="M300">
            <v>0</v>
          </cell>
          <cell r="O300">
            <v>342.69849999999997</v>
          </cell>
          <cell r="S300">
            <v>233.84899999999999</v>
          </cell>
        </row>
        <row r="301">
          <cell r="C301">
            <v>327.73349999999999</v>
          </cell>
          <cell r="F301">
            <v>252.071</v>
          </cell>
          <cell r="G301">
            <v>252.071</v>
          </cell>
          <cell r="I301">
            <v>264.74100000000004</v>
          </cell>
          <cell r="M301">
            <v>0</v>
          </cell>
          <cell r="O301">
            <v>327.73349999999999</v>
          </cell>
          <cell r="S301">
            <v>252.071</v>
          </cell>
        </row>
        <row r="302">
          <cell r="C302">
            <v>327.73349999999999</v>
          </cell>
          <cell r="F302">
            <v>261.18200000000002</v>
          </cell>
          <cell r="G302">
            <v>261.18200000000002</v>
          </cell>
          <cell r="I302">
            <v>264.74100000000004</v>
          </cell>
          <cell r="M302">
            <v>0</v>
          </cell>
          <cell r="O302">
            <v>327.73349999999999</v>
          </cell>
          <cell r="S302">
            <v>261.18200000000002</v>
          </cell>
        </row>
        <row r="303">
          <cell r="C303">
            <v>327.73349999999999</v>
          </cell>
          <cell r="F303">
            <v>270.29300000000001</v>
          </cell>
          <cell r="G303">
            <v>270.29300000000001</v>
          </cell>
          <cell r="I303">
            <v>270.827</v>
          </cell>
          <cell r="M303">
            <v>0</v>
          </cell>
          <cell r="O303">
            <v>327.73349999999999</v>
          </cell>
          <cell r="S303">
            <v>270.29300000000001</v>
          </cell>
        </row>
        <row r="304">
          <cell r="C304">
            <v>327.73349999999999</v>
          </cell>
          <cell r="F304">
            <v>270.29300000000001</v>
          </cell>
          <cell r="G304">
            <v>270.29300000000001</v>
          </cell>
          <cell r="I304">
            <v>276.91300000000001</v>
          </cell>
          <cell r="M304">
            <v>0</v>
          </cell>
          <cell r="O304">
            <v>327.73349999999999</v>
          </cell>
          <cell r="S304">
            <v>270.29300000000001</v>
          </cell>
        </row>
        <row r="305">
          <cell r="C305">
            <v>327.73349999999999</v>
          </cell>
          <cell r="F305">
            <v>288.51499999999999</v>
          </cell>
          <cell r="G305">
            <v>288.51499999999999</v>
          </cell>
          <cell r="I305">
            <v>279.95600000000002</v>
          </cell>
          <cell r="M305">
            <v>0</v>
          </cell>
          <cell r="O305">
            <v>327.73349999999999</v>
          </cell>
          <cell r="S305">
            <v>288.51499999999999</v>
          </cell>
        </row>
        <row r="306">
          <cell r="C306">
            <v>357.6635</v>
          </cell>
          <cell r="F306">
            <v>291.55199999999991</v>
          </cell>
          <cell r="G306">
            <v>291.55199999999991</v>
          </cell>
          <cell r="I306">
            <v>304.3</v>
          </cell>
          <cell r="M306">
            <v>0</v>
          </cell>
          <cell r="O306">
            <v>357.6635</v>
          </cell>
          <cell r="S306">
            <v>291.55199999999991</v>
          </cell>
        </row>
        <row r="307">
          <cell r="C307">
            <v>365.14599999999996</v>
          </cell>
          <cell r="F307">
            <v>327.99599999999998</v>
          </cell>
          <cell r="G307">
            <v>327.99599999999998</v>
          </cell>
          <cell r="I307">
            <v>343.85900000000004</v>
          </cell>
          <cell r="M307">
            <v>0</v>
          </cell>
          <cell r="O307">
            <v>365.14599999999996</v>
          </cell>
          <cell r="S307">
            <v>327.99599999999998</v>
          </cell>
        </row>
        <row r="308">
          <cell r="C308">
            <v>396.57249999999999</v>
          </cell>
          <cell r="F308">
            <v>388.73599999999999</v>
          </cell>
          <cell r="G308">
            <v>388.73599999999999</v>
          </cell>
          <cell r="I308">
            <v>395.58999999999992</v>
          </cell>
          <cell r="M308">
            <v>0</v>
          </cell>
          <cell r="O308">
            <v>396.57249999999999</v>
          </cell>
          <cell r="S308">
            <v>388.73599999999999</v>
          </cell>
        </row>
        <row r="309">
          <cell r="C309">
            <v>522.27850000000001</v>
          </cell>
          <cell r="F309">
            <v>388.73599999999999</v>
          </cell>
          <cell r="G309">
            <v>388.73599999999999</v>
          </cell>
          <cell r="I309">
            <v>426.02000000000004</v>
          </cell>
          <cell r="M309">
            <v>0</v>
          </cell>
          <cell r="O309">
            <v>522.27850000000001</v>
          </cell>
          <cell r="S309">
            <v>388.73599999999999</v>
          </cell>
        </row>
        <row r="310">
          <cell r="C310">
            <v>522.27850000000001</v>
          </cell>
          <cell r="F310">
            <v>331.03299999999996</v>
          </cell>
          <cell r="G310">
            <v>331.03299999999996</v>
          </cell>
          <cell r="I310">
            <v>456.45000000000005</v>
          </cell>
          <cell r="M310">
            <v>0</v>
          </cell>
          <cell r="O310">
            <v>522.27850000000001</v>
          </cell>
          <cell r="S310">
            <v>331.03299999999996</v>
          </cell>
        </row>
        <row r="311">
          <cell r="C311">
            <v>462.41849999999999</v>
          </cell>
          <cell r="F311">
            <v>349.255</v>
          </cell>
          <cell r="G311">
            <v>349.255</v>
          </cell>
          <cell r="I311">
            <v>456.45000000000005</v>
          </cell>
          <cell r="M311">
            <v>0</v>
          </cell>
          <cell r="O311">
            <v>462.41849999999999</v>
          </cell>
          <cell r="S311">
            <v>349.255</v>
          </cell>
        </row>
        <row r="312">
          <cell r="C312">
            <v>462.41849999999999</v>
          </cell>
          <cell r="F312">
            <v>358.36599999999999</v>
          </cell>
          <cell r="G312">
            <v>358.36599999999999</v>
          </cell>
          <cell r="I312">
            <v>448.84249999999992</v>
          </cell>
          <cell r="M312">
            <v>0</v>
          </cell>
          <cell r="O312">
            <v>462.41849999999999</v>
          </cell>
          <cell r="S312">
            <v>358.36599999999999</v>
          </cell>
        </row>
        <row r="313">
          <cell r="C313">
            <v>432.48849999999999</v>
          </cell>
          <cell r="F313">
            <v>306.73699999999991</v>
          </cell>
          <cell r="G313">
            <v>306.73699999999991</v>
          </cell>
          <cell r="I313">
            <v>441.23500000000001</v>
          </cell>
          <cell r="M313">
            <v>0</v>
          </cell>
          <cell r="O313">
            <v>432.48849999999999</v>
          </cell>
          <cell r="S313">
            <v>306.73699999999991</v>
          </cell>
        </row>
        <row r="314">
          <cell r="C314">
            <v>342.69849999999997</v>
          </cell>
          <cell r="F314">
            <v>252.071</v>
          </cell>
          <cell r="G314">
            <v>252.071</v>
          </cell>
          <cell r="I314">
            <v>395.58999999999992</v>
          </cell>
          <cell r="M314">
            <v>0</v>
          </cell>
          <cell r="O314">
            <v>342.69849999999997</v>
          </cell>
          <cell r="S314">
            <v>252.071</v>
          </cell>
        </row>
        <row r="315">
          <cell r="C315">
            <v>297.80349999999993</v>
          </cell>
          <cell r="F315">
            <v>245.99700000000001</v>
          </cell>
          <cell r="G315">
            <v>245.99700000000001</v>
          </cell>
          <cell r="I315">
            <v>289.08499999999998</v>
          </cell>
          <cell r="M315">
            <v>0</v>
          </cell>
          <cell r="O315">
            <v>297.80349999999993</v>
          </cell>
          <cell r="S315">
            <v>245.99700000000001</v>
          </cell>
        </row>
        <row r="316">
          <cell r="C316">
            <v>276.85249999999996</v>
          </cell>
          <cell r="F316">
            <v>230.81200000000001</v>
          </cell>
          <cell r="G316">
            <v>230.81200000000001</v>
          </cell>
          <cell r="I316">
            <v>266.26249999999999</v>
          </cell>
          <cell r="M316">
            <v>0</v>
          </cell>
          <cell r="O316">
            <v>276.85249999999996</v>
          </cell>
          <cell r="S316">
            <v>230.81200000000001</v>
          </cell>
        </row>
        <row r="317">
          <cell r="C317">
            <v>297.80349999999993</v>
          </cell>
          <cell r="F317">
            <v>236.886</v>
          </cell>
          <cell r="G317">
            <v>236.886</v>
          </cell>
          <cell r="I317">
            <v>258.65499999999997</v>
          </cell>
          <cell r="M317">
            <v>0</v>
          </cell>
          <cell r="O317">
            <v>297.80349999999993</v>
          </cell>
          <cell r="S317">
            <v>236.886</v>
          </cell>
        </row>
        <row r="318">
          <cell r="C318">
            <v>327.73349999999999</v>
          </cell>
          <cell r="F318">
            <v>255.108</v>
          </cell>
          <cell r="G318">
            <v>255.108</v>
          </cell>
          <cell r="I318">
            <v>273.87</v>
          </cell>
          <cell r="M318">
            <v>0</v>
          </cell>
          <cell r="O318">
            <v>327.73349999999999</v>
          </cell>
          <cell r="S318">
            <v>255.108</v>
          </cell>
        </row>
        <row r="319">
          <cell r="C319">
            <v>372.62849999999997</v>
          </cell>
          <cell r="F319">
            <v>236.886</v>
          </cell>
          <cell r="G319">
            <v>236.886</v>
          </cell>
          <cell r="I319">
            <v>258.65499999999997</v>
          </cell>
          <cell r="M319">
            <v>0</v>
          </cell>
          <cell r="O319">
            <v>372.62849999999997</v>
          </cell>
          <cell r="S319">
            <v>236.886</v>
          </cell>
        </row>
        <row r="320">
          <cell r="C320">
            <v>447.45349999999991</v>
          </cell>
          <cell r="F320">
            <v>239.923</v>
          </cell>
          <cell r="G320">
            <v>239.923</v>
          </cell>
          <cell r="I320">
            <v>237.35400000000001</v>
          </cell>
          <cell r="M320">
            <v>0</v>
          </cell>
          <cell r="O320">
            <v>447.45349999999991</v>
          </cell>
          <cell r="S320">
            <v>239.923</v>
          </cell>
        </row>
        <row r="321">
          <cell r="C321">
            <v>423.50949999999983</v>
          </cell>
          <cell r="F321">
            <v>332.55150000000003</v>
          </cell>
          <cell r="G321">
            <v>332.55150000000003</v>
          </cell>
          <cell r="I321">
            <v>304.3</v>
          </cell>
          <cell r="M321">
            <v>0</v>
          </cell>
          <cell r="O321">
            <v>423.50949999999983</v>
          </cell>
          <cell r="S321">
            <v>332.55150000000003</v>
          </cell>
        </row>
        <row r="322">
          <cell r="C322">
            <v>432.48849999999999</v>
          </cell>
          <cell r="F322">
            <v>291.55199999999991</v>
          </cell>
          <cell r="G322">
            <v>291.55199999999991</v>
          </cell>
          <cell r="I322">
            <v>304.3</v>
          </cell>
          <cell r="M322">
            <v>0</v>
          </cell>
          <cell r="O322">
            <v>432.48849999999999</v>
          </cell>
          <cell r="S322">
            <v>291.55199999999991</v>
          </cell>
        </row>
        <row r="323">
          <cell r="C323">
            <v>402.55849999999998</v>
          </cell>
          <cell r="F323">
            <v>273.33</v>
          </cell>
          <cell r="G323">
            <v>273.33</v>
          </cell>
          <cell r="I323">
            <v>276.91300000000001</v>
          </cell>
          <cell r="M323">
            <v>0</v>
          </cell>
          <cell r="O323">
            <v>402.55849999999998</v>
          </cell>
          <cell r="S323">
            <v>273.33</v>
          </cell>
        </row>
        <row r="324">
          <cell r="C324">
            <v>387.59349999999989</v>
          </cell>
          <cell r="F324">
            <v>300.66300000000001</v>
          </cell>
          <cell r="G324">
            <v>300.66300000000001</v>
          </cell>
          <cell r="I324">
            <v>278.43450000000001</v>
          </cell>
          <cell r="M324">
            <v>0</v>
          </cell>
          <cell r="O324">
            <v>387.59349999999989</v>
          </cell>
          <cell r="S324">
            <v>300.66300000000001</v>
          </cell>
        </row>
        <row r="325">
          <cell r="C325">
            <v>387.59349999999989</v>
          </cell>
          <cell r="F325">
            <v>340.14400000000001</v>
          </cell>
          <cell r="G325">
            <v>340.14400000000001</v>
          </cell>
          <cell r="I325">
            <v>319.51499999999999</v>
          </cell>
          <cell r="M325">
            <v>0</v>
          </cell>
          <cell r="O325">
            <v>387.59349999999989</v>
          </cell>
          <cell r="S325">
            <v>340.14400000000001</v>
          </cell>
        </row>
        <row r="326">
          <cell r="C326">
            <v>432.48849999999999</v>
          </cell>
          <cell r="F326">
            <v>331.03299999999996</v>
          </cell>
          <cell r="G326">
            <v>331.03299999999996</v>
          </cell>
          <cell r="I326">
            <v>319.51499999999999</v>
          </cell>
          <cell r="M326">
            <v>0</v>
          </cell>
          <cell r="O326">
            <v>432.48849999999999</v>
          </cell>
          <cell r="S326">
            <v>331.03299999999996</v>
          </cell>
        </row>
        <row r="327">
          <cell r="C327">
            <v>387.59349999999989</v>
          </cell>
          <cell r="F327">
            <v>324.959</v>
          </cell>
          <cell r="G327">
            <v>324.959</v>
          </cell>
          <cell r="I327">
            <v>289.08499999999998</v>
          </cell>
          <cell r="M327">
            <v>0</v>
          </cell>
          <cell r="O327">
            <v>387.59349999999989</v>
          </cell>
          <cell r="S327">
            <v>324.959</v>
          </cell>
        </row>
        <row r="328">
          <cell r="C328">
            <v>387.59349999999989</v>
          </cell>
          <cell r="F328">
            <v>455.55</v>
          </cell>
          <cell r="G328">
            <v>455.55</v>
          </cell>
          <cell r="I328">
            <v>319.51499999999999</v>
          </cell>
          <cell r="M328">
            <v>12.563318395869601</v>
          </cell>
          <cell r="O328">
            <v>387.59349999999989</v>
          </cell>
          <cell r="S328">
            <v>455.55</v>
          </cell>
        </row>
        <row r="329">
          <cell r="C329">
            <v>507.31349999999992</v>
          </cell>
          <cell r="F329">
            <v>473.77199999999999</v>
          </cell>
          <cell r="G329">
            <v>473.77199999999999</v>
          </cell>
          <cell r="I329">
            <v>432.10599999999999</v>
          </cell>
          <cell r="M329">
            <v>11.147115752187403</v>
          </cell>
          <cell r="O329">
            <v>507.31349999999992</v>
          </cell>
          <cell r="S329">
            <v>473.77199999999999</v>
          </cell>
        </row>
        <row r="330">
          <cell r="C330">
            <v>597.10349999999994</v>
          </cell>
          <cell r="F330">
            <v>467.69799999999998</v>
          </cell>
          <cell r="G330">
            <v>467.69799999999998</v>
          </cell>
          <cell r="I330">
            <v>479.27249999999992</v>
          </cell>
          <cell r="M330">
            <v>33.189194831028203</v>
          </cell>
          <cell r="O330">
            <v>597.10349999999994</v>
          </cell>
          <cell r="S330">
            <v>467.69799999999998</v>
          </cell>
        </row>
        <row r="331">
          <cell r="C331">
            <v>597.10349999999994</v>
          </cell>
          <cell r="F331">
            <v>349.255</v>
          </cell>
          <cell r="G331">
            <v>349.255</v>
          </cell>
          <cell r="I331">
            <v>471.66500000000002</v>
          </cell>
          <cell r="M331">
            <v>51.735649589895274</v>
          </cell>
          <cell r="O331">
            <v>597.10349999999994</v>
          </cell>
          <cell r="S331">
            <v>349.255</v>
          </cell>
        </row>
        <row r="332">
          <cell r="C332">
            <v>447.45349999999991</v>
          </cell>
          <cell r="F332">
            <v>258.14499999999998</v>
          </cell>
          <cell r="G332">
            <v>258.14499999999998</v>
          </cell>
          <cell r="I332">
            <v>319.51499999999999</v>
          </cell>
          <cell r="M332">
            <v>21.326737699359654</v>
          </cell>
          <cell r="O332">
            <v>447.45349999999991</v>
          </cell>
          <cell r="S332">
            <v>258.14499999999998</v>
          </cell>
        </row>
        <row r="333">
          <cell r="C333">
            <v>447.45349999999991</v>
          </cell>
          <cell r="F333">
            <v>267.25599999999997</v>
          </cell>
          <cell r="G333">
            <v>267.25599999999997</v>
          </cell>
          <cell r="I333">
            <v>289.08499999999998</v>
          </cell>
          <cell r="M333">
            <v>37.512379249210937</v>
          </cell>
          <cell r="O333">
            <v>447.45349999999991</v>
          </cell>
          <cell r="S333">
            <v>267.25599999999997</v>
          </cell>
        </row>
        <row r="334">
          <cell r="C334">
            <v>432.48849999999999</v>
          </cell>
          <cell r="F334">
            <v>252.071</v>
          </cell>
          <cell r="G334">
            <v>252.071</v>
          </cell>
          <cell r="I334">
            <v>273.87</v>
          </cell>
          <cell r="M334">
            <v>30.642825696434073</v>
          </cell>
          <cell r="O334">
            <v>432.48849999999999</v>
          </cell>
          <cell r="S334">
            <v>252.071</v>
          </cell>
        </row>
        <row r="335">
          <cell r="C335">
            <v>327.73349999999999</v>
          </cell>
          <cell r="F335">
            <v>276.36700000000002</v>
          </cell>
          <cell r="G335">
            <v>276.36700000000002</v>
          </cell>
          <cell r="I335">
            <v>249.52600000000001</v>
          </cell>
          <cell r="M335">
            <v>0</v>
          </cell>
          <cell r="O335">
            <v>327.73349999999999</v>
          </cell>
          <cell r="S335">
            <v>276.36700000000002</v>
          </cell>
        </row>
        <row r="336">
          <cell r="C336">
            <v>327.73349999999999</v>
          </cell>
          <cell r="F336">
            <v>294.589</v>
          </cell>
          <cell r="G336">
            <v>294.589</v>
          </cell>
          <cell r="I336">
            <v>273.87</v>
          </cell>
          <cell r="M336">
            <v>0</v>
          </cell>
          <cell r="O336">
            <v>327.73349999999999</v>
          </cell>
          <cell r="S336">
            <v>294.589</v>
          </cell>
        </row>
        <row r="337">
          <cell r="C337">
            <v>327.73349999999999</v>
          </cell>
          <cell r="F337">
            <v>288.51499999999999</v>
          </cell>
          <cell r="G337">
            <v>288.51499999999999</v>
          </cell>
          <cell r="I337">
            <v>289.08499999999998</v>
          </cell>
          <cell r="M337">
            <v>0</v>
          </cell>
          <cell r="O337">
            <v>327.73349999999999</v>
          </cell>
          <cell r="S337">
            <v>288.51499999999999</v>
          </cell>
        </row>
        <row r="338">
          <cell r="C338">
            <v>327.73349999999999</v>
          </cell>
          <cell r="F338">
            <v>252.071</v>
          </cell>
          <cell r="G338">
            <v>252.071</v>
          </cell>
          <cell r="I338">
            <v>273.87</v>
          </cell>
          <cell r="M338">
            <v>0</v>
          </cell>
          <cell r="O338">
            <v>327.73349999999999</v>
          </cell>
          <cell r="S338">
            <v>252.071</v>
          </cell>
        </row>
        <row r="339">
          <cell r="C339">
            <v>312.76849999999996</v>
          </cell>
          <cell r="F339">
            <v>266.49675000000002</v>
          </cell>
          <cell r="G339">
            <v>266.49675000000002</v>
          </cell>
          <cell r="I339">
            <v>255.61200000000002</v>
          </cell>
          <cell r="M339">
            <v>2.0626909156601698</v>
          </cell>
          <cell r="O339">
            <v>312.76849999999996</v>
          </cell>
          <cell r="S339">
            <v>266.49675000000002</v>
          </cell>
        </row>
        <row r="340">
          <cell r="C340">
            <v>327.73349999999999</v>
          </cell>
          <cell r="F340">
            <v>299.14449999999999</v>
          </cell>
          <cell r="G340">
            <v>299.14449999999999</v>
          </cell>
          <cell r="I340">
            <v>270.827</v>
          </cell>
          <cell r="M340">
            <v>0.22861012667323166</v>
          </cell>
          <cell r="O340">
            <v>327.73349999999999</v>
          </cell>
          <cell r="S340">
            <v>299.14449999999999</v>
          </cell>
        </row>
        <row r="341">
          <cell r="C341">
            <v>372.62849999999997</v>
          </cell>
          <cell r="F341">
            <v>303.7</v>
          </cell>
          <cell r="G341">
            <v>303.7</v>
          </cell>
          <cell r="I341">
            <v>276.91300000000001</v>
          </cell>
          <cell r="M341">
            <v>0.40997038903020666</v>
          </cell>
          <cell r="O341">
            <v>372.62849999999997</v>
          </cell>
          <cell r="S341">
            <v>303.7</v>
          </cell>
        </row>
        <row r="342">
          <cell r="C342">
            <v>387.59349999999989</v>
          </cell>
          <cell r="F342">
            <v>273.33</v>
          </cell>
          <cell r="G342">
            <v>273.33</v>
          </cell>
          <cell r="I342">
            <v>258.65499999999997</v>
          </cell>
          <cell r="M342">
            <v>4.4716579451640825</v>
          </cell>
          <cell r="O342">
            <v>387.59349999999989</v>
          </cell>
          <cell r="S342">
            <v>273.33</v>
          </cell>
        </row>
        <row r="343">
          <cell r="C343">
            <v>387.59349999999989</v>
          </cell>
          <cell r="F343">
            <v>273.33</v>
          </cell>
          <cell r="G343">
            <v>273.33</v>
          </cell>
          <cell r="I343">
            <v>261.69799999999998</v>
          </cell>
          <cell r="M343">
            <v>4.2034869752001214E-2</v>
          </cell>
          <cell r="O343">
            <v>387.59349999999989</v>
          </cell>
          <cell r="S343">
            <v>273.33</v>
          </cell>
        </row>
        <row r="344">
          <cell r="C344">
            <v>387.59349999999989</v>
          </cell>
          <cell r="F344">
            <v>236.886</v>
          </cell>
          <cell r="G344">
            <v>236.886</v>
          </cell>
          <cell r="I344">
            <v>261.69799999999998</v>
          </cell>
          <cell r="M344">
            <v>6.2551132494518527</v>
          </cell>
          <cell r="O344">
            <v>387.59349999999989</v>
          </cell>
          <cell r="S344">
            <v>236.886</v>
          </cell>
        </row>
        <row r="345">
          <cell r="C345">
            <v>327.73349999999999</v>
          </cell>
          <cell r="F345">
            <v>218.66399999999999</v>
          </cell>
          <cell r="G345">
            <v>218.66399999999999</v>
          </cell>
          <cell r="I345">
            <v>235.83250000000001</v>
          </cell>
          <cell r="M345">
            <v>5.2730449288509078</v>
          </cell>
          <cell r="O345">
            <v>327.73349999999999</v>
          </cell>
          <cell r="S345">
            <v>218.66399999999999</v>
          </cell>
        </row>
        <row r="346">
          <cell r="C346">
            <v>312.76849999999996</v>
          </cell>
          <cell r="F346">
            <v>273.33</v>
          </cell>
          <cell r="G346">
            <v>273.33</v>
          </cell>
          <cell r="I346">
            <v>258.65499999999997</v>
          </cell>
          <cell r="M346">
            <v>12.563727243196524</v>
          </cell>
          <cell r="O346">
            <v>312.76849999999996</v>
          </cell>
          <cell r="S346">
            <v>273.33</v>
          </cell>
        </row>
        <row r="347">
          <cell r="C347">
            <v>327.73349999999999</v>
          </cell>
          <cell r="F347">
            <v>267.25599999999997</v>
          </cell>
          <cell r="G347">
            <v>267.25599999999997</v>
          </cell>
          <cell r="I347">
            <v>276.91300000000001</v>
          </cell>
          <cell r="M347">
            <v>2.9537743654191502</v>
          </cell>
          <cell r="O347">
            <v>327.73349999999999</v>
          </cell>
          <cell r="S347">
            <v>267.25599999999997</v>
          </cell>
        </row>
        <row r="348">
          <cell r="C348">
            <v>342.69849999999997</v>
          </cell>
          <cell r="F348">
            <v>273.33</v>
          </cell>
          <cell r="G348">
            <v>273.33</v>
          </cell>
          <cell r="I348">
            <v>270.827</v>
          </cell>
          <cell r="M348">
            <v>0</v>
          </cell>
          <cell r="O348">
            <v>342.69849999999997</v>
          </cell>
          <cell r="S348">
            <v>273.33</v>
          </cell>
        </row>
        <row r="349">
          <cell r="C349">
            <v>357.6635</v>
          </cell>
          <cell r="F349">
            <v>288.51499999999999</v>
          </cell>
          <cell r="G349">
            <v>288.51499999999999</v>
          </cell>
          <cell r="I349">
            <v>270.827</v>
          </cell>
          <cell r="M349">
            <v>0</v>
          </cell>
          <cell r="O349">
            <v>357.6635</v>
          </cell>
          <cell r="S349">
            <v>288.51499999999999</v>
          </cell>
        </row>
        <row r="350">
          <cell r="C350">
            <v>357.6635</v>
          </cell>
          <cell r="F350">
            <v>297.62599999999998</v>
          </cell>
          <cell r="G350">
            <v>297.62599999999998</v>
          </cell>
          <cell r="I350">
            <v>289.08499999999998</v>
          </cell>
          <cell r="M350">
            <v>0</v>
          </cell>
          <cell r="O350">
            <v>357.6635</v>
          </cell>
          <cell r="S350">
            <v>297.62599999999998</v>
          </cell>
        </row>
        <row r="351">
          <cell r="C351">
            <v>387.59349999999989</v>
          </cell>
          <cell r="F351">
            <v>267.25599999999997</v>
          </cell>
          <cell r="G351">
            <v>267.25599999999997</v>
          </cell>
          <cell r="I351">
            <v>273.87</v>
          </cell>
          <cell r="M351">
            <v>0</v>
          </cell>
          <cell r="O351">
            <v>387.59349999999989</v>
          </cell>
          <cell r="S351">
            <v>267.25599999999997</v>
          </cell>
        </row>
        <row r="352">
          <cell r="C352">
            <v>357.6635</v>
          </cell>
          <cell r="F352">
            <v>249.03399999999999</v>
          </cell>
          <cell r="G352">
            <v>249.03399999999999</v>
          </cell>
          <cell r="I352">
            <v>243.44</v>
          </cell>
          <cell r="M352">
            <v>0.16638572317884837</v>
          </cell>
          <cell r="O352">
            <v>357.6635</v>
          </cell>
          <cell r="S352">
            <v>249.03399999999999</v>
          </cell>
        </row>
        <row r="353">
          <cell r="C353">
            <v>327.73349999999999</v>
          </cell>
          <cell r="F353">
            <v>242.96</v>
          </cell>
          <cell r="G353">
            <v>242.96</v>
          </cell>
          <cell r="I353">
            <v>237.35400000000001</v>
          </cell>
          <cell r="M353">
            <v>0</v>
          </cell>
          <cell r="O353">
            <v>327.73349999999999</v>
          </cell>
          <cell r="S353">
            <v>242.96</v>
          </cell>
        </row>
        <row r="354">
          <cell r="C354">
            <v>267.87349999999992</v>
          </cell>
          <cell r="F354">
            <v>255.108</v>
          </cell>
          <cell r="G354">
            <v>255.108</v>
          </cell>
          <cell r="I354">
            <v>234.31100000000006</v>
          </cell>
          <cell r="M354">
            <v>0</v>
          </cell>
          <cell r="O354">
            <v>267.87349999999992</v>
          </cell>
          <cell r="S354">
            <v>255.108</v>
          </cell>
        </row>
        <row r="355">
          <cell r="C355">
            <v>297.80349999999993</v>
          </cell>
          <cell r="F355">
            <v>249.03399999999999</v>
          </cell>
          <cell r="G355">
            <v>249.03399999999999</v>
          </cell>
          <cell r="I355">
            <v>255.61200000000002</v>
          </cell>
          <cell r="M355">
            <v>0</v>
          </cell>
          <cell r="O355">
            <v>297.80349999999993</v>
          </cell>
          <cell r="S355">
            <v>249.03399999999999</v>
          </cell>
        </row>
        <row r="356">
          <cell r="C356">
            <v>297.80349999999993</v>
          </cell>
          <cell r="F356">
            <v>236.886</v>
          </cell>
          <cell r="G356">
            <v>236.886</v>
          </cell>
          <cell r="I356">
            <v>240.39700000000002</v>
          </cell>
          <cell r="M356">
            <v>0</v>
          </cell>
          <cell r="O356">
            <v>297.80349999999993</v>
          </cell>
          <cell r="S356">
            <v>236.886</v>
          </cell>
        </row>
        <row r="357">
          <cell r="C357">
            <v>297.80349999999993</v>
          </cell>
          <cell r="F357">
            <v>258.14499999999998</v>
          </cell>
          <cell r="G357">
            <v>258.14499999999998</v>
          </cell>
          <cell r="I357">
            <v>237.35400000000001</v>
          </cell>
          <cell r="M357">
            <v>7.3724373395910163</v>
          </cell>
          <cell r="O357">
            <v>297.80349999999993</v>
          </cell>
          <cell r="S357">
            <v>258.14499999999998</v>
          </cell>
        </row>
        <row r="358">
          <cell r="C358">
            <v>312.76849999999996</v>
          </cell>
          <cell r="F358">
            <v>264.21899999999999</v>
          </cell>
          <cell r="G358">
            <v>264.21899999999999</v>
          </cell>
          <cell r="I358">
            <v>255.61200000000002</v>
          </cell>
          <cell r="M358">
            <v>23.490165925591072</v>
          </cell>
          <cell r="O358">
            <v>312.76849999999996</v>
          </cell>
          <cell r="S358">
            <v>264.21899999999999</v>
          </cell>
        </row>
        <row r="359">
          <cell r="C359">
            <v>327.73349999999999</v>
          </cell>
          <cell r="F359">
            <v>249.03399999999999</v>
          </cell>
          <cell r="G359">
            <v>249.03399999999999</v>
          </cell>
          <cell r="I359">
            <v>255.61200000000002</v>
          </cell>
          <cell r="M359">
            <v>0</v>
          </cell>
          <cell r="O359">
            <v>327.73349999999999</v>
          </cell>
          <cell r="S359">
            <v>236.7</v>
          </cell>
        </row>
        <row r="360">
          <cell r="C360">
            <v>312.76849999999996</v>
          </cell>
          <cell r="F360">
            <v>245.99700000000001</v>
          </cell>
          <cell r="G360">
            <v>245.99700000000001</v>
          </cell>
          <cell r="I360">
            <v>237.35400000000001</v>
          </cell>
          <cell r="M360">
            <v>0</v>
          </cell>
          <cell r="O360">
            <v>312.76849999999996</v>
          </cell>
          <cell r="S360">
            <v>239.625</v>
          </cell>
        </row>
        <row r="361">
          <cell r="C361">
            <v>297.80349999999993</v>
          </cell>
          <cell r="F361">
            <v>242.96</v>
          </cell>
          <cell r="G361">
            <v>242.96</v>
          </cell>
          <cell r="I361">
            <v>249.52600000000001</v>
          </cell>
          <cell r="M361">
            <v>0</v>
          </cell>
          <cell r="O361">
            <v>297.80349999999993</v>
          </cell>
          <cell r="S361">
            <v>239.875</v>
          </cell>
        </row>
        <row r="362">
          <cell r="C362">
            <v>297.80349999999993</v>
          </cell>
          <cell r="F362">
            <v>235.06380000000001</v>
          </cell>
          <cell r="G362">
            <v>235.06380000000001</v>
          </cell>
          <cell r="I362">
            <v>243.44</v>
          </cell>
          <cell r="M362">
            <v>0</v>
          </cell>
          <cell r="O362">
            <v>297.80349999999993</v>
          </cell>
          <cell r="S362">
            <v>231.90000000000003</v>
          </cell>
        </row>
        <row r="363">
          <cell r="C363">
            <v>282.83849999999995</v>
          </cell>
          <cell r="F363">
            <v>212.59</v>
          </cell>
          <cell r="G363">
            <v>212.59</v>
          </cell>
          <cell r="I363">
            <v>237.35400000000001</v>
          </cell>
          <cell r="M363">
            <v>0</v>
          </cell>
          <cell r="O363">
            <v>282.83849999999995</v>
          </cell>
          <cell r="S363">
            <v>213.75</v>
          </cell>
        </row>
        <row r="364">
          <cell r="C364">
            <v>282.83849999999995</v>
          </cell>
          <cell r="F364">
            <v>227.01575</v>
          </cell>
          <cell r="G364">
            <v>227.01575</v>
          </cell>
          <cell r="I364">
            <v>231.268</v>
          </cell>
          <cell r="M364">
            <v>0</v>
          </cell>
          <cell r="O364">
            <v>282.83849999999995</v>
          </cell>
          <cell r="S364">
            <v>223.875</v>
          </cell>
        </row>
        <row r="365">
          <cell r="C365">
            <v>282.83849999999995</v>
          </cell>
          <cell r="F365">
            <v>217.90474999999998</v>
          </cell>
          <cell r="G365">
            <v>217.90474999999998</v>
          </cell>
          <cell r="I365">
            <v>234.31100000000006</v>
          </cell>
          <cell r="M365">
            <v>0</v>
          </cell>
          <cell r="O365">
            <v>282.83849999999995</v>
          </cell>
          <cell r="S365">
            <v>214</v>
          </cell>
        </row>
        <row r="366">
          <cell r="C366">
            <v>267.87349999999992</v>
          </cell>
          <cell r="F366">
            <v>221.33655999999999</v>
          </cell>
          <cell r="G366">
            <v>221.33655999999999</v>
          </cell>
          <cell r="I366">
            <v>234.31100000000006</v>
          </cell>
          <cell r="M366">
            <v>0</v>
          </cell>
          <cell r="O366">
            <v>267.87349999999992</v>
          </cell>
          <cell r="S366">
            <v>217.5</v>
          </cell>
        </row>
        <row r="367">
          <cell r="C367">
            <v>267.87349999999992</v>
          </cell>
          <cell r="F367">
            <v>208.03450000000001</v>
          </cell>
          <cell r="G367">
            <v>208.03450000000001</v>
          </cell>
          <cell r="I367">
            <v>252.56900000000002</v>
          </cell>
          <cell r="M367">
            <v>0.21501198100366992</v>
          </cell>
          <cell r="O367">
            <v>267.87349999999992</v>
          </cell>
          <cell r="S367">
            <v>204.5</v>
          </cell>
        </row>
        <row r="368">
          <cell r="C368">
            <v>252.90849999999998</v>
          </cell>
          <cell r="F368">
            <v>194.36799999999999</v>
          </cell>
          <cell r="G368">
            <v>194.36799999999999</v>
          </cell>
          <cell r="I368">
            <v>252.56900000000002</v>
          </cell>
          <cell r="M368">
            <v>0</v>
          </cell>
          <cell r="O368">
            <v>252.90849999999998</v>
          </cell>
          <cell r="S368">
            <v>188.625</v>
          </cell>
        </row>
        <row r="369">
          <cell r="C369">
            <v>252.90849999999998</v>
          </cell>
          <cell r="F369">
            <v>197.405</v>
          </cell>
          <cell r="G369">
            <v>197.405</v>
          </cell>
          <cell r="I369">
            <v>243.44</v>
          </cell>
          <cell r="M369">
            <v>0</v>
          </cell>
          <cell r="O369">
            <v>252.90849999999998</v>
          </cell>
          <cell r="S369">
            <v>187.75</v>
          </cell>
        </row>
        <row r="370">
          <cell r="C370">
            <v>252.90849999999998</v>
          </cell>
          <cell r="F370">
            <v>212.59</v>
          </cell>
          <cell r="G370">
            <v>212.59</v>
          </cell>
          <cell r="I370">
            <v>222.13900000000001</v>
          </cell>
          <cell r="M370">
            <v>0</v>
          </cell>
          <cell r="O370">
            <v>252.90849999999998</v>
          </cell>
          <cell r="S370">
            <v>203.25</v>
          </cell>
        </row>
        <row r="371">
          <cell r="C371">
            <v>282.83849999999995</v>
          </cell>
          <cell r="F371">
            <v>249.33769999999996</v>
          </cell>
          <cell r="G371">
            <v>249.33769999999996</v>
          </cell>
          <cell r="I371">
            <v>225.18200000000002</v>
          </cell>
          <cell r="M371">
            <v>0</v>
          </cell>
          <cell r="O371">
            <v>282.83849999999995</v>
          </cell>
          <cell r="S371">
            <v>246.9</v>
          </cell>
        </row>
        <row r="372">
          <cell r="C372">
            <v>312.76849999999996</v>
          </cell>
          <cell r="F372">
            <v>263.61160000000001</v>
          </cell>
          <cell r="G372">
            <v>263.61160000000001</v>
          </cell>
          <cell r="I372">
            <v>258.65499999999997</v>
          </cell>
          <cell r="M372">
            <v>0</v>
          </cell>
          <cell r="O372">
            <v>312.76849999999996</v>
          </cell>
          <cell r="S372">
            <v>257</v>
          </cell>
        </row>
        <row r="373">
          <cell r="C373">
            <v>327.73349999999999</v>
          </cell>
          <cell r="F373">
            <v>249.03399999999999</v>
          </cell>
          <cell r="G373">
            <v>249.03399999999999</v>
          </cell>
          <cell r="I373">
            <v>258.65499999999997</v>
          </cell>
          <cell r="M373">
            <v>0</v>
          </cell>
          <cell r="O373">
            <v>327.73349999999999</v>
          </cell>
          <cell r="S373">
            <v>245.49999999999997</v>
          </cell>
        </row>
        <row r="374">
          <cell r="C374">
            <v>297.80349999999993</v>
          </cell>
          <cell r="F374">
            <v>240.22669999999999</v>
          </cell>
          <cell r="G374">
            <v>240.22669999999999</v>
          </cell>
          <cell r="I374">
            <v>258.65499999999997</v>
          </cell>
          <cell r="M374">
            <v>0</v>
          </cell>
          <cell r="O374">
            <v>297.80349999999993</v>
          </cell>
          <cell r="S374">
            <v>234.2</v>
          </cell>
        </row>
        <row r="375">
          <cell r="C375">
            <v>297.80349999999993</v>
          </cell>
          <cell r="F375">
            <v>279.404</v>
          </cell>
          <cell r="G375">
            <v>279.404</v>
          </cell>
          <cell r="I375">
            <v>258.65499999999997</v>
          </cell>
          <cell r="M375">
            <v>0</v>
          </cell>
          <cell r="O375">
            <v>297.80349999999993</v>
          </cell>
          <cell r="S375">
            <v>259.62499999999994</v>
          </cell>
        </row>
        <row r="376">
          <cell r="C376">
            <v>342.69849999999997</v>
          </cell>
          <cell r="F376">
            <v>312.20359999999999</v>
          </cell>
          <cell r="G376">
            <v>312.20359999999999</v>
          </cell>
          <cell r="I376">
            <v>319.51499999999999</v>
          </cell>
          <cell r="M376">
            <v>0</v>
          </cell>
          <cell r="O376">
            <v>342.69849999999997</v>
          </cell>
          <cell r="S376">
            <v>309.60000000000002</v>
          </cell>
        </row>
        <row r="377">
          <cell r="C377">
            <v>447.45349999999991</v>
          </cell>
          <cell r="F377">
            <v>246.30069999999992</v>
          </cell>
          <cell r="G377">
            <v>246.30069999999992</v>
          </cell>
          <cell r="I377">
            <v>340.81599999999997</v>
          </cell>
          <cell r="M377">
            <v>0</v>
          </cell>
          <cell r="O377">
            <v>447.45349999999991</v>
          </cell>
          <cell r="S377">
            <v>242.875</v>
          </cell>
        </row>
        <row r="378">
          <cell r="C378">
            <v>387.59349999999989</v>
          </cell>
          <cell r="F378">
            <v>233.84899999999999</v>
          </cell>
          <cell r="G378">
            <v>233.84899999999999</v>
          </cell>
          <cell r="I378">
            <v>343.85900000000004</v>
          </cell>
          <cell r="M378">
            <v>2.7145222605842321</v>
          </cell>
          <cell r="O378">
            <v>387.59349999999989</v>
          </cell>
          <cell r="S378">
            <v>227.625</v>
          </cell>
        </row>
        <row r="379">
          <cell r="C379">
            <v>297.80349999999993</v>
          </cell>
          <cell r="F379">
            <v>234.76009999999999</v>
          </cell>
          <cell r="G379">
            <v>234.76009999999999</v>
          </cell>
          <cell r="I379">
            <v>356.03100000000001</v>
          </cell>
          <cell r="M379">
            <v>2.9602435806837946</v>
          </cell>
          <cell r="O379">
            <v>297.80349999999993</v>
          </cell>
          <cell r="S379">
            <v>230.7</v>
          </cell>
        </row>
        <row r="380">
          <cell r="C380">
            <v>297.80349999999993</v>
          </cell>
          <cell r="F380">
            <v>264.21899999999999</v>
          </cell>
          <cell r="G380">
            <v>264.21899999999999</v>
          </cell>
          <cell r="I380">
            <v>389.50400000000002</v>
          </cell>
          <cell r="M380">
            <v>11.130498223593975</v>
          </cell>
          <cell r="O380">
            <v>297.80349999999993</v>
          </cell>
          <cell r="S380">
            <v>242</v>
          </cell>
        </row>
        <row r="381">
          <cell r="C381">
            <v>326.23700000000002</v>
          </cell>
          <cell r="F381">
            <v>288.51499999999999</v>
          </cell>
          <cell r="G381">
            <v>288.51499999999999</v>
          </cell>
          <cell r="I381">
            <v>389.50400000000002</v>
          </cell>
          <cell r="M381">
            <v>0</v>
          </cell>
          <cell r="O381">
            <v>326.23700000000002</v>
          </cell>
          <cell r="S381">
            <v>277.5</v>
          </cell>
        </row>
        <row r="382">
          <cell r="C382">
            <v>356.16700000000003</v>
          </cell>
          <cell r="F382">
            <v>258.14499999999998</v>
          </cell>
          <cell r="G382">
            <v>258.14499999999998</v>
          </cell>
          <cell r="I382">
            <v>380.375</v>
          </cell>
          <cell r="M382">
            <v>7.8413442580844048</v>
          </cell>
          <cell r="O382">
            <v>356.16700000000003</v>
          </cell>
          <cell r="S382">
            <v>261.25</v>
          </cell>
        </row>
        <row r="383">
          <cell r="C383">
            <v>296.30699999999996</v>
          </cell>
          <cell r="F383">
            <v>231.4194</v>
          </cell>
          <cell r="G383">
            <v>231.4194</v>
          </cell>
          <cell r="I383">
            <v>349.94499999999999</v>
          </cell>
          <cell r="M383">
            <v>7.3992324905866553</v>
          </cell>
          <cell r="O383">
            <v>296.30699999999996</v>
          </cell>
          <cell r="S383">
            <v>232.8</v>
          </cell>
        </row>
        <row r="384">
          <cell r="C384">
            <v>311.27199999999999</v>
          </cell>
          <cell r="F384">
            <v>281.22620000000001</v>
          </cell>
          <cell r="G384">
            <v>281.22620000000001</v>
          </cell>
          <cell r="I384">
            <v>349.94499999999999</v>
          </cell>
          <cell r="M384">
            <v>0</v>
          </cell>
          <cell r="O384">
            <v>311.27199999999999</v>
          </cell>
          <cell r="S384">
            <v>273.625</v>
          </cell>
        </row>
        <row r="385">
          <cell r="C385">
            <v>341.202</v>
          </cell>
          <cell r="F385">
            <v>275.75959999999998</v>
          </cell>
          <cell r="G385">
            <v>275.75959999999998</v>
          </cell>
          <cell r="I385">
            <v>380.375</v>
          </cell>
          <cell r="M385">
            <v>0</v>
          </cell>
          <cell r="O385">
            <v>341.202</v>
          </cell>
          <cell r="S385">
            <v>273.8</v>
          </cell>
        </row>
        <row r="386">
          <cell r="C386">
            <v>311.27199999999999</v>
          </cell>
          <cell r="F386">
            <v>244.1748</v>
          </cell>
          <cell r="G386">
            <v>244.1748</v>
          </cell>
          <cell r="I386">
            <v>380.375</v>
          </cell>
          <cell r="M386">
            <v>0</v>
          </cell>
          <cell r="O386">
            <v>311.27199999999999</v>
          </cell>
          <cell r="S386">
            <v>238.125</v>
          </cell>
        </row>
        <row r="387">
          <cell r="C387">
            <v>266.37699999999995</v>
          </cell>
          <cell r="F387">
            <v>249.03399999999999</v>
          </cell>
          <cell r="G387">
            <v>249.03399999999999</v>
          </cell>
          <cell r="I387">
            <v>304.3</v>
          </cell>
          <cell r="M387">
            <v>0</v>
          </cell>
          <cell r="O387">
            <v>266.37699999999995</v>
          </cell>
          <cell r="S387">
            <v>226.5</v>
          </cell>
        </row>
        <row r="388">
          <cell r="C388">
            <v>266.37699999999995</v>
          </cell>
          <cell r="F388">
            <v>225.6491</v>
          </cell>
          <cell r="G388">
            <v>225.6491</v>
          </cell>
          <cell r="I388">
            <v>258.65499999999997</v>
          </cell>
          <cell r="M388">
            <v>4.0495984176508841</v>
          </cell>
          <cell r="O388">
            <v>266.37699999999995</v>
          </cell>
          <cell r="S388">
            <v>219.2</v>
          </cell>
        </row>
        <row r="389">
          <cell r="C389">
            <v>251.41199999999998</v>
          </cell>
          <cell r="F389">
            <v>200.44200000000001</v>
          </cell>
          <cell r="G389">
            <v>200.44200000000001</v>
          </cell>
          <cell r="I389">
            <v>258.65499999999997</v>
          </cell>
          <cell r="M389">
            <v>0</v>
          </cell>
          <cell r="O389">
            <v>251.41199999999998</v>
          </cell>
          <cell r="S389">
            <v>196.375</v>
          </cell>
        </row>
        <row r="390">
          <cell r="C390">
            <v>221.48199999999997</v>
          </cell>
          <cell r="F390">
            <v>188.29399999999998</v>
          </cell>
          <cell r="G390">
            <v>188.29399999999998</v>
          </cell>
          <cell r="I390">
            <v>258.65499999999997</v>
          </cell>
          <cell r="M390">
            <v>0</v>
          </cell>
          <cell r="O390">
            <v>221.48199999999997</v>
          </cell>
          <cell r="S390">
            <v>181.5</v>
          </cell>
        </row>
        <row r="391">
          <cell r="C391">
            <v>206.51699999999997</v>
          </cell>
          <cell r="F391">
            <v>195.73464999999999</v>
          </cell>
          <cell r="G391">
            <v>195.73464999999999</v>
          </cell>
          <cell r="I391">
            <v>228.22500000000002</v>
          </cell>
          <cell r="M391">
            <v>0</v>
          </cell>
          <cell r="O391">
            <v>206.51699999999997</v>
          </cell>
          <cell r="S391">
            <v>187.7</v>
          </cell>
        </row>
        <row r="392">
          <cell r="C392">
            <v>236.44699999999997</v>
          </cell>
          <cell r="F392">
            <v>222.91580000000002</v>
          </cell>
          <cell r="G392">
            <v>222.91580000000002</v>
          </cell>
          <cell r="I392">
            <v>228.22500000000002</v>
          </cell>
          <cell r="M392">
            <v>0</v>
          </cell>
          <cell r="O392">
            <v>236.44699999999997</v>
          </cell>
          <cell r="S392">
            <v>211.83333333333331</v>
          </cell>
        </row>
        <row r="393">
          <cell r="C393">
            <v>264.88049999999993</v>
          </cell>
          <cell r="F393">
            <v>219.87880000000001</v>
          </cell>
          <cell r="G393">
            <v>219.87880000000001</v>
          </cell>
          <cell r="I393">
            <v>289.08499999999998</v>
          </cell>
          <cell r="M393">
            <v>0</v>
          </cell>
          <cell r="O393">
            <v>264.88049999999993</v>
          </cell>
          <cell r="S393">
            <v>212.3</v>
          </cell>
        </row>
        <row r="394">
          <cell r="C394">
            <v>279.84549999999996</v>
          </cell>
          <cell r="F394">
            <v>217.44919999999999</v>
          </cell>
          <cell r="G394">
            <v>217.44919999999999</v>
          </cell>
          <cell r="I394">
            <v>289.08499999999998</v>
          </cell>
          <cell r="M394">
            <v>0</v>
          </cell>
          <cell r="O394">
            <v>279.84549999999996</v>
          </cell>
          <cell r="S394">
            <v>213.625</v>
          </cell>
        </row>
        <row r="395">
          <cell r="C395">
            <v>264.88049999999993</v>
          </cell>
          <cell r="F395">
            <v>227.77500000000001</v>
          </cell>
          <cell r="G395">
            <v>227.77500000000001</v>
          </cell>
          <cell r="I395">
            <v>237.35400000000001</v>
          </cell>
          <cell r="M395">
            <v>0</v>
          </cell>
          <cell r="O395">
            <v>264.88049999999993</v>
          </cell>
          <cell r="S395">
            <v>223.24999999999997</v>
          </cell>
        </row>
        <row r="396">
          <cell r="C396">
            <v>264.88049999999993</v>
          </cell>
          <cell r="F396">
            <v>260.42274999999995</v>
          </cell>
          <cell r="G396">
            <v>260.42274999999995</v>
          </cell>
          <cell r="I396">
            <v>249.52600000000001</v>
          </cell>
          <cell r="M396">
            <v>0</v>
          </cell>
          <cell r="O396">
            <v>264.88049999999993</v>
          </cell>
          <cell r="S396">
            <v>256.75</v>
          </cell>
        </row>
        <row r="397">
          <cell r="C397">
            <v>294.81049999999993</v>
          </cell>
          <cell r="F397">
            <v>251.91915</v>
          </cell>
          <cell r="G397">
            <v>251.91915</v>
          </cell>
          <cell r="I397">
            <v>273.87</v>
          </cell>
          <cell r="M397">
            <v>0</v>
          </cell>
          <cell r="O397">
            <v>294.81049999999993</v>
          </cell>
          <cell r="S397">
            <v>248.4</v>
          </cell>
        </row>
        <row r="398">
          <cell r="C398">
            <v>279.84549999999996</v>
          </cell>
          <cell r="F398">
            <v>227.77500000000001</v>
          </cell>
          <cell r="G398">
            <v>227.77500000000001</v>
          </cell>
          <cell r="I398">
            <v>234.31100000000006</v>
          </cell>
          <cell r="M398">
            <v>0</v>
          </cell>
          <cell r="O398">
            <v>279.84549999999996</v>
          </cell>
          <cell r="S398">
            <v>219</v>
          </cell>
        </row>
        <row r="399">
          <cell r="C399">
            <v>279.84549999999996</v>
          </cell>
          <cell r="F399">
            <v>234.15269999999998</v>
          </cell>
          <cell r="G399">
            <v>234.15269999999998</v>
          </cell>
          <cell r="I399">
            <v>216.053</v>
          </cell>
          <cell r="M399">
            <v>0</v>
          </cell>
          <cell r="O399">
            <v>279.84549999999996</v>
          </cell>
          <cell r="S399">
            <v>229.6</v>
          </cell>
        </row>
        <row r="400">
          <cell r="C400">
            <v>279.84549999999996</v>
          </cell>
          <cell r="F400">
            <v>261.75903</v>
          </cell>
          <cell r="G400">
            <v>261.75903</v>
          </cell>
          <cell r="I400">
            <v>234.31100000000006</v>
          </cell>
          <cell r="M400">
            <v>2.1862934982512741</v>
          </cell>
          <cell r="O400">
            <v>279.84549999999996</v>
          </cell>
          <cell r="S400">
            <v>252</v>
          </cell>
        </row>
        <row r="401">
          <cell r="C401">
            <v>339.70549999999997</v>
          </cell>
          <cell r="F401">
            <v>235.21564999999998</v>
          </cell>
          <cell r="G401">
            <v>235.21564999999998</v>
          </cell>
          <cell r="I401">
            <v>240.39700000000002</v>
          </cell>
          <cell r="M401">
            <v>11.876765723882556</v>
          </cell>
          <cell r="O401">
            <v>339.70549999999997</v>
          </cell>
          <cell r="S401">
            <v>231.75</v>
          </cell>
        </row>
        <row r="402">
          <cell r="C402">
            <v>294.81049999999993</v>
          </cell>
          <cell r="F402">
            <v>243.71924999999999</v>
          </cell>
          <cell r="G402">
            <v>243.71924999999999</v>
          </cell>
          <cell r="I402">
            <v>234.31100000000006</v>
          </cell>
          <cell r="M402">
            <v>13.108540068007898</v>
          </cell>
          <cell r="O402">
            <v>294.81049999999993</v>
          </cell>
          <cell r="S402">
            <v>239.4</v>
          </cell>
        </row>
        <row r="403">
          <cell r="C403">
            <v>294.81049999999993</v>
          </cell>
          <cell r="F403">
            <v>266.0412</v>
          </cell>
          <cell r="G403">
            <v>266.0412</v>
          </cell>
          <cell r="I403">
            <v>252.56900000000002</v>
          </cell>
          <cell r="M403">
            <v>0.29356413901172118</v>
          </cell>
          <cell r="O403">
            <v>294.81049999999993</v>
          </cell>
          <cell r="S403">
            <v>261.75</v>
          </cell>
        </row>
        <row r="404">
          <cell r="C404">
            <v>309.77549999999997</v>
          </cell>
          <cell r="F404">
            <v>264.97825</v>
          </cell>
          <cell r="G404">
            <v>264.97825</v>
          </cell>
          <cell r="I404">
            <v>267.78399999999999</v>
          </cell>
          <cell r="M404">
            <v>7.2560206315870346E-3</v>
          </cell>
          <cell r="O404">
            <v>309.77549999999997</v>
          </cell>
          <cell r="S404">
            <v>258.37499999999994</v>
          </cell>
        </row>
        <row r="405">
          <cell r="C405">
            <v>324.7405</v>
          </cell>
          <cell r="F405">
            <v>279.88991999999996</v>
          </cell>
          <cell r="G405">
            <v>279.88991999999996</v>
          </cell>
          <cell r="I405">
            <v>286.04200000000003</v>
          </cell>
          <cell r="M405">
            <v>2.4415352537716615</v>
          </cell>
          <cell r="O405">
            <v>324.7405</v>
          </cell>
          <cell r="S405">
            <v>273.75</v>
          </cell>
        </row>
        <row r="406">
          <cell r="C406">
            <v>354.6705</v>
          </cell>
          <cell r="F406">
            <v>270.68781000000001</v>
          </cell>
          <cell r="G406">
            <v>270.68781000000001</v>
          </cell>
          <cell r="I406">
            <v>298.214</v>
          </cell>
          <cell r="M406">
            <v>5.8841683472419959</v>
          </cell>
          <cell r="O406">
            <v>354.6705</v>
          </cell>
          <cell r="S406">
            <v>260.625</v>
          </cell>
        </row>
        <row r="407">
          <cell r="C407">
            <v>309.77549999999997</v>
          </cell>
          <cell r="F407">
            <v>249.03399999999999</v>
          </cell>
          <cell r="G407">
            <v>249.03399999999999</v>
          </cell>
          <cell r="I407">
            <v>261.69799999999998</v>
          </cell>
          <cell r="M407">
            <v>8.6596027126667252</v>
          </cell>
          <cell r="O407">
            <v>309.77549999999997</v>
          </cell>
          <cell r="S407">
            <v>240.375</v>
          </cell>
        </row>
        <row r="408">
          <cell r="C408">
            <v>309.77549999999997</v>
          </cell>
          <cell r="F408">
            <v>257.68944999999997</v>
          </cell>
          <cell r="G408">
            <v>257.68944999999997</v>
          </cell>
          <cell r="I408">
            <v>249.52600000000001</v>
          </cell>
          <cell r="M408">
            <v>0</v>
          </cell>
          <cell r="O408">
            <v>309.77549999999997</v>
          </cell>
          <cell r="S408">
            <v>249.69999999999996</v>
          </cell>
        </row>
        <row r="409">
          <cell r="C409">
            <v>309.77549999999997</v>
          </cell>
          <cell r="F409">
            <v>276.36700000000002</v>
          </cell>
          <cell r="G409">
            <v>276.36700000000002</v>
          </cell>
          <cell r="I409">
            <v>261.69799999999998</v>
          </cell>
          <cell r="M409">
            <v>0</v>
          </cell>
          <cell r="O409">
            <v>309.77549999999997</v>
          </cell>
          <cell r="S409">
            <v>258.25</v>
          </cell>
        </row>
        <row r="410">
          <cell r="C410">
            <v>249.91549999999998</v>
          </cell>
          <cell r="F410">
            <v>263.30790000000002</v>
          </cell>
          <cell r="G410">
            <v>263.30790000000002</v>
          </cell>
          <cell r="I410">
            <v>273.87</v>
          </cell>
          <cell r="M410">
            <v>0</v>
          </cell>
          <cell r="O410">
            <v>249.91549999999998</v>
          </cell>
          <cell r="S410">
            <v>257.87499999999994</v>
          </cell>
        </row>
        <row r="411">
          <cell r="C411">
            <v>234.95049999999998</v>
          </cell>
          <cell r="F411">
            <v>268.1671</v>
          </cell>
          <cell r="G411">
            <v>268.1671</v>
          </cell>
          <cell r="I411">
            <v>273.87</v>
          </cell>
          <cell r="M411">
            <v>0</v>
          </cell>
          <cell r="O411">
            <v>234.95049999999998</v>
          </cell>
          <cell r="S411">
            <v>250.19999999999996</v>
          </cell>
        </row>
        <row r="412">
          <cell r="C412">
            <v>264.88049999999993</v>
          </cell>
          <cell r="F412">
            <v>276.76180999999997</v>
          </cell>
          <cell r="G412">
            <v>276.76180999999997</v>
          </cell>
          <cell r="I412">
            <v>273.87</v>
          </cell>
          <cell r="M412">
            <v>0</v>
          </cell>
          <cell r="O412">
            <v>264.88049999999993</v>
          </cell>
          <cell r="S412">
            <v>265.125</v>
          </cell>
        </row>
        <row r="413">
          <cell r="C413">
            <v>294.81049999999993</v>
          </cell>
          <cell r="F413">
            <v>261.18200000000002</v>
          </cell>
          <cell r="G413">
            <v>261.18200000000002</v>
          </cell>
          <cell r="I413">
            <v>276.91300000000001</v>
          </cell>
          <cell r="M413">
            <v>0</v>
          </cell>
          <cell r="O413">
            <v>294.81049999999993</v>
          </cell>
          <cell r="S413">
            <v>247.125</v>
          </cell>
        </row>
        <row r="414">
          <cell r="C414">
            <v>279.84549999999996</v>
          </cell>
          <cell r="F414">
            <v>248.88215</v>
          </cell>
          <cell r="G414">
            <v>248.88215</v>
          </cell>
          <cell r="I414">
            <v>249.52600000000001</v>
          </cell>
          <cell r="M414">
            <v>0</v>
          </cell>
          <cell r="O414">
            <v>279.84549999999996</v>
          </cell>
          <cell r="S414">
            <v>229.5</v>
          </cell>
        </row>
        <row r="415">
          <cell r="C415">
            <v>294.81049999999993</v>
          </cell>
          <cell r="F415">
            <v>236.27859999999998</v>
          </cell>
          <cell r="G415">
            <v>236.27859999999998</v>
          </cell>
          <cell r="I415">
            <v>222.13900000000001</v>
          </cell>
          <cell r="M415">
            <v>5.8495718829891246</v>
          </cell>
          <cell r="O415">
            <v>294.81049999999993</v>
          </cell>
          <cell r="S415">
            <v>220.125</v>
          </cell>
        </row>
        <row r="416">
          <cell r="C416">
            <v>309.77549999999997</v>
          </cell>
          <cell r="F416">
            <v>241.62371999999999</v>
          </cell>
          <cell r="G416">
            <v>241.62371999999999</v>
          </cell>
          <cell r="I416">
            <v>219.096</v>
          </cell>
          <cell r="M416">
            <v>3.9209299851920321</v>
          </cell>
          <cell r="O416">
            <v>309.77549999999997</v>
          </cell>
          <cell r="S416">
            <v>233.40000000000003</v>
          </cell>
        </row>
        <row r="417">
          <cell r="C417">
            <v>339.70549999999997</v>
          </cell>
          <cell r="F417">
            <v>205.57452999999998</v>
          </cell>
          <cell r="G417">
            <v>205.57452999999998</v>
          </cell>
          <cell r="I417">
            <v>206.92400000000001</v>
          </cell>
          <cell r="M417">
            <v>4.4770483301803665</v>
          </cell>
          <cell r="O417">
            <v>339.70549999999997</v>
          </cell>
          <cell r="S417">
            <v>196.64575000000005</v>
          </cell>
        </row>
        <row r="418">
          <cell r="C418">
            <v>249.91549999999998</v>
          </cell>
          <cell r="F418">
            <v>181.0052</v>
          </cell>
          <cell r="G418">
            <v>181.0052</v>
          </cell>
          <cell r="I418">
            <v>191.709</v>
          </cell>
          <cell r="M418">
            <v>4.607601831300542</v>
          </cell>
          <cell r="O418">
            <v>249.91549999999998</v>
          </cell>
          <cell r="S418">
            <v>176.14599999999999</v>
          </cell>
        </row>
        <row r="419">
          <cell r="C419">
            <v>225.97150000000002</v>
          </cell>
          <cell r="F419">
            <v>171.98531</v>
          </cell>
          <cell r="G419">
            <v>171.98531</v>
          </cell>
          <cell r="I419">
            <v>182.58</v>
          </cell>
          <cell r="M419">
            <v>0</v>
          </cell>
          <cell r="O419">
            <v>225.97150000000002</v>
          </cell>
          <cell r="S419">
            <v>167.41462499999997</v>
          </cell>
        </row>
        <row r="420">
          <cell r="C420">
            <v>225.97150000000002</v>
          </cell>
          <cell r="F420">
            <v>194.0643</v>
          </cell>
          <cell r="G420">
            <v>194.0643</v>
          </cell>
          <cell r="I420">
            <v>182.58</v>
          </cell>
          <cell r="M420">
            <v>0</v>
          </cell>
          <cell r="O420">
            <v>225.97150000000002</v>
          </cell>
          <cell r="S420">
            <v>190.41990000000001</v>
          </cell>
        </row>
        <row r="421">
          <cell r="C421">
            <v>225.97150000000002</v>
          </cell>
          <cell r="F421">
            <v>205.60490000000001</v>
          </cell>
          <cell r="G421">
            <v>205.60490000000001</v>
          </cell>
          <cell r="I421">
            <v>206.92400000000001</v>
          </cell>
          <cell r="M421">
            <v>0</v>
          </cell>
          <cell r="O421">
            <v>225.97150000000002</v>
          </cell>
          <cell r="S421">
            <v>189.05325000000002</v>
          </cell>
        </row>
        <row r="422">
          <cell r="C422">
            <v>219.98549999999997</v>
          </cell>
          <cell r="F422">
            <v>198.31609999999998</v>
          </cell>
          <cell r="G422">
            <v>198.31609999999998</v>
          </cell>
          <cell r="I422">
            <v>200.83800000000002</v>
          </cell>
          <cell r="M422">
            <v>0</v>
          </cell>
          <cell r="O422">
            <v>219.98549999999997</v>
          </cell>
          <cell r="S422">
            <v>193.91244999999998</v>
          </cell>
        </row>
        <row r="423">
          <cell r="C423">
            <v>219.98549999999997</v>
          </cell>
          <cell r="F423">
            <v>207.1234</v>
          </cell>
          <cell r="G423">
            <v>207.1234</v>
          </cell>
          <cell r="I423">
            <v>209.96700000000001</v>
          </cell>
          <cell r="M423">
            <v>0</v>
          </cell>
          <cell r="O423">
            <v>219.98549999999997</v>
          </cell>
          <cell r="S423">
            <v>198.6198</v>
          </cell>
        </row>
        <row r="424">
          <cell r="C424">
            <v>219.98549999999997</v>
          </cell>
          <cell r="F424">
            <v>182.97924999999995</v>
          </cell>
          <cell r="G424">
            <v>182.97924999999995</v>
          </cell>
          <cell r="I424">
            <v>197.79499999999996</v>
          </cell>
          <cell r="M424">
            <v>0</v>
          </cell>
          <cell r="O424">
            <v>219.98549999999997</v>
          </cell>
          <cell r="S424">
            <v>169.31274999999997</v>
          </cell>
        </row>
        <row r="425">
          <cell r="C425">
            <v>211.00650000000002</v>
          </cell>
          <cell r="F425">
            <v>173.10899999999998</v>
          </cell>
          <cell r="G425">
            <v>173.10899999999998</v>
          </cell>
          <cell r="I425">
            <v>182.58</v>
          </cell>
          <cell r="M425">
            <v>6.9873445775641585E-2</v>
          </cell>
          <cell r="O425">
            <v>211.00650000000002</v>
          </cell>
          <cell r="S425">
            <v>172.95715000000001</v>
          </cell>
        </row>
        <row r="426">
          <cell r="C426">
            <v>211.00650000000002</v>
          </cell>
          <cell r="F426">
            <v>182.52369999999999</v>
          </cell>
          <cell r="G426">
            <v>182.52369999999999</v>
          </cell>
          <cell r="I426">
            <v>188.66600000000003</v>
          </cell>
          <cell r="M426">
            <v>0</v>
          </cell>
          <cell r="O426">
            <v>211.00650000000002</v>
          </cell>
          <cell r="S426">
            <v>174.47564999999997</v>
          </cell>
        </row>
        <row r="427">
          <cell r="C427">
            <v>234.95049999999998</v>
          </cell>
          <cell r="F427">
            <v>191.63470000000001</v>
          </cell>
          <cell r="G427">
            <v>191.63470000000001</v>
          </cell>
          <cell r="I427">
            <v>188.66600000000003</v>
          </cell>
          <cell r="M427">
            <v>0.38692410738512706</v>
          </cell>
          <cell r="O427">
            <v>234.95049999999998</v>
          </cell>
          <cell r="S427">
            <v>186.01625000000001</v>
          </cell>
        </row>
        <row r="428">
          <cell r="C428">
            <v>249.91549999999998</v>
          </cell>
          <cell r="F428">
            <v>159.06287499999999</v>
          </cell>
          <cell r="G428">
            <v>159.06287499999999</v>
          </cell>
          <cell r="I428">
            <v>179.53700000000001</v>
          </cell>
          <cell r="M428">
            <v>4.9474460938939444</v>
          </cell>
          <cell r="O428">
            <v>249.91549999999998</v>
          </cell>
          <cell r="S428">
            <v>139.702</v>
          </cell>
        </row>
        <row r="429">
          <cell r="C429">
            <v>227.46800000000002</v>
          </cell>
          <cell r="F429">
            <v>158.2277</v>
          </cell>
          <cell r="G429">
            <v>158.2277</v>
          </cell>
          <cell r="I429">
            <v>155.19300000000001</v>
          </cell>
          <cell r="M429">
            <v>0</v>
          </cell>
          <cell r="O429">
            <v>227.46800000000002</v>
          </cell>
          <cell r="S429">
            <v>140.15754999999999</v>
          </cell>
        </row>
        <row r="430">
          <cell r="C430">
            <v>218.48899999999998</v>
          </cell>
          <cell r="F430">
            <v>150.42260999999999</v>
          </cell>
          <cell r="G430">
            <v>150.42260999999999</v>
          </cell>
          <cell r="I430">
            <v>164.322</v>
          </cell>
          <cell r="M430">
            <v>0</v>
          </cell>
          <cell r="O430">
            <v>218.48899999999998</v>
          </cell>
          <cell r="S430">
            <v>138.18350000000001</v>
          </cell>
        </row>
        <row r="431">
          <cell r="C431">
            <v>203.52399999999997</v>
          </cell>
          <cell r="F431">
            <v>166.97425999999999</v>
          </cell>
          <cell r="G431">
            <v>166.97425999999999</v>
          </cell>
          <cell r="I431">
            <v>146.06400000000002</v>
          </cell>
          <cell r="M431">
            <v>0</v>
          </cell>
          <cell r="O431">
            <v>203.52399999999997</v>
          </cell>
          <cell r="S431">
            <v>164.45355000000001</v>
          </cell>
        </row>
        <row r="432">
          <cell r="C432">
            <v>203.52399999999997</v>
          </cell>
          <cell r="F432">
            <v>216.53809999999999</v>
          </cell>
          <cell r="G432">
            <v>216.53809999999999</v>
          </cell>
          <cell r="I432">
            <v>206.92400000000001</v>
          </cell>
          <cell r="M432">
            <v>0</v>
          </cell>
          <cell r="O432">
            <v>203.52399999999997</v>
          </cell>
          <cell r="S432">
            <v>211.64852999999999</v>
          </cell>
        </row>
        <row r="433">
          <cell r="C433">
            <v>263.38399999999996</v>
          </cell>
          <cell r="F433">
            <v>217.72252999999998</v>
          </cell>
          <cell r="G433">
            <v>217.72252999999998</v>
          </cell>
          <cell r="I433">
            <v>228.22500000000002</v>
          </cell>
          <cell r="M433">
            <v>0</v>
          </cell>
          <cell r="O433">
            <v>263.38399999999996</v>
          </cell>
          <cell r="S433">
            <v>209.553</v>
          </cell>
        </row>
        <row r="434">
          <cell r="C434">
            <v>242.43300000000002</v>
          </cell>
          <cell r="F434">
            <v>209.24930000000001</v>
          </cell>
          <cell r="G434">
            <v>209.24930000000001</v>
          </cell>
          <cell r="I434">
            <v>216.053</v>
          </cell>
          <cell r="M434">
            <v>0</v>
          </cell>
          <cell r="O434">
            <v>242.43300000000002</v>
          </cell>
          <cell r="S434">
            <v>195.43094999999997</v>
          </cell>
        </row>
        <row r="435">
          <cell r="C435">
            <v>233.45399999999998</v>
          </cell>
          <cell r="F435">
            <v>247.5155</v>
          </cell>
          <cell r="G435">
            <v>247.5155</v>
          </cell>
          <cell r="I435">
            <v>234.31100000000006</v>
          </cell>
          <cell r="M435">
            <v>0</v>
          </cell>
          <cell r="O435">
            <v>233.45399999999998</v>
          </cell>
          <cell r="S435">
            <v>225.34540000000001</v>
          </cell>
        </row>
        <row r="436">
          <cell r="C436">
            <v>248.41899999999998</v>
          </cell>
          <cell r="F436">
            <v>265.16046999999998</v>
          </cell>
          <cell r="G436">
            <v>265.16046999999998</v>
          </cell>
          <cell r="I436">
            <v>286.04200000000003</v>
          </cell>
          <cell r="M436">
            <v>0</v>
          </cell>
          <cell r="O436">
            <v>248.41899999999998</v>
          </cell>
          <cell r="S436">
            <v>243.71924999999999</v>
          </cell>
        </row>
        <row r="437">
          <cell r="C437">
            <v>278.34899999999999</v>
          </cell>
          <cell r="F437">
            <v>281.98544999999996</v>
          </cell>
          <cell r="G437">
            <v>281.98544999999996</v>
          </cell>
          <cell r="I437">
            <v>295.17100000000005</v>
          </cell>
          <cell r="M437">
            <v>0</v>
          </cell>
          <cell r="O437">
            <v>278.34899999999999</v>
          </cell>
          <cell r="S437">
            <v>258.14499999999998</v>
          </cell>
        </row>
        <row r="438">
          <cell r="C438">
            <v>308.279</v>
          </cell>
          <cell r="F438">
            <v>275.60774999999995</v>
          </cell>
          <cell r="G438">
            <v>275.60774999999995</v>
          </cell>
          <cell r="I438">
            <v>316.47199999999998</v>
          </cell>
          <cell r="M438">
            <v>0</v>
          </cell>
          <cell r="O438">
            <v>308.279</v>
          </cell>
          <cell r="S438">
            <v>240.68224999999998</v>
          </cell>
        </row>
        <row r="439">
          <cell r="C439">
            <v>302.29300000000001</v>
          </cell>
          <cell r="F439">
            <v>257.38575000000003</v>
          </cell>
          <cell r="G439">
            <v>257.38575000000003</v>
          </cell>
          <cell r="I439">
            <v>279.95600000000002</v>
          </cell>
          <cell r="M439">
            <v>9.6591669011977501</v>
          </cell>
          <cell r="O439">
            <v>302.29300000000001</v>
          </cell>
          <cell r="S439">
            <v>225.31502999999998</v>
          </cell>
        </row>
        <row r="440">
          <cell r="C440">
            <v>308.279</v>
          </cell>
          <cell r="F440">
            <v>258.53980999999999</v>
          </cell>
          <cell r="G440">
            <v>258.53980999999999</v>
          </cell>
          <cell r="I440">
            <v>261.69799999999998</v>
          </cell>
          <cell r="M440">
            <v>10.089327614060664</v>
          </cell>
          <cell r="O440">
            <v>308.279</v>
          </cell>
          <cell r="S440">
            <v>242.3526</v>
          </cell>
        </row>
        <row r="441">
          <cell r="C441">
            <v>353.17400000000004</v>
          </cell>
          <cell r="F441">
            <v>276.85291999999998</v>
          </cell>
          <cell r="G441">
            <v>276.85291999999998</v>
          </cell>
          <cell r="I441">
            <v>301.25700000000001</v>
          </cell>
          <cell r="M441">
            <v>9.551198966785023</v>
          </cell>
          <cell r="O441">
            <v>353.17400000000004</v>
          </cell>
          <cell r="S441">
            <v>260.80237499999998</v>
          </cell>
        </row>
        <row r="442">
          <cell r="C442">
            <v>383.10399999999993</v>
          </cell>
          <cell r="F442">
            <v>307.95179999999999</v>
          </cell>
          <cell r="G442">
            <v>307.95179999999999</v>
          </cell>
          <cell r="I442">
            <v>310.38600000000002</v>
          </cell>
          <cell r="M442">
            <v>32.182501871733564</v>
          </cell>
          <cell r="O442">
            <v>383.10399999999993</v>
          </cell>
          <cell r="S442">
            <v>299.05338999999998</v>
          </cell>
        </row>
        <row r="443">
          <cell r="C443">
            <v>442.96399999999994</v>
          </cell>
          <cell r="F443">
            <v>328.60339999999997</v>
          </cell>
          <cell r="G443">
            <v>328.60339999999997</v>
          </cell>
          <cell r="I443">
            <v>322.55800000000005</v>
          </cell>
          <cell r="M443">
            <v>0</v>
          </cell>
          <cell r="O443">
            <v>442.96399999999994</v>
          </cell>
          <cell r="S443">
            <v>308.55919999999998</v>
          </cell>
        </row>
        <row r="444">
          <cell r="C444">
            <v>383.10399999999993</v>
          </cell>
          <cell r="F444">
            <v>314.0258</v>
          </cell>
          <cell r="G444">
            <v>314.0258</v>
          </cell>
          <cell r="I444">
            <v>313.42900000000003</v>
          </cell>
          <cell r="M444">
            <v>0</v>
          </cell>
          <cell r="O444">
            <v>383.10399999999993</v>
          </cell>
          <cell r="S444">
            <v>290.80793499999999</v>
          </cell>
        </row>
        <row r="445">
          <cell r="C445">
            <v>353.17400000000004</v>
          </cell>
          <cell r="F445">
            <v>358.97339999999997</v>
          </cell>
          <cell r="G445">
            <v>358.97339999999997</v>
          </cell>
          <cell r="I445">
            <v>328.64400000000001</v>
          </cell>
          <cell r="M445">
            <v>0</v>
          </cell>
          <cell r="O445">
            <v>353.17400000000004</v>
          </cell>
          <cell r="S445">
            <v>343.78839999999997</v>
          </cell>
        </row>
        <row r="446">
          <cell r="C446">
            <v>398.06900000000002</v>
          </cell>
          <cell r="F446">
            <v>380.38424999999995</v>
          </cell>
          <cell r="G446">
            <v>380.38424999999995</v>
          </cell>
          <cell r="I446">
            <v>365.16</v>
          </cell>
          <cell r="M446">
            <v>0</v>
          </cell>
          <cell r="O446">
            <v>398.06900000000002</v>
          </cell>
          <cell r="S446">
            <v>369.45105000000001</v>
          </cell>
        </row>
        <row r="447">
          <cell r="C447">
            <v>472.89399999999995</v>
          </cell>
          <cell r="F447">
            <v>360.64375000000001</v>
          </cell>
          <cell r="G447">
            <v>360.64375000000001</v>
          </cell>
          <cell r="I447">
            <v>386.46100000000001</v>
          </cell>
          <cell r="M447">
            <v>0</v>
          </cell>
          <cell r="O447">
            <v>472.89399999999995</v>
          </cell>
          <cell r="S447">
            <v>353.05124999999998</v>
          </cell>
        </row>
        <row r="448">
          <cell r="C448">
            <v>427.99900000000002</v>
          </cell>
          <cell r="F448">
            <v>318.88499999999999</v>
          </cell>
          <cell r="G448">
            <v>318.88499999999999</v>
          </cell>
          <cell r="I448">
            <v>328.64400000000001</v>
          </cell>
          <cell r="M448">
            <v>0</v>
          </cell>
          <cell r="O448">
            <v>427.99900000000002</v>
          </cell>
          <cell r="S448">
            <v>306.88884999999999</v>
          </cell>
        </row>
        <row r="449">
          <cell r="C449">
            <v>442.96399999999994</v>
          </cell>
          <cell r="F449">
            <v>331.6404</v>
          </cell>
          <cell r="G449">
            <v>331.6404</v>
          </cell>
          <cell r="I449">
            <v>313.42900000000003</v>
          </cell>
          <cell r="M449">
            <v>0</v>
          </cell>
          <cell r="O449">
            <v>442.96399999999994</v>
          </cell>
          <cell r="S449">
            <v>321.54237499999999</v>
          </cell>
        </row>
        <row r="450">
          <cell r="C450">
            <v>413.03399999999993</v>
          </cell>
          <cell r="F450">
            <v>316.42502999999999</v>
          </cell>
          <cell r="G450">
            <v>316.42502999999999</v>
          </cell>
          <cell r="I450">
            <v>322.55800000000005</v>
          </cell>
          <cell r="M450">
            <v>2.8108752352596298</v>
          </cell>
          <cell r="O450">
            <v>413.03399999999993</v>
          </cell>
          <cell r="S450">
            <v>305.97774999999996</v>
          </cell>
        </row>
        <row r="451">
          <cell r="C451">
            <v>383.10399999999993</v>
          </cell>
          <cell r="F451">
            <v>314.3295</v>
          </cell>
          <cell r="G451">
            <v>314.3295</v>
          </cell>
          <cell r="I451">
            <v>307.34300000000002</v>
          </cell>
          <cell r="M451">
            <v>10.1036246816725</v>
          </cell>
          <cell r="O451">
            <v>383.10399999999993</v>
          </cell>
          <cell r="S451">
            <v>304.91480000000001</v>
          </cell>
        </row>
        <row r="452">
          <cell r="C452">
            <v>413.03399999999993</v>
          </cell>
          <cell r="F452">
            <v>311.11027999999999</v>
          </cell>
          <cell r="G452">
            <v>311.11027999999999</v>
          </cell>
          <cell r="I452">
            <v>298.214</v>
          </cell>
          <cell r="M452">
            <v>14.447801263505539</v>
          </cell>
          <cell r="O452">
            <v>413.03399999999993</v>
          </cell>
          <cell r="S452">
            <v>281.696935</v>
          </cell>
        </row>
        <row r="453">
          <cell r="C453">
            <v>404.05499999999995</v>
          </cell>
          <cell r="F453">
            <v>324.04790000000003</v>
          </cell>
          <cell r="G453">
            <v>324.04790000000003</v>
          </cell>
          <cell r="I453">
            <v>298.214</v>
          </cell>
          <cell r="M453">
            <v>0</v>
          </cell>
          <cell r="O453">
            <v>404.05499999999995</v>
          </cell>
          <cell r="S453">
            <v>307.6481</v>
          </cell>
        </row>
        <row r="454">
          <cell r="C454">
            <v>413.03399999999993</v>
          </cell>
          <cell r="F454">
            <v>332.73372000000001</v>
          </cell>
          <cell r="G454">
            <v>332.73372000000001</v>
          </cell>
          <cell r="I454">
            <v>340.81599999999997</v>
          </cell>
          <cell r="M454">
            <v>0</v>
          </cell>
          <cell r="O454">
            <v>413.03399999999993</v>
          </cell>
          <cell r="S454">
            <v>314.70912499999997</v>
          </cell>
        </row>
        <row r="455">
          <cell r="C455">
            <v>338.209</v>
          </cell>
          <cell r="F455">
            <v>325.93083999999993</v>
          </cell>
          <cell r="G455">
            <v>325.93083999999993</v>
          </cell>
          <cell r="I455">
            <v>328.64400000000001</v>
          </cell>
          <cell r="M455">
            <v>0</v>
          </cell>
          <cell r="O455">
            <v>338.209</v>
          </cell>
          <cell r="S455">
            <v>317.92834500000004</v>
          </cell>
        </row>
        <row r="456">
          <cell r="C456">
            <v>323.24400000000003</v>
          </cell>
          <cell r="F456">
            <v>372.42730999999998</v>
          </cell>
          <cell r="G456">
            <v>372.42730999999998</v>
          </cell>
          <cell r="I456">
            <v>340.81599999999997</v>
          </cell>
          <cell r="M456">
            <v>0</v>
          </cell>
          <cell r="O456">
            <v>323.24400000000003</v>
          </cell>
          <cell r="S456">
            <v>360.64375000000001</v>
          </cell>
        </row>
        <row r="457">
          <cell r="C457">
            <v>344.19499999999999</v>
          </cell>
          <cell r="F457">
            <v>368.53994999999998</v>
          </cell>
          <cell r="G457">
            <v>368.53994999999998</v>
          </cell>
          <cell r="I457">
            <v>401.67600000000004</v>
          </cell>
          <cell r="M457">
            <v>0</v>
          </cell>
          <cell r="O457">
            <v>344.19499999999999</v>
          </cell>
          <cell r="S457">
            <v>362.92150000000004</v>
          </cell>
        </row>
        <row r="458">
          <cell r="C458">
            <v>332.22299999999996</v>
          </cell>
          <cell r="F458">
            <v>291.73421999999999</v>
          </cell>
          <cell r="G458">
            <v>291.73421999999999</v>
          </cell>
          <cell r="I458">
            <v>380.375</v>
          </cell>
          <cell r="M458">
            <v>0</v>
          </cell>
          <cell r="O458">
            <v>332.22299999999996</v>
          </cell>
          <cell r="S458">
            <v>289.85127999999997</v>
          </cell>
        </row>
        <row r="459">
          <cell r="C459">
            <v>227.46800000000002</v>
          </cell>
          <cell r="F459">
            <v>256.71760999999998</v>
          </cell>
          <cell r="G459">
            <v>256.71760999999998</v>
          </cell>
          <cell r="I459">
            <v>328.64400000000001</v>
          </cell>
          <cell r="M459">
            <v>0</v>
          </cell>
          <cell r="O459">
            <v>227.46800000000002</v>
          </cell>
          <cell r="S459">
            <v>250.56768499999998</v>
          </cell>
        </row>
        <row r="460">
          <cell r="C460">
            <v>218.48899999999998</v>
          </cell>
          <cell r="F460">
            <v>278.34105</v>
          </cell>
          <cell r="G460">
            <v>278.34105</v>
          </cell>
          <cell r="I460">
            <v>292.12800000000004</v>
          </cell>
          <cell r="M460">
            <v>0</v>
          </cell>
          <cell r="O460">
            <v>218.48899999999998</v>
          </cell>
          <cell r="S460">
            <v>272.7226</v>
          </cell>
        </row>
        <row r="461">
          <cell r="C461">
            <v>255.9015</v>
          </cell>
          <cell r="F461">
            <v>310.71546999999998</v>
          </cell>
          <cell r="G461">
            <v>310.71546999999998</v>
          </cell>
          <cell r="I461">
            <v>307.34300000000002</v>
          </cell>
          <cell r="M461">
            <v>0</v>
          </cell>
          <cell r="O461">
            <v>255.9015</v>
          </cell>
          <cell r="S461">
            <v>302.37131249999999</v>
          </cell>
        </row>
        <row r="462">
          <cell r="C462">
            <v>278.34899999999999</v>
          </cell>
          <cell r="F462">
            <v>233.84899999999999</v>
          </cell>
          <cell r="G462">
            <v>233.84899999999999</v>
          </cell>
          <cell r="I462">
            <v>289.08499999999998</v>
          </cell>
          <cell r="M462">
            <v>0</v>
          </cell>
          <cell r="O462">
            <v>278.34899999999999</v>
          </cell>
          <cell r="S462">
            <v>217.37327500000001</v>
          </cell>
        </row>
        <row r="463">
          <cell r="C463">
            <v>242.43300000000002</v>
          </cell>
          <cell r="F463">
            <v>200.53310999999994</v>
          </cell>
          <cell r="G463">
            <v>200.53310999999994</v>
          </cell>
          <cell r="I463">
            <v>234.31100000000006</v>
          </cell>
          <cell r="M463">
            <v>0</v>
          </cell>
          <cell r="O463">
            <v>242.43300000000002</v>
          </cell>
          <cell r="S463">
            <v>184.877375</v>
          </cell>
        </row>
        <row r="464">
          <cell r="C464">
            <v>203.52399999999997</v>
          </cell>
          <cell r="F464">
            <v>201.38347000000002</v>
          </cell>
          <cell r="G464">
            <v>201.38347000000002</v>
          </cell>
          <cell r="I464">
            <v>194.75200000000001</v>
          </cell>
          <cell r="M464">
            <v>0</v>
          </cell>
          <cell r="O464">
            <v>203.52399999999997</v>
          </cell>
          <cell r="S464">
            <v>194.17818749999998</v>
          </cell>
        </row>
        <row r="465">
          <cell r="C465">
            <v>218.48899999999998</v>
          </cell>
          <cell r="F465">
            <v>236.97710999999998</v>
          </cell>
          <cell r="G465">
            <v>236.97710999999998</v>
          </cell>
          <cell r="I465">
            <v>228.22500000000002</v>
          </cell>
          <cell r="M465">
            <v>0</v>
          </cell>
          <cell r="O465">
            <v>218.48899999999998</v>
          </cell>
          <cell r="S465">
            <v>226.56019999999998</v>
          </cell>
        </row>
        <row r="466">
          <cell r="C466">
            <v>254.40500000000003</v>
          </cell>
          <cell r="F466">
            <v>251.70656</v>
          </cell>
          <cell r="G466">
            <v>251.70656</v>
          </cell>
          <cell r="I466">
            <v>258.65499999999997</v>
          </cell>
          <cell r="M466">
            <v>4.044649274254823</v>
          </cell>
          <cell r="O466">
            <v>254.40500000000003</v>
          </cell>
          <cell r="S466">
            <v>227.39537499999997</v>
          </cell>
        </row>
        <row r="467">
          <cell r="C467">
            <v>278.34899999999999</v>
          </cell>
          <cell r="F467">
            <v>297.35266999999999</v>
          </cell>
          <cell r="G467">
            <v>297.35266999999999</v>
          </cell>
          <cell r="I467">
            <v>292.12800000000004</v>
          </cell>
          <cell r="M467">
            <v>0</v>
          </cell>
          <cell r="O467">
            <v>278.34899999999999</v>
          </cell>
          <cell r="S467">
            <v>282.061375</v>
          </cell>
        </row>
        <row r="468">
          <cell r="C468">
            <v>377.11800000000005</v>
          </cell>
          <cell r="F468">
            <v>298.56747000000001</v>
          </cell>
          <cell r="G468">
            <v>298.56747000000001</v>
          </cell>
          <cell r="I468">
            <v>328.64400000000001</v>
          </cell>
          <cell r="M468">
            <v>0</v>
          </cell>
          <cell r="O468">
            <v>377.11800000000005</v>
          </cell>
          <cell r="S468">
            <v>295.53806249999997</v>
          </cell>
        </row>
        <row r="469">
          <cell r="C469">
            <v>338.209</v>
          </cell>
          <cell r="F469">
            <v>295.04455000000002</v>
          </cell>
          <cell r="G469">
            <v>295.04455000000002</v>
          </cell>
          <cell r="I469">
            <v>304.3</v>
          </cell>
          <cell r="M469">
            <v>0</v>
          </cell>
          <cell r="O469">
            <v>338.209</v>
          </cell>
          <cell r="S469">
            <v>286.54094999999995</v>
          </cell>
        </row>
        <row r="470">
          <cell r="C470">
            <v>389.08999999999986</v>
          </cell>
          <cell r="F470">
            <v>315.84800000000001</v>
          </cell>
          <cell r="G470">
            <v>315.84800000000001</v>
          </cell>
          <cell r="I470">
            <v>289.08499999999998</v>
          </cell>
          <cell r="M470">
            <v>0</v>
          </cell>
          <cell r="O470">
            <v>389.08999999999986</v>
          </cell>
          <cell r="S470">
            <v>310.72306249999997</v>
          </cell>
        </row>
        <row r="471">
          <cell r="C471">
            <v>442.96399999999994</v>
          </cell>
          <cell r="F471">
            <v>371.42509999999993</v>
          </cell>
          <cell r="G471">
            <v>371.42509999999993</v>
          </cell>
          <cell r="I471">
            <v>316.47199999999998</v>
          </cell>
          <cell r="M471">
            <v>0</v>
          </cell>
          <cell r="O471">
            <v>442.96399999999994</v>
          </cell>
          <cell r="S471">
            <v>342.26990000000001</v>
          </cell>
        </row>
        <row r="472">
          <cell r="C472">
            <v>398.06900000000002</v>
          </cell>
          <cell r="F472">
            <v>318.12574999999998</v>
          </cell>
          <cell r="G472">
            <v>318.12574999999998</v>
          </cell>
          <cell r="I472">
            <v>319.51499999999999</v>
          </cell>
          <cell r="M472">
            <v>0</v>
          </cell>
          <cell r="O472">
            <v>398.06900000000002</v>
          </cell>
          <cell r="S472">
            <v>304.07962499999996</v>
          </cell>
        </row>
        <row r="473">
          <cell r="C473">
            <v>377.11800000000005</v>
          </cell>
          <cell r="F473">
            <v>292.12903</v>
          </cell>
          <cell r="G473">
            <v>292.12903</v>
          </cell>
          <cell r="I473">
            <v>307.34300000000002</v>
          </cell>
          <cell r="M473">
            <v>1.1553407181082207</v>
          </cell>
          <cell r="O473">
            <v>377.11800000000005</v>
          </cell>
          <cell r="S473">
            <v>288.51499999999999</v>
          </cell>
        </row>
        <row r="474">
          <cell r="C474">
            <v>377.11800000000005</v>
          </cell>
          <cell r="F474">
            <v>304.76294999999999</v>
          </cell>
          <cell r="G474">
            <v>304.76294999999999</v>
          </cell>
          <cell r="I474">
            <v>307.34300000000002</v>
          </cell>
          <cell r="M474">
            <v>0</v>
          </cell>
          <cell r="O474">
            <v>377.11800000000005</v>
          </cell>
          <cell r="S474">
            <v>306.12959999999998</v>
          </cell>
        </row>
        <row r="475">
          <cell r="C475">
            <v>344.19499999999999</v>
          </cell>
          <cell r="F475">
            <v>314.3295</v>
          </cell>
          <cell r="G475">
            <v>314.3295</v>
          </cell>
          <cell r="I475">
            <v>316.47199999999998</v>
          </cell>
          <cell r="M475">
            <v>0</v>
          </cell>
          <cell r="O475">
            <v>344.19499999999999</v>
          </cell>
          <cell r="S475">
            <v>302.37131249999999</v>
          </cell>
        </row>
        <row r="476">
          <cell r="C476">
            <v>407.04799999999994</v>
          </cell>
          <cell r="F476">
            <v>326.87230999999997</v>
          </cell>
          <cell r="G476">
            <v>326.87230999999997</v>
          </cell>
          <cell r="I476">
            <v>304.3</v>
          </cell>
          <cell r="M476">
            <v>10.563378923556741</v>
          </cell>
          <cell r="O476">
            <v>407.04799999999994</v>
          </cell>
          <cell r="S476">
            <v>309.01474999999999</v>
          </cell>
        </row>
        <row r="477">
          <cell r="C477">
            <v>465.41149999999999</v>
          </cell>
          <cell r="F477">
            <v>396.41960999999998</v>
          </cell>
          <cell r="G477">
            <v>396.41960999999998</v>
          </cell>
          <cell r="I477">
            <v>362.11700000000002</v>
          </cell>
          <cell r="M477">
            <v>14.479842532296232</v>
          </cell>
          <cell r="O477">
            <v>465.41149999999999</v>
          </cell>
          <cell r="S477">
            <v>388.58415000000002</v>
          </cell>
        </row>
        <row r="478">
          <cell r="C478">
            <v>579.14549999999986</v>
          </cell>
          <cell r="F478">
            <v>446.83380999999986</v>
          </cell>
          <cell r="G478">
            <v>446.83380999999986</v>
          </cell>
          <cell r="I478">
            <v>404.71899999999999</v>
          </cell>
          <cell r="M478">
            <v>7.8583420377178754</v>
          </cell>
          <cell r="O478">
            <v>579.14549999999986</v>
          </cell>
          <cell r="S478">
            <v>425.7494375</v>
          </cell>
        </row>
        <row r="479">
          <cell r="C479">
            <v>543.22950000000003</v>
          </cell>
          <cell r="F479">
            <v>422.81114000000002</v>
          </cell>
          <cell r="G479">
            <v>422.81114000000002</v>
          </cell>
          <cell r="I479">
            <v>426.02000000000004</v>
          </cell>
          <cell r="M479">
            <v>0</v>
          </cell>
          <cell r="O479">
            <v>543.22950000000003</v>
          </cell>
          <cell r="S479">
            <v>411.893125</v>
          </cell>
        </row>
        <row r="480">
          <cell r="C480">
            <v>564.18049999999994</v>
          </cell>
          <cell r="F480">
            <v>339.23290000000003</v>
          </cell>
          <cell r="G480">
            <v>339.23290000000003</v>
          </cell>
          <cell r="I480">
            <v>426.02000000000004</v>
          </cell>
          <cell r="M480">
            <v>0</v>
          </cell>
          <cell r="O480">
            <v>564.18049999999994</v>
          </cell>
          <cell r="S480">
            <v>322.8331</v>
          </cell>
        </row>
        <row r="481">
          <cell r="C481">
            <v>369.63549999999998</v>
          </cell>
          <cell r="F481">
            <v>323.83530999999999</v>
          </cell>
          <cell r="G481">
            <v>323.83530999999999</v>
          </cell>
          <cell r="I481">
            <v>316.47199999999998</v>
          </cell>
          <cell r="M481">
            <v>0</v>
          </cell>
          <cell r="O481">
            <v>369.63549999999998</v>
          </cell>
          <cell r="S481">
            <v>316.79706249999998</v>
          </cell>
        </row>
        <row r="482">
          <cell r="C482">
            <v>384.60049999999995</v>
          </cell>
          <cell r="F482">
            <v>348.67796999999996</v>
          </cell>
          <cell r="G482">
            <v>348.67796999999996</v>
          </cell>
          <cell r="I482">
            <v>340.81599999999997</v>
          </cell>
          <cell r="M482">
            <v>0</v>
          </cell>
          <cell r="O482">
            <v>384.60049999999995</v>
          </cell>
          <cell r="S482">
            <v>338.53059374999998</v>
          </cell>
        </row>
        <row r="483">
          <cell r="C483">
            <v>366.64250000000004</v>
          </cell>
          <cell r="F483">
            <v>362.31409999999994</v>
          </cell>
          <cell r="G483">
            <v>362.31409999999994</v>
          </cell>
          <cell r="I483">
            <v>384.93950000000007</v>
          </cell>
          <cell r="M483">
            <v>0</v>
          </cell>
          <cell r="O483">
            <v>366.64250000000004</v>
          </cell>
          <cell r="S483">
            <v>343.63655</v>
          </cell>
        </row>
        <row r="484">
          <cell r="C484">
            <v>414.53049999999996</v>
          </cell>
          <cell r="F484">
            <v>441.70128</v>
          </cell>
          <cell r="G484">
            <v>441.70128</v>
          </cell>
          <cell r="I484">
            <v>436.6705</v>
          </cell>
          <cell r="M484">
            <v>0</v>
          </cell>
          <cell r="O484">
            <v>414.53049999999996</v>
          </cell>
          <cell r="S484">
            <v>403.92099999999999</v>
          </cell>
        </row>
        <row r="485">
          <cell r="C485">
            <v>468.40449999999998</v>
          </cell>
          <cell r="F485">
            <v>393.56483000000003</v>
          </cell>
          <cell r="G485">
            <v>393.56483000000003</v>
          </cell>
          <cell r="I485">
            <v>459.49299999999999</v>
          </cell>
          <cell r="M485">
            <v>0</v>
          </cell>
          <cell r="O485">
            <v>468.40449999999998</v>
          </cell>
          <cell r="S485">
            <v>377.34724999999997</v>
          </cell>
        </row>
        <row r="486">
          <cell r="C486">
            <v>447.45350000000002</v>
          </cell>
          <cell r="F486">
            <v>400.36770999999999</v>
          </cell>
          <cell r="G486">
            <v>400.36770999999999</v>
          </cell>
          <cell r="I486">
            <v>392.54700000000003</v>
          </cell>
          <cell r="M486">
            <v>0</v>
          </cell>
          <cell r="O486">
            <v>447.45350000000002</v>
          </cell>
          <cell r="S486">
            <v>369.223275</v>
          </cell>
        </row>
        <row r="487">
          <cell r="C487">
            <v>414.53049999999996</v>
          </cell>
          <cell r="F487">
            <v>452.51299999999998</v>
          </cell>
          <cell r="G487">
            <v>452.51299999999998</v>
          </cell>
          <cell r="I487">
            <v>410.80500000000001</v>
          </cell>
          <cell r="M487">
            <v>7.8593987810069734</v>
          </cell>
          <cell r="O487">
            <v>414.53049999999996</v>
          </cell>
          <cell r="S487">
            <v>403.54137499999996</v>
          </cell>
        </row>
        <row r="488">
          <cell r="C488">
            <v>459.4255</v>
          </cell>
          <cell r="F488">
            <v>463.29435000000007</v>
          </cell>
          <cell r="G488">
            <v>463.29435000000007</v>
          </cell>
          <cell r="I488">
            <v>447.32099999999991</v>
          </cell>
          <cell r="M488">
            <v>20.617747178996922</v>
          </cell>
          <cell r="O488">
            <v>459.4255</v>
          </cell>
          <cell r="S488">
            <v>390.71004999999997</v>
          </cell>
        </row>
        <row r="489">
          <cell r="C489">
            <v>510.30650000000009</v>
          </cell>
          <cell r="F489">
            <v>484.49261000000001</v>
          </cell>
          <cell r="G489">
            <v>484.49261000000001</v>
          </cell>
          <cell r="I489">
            <v>474.70800000000003</v>
          </cell>
          <cell r="M489">
            <v>0</v>
          </cell>
          <cell r="O489">
            <v>510.30650000000009</v>
          </cell>
          <cell r="S489">
            <v>454.79074999999995</v>
          </cell>
        </row>
        <row r="490">
          <cell r="C490">
            <v>589.62099999999998</v>
          </cell>
          <cell r="F490">
            <v>507.57380999999987</v>
          </cell>
          <cell r="G490">
            <v>507.57380999999987</v>
          </cell>
          <cell r="I490">
            <v>547.74</v>
          </cell>
          <cell r="M490">
            <v>0</v>
          </cell>
          <cell r="O490">
            <v>589.62099999999998</v>
          </cell>
          <cell r="S490">
            <v>474.53125</v>
          </cell>
        </row>
        <row r="491">
          <cell r="C491">
            <v>595.60699999999997</v>
          </cell>
          <cell r="F491">
            <v>470.37055999999995</v>
          </cell>
          <cell r="G491">
            <v>470.37055999999995</v>
          </cell>
          <cell r="I491">
            <v>524.91750000000002</v>
          </cell>
          <cell r="M491">
            <v>0</v>
          </cell>
          <cell r="O491">
            <v>595.60699999999997</v>
          </cell>
          <cell r="S491">
            <v>437.25207499999999</v>
          </cell>
        </row>
        <row r="492">
          <cell r="C492">
            <v>700.36199999999997</v>
          </cell>
          <cell r="F492">
            <v>539.24972000000002</v>
          </cell>
          <cell r="G492">
            <v>539.24972000000002</v>
          </cell>
          <cell r="I492">
            <v>489.923</v>
          </cell>
          <cell r="M492">
            <v>0</v>
          </cell>
          <cell r="O492">
            <v>700.36199999999997</v>
          </cell>
          <cell r="S492">
            <v>515.72056250000003</v>
          </cell>
        </row>
        <row r="493">
          <cell r="C493">
            <v>679.41100000000006</v>
          </cell>
          <cell r="F493">
            <v>548.36072000000001</v>
          </cell>
          <cell r="G493">
            <v>548.36072000000001</v>
          </cell>
          <cell r="I493">
            <v>511.22400000000005</v>
          </cell>
          <cell r="M493">
            <v>0</v>
          </cell>
          <cell r="O493">
            <v>679.41100000000006</v>
          </cell>
          <cell r="S493">
            <v>538.78278124999997</v>
          </cell>
        </row>
        <row r="494">
          <cell r="C494">
            <v>775.1869999999999</v>
          </cell>
          <cell r="F494">
            <v>553.79695000000004</v>
          </cell>
          <cell r="G494">
            <v>553.79695000000004</v>
          </cell>
          <cell r="I494">
            <v>561.43349999999998</v>
          </cell>
          <cell r="M494">
            <v>0</v>
          </cell>
          <cell r="O494">
            <v>775.1869999999999</v>
          </cell>
          <cell r="S494">
            <v>551.06364999999994</v>
          </cell>
        </row>
        <row r="495">
          <cell r="C495">
            <v>915.85800000000006</v>
          </cell>
          <cell r="F495">
            <v>622.40278000000001</v>
          </cell>
          <cell r="G495">
            <v>622.40278000000001</v>
          </cell>
          <cell r="I495">
            <v>553.82600000000002</v>
          </cell>
          <cell r="M495">
            <v>0</v>
          </cell>
          <cell r="O495">
            <v>915.85800000000006</v>
          </cell>
          <cell r="S495">
            <v>619.26328124999998</v>
          </cell>
        </row>
        <row r="496">
          <cell r="C496">
            <v>1149.3120000000001</v>
          </cell>
          <cell r="F496">
            <v>726.78447000000006</v>
          </cell>
          <cell r="G496">
            <v>726.78447000000006</v>
          </cell>
          <cell r="I496">
            <v>608.6</v>
          </cell>
          <cell r="M496">
            <v>0</v>
          </cell>
          <cell r="O496">
            <v>1149.3120000000001</v>
          </cell>
          <cell r="S496">
            <v>706.86175000000003</v>
          </cell>
        </row>
        <row r="497">
          <cell r="C497">
            <v>1179.242</v>
          </cell>
          <cell r="F497">
            <v>815.13079999999991</v>
          </cell>
          <cell r="G497">
            <v>815.13079999999991</v>
          </cell>
          <cell r="I497">
            <v>704.45449999999994</v>
          </cell>
          <cell r="M497">
            <v>4.8999584609795761</v>
          </cell>
          <cell r="O497">
            <v>1179.242</v>
          </cell>
          <cell r="S497">
            <v>784.45710000000008</v>
          </cell>
        </row>
        <row r="498">
          <cell r="C498">
            <v>1116.3890000000001</v>
          </cell>
          <cell r="F498">
            <v>702.30624999999998</v>
          </cell>
          <cell r="G498">
            <v>702.30624999999998</v>
          </cell>
          <cell r="I498">
            <v>562.95500000000004</v>
          </cell>
          <cell r="M498">
            <v>41.536177421957063</v>
          </cell>
          <cell r="O498">
            <v>1116.3890000000001</v>
          </cell>
          <cell r="S498">
            <v>656.75125000000003</v>
          </cell>
        </row>
        <row r="499">
          <cell r="C499">
            <v>1125.3680000000002</v>
          </cell>
          <cell r="F499">
            <v>657.32068749999996</v>
          </cell>
          <cell r="G499">
            <v>657.32068749999996</v>
          </cell>
          <cell r="I499">
            <v>600.99249999999995</v>
          </cell>
          <cell r="M499">
            <v>25.024564214425254</v>
          </cell>
          <cell r="O499">
            <v>1125.3680000000002</v>
          </cell>
          <cell r="S499">
            <v>607.70369999999991</v>
          </cell>
        </row>
        <row r="500">
          <cell r="C500">
            <v>969.73199999999997</v>
          </cell>
          <cell r="F500">
            <v>568.52639999999997</v>
          </cell>
          <cell r="G500">
            <v>568.52639999999997</v>
          </cell>
          <cell r="I500">
            <v>486.88</v>
          </cell>
          <cell r="M500">
            <v>28.562471240555226</v>
          </cell>
          <cell r="O500">
            <v>969.73199999999997</v>
          </cell>
          <cell r="S500">
            <v>518.36427099999992</v>
          </cell>
        </row>
        <row r="501">
          <cell r="C501">
            <v>787.15899999999988</v>
          </cell>
          <cell r="F501">
            <v>670.26589999999999</v>
          </cell>
          <cell r="G501">
            <v>670.26589999999999</v>
          </cell>
          <cell r="I501">
            <v>441.23500000000001</v>
          </cell>
          <cell r="M501">
            <v>18.766325431555799</v>
          </cell>
          <cell r="O501">
            <v>787.15899999999988</v>
          </cell>
          <cell r="S501">
            <v>586.7863625</v>
          </cell>
        </row>
        <row r="502">
          <cell r="C502">
            <v>930.82299999999998</v>
          </cell>
          <cell r="F502">
            <v>613.47399999999982</v>
          </cell>
          <cell r="G502">
            <v>613.47399999999982</v>
          </cell>
          <cell r="I502">
            <v>556.86900000000003</v>
          </cell>
          <cell r="M502">
            <v>12.334943757252063</v>
          </cell>
          <cell r="O502">
            <v>930.82299999999998</v>
          </cell>
          <cell r="S502">
            <v>530.83722999999998</v>
          </cell>
        </row>
        <row r="503">
          <cell r="C503">
            <v>1119.3820000000001</v>
          </cell>
          <cell r="F503">
            <v>686.36199999999997</v>
          </cell>
          <cell r="G503">
            <v>686.36199999999997</v>
          </cell>
          <cell r="I503">
            <v>642.07299999999998</v>
          </cell>
          <cell r="M503">
            <v>13.749043420288501</v>
          </cell>
          <cell r="O503">
            <v>1119.3820000000001</v>
          </cell>
          <cell r="S503">
            <v>619.09244999999999</v>
          </cell>
        </row>
        <row r="504">
          <cell r="C504">
            <v>1155.2980000000002</v>
          </cell>
          <cell r="F504">
            <v>618.12061000000006</v>
          </cell>
          <cell r="G504">
            <v>618.12061000000006</v>
          </cell>
          <cell r="I504">
            <v>639.03</v>
          </cell>
          <cell r="M504">
            <v>0</v>
          </cell>
          <cell r="O504">
            <v>1155.2980000000002</v>
          </cell>
          <cell r="S504">
            <v>608.34146999999996</v>
          </cell>
        </row>
        <row r="505">
          <cell r="C505">
            <v>894.90699999999993</v>
          </cell>
          <cell r="F505">
            <v>565.64125000000001</v>
          </cell>
          <cell r="G505">
            <v>565.64125000000001</v>
          </cell>
          <cell r="I505">
            <v>562.95500000000004</v>
          </cell>
          <cell r="M505">
            <v>0</v>
          </cell>
          <cell r="O505">
            <v>894.90699999999993</v>
          </cell>
          <cell r="S505">
            <v>536.03049999999996</v>
          </cell>
        </row>
        <row r="506">
          <cell r="C506">
            <v>685.39699999999993</v>
          </cell>
          <cell r="F506">
            <v>607.4</v>
          </cell>
          <cell r="G506">
            <v>607.4</v>
          </cell>
          <cell r="I506">
            <v>584.25600000000009</v>
          </cell>
          <cell r="M506">
            <v>0</v>
          </cell>
          <cell r="O506">
            <v>685.39699999999993</v>
          </cell>
          <cell r="S506">
            <v>592.21500000000003</v>
          </cell>
        </row>
        <row r="507">
          <cell r="C507">
            <v>887.42449999999997</v>
          </cell>
          <cell r="F507">
            <v>677.85839999999996</v>
          </cell>
          <cell r="G507">
            <v>677.85839999999996</v>
          </cell>
          <cell r="I507">
            <v>635.98700000000008</v>
          </cell>
          <cell r="M507">
            <v>0</v>
          </cell>
          <cell r="O507">
            <v>887.42449999999997</v>
          </cell>
          <cell r="S507">
            <v>668.74739999999986</v>
          </cell>
        </row>
        <row r="508">
          <cell r="C508">
            <v>820.08199999999999</v>
          </cell>
          <cell r="F508">
            <v>718.88827000000003</v>
          </cell>
          <cell r="G508">
            <v>718.88827000000003</v>
          </cell>
          <cell r="I508">
            <v>663.37400000000014</v>
          </cell>
          <cell r="M508">
            <v>0</v>
          </cell>
          <cell r="O508">
            <v>820.08199999999999</v>
          </cell>
          <cell r="S508">
            <v>697.90259999999989</v>
          </cell>
        </row>
        <row r="509">
          <cell r="C509">
            <v>820.08199999999999</v>
          </cell>
          <cell r="F509">
            <v>911.85924999999997</v>
          </cell>
          <cell r="G509">
            <v>911.85924999999997</v>
          </cell>
          <cell r="I509">
            <v>912.90000000000009</v>
          </cell>
          <cell r="M509">
            <v>0</v>
          </cell>
          <cell r="O509">
            <v>820.08199999999999</v>
          </cell>
          <cell r="S509">
            <v>911.85924999999997</v>
          </cell>
        </row>
        <row r="510">
          <cell r="C510">
            <v>924.83699999999999</v>
          </cell>
          <cell r="F510">
            <v>782.72601000000009</v>
          </cell>
          <cell r="G510">
            <v>782.72601000000009</v>
          </cell>
          <cell r="I510">
            <v>1028.5340000000001</v>
          </cell>
          <cell r="M510">
            <v>0</v>
          </cell>
          <cell r="O510">
            <v>924.83699999999999</v>
          </cell>
          <cell r="S510">
            <v>776.65201000000002</v>
          </cell>
        </row>
        <row r="511">
          <cell r="C511">
            <v>700.36199999999997</v>
          </cell>
          <cell r="F511">
            <v>601.72081000000003</v>
          </cell>
          <cell r="G511">
            <v>601.72081000000003</v>
          </cell>
          <cell r="I511">
            <v>623.81500000000005</v>
          </cell>
          <cell r="M511">
            <v>0</v>
          </cell>
          <cell r="O511">
            <v>700.36199999999997</v>
          </cell>
          <cell r="S511">
            <v>589.57281</v>
          </cell>
        </row>
        <row r="512">
          <cell r="C512">
            <v>649.48099999999999</v>
          </cell>
          <cell r="F512">
            <v>619.36577999999997</v>
          </cell>
          <cell r="G512">
            <v>619.36577999999997</v>
          </cell>
          <cell r="I512">
            <v>608.6</v>
          </cell>
          <cell r="M512">
            <v>0</v>
          </cell>
          <cell r="O512">
            <v>649.48099999999999</v>
          </cell>
          <cell r="S512">
            <v>601.14377999999999</v>
          </cell>
        </row>
        <row r="513">
          <cell r="C513">
            <v>733.28499999999997</v>
          </cell>
          <cell r="F513">
            <v>689.61158999999998</v>
          </cell>
          <cell r="G513">
            <v>689.61158999999998</v>
          </cell>
          <cell r="I513">
            <v>699.89</v>
          </cell>
          <cell r="M513">
            <v>0</v>
          </cell>
          <cell r="O513">
            <v>733.28499999999997</v>
          </cell>
          <cell r="S513">
            <v>671.38959</v>
          </cell>
        </row>
        <row r="514">
          <cell r="C514">
            <v>853.005</v>
          </cell>
          <cell r="F514">
            <v>703.15660999999989</v>
          </cell>
          <cell r="G514">
            <v>703.15660999999989</v>
          </cell>
          <cell r="I514">
            <v>760.75</v>
          </cell>
          <cell r="M514">
            <v>0</v>
          </cell>
          <cell r="O514">
            <v>853.005</v>
          </cell>
          <cell r="S514">
            <v>691.00861000000009</v>
          </cell>
        </row>
        <row r="515">
          <cell r="C515">
            <v>814.096</v>
          </cell>
          <cell r="F515">
            <v>729.91258000000005</v>
          </cell>
          <cell r="G515">
            <v>729.91258000000005</v>
          </cell>
          <cell r="I515">
            <v>699.89</v>
          </cell>
          <cell r="M515">
            <v>0</v>
          </cell>
          <cell r="O515">
            <v>814.096</v>
          </cell>
          <cell r="S515">
            <v>723.83857999999998</v>
          </cell>
        </row>
        <row r="516">
          <cell r="C516">
            <v>835.04699999999991</v>
          </cell>
          <cell r="F516">
            <v>844.98451</v>
          </cell>
          <cell r="G516">
            <v>844.98451</v>
          </cell>
          <cell r="I516">
            <v>809.43799999999999</v>
          </cell>
          <cell r="M516">
            <v>0</v>
          </cell>
          <cell r="O516">
            <v>835.04699999999991</v>
          </cell>
          <cell r="S516">
            <v>839.45717000000002</v>
          </cell>
        </row>
        <row r="517">
          <cell r="C517">
            <v>879.94199999999989</v>
          </cell>
          <cell r="F517">
            <v>939.6174299999999</v>
          </cell>
          <cell r="G517">
            <v>939.6174299999999</v>
          </cell>
          <cell r="I517">
            <v>861.1690000000001</v>
          </cell>
          <cell r="M517">
            <v>0</v>
          </cell>
          <cell r="O517">
            <v>879.94199999999989</v>
          </cell>
          <cell r="S517">
            <v>925.55611999999996</v>
          </cell>
        </row>
        <row r="518">
          <cell r="C518">
            <v>984.697</v>
          </cell>
          <cell r="F518">
            <v>1011.44248</v>
          </cell>
          <cell r="G518">
            <v>1011.44248</v>
          </cell>
          <cell r="I518">
            <v>958.54499999999985</v>
          </cell>
          <cell r="M518">
            <v>0</v>
          </cell>
          <cell r="O518">
            <v>984.697</v>
          </cell>
          <cell r="S518">
            <v>985.26354000000003</v>
          </cell>
        </row>
        <row r="519">
          <cell r="C519">
            <v>1155.2980000000002</v>
          </cell>
          <cell r="F519">
            <v>994.73897999999997</v>
          </cell>
          <cell r="G519">
            <v>994.73897999999997</v>
          </cell>
          <cell r="I519">
            <v>1058.9640000000002</v>
          </cell>
          <cell r="M519">
            <v>0</v>
          </cell>
          <cell r="O519">
            <v>1155.2980000000002</v>
          </cell>
          <cell r="S519">
            <v>977.57992999999988</v>
          </cell>
        </row>
        <row r="520">
          <cell r="C520">
            <v>1110.403</v>
          </cell>
          <cell r="F520">
            <v>932.75380999999993</v>
          </cell>
          <cell r="G520">
            <v>932.75380999999993</v>
          </cell>
          <cell r="I520">
            <v>1071.136</v>
          </cell>
          <cell r="M520">
            <v>0</v>
          </cell>
          <cell r="O520">
            <v>1110.403</v>
          </cell>
          <cell r="S520">
            <v>928.89682000000005</v>
          </cell>
        </row>
        <row r="521">
          <cell r="C521">
            <v>1059.5220000000002</v>
          </cell>
          <cell r="F521">
            <v>705.60139500000002</v>
          </cell>
          <cell r="G521">
            <v>705.60139500000002</v>
          </cell>
          <cell r="I521">
            <v>800.30900000000008</v>
          </cell>
          <cell r="M521">
            <v>0</v>
          </cell>
          <cell r="O521">
            <v>1059.5220000000002</v>
          </cell>
          <cell r="S521">
            <v>671.37440500000002</v>
          </cell>
        </row>
        <row r="522">
          <cell r="C522">
            <v>1194.2070000000001</v>
          </cell>
          <cell r="F522">
            <v>726.69335999999998</v>
          </cell>
          <cell r="G522">
            <v>726.69335999999998</v>
          </cell>
          <cell r="I522">
            <v>867.255</v>
          </cell>
          <cell r="M522">
            <v>0</v>
          </cell>
          <cell r="O522">
            <v>1194.2070000000001</v>
          </cell>
          <cell r="S522">
            <v>707.43877999999995</v>
          </cell>
        </row>
        <row r="523">
          <cell r="C523">
            <v>1074.4870000000001</v>
          </cell>
          <cell r="F523">
            <v>736.5787949999999</v>
          </cell>
          <cell r="G523">
            <v>736.5787949999999</v>
          </cell>
          <cell r="I523">
            <v>718.14800000000002</v>
          </cell>
          <cell r="M523">
            <v>0</v>
          </cell>
          <cell r="O523">
            <v>1074.4870000000001</v>
          </cell>
          <cell r="S523">
            <v>723.67154499999992</v>
          </cell>
        </row>
        <row r="524">
          <cell r="C524">
            <v>990.68299999999999</v>
          </cell>
          <cell r="F524">
            <v>848.93260999999984</v>
          </cell>
          <cell r="G524">
            <v>848.93260999999984</v>
          </cell>
          <cell r="I524">
            <v>760.75</v>
          </cell>
          <cell r="M524">
            <v>0</v>
          </cell>
          <cell r="O524">
            <v>990.68299999999999</v>
          </cell>
          <cell r="S524">
            <v>831.62170999999989</v>
          </cell>
        </row>
        <row r="525">
          <cell r="C525">
            <v>1116.3890000000001</v>
          </cell>
          <cell r="F525">
            <v>783.68266499999993</v>
          </cell>
          <cell r="G525">
            <v>783.68266499999993</v>
          </cell>
          <cell r="I525">
            <v>852.04000000000008</v>
          </cell>
          <cell r="M525">
            <v>0</v>
          </cell>
          <cell r="O525">
            <v>1116.3890000000001</v>
          </cell>
          <cell r="S525">
            <v>744.86980499999993</v>
          </cell>
        </row>
        <row r="526">
          <cell r="C526">
            <v>972.72500000000002</v>
          </cell>
          <cell r="F526">
            <v>772.32428499999992</v>
          </cell>
          <cell r="G526">
            <v>772.32428499999992</v>
          </cell>
          <cell r="I526">
            <v>800.30900000000008</v>
          </cell>
          <cell r="M526">
            <v>0</v>
          </cell>
          <cell r="O526">
            <v>972.72500000000002</v>
          </cell>
          <cell r="S526">
            <v>731.30960000000005</v>
          </cell>
        </row>
        <row r="527">
          <cell r="C527">
            <v>1071.4940000000001</v>
          </cell>
          <cell r="F527">
            <v>805.86794999999995</v>
          </cell>
          <cell r="G527">
            <v>805.86794999999995</v>
          </cell>
          <cell r="I527">
            <v>836.82500000000005</v>
          </cell>
          <cell r="M527">
            <v>0</v>
          </cell>
          <cell r="O527">
            <v>1071.4940000000001</v>
          </cell>
          <cell r="S527">
            <v>789.1644500000001</v>
          </cell>
        </row>
        <row r="528">
          <cell r="C528">
            <v>1086.4590000000001</v>
          </cell>
          <cell r="F528">
            <v>887.56324999999993</v>
          </cell>
          <cell r="G528">
            <v>887.56324999999993</v>
          </cell>
          <cell r="I528">
            <v>928.11500000000001</v>
          </cell>
          <cell r="M528">
            <v>0</v>
          </cell>
          <cell r="O528">
            <v>1086.4590000000001</v>
          </cell>
          <cell r="S528">
            <v>881.67147</v>
          </cell>
        </row>
        <row r="529">
          <cell r="C529">
            <v>1254.067</v>
          </cell>
          <cell r="F529">
            <v>927.30239499999993</v>
          </cell>
          <cell r="G529">
            <v>927.30239499999993</v>
          </cell>
          <cell r="I529">
            <v>988.97500000000002</v>
          </cell>
          <cell r="M529">
            <v>0</v>
          </cell>
          <cell r="O529">
            <v>1254.067</v>
          </cell>
          <cell r="S529">
            <v>918.99620000000004</v>
          </cell>
        </row>
        <row r="530">
          <cell r="C530">
            <v>1194.2070000000001</v>
          </cell>
          <cell r="F530">
            <v>895.99092499999983</v>
          </cell>
          <cell r="G530">
            <v>895.99092499999983</v>
          </cell>
          <cell r="I530">
            <v>1025.491</v>
          </cell>
          <cell r="M530">
            <v>0</v>
          </cell>
          <cell r="O530">
            <v>1194.2070000000001</v>
          </cell>
          <cell r="S530">
            <v>885.37660999999991</v>
          </cell>
        </row>
        <row r="531">
          <cell r="C531">
            <v>1104.4170000000001</v>
          </cell>
          <cell r="F531">
            <v>979.52360999999985</v>
          </cell>
          <cell r="G531">
            <v>979.52360999999985</v>
          </cell>
          <cell r="I531">
            <v>897.68499999999983</v>
          </cell>
          <cell r="M531">
            <v>0</v>
          </cell>
          <cell r="O531">
            <v>1104.4170000000001</v>
          </cell>
          <cell r="S531">
            <v>952.14505499999996</v>
          </cell>
        </row>
        <row r="532">
          <cell r="C532">
            <v>1071.4940000000001</v>
          </cell>
          <cell r="F532">
            <v>787.03854999999999</v>
          </cell>
          <cell r="G532">
            <v>787.03854999999999</v>
          </cell>
          <cell r="I532">
            <v>882.47</v>
          </cell>
          <cell r="M532">
            <v>0</v>
          </cell>
          <cell r="O532">
            <v>1071.4940000000001</v>
          </cell>
          <cell r="S532">
            <v>775.93831499999999</v>
          </cell>
        </row>
        <row r="533">
          <cell r="C533">
            <v>1002.655</v>
          </cell>
          <cell r="F533">
            <v>831.65207999999984</v>
          </cell>
          <cell r="G533">
            <v>831.65207999999984</v>
          </cell>
          <cell r="I533">
            <v>800.30900000000008</v>
          </cell>
          <cell r="M533">
            <v>0</v>
          </cell>
          <cell r="O533">
            <v>1002.655</v>
          </cell>
          <cell r="S533">
            <v>811.51676999999995</v>
          </cell>
        </row>
        <row r="534">
          <cell r="C534">
            <v>1041.5640000000001</v>
          </cell>
          <cell r="F534">
            <v>850.08667000000003</v>
          </cell>
          <cell r="G534">
            <v>850.08667000000003</v>
          </cell>
          <cell r="I534">
            <v>782.05100000000004</v>
          </cell>
          <cell r="M534">
            <v>0</v>
          </cell>
          <cell r="O534">
            <v>1041.5640000000001</v>
          </cell>
          <cell r="S534">
            <v>820.65814</v>
          </cell>
        </row>
        <row r="535">
          <cell r="C535">
            <v>1038.5710000000001</v>
          </cell>
          <cell r="F535">
            <v>891.81504999999993</v>
          </cell>
          <cell r="G535">
            <v>891.81504999999993</v>
          </cell>
          <cell r="I535">
            <v>909.85700000000008</v>
          </cell>
          <cell r="M535">
            <v>0</v>
          </cell>
          <cell r="O535">
            <v>1038.5710000000001</v>
          </cell>
          <cell r="S535">
            <v>879.42408999999998</v>
          </cell>
        </row>
        <row r="536">
          <cell r="C536">
            <v>999.66199999999992</v>
          </cell>
          <cell r="F536">
            <v>844.72636499999999</v>
          </cell>
          <cell r="G536">
            <v>844.72636499999999</v>
          </cell>
          <cell r="I536">
            <v>870.298</v>
          </cell>
          <cell r="M536">
            <v>0</v>
          </cell>
          <cell r="O536">
            <v>999.66199999999992</v>
          </cell>
          <cell r="S536">
            <v>830.58912999999995</v>
          </cell>
        </row>
        <row r="537">
          <cell r="C537">
            <v>1028.84375</v>
          </cell>
          <cell r="F537">
            <v>891.78467999999998</v>
          </cell>
          <cell r="G537">
            <v>891.78467999999998</v>
          </cell>
          <cell r="I537">
            <v>967.67400000000009</v>
          </cell>
          <cell r="M537">
            <v>0</v>
          </cell>
          <cell r="O537">
            <v>1028.84375</v>
          </cell>
          <cell r="S537">
            <v>876.84264000000007</v>
          </cell>
        </row>
        <row r="538">
          <cell r="C538">
            <v>1055.7807499999999</v>
          </cell>
          <cell r="F538">
            <v>938.97965999999997</v>
          </cell>
          <cell r="G538">
            <v>938.97965999999997</v>
          </cell>
          <cell r="I538">
            <v>870.298</v>
          </cell>
          <cell r="M538">
            <v>0</v>
          </cell>
          <cell r="O538">
            <v>1055.7807499999999</v>
          </cell>
          <cell r="S538">
            <v>910.76592999999991</v>
          </cell>
        </row>
        <row r="539">
          <cell r="C539">
            <v>1184.47975</v>
          </cell>
          <cell r="F539">
            <v>968.68151999999986</v>
          </cell>
          <cell r="G539">
            <v>968.68151999999986</v>
          </cell>
          <cell r="I539">
            <v>973.76</v>
          </cell>
          <cell r="M539">
            <v>0</v>
          </cell>
          <cell r="O539">
            <v>1184.47975</v>
          </cell>
          <cell r="S539">
            <v>961.4838299999999</v>
          </cell>
        </row>
        <row r="540">
          <cell r="C540">
            <v>1118.63375</v>
          </cell>
          <cell r="F540">
            <v>1020.9482899999999</v>
          </cell>
          <cell r="G540">
            <v>1020.9482899999999</v>
          </cell>
          <cell r="I540">
            <v>1034.6199999999999</v>
          </cell>
          <cell r="M540">
            <v>0</v>
          </cell>
          <cell r="O540">
            <v>1118.63375</v>
          </cell>
          <cell r="S540">
            <v>1010.0454599999998</v>
          </cell>
        </row>
        <row r="541">
          <cell r="C541">
            <v>1154.5497500000001</v>
          </cell>
          <cell r="F541">
            <v>1141.5020049999998</v>
          </cell>
          <cell r="G541">
            <v>1141.5020049999998</v>
          </cell>
          <cell r="I541">
            <v>1077.222</v>
          </cell>
          <cell r="M541">
            <v>0</v>
          </cell>
          <cell r="O541">
            <v>1154.5497500000001</v>
          </cell>
          <cell r="S541">
            <v>1126.894035</v>
          </cell>
        </row>
        <row r="542">
          <cell r="C542">
            <v>1286.2417499999999</v>
          </cell>
          <cell r="F542">
            <v>1163.35322</v>
          </cell>
          <cell r="G542">
            <v>1163.35322</v>
          </cell>
          <cell r="I542">
            <v>1135.039</v>
          </cell>
          <cell r="M542">
            <v>0</v>
          </cell>
          <cell r="O542">
            <v>1286.2417499999999</v>
          </cell>
          <cell r="S542">
            <v>1155.76072</v>
          </cell>
        </row>
        <row r="543">
          <cell r="C543">
            <v>1244.3397500000001</v>
          </cell>
          <cell r="F543">
            <v>1162.92804</v>
          </cell>
          <cell r="G543">
            <v>1162.92804</v>
          </cell>
          <cell r="I543">
            <v>1223.2860000000001</v>
          </cell>
          <cell r="M543">
            <v>0</v>
          </cell>
          <cell r="O543">
            <v>1244.3397500000001</v>
          </cell>
          <cell r="S543">
            <v>1153.3311199999998</v>
          </cell>
        </row>
        <row r="544">
          <cell r="C544">
            <v>1328.14375</v>
          </cell>
          <cell r="F544">
            <v>1105.61985</v>
          </cell>
          <cell r="G544">
            <v>1105.61985</v>
          </cell>
          <cell r="I544">
            <v>1077.222</v>
          </cell>
          <cell r="M544">
            <v>0</v>
          </cell>
          <cell r="O544">
            <v>1328.14375</v>
          </cell>
          <cell r="S544">
            <v>1064.2559100000001</v>
          </cell>
        </row>
        <row r="545">
          <cell r="C545">
            <v>1331.1367500000001</v>
          </cell>
          <cell r="F545">
            <v>1161.7739799999999</v>
          </cell>
          <cell r="G545">
            <v>1161.7739799999999</v>
          </cell>
          <cell r="I545">
            <v>1077.222</v>
          </cell>
          <cell r="M545">
            <v>0</v>
          </cell>
          <cell r="O545">
            <v>1331.1367500000001</v>
          </cell>
          <cell r="S545">
            <v>1122.5966799999999</v>
          </cell>
        </row>
        <row r="546">
          <cell r="C546">
            <v>1265.2907500000001</v>
          </cell>
          <cell r="F546">
            <v>752.2648999999999</v>
          </cell>
          <cell r="G546">
            <v>752.2648999999999</v>
          </cell>
          <cell r="I546">
            <v>760.75</v>
          </cell>
          <cell r="M546">
            <v>0</v>
          </cell>
          <cell r="O546">
            <v>1265.2907500000001</v>
          </cell>
          <cell r="S546">
            <v>726.87558000000001</v>
          </cell>
        </row>
        <row r="547">
          <cell r="C547">
            <v>475.13875000000002</v>
          </cell>
          <cell r="F547">
            <v>499.98130999999995</v>
          </cell>
          <cell r="G547">
            <v>499.98130999999995</v>
          </cell>
          <cell r="I547">
            <v>532.52499999999998</v>
          </cell>
          <cell r="M547">
            <v>0</v>
          </cell>
          <cell r="O547">
            <v>475.13875000000002</v>
          </cell>
          <cell r="S547">
            <v>493.39101999999997</v>
          </cell>
        </row>
        <row r="548">
          <cell r="C548">
            <v>316.50975000000005</v>
          </cell>
          <cell r="F548">
            <v>387.46045999999996</v>
          </cell>
          <cell r="G548">
            <v>387.46045999999996</v>
          </cell>
          <cell r="I548">
            <v>352.98800000000006</v>
          </cell>
          <cell r="M548">
            <v>0</v>
          </cell>
          <cell r="O548">
            <v>316.50975000000005</v>
          </cell>
          <cell r="S548">
            <v>379.23018999999999</v>
          </cell>
        </row>
        <row r="549">
          <cell r="C549">
            <v>298.1028</v>
          </cell>
          <cell r="F549">
            <v>463.05138999999997</v>
          </cell>
          <cell r="G549">
            <v>463.05138999999997</v>
          </cell>
          <cell r="I549">
            <v>471.66500000000002</v>
          </cell>
          <cell r="M549">
            <v>0</v>
          </cell>
          <cell r="O549">
            <v>298.1028</v>
          </cell>
          <cell r="S549">
            <v>447.63861500000002</v>
          </cell>
        </row>
        <row r="550">
          <cell r="C550">
            <v>399.8648</v>
          </cell>
          <cell r="F550">
            <v>503.56496999999996</v>
          </cell>
          <cell r="G550">
            <v>503.56496999999996</v>
          </cell>
          <cell r="I550">
            <v>593.38499999999999</v>
          </cell>
          <cell r="M550">
            <v>0</v>
          </cell>
          <cell r="O550">
            <v>399.8648</v>
          </cell>
          <cell r="S550">
            <v>475.24494500000003</v>
          </cell>
        </row>
        <row r="551">
          <cell r="C551">
            <v>381.90680000000003</v>
          </cell>
          <cell r="F551">
            <v>496.16987499999993</v>
          </cell>
          <cell r="G551">
            <v>496.16987499999993</v>
          </cell>
          <cell r="I551">
            <v>547.74</v>
          </cell>
          <cell r="M551">
            <v>0</v>
          </cell>
          <cell r="O551">
            <v>381.90680000000003</v>
          </cell>
          <cell r="S551">
            <v>487.96997500000003</v>
          </cell>
        </row>
        <row r="552">
          <cell r="C552">
            <v>501.62680000000006</v>
          </cell>
          <cell r="F552">
            <v>559.05096000000003</v>
          </cell>
          <cell r="G552">
            <v>559.05096000000003</v>
          </cell>
          <cell r="I552">
            <v>639.03</v>
          </cell>
          <cell r="M552">
            <v>0</v>
          </cell>
          <cell r="O552">
            <v>501.62680000000006</v>
          </cell>
          <cell r="S552">
            <v>548.28479499999992</v>
          </cell>
        </row>
        <row r="553">
          <cell r="C553">
            <v>564.47979999999995</v>
          </cell>
          <cell r="F553">
            <v>653.83573000000001</v>
          </cell>
          <cell r="G553">
            <v>653.83573000000001</v>
          </cell>
          <cell r="I553">
            <v>632.94399999999996</v>
          </cell>
          <cell r="M553">
            <v>0</v>
          </cell>
          <cell r="O553">
            <v>564.47979999999995</v>
          </cell>
          <cell r="S553">
            <v>645.90915999999993</v>
          </cell>
        </row>
        <row r="554">
          <cell r="C554">
            <v>696.17179999999996</v>
          </cell>
          <cell r="F554">
            <v>741.48354999999992</v>
          </cell>
          <cell r="G554">
            <v>741.48354999999992</v>
          </cell>
          <cell r="I554">
            <v>730.32</v>
          </cell>
          <cell r="M554">
            <v>0</v>
          </cell>
          <cell r="O554">
            <v>696.17179999999996</v>
          </cell>
          <cell r="S554">
            <v>728.59148499999992</v>
          </cell>
        </row>
        <row r="555">
          <cell r="C555">
            <v>869.76580000000001</v>
          </cell>
          <cell r="F555">
            <v>741.84798999999998</v>
          </cell>
          <cell r="G555">
            <v>741.84798999999998</v>
          </cell>
          <cell r="I555">
            <v>687.71800000000007</v>
          </cell>
          <cell r="M555">
            <v>0</v>
          </cell>
          <cell r="O555">
            <v>869.76580000000001</v>
          </cell>
          <cell r="S555">
            <v>667.38074999999992</v>
          </cell>
        </row>
        <row r="556">
          <cell r="C556">
            <v>1088.2547999999999</v>
          </cell>
          <cell r="F556">
            <v>783.74340499999994</v>
          </cell>
          <cell r="G556">
            <v>783.74340499999994</v>
          </cell>
          <cell r="I556">
            <v>757.70699999999999</v>
          </cell>
          <cell r="M556">
            <v>0</v>
          </cell>
          <cell r="O556">
            <v>1088.2547999999999</v>
          </cell>
          <cell r="S556">
            <v>757.39742999999987</v>
          </cell>
        </row>
        <row r="557">
          <cell r="C557">
            <v>830.85680000000002</v>
          </cell>
          <cell r="F557">
            <v>753.41896000000008</v>
          </cell>
          <cell r="G557">
            <v>753.41896000000008</v>
          </cell>
          <cell r="I557">
            <v>705.97600000000011</v>
          </cell>
          <cell r="M557">
            <v>0</v>
          </cell>
          <cell r="O557">
            <v>830.85680000000002</v>
          </cell>
          <cell r="S557">
            <v>727.17927999999995</v>
          </cell>
        </row>
        <row r="558">
          <cell r="C558">
            <v>773.98979999999995</v>
          </cell>
          <cell r="F558">
            <v>749.59233999999992</v>
          </cell>
          <cell r="G558">
            <v>749.59233999999992</v>
          </cell>
          <cell r="I558">
            <v>720.70411999999999</v>
          </cell>
          <cell r="M558">
            <v>0</v>
          </cell>
          <cell r="O558">
            <v>773.98979999999995</v>
          </cell>
          <cell r="S558">
            <v>703.18697999999995</v>
          </cell>
        </row>
        <row r="559">
          <cell r="C559">
            <v>848.81479999999999</v>
          </cell>
          <cell r="F559">
            <v>773.37205000000006</v>
          </cell>
          <cell r="G559">
            <v>773.37205000000006</v>
          </cell>
          <cell r="I559">
            <v>745.53499999999997</v>
          </cell>
          <cell r="M559">
            <v>0</v>
          </cell>
          <cell r="O559">
            <v>848.81479999999999</v>
          </cell>
          <cell r="S559">
            <v>745.24942999999996</v>
          </cell>
        </row>
        <row r="560">
          <cell r="C560">
            <v>887.7238000000001</v>
          </cell>
          <cell r="F560">
            <v>827.47620499999994</v>
          </cell>
          <cell r="G560">
            <v>827.47620499999994</v>
          </cell>
          <cell r="I560">
            <v>836.82500000000005</v>
          </cell>
          <cell r="M560">
            <v>0</v>
          </cell>
          <cell r="O560">
            <v>887.7238000000001</v>
          </cell>
          <cell r="S560">
            <v>766.59953999999993</v>
          </cell>
        </row>
        <row r="561">
          <cell r="C561">
            <v>1058.7737500000001</v>
          </cell>
          <cell r="F561">
            <v>881.42850999999996</v>
          </cell>
          <cell r="G561">
            <v>881.42850999999996</v>
          </cell>
          <cell r="I561">
            <v>882.47</v>
          </cell>
          <cell r="M561">
            <v>0</v>
          </cell>
          <cell r="O561">
            <v>1058.7737500000001</v>
          </cell>
          <cell r="S561">
            <v>805.15425499999992</v>
          </cell>
        </row>
        <row r="562">
          <cell r="C562">
            <v>1100.6757499999999</v>
          </cell>
          <cell r="F562">
            <v>829.82988</v>
          </cell>
          <cell r="G562">
            <v>829.82988</v>
          </cell>
          <cell r="I562">
            <v>836.82500000000005</v>
          </cell>
          <cell r="M562">
            <v>0</v>
          </cell>
          <cell r="O562">
            <v>1100.6757499999999</v>
          </cell>
          <cell r="S562">
            <v>773.70611999999994</v>
          </cell>
        </row>
        <row r="563">
          <cell r="C563">
            <v>1022.8577500000001</v>
          </cell>
          <cell r="F563">
            <v>832.86687999999992</v>
          </cell>
          <cell r="G563">
            <v>832.86687999999992</v>
          </cell>
          <cell r="I563">
            <v>824.65300000000002</v>
          </cell>
          <cell r="M563">
            <v>0</v>
          </cell>
          <cell r="O563">
            <v>1022.8577500000001</v>
          </cell>
          <cell r="S563">
            <v>790.83479999999997</v>
          </cell>
        </row>
        <row r="564">
          <cell r="C564">
            <v>1037.82275</v>
          </cell>
          <cell r="F564">
            <v>859.97210500000006</v>
          </cell>
          <cell r="G564">
            <v>859.97210500000006</v>
          </cell>
          <cell r="I564">
            <v>852.04000000000008</v>
          </cell>
          <cell r="M564">
            <v>0</v>
          </cell>
          <cell r="O564">
            <v>1037.82275</v>
          </cell>
          <cell r="S564">
            <v>831.72800499999994</v>
          </cell>
        </row>
        <row r="565">
          <cell r="C565">
            <v>1049.79475</v>
          </cell>
          <cell r="F565">
            <v>815.76857000000007</v>
          </cell>
          <cell r="G565">
            <v>815.76857000000007</v>
          </cell>
          <cell r="I565">
            <v>852.04000000000008</v>
          </cell>
          <cell r="M565">
            <v>0</v>
          </cell>
          <cell r="O565">
            <v>1049.79475</v>
          </cell>
          <cell r="S565">
            <v>790.92591000000004</v>
          </cell>
        </row>
        <row r="566">
          <cell r="C566">
            <v>879.19374999999991</v>
          </cell>
          <cell r="F566">
            <v>762.33255499999996</v>
          </cell>
          <cell r="G566">
            <v>762.33255499999996</v>
          </cell>
          <cell r="I566">
            <v>763.79300000000001</v>
          </cell>
          <cell r="M566">
            <v>0</v>
          </cell>
          <cell r="O566">
            <v>879.19374999999991</v>
          </cell>
          <cell r="S566">
            <v>736.45731499999999</v>
          </cell>
        </row>
        <row r="567">
          <cell r="C567">
            <v>840.28475000000003</v>
          </cell>
          <cell r="F567">
            <v>726.75409999999999</v>
          </cell>
          <cell r="G567">
            <v>726.75409999999999</v>
          </cell>
          <cell r="I567">
            <v>712.06200000000001</v>
          </cell>
          <cell r="M567">
            <v>0</v>
          </cell>
          <cell r="O567">
            <v>840.28475000000003</v>
          </cell>
          <cell r="S567">
            <v>720.31566000000009</v>
          </cell>
        </row>
        <row r="568">
          <cell r="C568">
            <v>831.30574999999999</v>
          </cell>
          <cell r="F568">
            <v>729.42665999999997</v>
          </cell>
          <cell r="G568">
            <v>729.42665999999997</v>
          </cell>
          <cell r="I568">
            <v>760.75</v>
          </cell>
          <cell r="M568">
            <v>0</v>
          </cell>
          <cell r="O568">
            <v>831.30574999999999</v>
          </cell>
          <cell r="S568">
            <v>704.40178000000003</v>
          </cell>
        </row>
        <row r="569">
          <cell r="C569">
            <v>897.15174999999999</v>
          </cell>
          <cell r="F569">
            <v>796.39251000000002</v>
          </cell>
          <cell r="G569">
            <v>796.39251000000002</v>
          </cell>
          <cell r="I569">
            <v>782.05100000000004</v>
          </cell>
          <cell r="M569">
            <v>0</v>
          </cell>
          <cell r="O569">
            <v>897.15174999999999</v>
          </cell>
          <cell r="S569">
            <v>733.73919999999998</v>
          </cell>
        </row>
        <row r="570">
          <cell r="C570">
            <v>916.60624999999993</v>
          </cell>
          <cell r="F570">
            <v>847.80892000000006</v>
          </cell>
          <cell r="G570">
            <v>847.80892000000006</v>
          </cell>
          <cell r="I570">
            <v>865.73350000000005</v>
          </cell>
          <cell r="M570">
            <v>0</v>
          </cell>
          <cell r="O570">
            <v>916.60624999999993</v>
          </cell>
          <cell r="S570">
            <v>794.66142000000002</v>
          </cell>
        </row>
        <row r="571">
          <cell r="C571">
            <v>1019.8647500000001</v>
          </cell>
          <cell r="F571">
            <v>866.42573000000004</v>
          </cell>
          <cell r="G571">
            <v>866.42573000000004</v>
          </cell>
          <cell r="I571">
            <v>952.45900000000006</v>
          </cell>
          <cell r="M571">
            <v>0</v>
          </cell>
          <cell r="O571">
            <v>1019.8647500000001</v>
          </cell>
          <cell r="S571">
            <v>815.85967999999991</v>
          </cell>
        </row>
        <row r="572">
          <cell r="C572">
            <v>977.96275000000003</v>
          </cell>
          <cell r="F572">
            <v>932.32862999999998</v>
          </cell>
          <cell r="G572">
            <v>932.32862999999998</v>
          </cell>
          <cell r="I572">
            <v>937.24400000000026</v>
          </cell>
          <cell r="M572">
            <v>0</v>
          </cell>
          <cell r="O572">
            <v>977.96275000000003</v>
          </cell>
          <cell r="S572">
            <v>868.09607999999992</v>
          </cell>
        </row>
        <row r="573">
          <cell r="C573">
            <v>1145.8700500000002</v>
          </cell>
          <cell r="F573">
            <v>986.26575000000003</v>
          </cell>
          <cell r="G573">
            <v>986.26575000000003</v>
          </cell>
          <cell r="I573">
            <v>949.41600000000005</v>
          </cell>
          <cell r="M573">
            <v>0</v>
          </cell>
          <cell r="O573">
            <v>1145.8700500000002</v>
          </cell>
          <cell r="S573">
            <v>936.06034375000002</v>
          </cell>
        </row>
        <row r="574">
          <cell r="C574">
            <v>1298.51305</v>
          </cell>
          <cell r="F574">
            <v>1007.34253</v>
          </cell>
          <cell r="G574">
            <v>1007.34253</v>
          </cell>
          <cell r="I574">
            <v>1010.2760000000001</v>
          </cell>
          <cell r="M574">
            <v>0</v>
          </cell>
          <cell r="O574">
            <v>1298.51305</v>
          </cell>
          <cell r="S574">
            <v>972.08295999999984</v>
          </cell>
        </row>
        <row r="575">
          <cell r="C575">
            <v>1310.4850500000002</v>
          </cell>
          <cell r="F575">
            <v>1097.93624</v>
          </cell>
          <cell r="G575">
            <v>1097.93624</v>
          </cell>
          <cell r="I575">
            <v>1107.652</v>
          </cell>
          <cell r="M575">
            <v>0</v>
          </cell>
          <cell r="O575">
            <v>1310.4850500000002</v>
          </cell>
          <cell r="S575">
            <v>1057.0582199999999</v>
          </cell>
        </row>
        <row r="576">
          <cell r="C576">
            <v>1157.8420500000002</v>
          </cell>
          <cell r="F576">
            <v>1230.56203</v>
          </cell>
          <cell r="G576">
            <v>1230.56203</v>
          </cell>
          <cell r="I576">
            <v>1313.11536</v>
          </cell>
          <cell r="M576">
            <v>0</v>
          </cell>
          <cell r="O576">
            <v>1157.8420500000002</v>
          </cell>
          <cell r="S576">
            <v>1206.41788</v>
          </cell>
        </row>
        <row r="577">
          <cell r="C577">
            <v>1262.5970500000001</v>
          </cell>
          <cell r="F577">
            <v>1215.68073</v>
          </cell>
          <cell r="G577">
            <v>1215.68073</v>
          </cell>
          <cell r="I577">
            <v>1215.64807</v>
          </cell>
          <cell r="M577">
            <v>0</v>
          </cell>
          <cell r="O577">
            <v>1262.5970500000001</v>
          </cell>
          <cell r="S577">
            <v>1197.2157699999998</v>
          </cell>
        </row>
        <row r="578">
          <cell r="C578">
            <v>1211.7160500000002</v>
          </cell>
          <cell r="F578">
            <v>1105.7109599999999</v>
          </cell>
          <cell r="G578">
            <v>1105.7109599999999</v>
          </cell>
          <cell r="I578">
            <v>1116.7809999999999</v>
          </cell>
          <cell r="M578">
            <v>0</v>
          </cell>
          <cell r="O578">
            <v>1211.7160500000002</v>
          </cell>
          <cell r="S578">
            <v>1094.8688699999998</v>
          </cell>
        </row>
        <row r="579">
          <cell r="C579">
            <v>1100.97505</v>
          </cell>
          <cell r="F579">
            <v>1162.7154499999999</v>
          </cell>
          <cell r="G579">
            <v>1162.7154499999999</v>
          </cell>
          <cell r="I579">
            <v>1110.6949999999999</v>
          </cell>
          <cell r="M579">
            <v>0</v>
          </cell>
          <cell r="O579">
            <v>1100.97505</v>
          </cell>
          <cell r="S579">
            <v>1149.62598</v>
          </cell>
        </row>
        <row r="580">
          <cell r="C580">
            <v>1232.6670500000002</v>
          </cell>
          <cell r="F580">
            <v>1125.2844249999998</v>
          </cell>
          <cell r="G580">
            <v>1125.2844249999998</v>
          </cell>
          <cell r="I580">
            <v>1287.1890000000001</v>
          </cell>
          <cell r="M580">
            <v>0</v>
          </cell>
          <cell r="O580">
            <v>1232.6670500000002</v>
          </cell>
          <cell r="S580">
            <v>1103.88876</v>
          </cell>
        </row>
        <row r="581">
          <cell r="C581">
            <v>1196.7510500000001</v>
          </cell>
          <cell r="F581">
            <v>1087.5497</v>
          </cell>
          <cell r="G581">
            <v>1087.5497</v>
          </cell>
          <cell r="I581">
            <v>1262.845</v>
          </cell>
          <cell r="M581">
            <v>0</v>
          </cell>
          <cell r="O581">
            <v>1196.7510500000001</v>
          </cell>
          <cell r="S581">
            <v>1072.0913699999999</v>
          </cell>
        </row>
        <row r="582">
          <cell r="C582">
            <v>993.22705000000008</v>
          </cell>
          <cell r="F582">
            <v>1032.24593</v>
          </cell>
          <cell r="G582">
            <v>1032.24593</v>
          </cell>
          <cell r="I582">
            <v>1256.759</v>
          </cell>
          <cell r="M582">
            <v>0</v>
          </cell>
          <cell r="O582">
            <v>993.22705000000008</v>
          </cell>
          <cell r="S582">
            <v>1018.6098</v>
          </cell>
        </row>
        <row r="583">
          <cell r="C583">
            <v>939.35304999999994</v>
          </cell>
          <cell r="F583">
            <v>1016.3016799999999</v>
          </cell>
          <cell r="G583">
            <v>1016.3016799999999</v>
          </cell>
          <cell r="I583">
            <v>1095.48</v>
          </cell>
          <cell r="M583">
            <v>0</v>
          </cell>
          <cell r="O583">
            <v>939.35304999999994</v>
          </cell>
          <cell r="S583">
            <v>998.77819</v>
          </cell>
        </row>
        <row r="584">
          <cell r="C584">
            <v>894.45804999999996</v>
          </cell>
          <cell r="F584">
            <v>1014.7528099999998</v>
          </cell>
          <cell r="G584">
            <v>1014.7528099999998</v>
          </cell>
          <cell r="I584">
            <v>1055.921</v>
          </cell>
          <cell r="M584">
            <v>0</v>
          </cell>
          <cell r="O584">
            <v>894.45804999999996</v>
          </cell>
          <cell r="S584">
            <v>1001.2989</v>
          </cell>
        </row>
      </sheetData>
      <sheetData sheetId="6"/>
      <sheetData sheetId="7">
        <row r="15">
          <cell r="D15">
            <v>0</v>
          </cell>
          <cell r="E15">
            <v>5.3822558416482424</v>
          </cell>
        </row>
        <row r="16">
          <cell r="D16">
            <v>0</v>
          </cell>
          <cell r="E16">
            <v>6.2973245960845254</v>
          </cell>
        </row>
        <row r="17">
          <cell r="D17">
            <v>0</v>
          </cell>
          <cell r="E17">
            <v>7.418745317036354</v>
          </cell>
        </row>
        <row r="18">
          <cell r="D18">
            <v>0</v>
          </cell>
          <cell r="E18">
            <v>7.763469924261325</v>
          </cell>
        </row>
        <row r="19">
          <cell r="D19">
            <v>0</v>
          </cell>
          <cell r="E19">
            <v>7.9710392233219798</v>
          </cell>
        </row>
        <row r="20">
          <cell r="D20">
            <v>0</v>
          </cell>
          <cell r="E20">
            <v>7.7731088358652682</v>
          </cell>
        </row>
        <row r="21">
          <cell r="D21">
            <v>0</v>
          </cell>
          <cell r="E21">
            <v>6.6850656721842396</v>
          </cell>
        </row>
        <row r="22">
          <cell r="D22">
            <v>0</v>
          </cell>
          <cell r="E22">
            <v>6.2401796308012791</v>
          </cell>
        </row>
        <row r="23">
          <cell r="D23">
            <v>0</v>
          </cell>
          <cell r="E23">
            <v>6.4037345603718956</v>
          </cell>
        </row>
        <row r="24">
          <cell r="D24">
            <v>0</v>
          </cell>
          <cell r="E24">
            <v>6.4610378057814266</v>
          </cell>
        </row>
        <row r="25">
          <cell r="D25">
            <v>0</v>
          </cell>
          <cell r="E25">
            <v>6.5542440086594391</v>
          </cell>
        </row>
        <row r="26">
          <cell r="D26">
            <v>0</v>
          </cell>
          <cell r="E26">
            <v>6.1161915914490086</v>
          </cell>
        </row>
        <row r="27">
          <cell r="D27">
            <v>0</v>
          </cell>
          <cell r="E27">
            <v>6.603775428913699</v>
          </cell>
        </row>
        <row r="28">
          <cell r="D28">
            <v>0</v>
          </cell>
          <cell r="E28">
            <v>7.5734870171693993</v>
          </cell>
        </row>
        <row r="29">
          <cell r="D29">
            <v>0</v>
          </cell>
          <cell r="E29">
            <v>7.0644852083790424</v>
          </cell>
        </row>
        <row r="30">
          <cell r="D30">
            <v>0</v>
          </cell>
          <cell r="E30">
            <v>6.6065088757396451</v>
          </cell>
        </row>
        <row r="31">
          <cell r="D31">
            <v>0</v>
          </cell>
          <cell r="E31">
            <v>8.0440045666934967</v>
          </cell>
        </row>
        <row r="32">
          <cell r="D32">
            <v>0</v>
          </cell>
          <cell r="E32">
            <v>8.5116925424121526</v>
          </cell>
        </row>
        <row r="33">
          <cell r="D33">
            <v>0</v>
          </cell>
          <cell r="E33">
            <v>7.7336238739602914</v>
          </cell>
        </row>
        <row r="34">
          <cell r="D34">
            <v>0</v>
          </cell>
          <cell r="E34">
            <v>8.1293875970629426</v>
          </cell>
        </row>
        <row r="35">
          <cell r="D35">
            <v>0</v>
          </cell>
          <cell r="E35">
            <v>11.34094554251549</v>
          </cell>
        </row>
        <row r="36">
          <cell r="D36">
            <v>0</v>
          </cell>
          <cell r="E36">
            <v>12.171128929455378</v>
          </cell>
        </row>
        <row r="37">
          <cell r="D37">
            <v>0</v>
          </cell>
          <cell r="E37">
            <v>10.210053653800497</v>
          </cell>
        </row>
        <row r="38">
          <cell r="D38">
            <v>0</v>
          </cell>
          <cell r="E38">
            <v>14.442700505382374</v>
          </cell>
        </row>
        <row r="39">
          <cell r="D39">
            <v>0</v>
          </cell>
          <cell r="E39">
            <v>6.6000000000000005</v>
          </cell>
        </row>
        <row r="40">
          <cell r="D40">
            <v>0</v>
          </cell>
          <cell r="E40">
            <v>7.3429810626703</v>
          </cell>
        </row>
        <row r="41">
          <cell r="D41">
            <v>0</v>
          </cell>
          <cell r="E41">
            <v>7.1645356937329678</v>
          </cell>
        </row>
        <row r="42">
          <cell r="D42">
            <v>0</v>
          </cell>
          <cell r="E42">
            <v>7.2574211104610349</v>
          </cell>
        </row>
        <row r="43">
          <cell r="D43">
            <v>0</v>
          </cell>
          <cell r="E43">
            <v>7.9567910990254767</v>
          </cell>
        </row>
        <row r="44">
          <cell r="D44">
            <v>0</v>
          </cell>
          <cell r="E44">
            <v>6.6659178379378803</v>
          </cell>
        </row>
        <row r="45">
          <cell r="D45">
            <v>0</v>
          </cell>
          <cell r="E45">
            <v>6.8738945682737151</v>
          </cell>
        </row>
        <row r="46">
          <cell r="D46">
            <v>0</v>
          </cell>
          <cell r="E46">
            <v>6.8477457428383337</v>
          </cell>
        </row>
        <row r="47">
          <cell r="D47">
            <v>0</v>
          </cell>
          <cell r="E47">
            <v>6.6633043850233671</v>
          </cell>
        </row>
        <row r="48">
          <cell r="D48">
            <v>0</v>
          </cell>
          <cell r="E48">
            <v>7.0037064898214423</v>
          </cell>
        </row>
        <row r="49">
          <cell r="D49">
            <v>0</v>
          </cell>
          <cell r="E49">
            <v>7.3209130065373076</v>
          </cell>
        </row>
        <row r="50">
          <cell r="D50">
            <v>0</v>
          </cell>
          <cell r="E50">
            <v>6.8918073261225858</v>
          </cell>
        </row>
        <row r="51">
          <cell r="D51">
            <v>0</v>
          </cell>
          <cell r="E51">
            <v>6.9093537225989623</v>
          </cell>
        </row>
        <row r="52">
          <cell r="D52">
            <v>0</v>
          </cell>
          <cell r="E52">
            <v>7.1930774485608646</v>
          </cell>
        </row>
        <row r="53">
          <cell r="D53">
            <v>0</v>
          </cell>
          <cell r="E53">
            <v>7.2582081270710548</v>
          </cell>
        </row>
        <row r="54">
          <cell r="D54">
            <v>0</v>
          </cell>
          <cell r="E54">
            <v>7.4956350292142337</v>
          </cell>
        </row>
        <row r="55">
          <cell r="D55">
            <v>0</v>
          </cell>
          <cell r="E55">
            <v>7.5254571379277246</v>
          </cell>
        </row>
        <row r="56">
          <cell r="D56">
            <v>0</v>
          </cell>
          <cell r="E56">
            <v>7.6905158643112559</v>
          </cell>
        </row>
        <row r="57">
          <cell r="D57">
            <v>0</v>
          </cell>
          <cell r="E57">
            <v>7.8879683589307854</v>
          </cell>
        </row>
        <row r="58">
          <cell r="D58">
            <v>0</v>
          </cell>
          <cell r="E58">
            <v>8.0767025803243691</v>
          </cell>
        </row>
        <row r="59">
          <cell r="D59">
            <v>0</v>
          </cell>
          <cell r="E59">
            <v>8.2833346521374409</v>
          </cell>
        </row>
        <row r="60">
          <cell r="D60">
            <v>0</v>
          </cell>
          <cell r="E60">
            <v>8.5107101048204399</v>
          </cell>
        </row>
        <row r="61">
          <cell r="D61">
            <v>0</v>
          </cell>
          <cell r="E61">
            <v>8.7389020196282274</v>
          </cell>
        </row>
        <row r="62">
          <cell r="D62">
            <v>0</v>
          </cell>
          <cell r="E62">
            <v>8.9721193205276286</v>
          </cell>
        </row>
        <row r="63">
          <cell r="D63">
            <v>0</v>
          </cell>
          <cell r="E63">
            <v>9.2326181813996335</v>
          </cell>
        </row>
        <row r="64">
          <cell r="D64">
            <v>0</v>
          </cell>
          <cell r="E64">
            <v>9.5256362564187764</v>
          </cell>
        </row>
        <row r="65">
          <cell r="D65">
            <v>0</v>
          </cell>
          <cell r="E65">
            <v>9.7678383291221191</v>
          </cell>
        </row>
        <row r="66">
          <cell r="D66">
            <v>0</v>
          </cell>
          <cell r="E66">
            <v>10.030247863829945</v>
          </cell>
        </row>
        <row r="67">
          <cell r="D67">
            <v>0</v>
          </cell>
          <cell r="E67">
            <v>10.254276520266648</v>
          </cell>
        </row>
        <row r="68">
          <cell r="D68">
            <v>0</v>
          </cell>
          <cell r="E68">
            <v>10.511657488388154</v>
          </cell>
        </row>
        <row r="69">
          <cell r="D69">
            <v>0</v>
          </cell>
          <cell r="E69">
            <v>10.787310491321911</v>
          </cell>
        </row>
        <row r="70">
          <cell r="D70">
            <v>0</v>
          </cell>
          <cell r="E70">
            <v>11.023865961915785</v>
          </cell>
        </row>
        <row r="71">
          <cell r="D71">
            <v>0</v>
          </cell>
          <cell r="E71">
            <v>11.321940143328463</v>
          </cell>
        </row>
        <row r="72">
          <cell r="D72">
            <v>0</v>
          </cell>
          <cell r="E72">
            <v>11.581100932349905</v>
          </cell>
        </row>
        <row r="73">
          <cell r="D73">
            <v>0</v>
          </cell>
          <cell r="E73">
            <v>11.874016222112926</v>
          </cell>
        </row>
        <row r="74">
          <cell r="D74">
            <v>0</v>
          </cell>
          <cell r="E74">
            <v>12.115251412559015</v>
          </cell>
        </row>
        <row r="75">
          <cell r="D75">
            <v>0</v>
          </cell>
          <cell r="E75">
            <v>12.388373870135752</v>
          </cell>
        </row>
        <row r="76">
          <cell r="D76"/>
          <cell r="E76"/>
        </row>
        <row r="77">
          <cell r="D77"/>
          <cell r="E77"/>
        </row>
        <row r="78">
          <cell r="D78"/>
          <cell r="E78"/>
        </row>
        <row r="79">
          <cell r="D79"/>
          <cell r="E79"/>
        </row>
        <row r="80">
          <cell r="D80"/>
          <cell r="E80"/>
        </row>
        <row r="81">
          <cell r="D81">
            <v>0</v>
          </cell>
          <cell r="E81">
            <v>5.0454215221216154</v>
          </cell>
        </row>
        <row r="82">
          <cell r="D82">
            <v>0</v>
          </cell>
          <cell r="E82">
            <v>5.2992676759677693</v>
          </cell>
        </row>
        <row r="83">
          <cell r="D83">
            <v>0</v>
          </cell>
          <cell r="E83">
            <v>5.5140605753760523</v>
          </cell>
        </row>
        <row r="84">
          <cell r="D84">
            <v>0</v>
          </cell>
          <cell r="E84">
            <v>5.6702735931275328</v>
          </cell>
        </row>
        <row r="85">
          <cell r="D85">
            <v>0</v>
          </cell>
          <cell r="E85">
            <v>6.0093068446052369</v>
          </cell>
        </row>
        <row r="86">
          <cell r="D86">
            <v>0</v>
          </cell>
          <cell r="E86">
            <v>6.2631529984513916</v>
          </cell>
        </row>
        <row r="87">
          <cell r="D87">
            <v>0</v>
          </cell>
          <cell r="E87">
            <v>6.2631529984513916</v>
          </cell>
        </row>
        <row r="88">
          <cell r="D88">
            <v>0</v>
          </cell>
          <cell r="E88">
            <v>6.653685542830087</v>
          </cell>
        </row>
        <row r="89">
          <cell r="D89">
            <v>0</v>
          </cell>
          <cell r="E89">
            <v>7.081910997509727</v>
          </cell>
        </row>
        <row r="90">
          <cell r="D90">
            <v>0</v>
          </cell>
          <cell r="E90">
            <v>7.3552837785748153</v>
          </cell>
        </row>
        <row r="91">
          <cell r="D91">
            <v>0</v>
          </cell>
          <cell r="E91">
            <v>7.5310234235452311</v>
          </cell>
        </row>
        <row r="92">
          <cell r="D92">
            <v>0</v>
          </cell>
          <cell r="E92">
            <v>7.7067630685156443</v>
          </cell>
        </row>
        <row r="93">
          <cell r="D93">
            <v>0</v>
          </cell>
          <cell r="E93">
            <v>7.8366947763323322</v>
          </cell>
        </row>
        <row r="94">
          <cell r="D94">
            <v>0</v>
          </cell>
          <cell r="E94">
            <v>7.6804817585808509</v>
          </cell>
        </row>
        <row r="95">
          <cell r="D95">
            <v>0</v>
          </cell>
          <cell r="E95">
            <v>7.7585882674565916</v>
          </cell>
        </row>
        <row r="96">
          <cell r="D96">
            <v>0</v>
          </cell>
          <cell r="E96">
            <v>7.7781148946755261</v>
          </cell>
        </row>
        <row r="97">
          <cell r="D97">
            <v>0</v>
          </cell>
          <cell r="E97">
            <v>8.0247374481740508</v>
          </cell>
        </row>
        <row r="98">
          <cell r="D98">
            <v>0</v>
          </cell>
          <cell r="E98">
            <v>8.0052108209551172</v>
          </cell>
        </row>
        <row r="99">
          <cell r="D99">
            <v>0</v>
          </cell>
          <cell r="E99">
            <v>7.9856841937361835</v>
          </cell>
        </row>
        <row r="100">
          <cell r="D100">
            <v>0</v>
          </cell>
          <cell r="E100">
            <v>7.8685244304225721</v>
          </cell>
        </row>
        <row r="101">
          <cell r="D101">
            <v>0</v>
          </cell>
          <cell r="E101">
            <v>8.0611265873445568</v>
          </cell>
        </row>
        <row r="102">
          <cell r="D102">
            <v>0</v>
          </cell>
          <cell r="E102">
            <v>7.9049135695930772</v>
          </cell>
        </row>
        <row r="103">
          <cell r="D103">
            <v>0</v>
          </cell>
          <cell r="E103">
            <v>7.6901206701847942</v>
          </cell>
        </row>
        <row r="104">
          <cell r="D104">
            <v>0</v>
          </cell>
          <cell r="E104">
            <v>7.4362745163386395</v>
          </cell>
        </row>
        <row r="105">
          <cell r="D105">
            <v>0</v>
          </cell>
          <cell r="E105">
            <v>7.2838822402315762</v>
          </cell>
        </row>
        <row r="106">
          <cell r="D106">
            <v>0</v>
          </cell>
          <cell r="E106">
            <v>6.7045922994031741</v>
          </cell>
        </row>
        <row r="107">
          <cell r="D107">
            <v>0</v>
          </cell>
          <cell r="E107">
            <v>6.405184015379505</v>
          </cell>
        </row>
        <row r="108">
          <cell r="D108">
            <v>0</v>
          </cell>
          <cell r="E108">
            <v>6.3466041337227006</v>
          </cell>
        </row>
        <row r="109">
          <cell r="D109">
            <v>0</v>
          </cell>
          <cell r="E109">
            <v>6.3784932402687344</v>
          </cell>
        </row>
        <row r="110">
          <cell r="D110">
            <v>0</v>
          </cell>
          <cell r="E110">
            <v>6.2418068497361903</v>
          </cell>
        </row>
        <row r="111">
          <cell r="D111">
            <v>0</v>
          </cell>
          <cell r="E111">
            <v>6.1506825893811596</v>
          </cell>
        </row>
        <row r="112">
          <cell r="D112">
            <v>0</v>
          </cell>
          <cell r="E112">
            <v>6.1897358438190304</v>
          </cell>
        </row>
        <row r="113">
          <cell r="D113">
            <v>0</v>
          </cell>
          <cell r="E113">
            <v>6.7373144420287012</v>
          </cell>
        </row>
        <row r="114">
          <cell r="D114">
            <v>0</v>
          </cell>
          <cell r="E114">
            <v>6.2035866313778127</v>
          </cell>
        </row>
        <row r="115">
          <cell r="D115">
            <v>0</v>
          </cell>
          <cell r="E115">
            <v>6.2035866313778136</v>
          </cell>
        </row>
        <row r="116">
          <cell r="D116">
            <v>0</v>
          </cell>
          <cell r="E116">
            <v>6.4704505367032565</v>
          </cell>
        </row>
        <row r="117">
          <cell r="D117">
            <v>0</v>
          </cell>
          <cell r="E117">
            <v>6.7783454980891173</v>
          </cell>
        </row>
        <row r="118">
          <cell r="D118">
            <v>0</v>
          </cell>
          <cell r="E118">
            <v>6.3292330720536176</v>
          </cell>
        </row>
        <row r="119">
          <cell r="D119">
            <v>0</v>
          </cell>
          <cell r="E119">
            <v>6.2641443146571669</v>
          </cell>
        </row>
        <row r="120">
          <cell r="D120">
            <v>0</v>
          </cell>
          <cell r="E120">
            <v>6.4724283383258054</v>
          </cell>
        </row>
        <row r="121">
          <cell r="D121">
            <v>0</v>
          </cell>
          <cell r="E121">
            <v>6.8910783281860661</v>
          </cell>
        </row>
        <row r="122">
          <cell r="D122">
            <v>0</v>
          </cell>
          <cell r="E122">
            <v>6.1230309909079601</v>
          </cell>
        </row>
        <row r="123">
          <cell r="D123">
            <v>0</v>
          </cell>
          <cell r="E123">
            <v>6.1881197483044099</v>
          </cell>
        </row>
        <row r="124">
          <cell r="D124">
            <v>0</v>
          </cell>
          <cell r="E124">
            <v>7.0147469672393212</v>
          </cell>
        </row>
        <row r="125">
          <cell r="D125">
            <v>0</v>
          </cell>
          <cell r="E125">
            <v>6.5539134849401322</v>
          </cell>
        </row>
        <row r="126">
          <cell r="D126">
            <v>0</v>
          </cell>
          <cell r="E126">
            <v>5.6166353784312557</v>
          </cell>
        </row>
        <row r="127">
          <cell r="D127">
            <v>0</v>
          </cell>
          <cell r="E127">
            <v>5.6947418873069955</v>
          </cell>
        </row>
        <row r="128">
          <cell r="D128">
            <v>0</v>
          </cell>
          <cell r="E128">
            <v>6.5994756151176466</v>
          </cell>
        </row>
        <row r="129">
          <cell r="D129">
            <v>0</v>
          </cell>
          <cell r="E129">
            <v>5.6551067898604446</v>
          </cell>
        </row>
        <row r="130">
          <cell r="D130">
            <v>0</v>
          </cell>
          <cell r="E130">
            <v>6.1497813460734632</v>
          </cell>
        </row>
        <row r="131">
          <cell r="D131">
            <v>0</v>
          </cell>
          <cell r="E131">
            <v>6.8527399259551194</v>
          </cell>
        </row>
        <row r="132">
          <cell r="D132">
            <v>0</v>
          </cell>
          <cell r="E132">
            <v>7.7574736537657714</v>
          </cell>
        </row>
        <row r="133">
          <cell r="D133">
            <v>0</v>
          </cell>
          <cell r="E133">
            <v>7.0365047686486895</v>
          </cell>
        </row>
        <row r="134">
          <cell r="D134">
            <v>0</v>
          </cell>
          <cell r="E134">
            <v>8.0128361295954349</v>
          </cell>
        </row>
        <row r="135">
          <cell r="D135">
            <v>0</v>
          </cell>
          <cell r="E135">
            <v>7.5767414550392216</v>
          </cell>
        </row>
        <row r="136">
          <cell r="D136">
            <v>0</v>
          </cell>
          <cell r="E136">
            <v>7.6678657153942522</v>
          </cell>
        </row>
        <row r="137">
          <cell r="D137">
            <v>0</v>
          </cell>
          <cell r="E137">
            <v>7.7430355042370307</v>
          </cell>
        </row>
        <row r="138">
          <cell r="D138">
            <v>0</v>
          </cell>
          <cell r="E138">
            <v>7.1767633148879169</v>
          </cell>
        </row>
        <row r="139">
          <cell r="D139">
            <v>0</v>
          </cell>
          <cell r="E139">
            <v>6.8252840249470887</v>
          </cell>
        </row>
        <row r="140">
          <cell r="D140">
            <v>0</v>
          </cell>
          <cell r="E140">
            <v>6.5128579894441296</v>
          </cell>
        </row>
        <row r="141">
          <cell r="D141">
            <v>0</v>
          </cell>
          <cell r="E141">
            <v>6.3526627218934912</v>
          </cell>
        </row>
        <row r="142">
          <cell r="D142">
            <v>0</v>
          </cell>
          <cell r="E142">
            <v>6.6455621301775132</v>
          </cell>
        </row>
        <row r="143">
          <cell r="D143">
            <v>0</v>
          </cell>
          <cell r="E143">
            <v>6.3591715976331358</v>
          </cell>
        </row>
        <row r="144">
          <cell r="D144">
            <v>0</v>
          </cell>
          <cell r="E144">
            <v>7.0686390532544374</v>
          </cell>
        </row>
        <row r="145">
          <cell r="D145">
            <v>0</v>
          </cell>
          <cell r="E145">
            <v>7.5346850400662779</v>
          </cell>
        </row>
        <row r="146">
          <cell r="D146">
            <v>0</v>
          </cell>
          <cell r="E146">
            <v>7.9707797146224912</v>
          </cell>
        </row>
        <row r="147">
          <cell r="D147">
            <v>0</v>
          </cell>
          <cell r="E147">
            <v>7.8406021998295925</v>
          </cell>
        </row>
        <row r="148">
          <cell r="D148">
            <v>0</v>
          </cell>
          <cell r="E148">
            <v>8.8299513122556288</v>
          </cell>
        </row>
        <row r="149">
          <cell r="D149">
            <v>0</v>
          </cell>
          <cell r="E149">
            <v>8.9966037850157026</v>
          </cell>
        </row>
        <row r="150">
          <cell r="D150">
            <v>0</v>
          </cell>
          <cell r="E150">
            <v>7.6297398796902582</v>
          </cell>
        </row>
        <row r="151">
          <cell r="D151">
            <v>0</v>
          </cell>
          <cell r="E151">
            <v>8.0723434299861143</v>
          </cell>
        </row>
        <row r="152">
          <cell r="D152">
            <v>0</v>
          </cell>
          <cell r="E152">
            <v>9.3480830749565289</v>
          </cell>
        </row>
        <row r="153">
          <cell r="D153">
            <v>0</v>
          </cell>
          <cell r="E153">
            <v>7.849896063309405</v>
          </cell>
        </row>
        <row r="154">
          <cell r="D154">
            <v>0</v>
          </cell>
          <cell r="E154">
            <v>7.9510794952620678</v>
          </cell>
        </row>
        <row r="155">
          <cell r="D155">
            <v>0</v>
          </cell>
          <cell r="E155">
            <v>7.472381270409997</v>
          </cell>
        </row>
        <row r="156">
          <cell r="D156">
            <v>0</v>
          </cell>
          <cell r="E156">
            <v>7.6611386668597019</v>
          </cell>
        </row>
        <row r="157">
          <cell r="D157">
            <v>0</v>
          </cell>
          <cell r="E157">
            <v>7.1122595328194906</v>
          </cell>
        </row>
        <row r="158">
          <cell r="D158">
            <v>0</v>
          </cell>
          <cell r="E158">
            <v>7.912851248795822</v>
          </cell>
        </row>
        <row r="159">
          <cell r="D159">
            <v>0</v>
          </cell>
          <cell r="E159">
            <v>8.7915494736478941</v>
          </cell>
        </row>
        <row r="160">
          <cell r="D160">
            <v>0</v>
          </cell>
          <cell r="E160">
            <v>8.7008901329885528</v>
          </cell>
        </row>
        <row r="161">
          <cell r="D161">
            <v>0</v>
          </cell>
          <cell r="E161">
            <v>8.7105461342314676</v>
          </cell>
        </row>
        <row r="162">
          <cell r="D162">
            <v>0</v>
          </cell>
          <cell r="E162">
            <v>10.516759151982946</v>
          </cell>
        </row>
        <row r="163">
          <cell r="D163">
            <v>0</v>
          </cell>
          <cell r="E163">
            <v>12.088652643107205</v>
          </cell>
        </row>
        <row r="164">
          <cell r="D164">
            <v>0</v>
          </cell>
          <cell r="E164">
            <v>14.04782424074034</v>
          </cell>
        </row>
        <row r="165">
          <cell r="D165">
            <v>0</v>
          </cell>
          <cell r="E165">
            <v>17.536069757857742</v>
          </cell>
        </row>
        <row r="166">
          <cell r="D166">
            <v>0</v>
          </cell>
          <cell r="E166">
            <v>12.94731236140804</v>
          </cell>
        </row>
        <row r="167">
          <cell r="D167">
            <v>0</v>
          </cell>
          <cell r="E167">
            <v>9.5464247874435433</v>
          </cell>
        </row>
        <row r="168">
          <cell r="D168">
            <v>0</v>
          </cell>
          <cell r="E168">
            <v>8.654708811112183</v>
          </cell>
        </row>
        <row r="169">
          <cell r="D169">
            <v>0</v>
          </cell>
          <cell r="E169">
            <v>8.4990329437413248</v>
          </cell>
        </row>
        <row r="170">
          <cell r="D170">
            <v>0</v>
          </cell>
          <cell r="E170">
            <v>10.523293298770913</v>
          </cell>
        </row>
        <row r="171">
          <cell r="D171">
            <v>0</v>
          </cell>
          <cell r="E171">
            <v>10.142524068001682</v>
          </cell>
        </row>
        <row r="172">
          <cell r="D172">
            <v>0</v>
          </cell>
          <cell r="E172">
            <v>11.675364304688072</v>
          </cell>
        </row>
        <row r="173">
          <cell r="D173">
            <v>0</v>
          </cell>
          <cell r="E173">
            <v>16.733011156269953</v>
          </cell>
        </row>
        <row r="174">
          <cell r="D174">
            <v>0</v>
          </cell>
          <cell r="E174">
            <v>14.48744902609244</v>
          </cell>
        </row>
        <row r="175">
          <cell r="D175">
            <v>0</v>
          </cell>
          <cell r="E175">
            <v>13.673839558636816</v>
          </cell>
        </row>
        <row r="176">
          <cell r="D176">
            <v>0</v>
          </cell>
          <cell r="E176">
            <v>12.876502280530309</v>
          </cell>
        </row>
        <row r="177">
          <cell r="D177">
            <v>0</v>
          </cell>
          <cell r="E177">
            <v>6.4799591280653956</v>
          </cell>
        </row>
        <row r="178">
          <cell r="D178">
            <v>0</v>
          </cell>
          <cell r="E178">
            <v>6.5833651226158025</v>
          </cell>
        </row>
        <row r="179">
          <cell r="D179">
            <v>0</v>
          </cell>
          <cell r="E179">
            <v>6.5208719346049024</v>
          </cell>
        </row>
        <row r="180">
          <cell r="D180">
            <v>0</v>
          </cell>
          <cell r="E180">
            <v>6.8158038147138962</v>
          </cell>
        </row>
        <row r="181">
          <cell r="D181">
            <v>0</v>
          </cell>
          <cell r="E181">
            <v>6.7799803814713888</v>
          </cell>
        </row>
        <row r="182">
          <cell r="D182">
            <v>0</v>
          </cell>
          <cell r="E182">
            <v>6.9391356948228875</v>
          </cell>
        </row>
        <row r="183">
          <cell r="D183">
            <v>0</v>
          </cell>
          <cell r="E183">
            <v>7.3725416893732953</v>
          </cell>
        </row>
        <row r="184">
          <cell r="D184">
            <v>0</v>
          </cell>
          <cell r="E184">
            <v>8.2802664850136249</v>
          </cell>
        </row>
        <row r="185">
          <cell r="D185">
            <v>0</v>
          </cell>
          <cell r="E185">
            <v>7.535111306811987</v>
          </cell>
        </row>
        <row r="186">
          <cell r="D186">
            <v>0</v>
          </cell>
          <cell r="E186">
            <v>7.0738306528610346</v>
          </cell>
        </row>
        <row r="187">
          <cell r="D187">
            <v>0</v>
          </cell>
          <cell r="E187">
            <v>7.0347162114441408</v>
          </cell>
        </row>
        <row r="188">
          <cell r="D188">
            <v>0</v>
          </cell>
          <cell r="E188">
            <v>7.0144846038147124</v>
          </cell>
        </row>
        <row r="189">
          <cell r="D189">
            <v>0</v>
          </cell>
          <cell r="E189">
            <v>7.2305580314419595</v>
          </cell>
        </row>
        <row r="190">
          <cell r="D190">
            <v>0</v>
          </cell>
          <cell r="E190">
            <v>7.44546266359455</v>
          </cell>
        </row>
        <row r="191">
          <cell r="D191">
            <v>0</v>
          </cell>
          <cell r="E191">
            <v>7.0741002657743861</v>
          </cell>
        </row>
        <row r="192">
          <cell r="D192">
            <v>0</v>
          </cell>
          <cell r="E192">
            <v>7.2795634810332404</v>
          </cell>
        </row>
        <row r="193">
          <cell r="D193">
            <v>0</v>
          </cell>
          <cell r="E193">
            <v>7.705806766600408</v>
          </cell>
        </row>
        <row r="194">
          <cell r="D194">
            <v>0</v>
          </cell>
          <cell r="E194">
            <v>8.4741582652380103</v>
          </cell>
        </row>
        <row r="195">
          <cell r="D195">
            <v>0</v>
          </cell>
          <cell r="E195">
            <v>8.2830819709600814</v>
          </cell>
        </row>
        <row r="196">
          <cell r="D196">
            <v>0</v>
          </cell>
          <cell r="E196">
            <v>7.3641173933034061</v>
          </cell>
        </row>
        <row r="197">
          <cell r="D197">
            <v>0</v>
          </cell>
          <cell r="E197">
            <v>6.8776757334489735</v>
          </cell>
        </row>
        <row r="198">
          <cell r="D198">
            <v>0</v>
          </cell>
          <cell r="E198">
            <v>6.5305912647841238</v>
          </cell>
        </row>
        <row r="199">
          <cell r="D199">
            <v>0</v>
          </cell>
          <cell r="E199">
            <v>6.5162043438031985</v>
          </cell>
        </row>
        <row r="200">
          <cell r="D200">
            <v>0</v>
          </cell>
          <cell r="E200">
            <v>6.7392000097152263</v>
          </cell>
        </row>
        <row r="201">
          <cell r="D201">
            <v>0</v>
          </cell>
          <cell r="E201">
            <v>4.9542972617665857</v>
          </cell>
        </row>
        <row r="202">
          <cell r="D202">
            <v>0</v>
          </cell>
          <cell r="E202">
            <v>5.05193039786126</v>
          </cell>
        </row>
        <row r="203">
          <cell r="D203">
            <v>0</v>
          </cell>
          <cell r="E203">
            <v>5.1300369067369997</v>
          </cell>
        </row>
        <row r="204">
          <cell r="D204">
            <v>0</v>
          </cell>
          <cell r="E204">
            <v>5.227670042831674</v>
          </cell>
        </row>
        <row r="205">
          <cell r="D205">
            <v>0</v>
          </cell>
          <cell r="E205">
            <v>5.3253031789263492</v>
          </cell>
        </row>
        <row r="206">
          <cell r="D206">
            <v>0</v>
          </cell>
          <cell r="E206">
            <v>5.3448298061452837</v>
          </cell>
        </row>
        <row r="207">
          <cell r="D207">
            <v>0</v>
          </cell>
          <cell r="E207">
            <v>5.4815161966778279</v>
          </cell>
        </row>
        <row r="208">
          <cell r="D208">
            <v>0</v>
          </cell>
          <cell r="E208">
            <v>5.4815161966778279</v>
          </cell>
        </row>
        <row r="209">
          <cell r="D209">
            <v>0</v>
          </cell>
          <cell r="E209">
            <v>5.5791493327725021</v>
          </cell>
        </row>
        <row r="210">
          <cell r="D210">
            <v>0</v>
          </cell>
          <cell r="E210">
            <v>5.618202587210372</v>
          </cell>
        </row>
        <row r="211">
          <cell r="D211">
            <v>0</v>
          </cell>
          <cell r="E211">
            <v>5.7158357233050472</v>
          </cell>
        </row>
        <row r="212">
          <cell r="D212">
            <v>0</v>
          </cell>
          <cell r="E212">
            <v>5.6767824688671773</v>
          </cell>
        </row>
        <row r="213">
          <cell r="D213">
            <v>0</v>
          </cell>
          <cell r="E213">
            <v>6.009306844605236</v>
          </cell>
        </row>
        <row r="214">
          <cell r="D214">
            <v>0</v>
          </cell>
          <cell r="E214">
            <v>6.009306844605236</v>
          </cell>
        </row>
        <row r="215">
          <cell r="D215">
            <v>0</v>
          </cell>
          <cell r="E215">
            <v>6.009306844605236</v>
          </cell>
        </row>
        <row r="216">
          <cell r="D216">
            <v>0</v>
          </cell>
          <cell r="E216">
            <v>6.2631529984513907</v>
          </cell>
        </row>
        <row r="217">
          <cell r="D217">
            <v>0</v>
          </cell>
          <cell r="E217">
            <v>6.2631529984513907</v>
          </cell>
        </row>
        <row r="218">
          <cell r="D218">
            <v>0</v>
          </cell>
          <cell r="E218">
            <v>6.2631529984513907</v>
          </cell>
        </row>
        <row r="219">
          <cell r="D219">
            <v>0</v>
          </cell>
          <cell r="E219">
            <v>6.2631529984513907</v>
          </cell>
        </row>
        <row r="220">
          <cell r="D220">
            <v>0</v>
          </cell>
          <cell r="E220">
            <v>6.2631529984513907</v>
          </cell>
        </row>
        <row r="221">
          <cell r="D221">
            <v>0</v>
          </cell>
          <cell r="E221">
            <v>6.2631529984513907</v>
          </cell>
        </row>
        <row r="222">
          <cell r="D222">
            <v>0</v>
          </cell>
          <cell r="E222">
            <v>6.6536855428300878</v>
          </cell>
        </row>
        <row r="223">
          <cell r="D223">
            <v>0</v>
          </cell>
          <cell r="E223">
            <v>6.6536855428300878</v>
          </cell>
        </row>
        <row r="224">
          <cell r="D224">
            <v>0</v>
          </cell>
          <cell r="E224">
            <v>6.6536855428300878</v>
          </cell>
        </row>
        <row r="225">
          <cell r="D225">
            <v>0</v>
          </cell>
          <cell r="E225">
            <v>7.081910997509727</v>
          </cell>
        </row>
        <row r="226">
          <cell r="D226">
            <v>0</v>
          </cell>
          <cell r="E226">
            <v>7.081910997509727</v>
          </cell>
        </row>
        <row r="227">
          <cell r="D227">
            <v>0</v>
          </cell>
          <cell r="E227">
            <v>7.081910997509727</v>
          </cell>
        </row>
        <row r="228">
          <cell r="D228">
            <v>0</v>
          </cell>
          <cell r="E228">
            <v>7.3552837785748153</v>
          </cell>
        </row>
        <row r="229">
          <cell r="D229">
            <v>0</v>
          </cell>
          <cell r="E229">
            <v>7.3552837785748153</v>
          </cell>
        </row>
        <row r="230">
          <cell r="D230">
            <v>0</v>
          </cell>
          <cell r="E230">
            <v>7.3552837785748153</v>
          </cell>
        </row>
        <row r="231">
          <cell r="D231">
            <v>0</v>
          </cell>
          <cell r="E231">
            <v>7.5310234235452302</v>
          </cell>
        </row>
        <row r="232">
          <cell r="D232">
            <v>0</v>
          </cell>
          <cell r="E232">
            <v>7.5310234235452302</v>
          </cell>
        </row>
        <row r="233">
          <cell r="D233">
            <v>0</v>
          </cell>
          <cell r="E233">
            <v>7.5310234235452302</v>
          </cell>
        </row>
        <row r="234">
          <cell r="D234">
            <v>0</v>
          </cell>
          <cell r="E234">
            <v>7.7067630685156443</v>
          </cell>
        </row>
        <row r="235">
          <cell r="D235">
            <v>0</v>
          </cell>
          <cell r="E235">
            <v>7.7067630685156443</v>
          </cell>
        </row>
        <row r="236">
          <cell r="D236">
            <v>0</v>
          </cell>
          <cell r="E236">
            <v>7.7067630685156443</v>
          </cell>
        </row>
        <row r="237">
          <cell r="D237">
            <v>0</v>
          </cell>
          <cell r="E237">
            <v>7.8366947763323314</v>
          </cell>
        </row>
        <row r="238">
          <cell r="D238">
            <v>0</v>
          </cell>
          <cell r="E238">
            <v>7.8366947763323314</v>
          </cell>
        </row>
        <row r="239">
          <cell r="D239">
            <v>0</v>
          </cell>
          <cell r="E239">
            <v>7.8366947763323314</v>
          </cell>
        </row>
        <row r="240">
          <cell r="D240">
            <v>0</v>
          </cell>
          <cell r="E240">
            <v>7.6804817585808518</v>
          </cell>
        </row>
        <row r="241">
          <cell r="D241">
            <v>0</v>
          </cell>
          <cell r="E241">
            <v>7.6804817585808518</v>
          </cell>
        </row>
        <row r="242">
          <cell r="D242">
            <v>0</v>
          </cell>
          <cell r="E242">
            <v>7.6804817585808518</v>
          </cell>
        </row>
        <row r="243">
          <cell r="D243">
            <v>0</v>
          </cell>
          <cell r="E243">
            <v>7.7585882674565916</v>
          </cell>
        </row>
        <row r="244">
          <cell r="D244">
            <v>0</v>
          </cell>
          <cell r="E244">
            <v>7.7585882674565916</v>
          </cell>
        </row>
        <row r="245">
          <cell r="D245">
            <v>0</v>
          </cell>
          <cell r="E245">
            <v>7.7585882674565916</v>
          </cell>
        </row>
        <row r="246">
          <cell r="D246">
            <v>0</v>
          </cell>
          <cell r="E246">
            <v>7.7781148946755261</v>
          </cell>
        </row>
        <row r="247">
          <cell r="D247">
            <v>0</v>
          </cell>
          <cell r="E247">
            <v>7.7781148946755261</v>
          </cell>
        </row>
        <row r="248">
          <cell r="D248">
            <v>0</v>
          </cell>
          <cell r="E248">
            <v>7.7781148946755261</v>
          </cell>
        </row>
        <row r="249">
          <cell r="D249">
            <v>0</v>
          </cell>
          <cell r="E249">
            <v>8.0247374481740508</v>
          </cell>
        </row>
        <row r="250">
          <cell r="D250">
            <v>0</v>
          </cell>
          <cell r="E250">
            <v>8.0247374481740508</v>
          </cell>
        </row>
        <row r="251">
          <cell r="D251">
            <v>0</v>
          </cell>
          <cell r="E251">
            <v>8.0247374481740508</v>
          </cell>
        </row>
        <row r="252">
          <cell r="D252">
            <v>0</v>
          </cell>
          <cell r="E252">
            <v>8.0052108209551172</v>
          </cell>
        </row>
        <row r="253">
          <cell r="D253">
            <v>0</v>
          </cell>
          <cell r="E253">
            <v>8.0052108209551172</v>
          </cell>
        </row>
        <row r="254">
          <cell r="D254">
            <v>0</v>
          </cell>
          <cell r="E254">
            <v>8.0052108209551172</v>
          </cell>
        </row>
        <row r="255">
          <cell r="D255">
            <v>0</v>
          </cell>
          <cell r="E255">
            <v>7.9856841937361835</v>
          </cell>
        </row>
        <row r="256">
          <cell r="D256">
            <v>0</v>
          </cell>
          <cell r="E256">
            <v>7.9856841937361835</v>
          </cell>
        </row>
        <row r="257">
          <cell r="D257">
            <v>0</v>
          </cell>
          <cell r="E257">
            <v>7.9856841937361835</v>
          </cell>
        </row>
        <row r="258">
          <cell r="D258">
            <v>0</v>
          </cell>
          <cell r="E258">
            <v>7.868524430422573</v>
          </cell>
        </row>
        <row r="259">
          <cell r="D259">
            <v>0</v>
          </cell>
          <cell r="E259">
            <v>7.868524430422573</v>
          </cell>
        </row>
        <row r="260">
          <cell r="D260">
            <v>0</v>
          </cell>
          <cell r="E260">
            <v>7.868524430422573</v>
          </cell>
        </row>
        <row r="261">
          <cell r="D261">
            <v>0</v>
          </cell>
          <cell r="E261">
            <v>8.0611265873445568</v>
          </cell>
        </row>
        <row r="262">
          <cell r="D262">
            <v>0</v>
          </cell>
          <cell r="E262">
            <v>8.0611265873445568</v>
          </cell>
        </row>
        <row r="263">
          <cell r="D263">
            <v>0</v>
          </cell>
          <cell r="E263">
            <v>8.0611265873445568</v>
          </cell>
        </row>
        <row r="264">
          <cell r="D264">
            <v>0</v>
          </cell>
          <cell r="E264">
            <v>7.9049135695930772</v>
          </cell>
        </row>
        <row r="265">
          <cell r="D265">
            <v>0</v>
          </cell>
          <cell r="E265">
            <v>7.9049135695930772</v>
          </cell>
        </row>
        <row r="266">
          <cell r="D266">
            <v>0</v>
          </cell>
          <cell r="E266">
            <v>7.9049135695930772</v>
          </cell>
        </row>
        <row r="267">
          <cell r="D267">
            <v>0</v>
          </cell>
          <cell r="E267">
            <v>7.6901206701847942</v>
          </cell>
        </row>
        <row r="268">
          <cell r="D268">
            <v>0</v>
          </cell>
          <cell r="E268">
            <v>7.6901206701847942</v>
          </cell>
        </row>
        <row r="269">
          <cell r="D269">
            <v>0</v>
          </cell>
          <cell r="E269">
            <v>7.6901206701847942</v>
          </cell>
        </row>
        <row r="270">
          <cell r="D270">
            <v>0</v>
          </cell>
          <cell r="E270">
            <v>7.4362745163386395</v>
          </cell>
        </row>
        <row r="271">
          <cell r="D271">
            <v>0</v>
          </cell>
          <cell r="E271">
            <v>7.4362745163386395</v>
          </cell>
        </row>
        <row r="272">
          <cell r="D272">
            <v>0</v>
          </cell>
          <cell r="E272">
            <v>7.4362745163386395</v>
          </cell>
        </row>
        <row r="273">
          <cell r="D273">
            <v>0</v>
          </cell>
          <cell r="E273">
            <v>7.375006500586605</v>
          </cell>
        </row>
        <row r="274">
          <cell r="D274">
            <v>0</v>
          </cell>
          <cell r="E274">
            <v>7.3359532461487369</v>
          </cell>
        </row>
        <row r="275">
          <cell r="D275">
            <v>0</v>
          </cell>
          <cell r="E275">
            <v>7.1406869739593875</v>
          </cell>
        </row>
        <row r="276">
          <cell r="D276">
            <v>0</v>
          </cell>
          <cell r="E276">
            <v>6.8282609384564292</v>
          </cell>
        </row>
        <row r="277">
          <cell r="D277">
            <v>0</v>
          </cell>
          <cell r="E277">
            <v>6.7501544295806895</v>
          </cell>
        </row>
        <row r="278">
          <cell r="D278">
            <v>0</v>
          </cell>
          <cell r="E278">
            <v>6.5353615301724055</v>
          </cell>
        </row>
        <row r="279">
          <cell r="D279">
            <v>0</v>
          </cell>
          <cell r="E279">
            <v>6.4377283940777312</v>
          </cell>
        </row>
        <row r="280">
          <cell r="D280">
            <v>0</v>
          </cell>
          <cell r="E280">
            <v>6.3791485124209242</v>
          </cell>
        </row>
        <row r="281">
          <cell r="D281">
            <v>0</v>
          </cell>
          <cell r="E281">
            <v>6.3986751396398605</v>
          </cell>
        </row>
        <row r="282">
          <cell r="D282">
            <v>0</v>
          </cell>
          <cell r="E282">
            <v>6.3010420035451862</v>
          </cell>
        </row>
        <row r="283">
          <cell r="D283">
            <v>0</v>
          </cell>
          <cell r="E283">
            <v>6.3791485124209242</v>
          </cell>
        </row>
        <row r="284">
          <cell r="D284">
            <v>0</v>
          </cell>
          <cell r="E284">
            <v>6.3596218852019915</v>
          </cell>
        </row>
        <row r="285">
          <cell r="D285">
            <v>0</v>
          </cell>
          <cell r="E285">
            <v>6.3915109917480253</v>
          </cell>
        </row>
        <row r="286">
          <cell r="D286">
            <v>0</v>
          </cell>
          <cell r="E286">
            <v>6.371984364529089</v>
          </cell>
        </row>
        <row r="287">
          <cell r="D287">
            <v>0</v>
          </cell>
          <cell r="E287">
            <v>6.371984364529089</v>
          </cell>
        </row>
        <row r="288">
          <cell r="D288">
            <v>0</v>
          </cell>
          <cell r="E288">
            <v>6.2938778556533501</v>
          </cell>
        </row>
        <row r="289">
          <cell r="D289">
            <v>0</v>
          </cell>
          <cell r="E289">
            <v>6.2157713467776112</v>
          </cell>
        </row>
        <row r="290">
          <cell r="D290">
            <v>0</v>
          </cell>
          <cell r="E290">
            <v>6.2157713467776112</v>
          </cell>
        </row>
        <row r="291">
          <cell r="D291">
            <v>0</v>
          </cell>
          <cell r="E291">
            <v>6.2352979739965448</v>
          </cell>
        </row>
        <row r="292">
          <cell r="D292">
            <v>0</v>
          </cell>
          <cell r="E292">
            <v>6.1767180923397413</v>
          </cell>
        </row>
        <row r="293">
          <cell r="D293">
            <v>0</v>
          </cell>
          <cell r="E293">
            <v>6.0400317018071963</v>
          </cell>
        </row>
        <row r="294">
          <cell r="D294">
            <v>0</v>
          </cell>
          <cell r="E294">
            <v>6.0595583290261308</v>
          </cell>
        </row>
        <row r="295">
          <cell r="D295">
            <v>0</v>
          </cell>
          <cell r="E295">
            <v>6.1962447195586758</v>
          </cell>
        </row>
        <row r="296">
          <cell r="D296">
            <v>0</v>
          </cell>
          <cell r="E296">
            <v>6.3134044828722855</v>
          </cell>
        </row>
        <row r="297">
          <cell r="D297">
            <v>0</v>
          </cell>
          <cell r="E297">
            <v>6.9325807142180489</v>
          </cell>
        </row>
        <row r="298">
          <cell r="D298">
            <v>0</v>
          </cell>
          <cell r="E298">
            <v>6.7568410692476366</v>
          </cell>
        </row>
        <row r="299">
          <cell r="D299">
            <v>0</v>
          </cell>
          <cell r="E299">
            <v>6.5225215426204164</v>
          </cell>
        </row>
        <row r="300">
          <cell r="D300">
            <v>0</v>
          </cell>
          <cell r="E300">
            <v>6.2882020159931979</v>
          </cell>
        </row>
        <row r="301">
          <cell r="D301">
            <v>0</v>
          </cell>
          <cell r="E301">
            <v>6.1515156254606529</v>
          </cell>
        </row>
        <row r="302">
          <cell r="D302">
            <v>0</v>
          </cell>
          <cell r="E302">
            <v>6.1710422526795892</v>
          </cell>
        </row>
        <row r="303">
          <cell r="D303">
            <v>0</v>
          </cell>
          <cell r="E303">
            <v>6.1905688798985237</v>
          </cell>
        </row>
        <row r="304">
          <cell r="D304">
            <v>0</v>
          </cell>
          <cell r="E304">
            <v>6.1905688798985237</v>
          </cell>
        </row>
        <row r="305">
          <cell r="D305">
            <v>0</v>
          </cell>
          <cell r="E305">
            <v>6.2296221343363944</v>
          </cell>
        </row>
        <row r="306">
          <cell r="D306">
            <v>0</v>
          </cell>
          <cell r="E306">
            <v>6.2491487615553289</v>
          </cell>
        </row>
        <row r="307">
          <cell r="D307">
            <v>0</v>
          </cell>
          <cell r="E307">
            <v>6.4444150337446766</v>
          </cell>
        </row>
        <row r="308">
          <cell r="D308">
            <v>0</v>
          </cell>
          <cell r="E308">
            <v>6.7177878148097658</v>
          </cell>
        </row>
        <row r="309">
          <cell r="D309">
            <v>0</v>
          </cell>
          <cell r="E309">
            <v>7.0777537821127865</v>
          </cell>
        </row>
        <row r="310">
          <cell r="D310">
            <v>0</v>
          </cell>
          <cell r="E310">
            <v>6.7262744921719575</v>
          </cell>
        </row>
        <row r="311">
          <cell r="D311">
            <v>0</v>
          </cell>
          <cell r="E311">
            <v>6.5310082199826107</v>
          </cell>
        </row>
        <row r="312">
          <cell r="D312">
            <v>0</v>
          </cell>
          <cell r="E312">
            <v>6.2966886933553923</v>
          </cell>
        </row>
        <row r="313">
          <cell r="D313">
            <v>0</v>
          </cell>
          <cell r="E313">
            <v>6.3357419477932613</v>
          </cell>
        </row>
        <row r="314">
          <cell r="D314">
            <v>0</v>
          </cell>
          <cell r="E314">
            <v>6.3552685750121976</v>
          </cell>
        </row>
        <row r="315">
          <cell r="D315">
            <v>0</v>
          </cell>
          <cell r="E315">
            <v>6.3552685750121976</v>
          </cell>
        </row>
        <row r="316">
          <cell r="D316">
            <v>0</v>
          </cell>
          <cell r="E316">
            <v>6.277162066136456</v>
          </cell>
        </row>
        <row r="317">
          <cell r="D317">
            <v>0</v>
          </cell>
          <cell r="E317">
            <v>6.1600023028228472</v>
          </cell>
        </row>
        <row r="318">
          <cell r="D318">
            <v>0</v>
          </cell>
          <cell r="E318">
            <v>6.1990555572607162</v>
          </cell>
        </row>
        <row r="319">
          <cell r="D319">
            <v>0</v>
          </cell>
          <cell r="E319">
            <v>6.3552685750121976</v>
          </cell>
        </row>
        <row r="320">
          <cell r="D320">
            <v>0</v>
          </cell>
          <cell r="E320">
            <v>6.8629608827045034</v>
          </cell>
        </row>
        <row r="321">
          <cell r="D321">
            <v>0</v>
          </cell>
          <cell r="E321">
            <v>7.5614925293694979</v>
          </cell>
        </row>
        <row r="322">
          <cell r="D322">
            <v>0</v>
          </cell>
          <cell r="E322">
            <v>6.8390073222689072</v>
          </cell>
        </row>
        <row r="323">
          <cell r="D323">
            <v>0</v>
          </cell>
          <cell r="E323">
            <v>6.2727351329197951</v>
          </cell>
        </row>
        <row r="324">
          <cell r="D324">
            <v>0</v>
          </cell>
          <cell r="E324">
            <v>6.1555753696061855</v>
          </cell>
        </row>
        <row r="325">
          <cell r="D325">
            <v>0</v>
          </cell>
          <cell r="E325">
            <v>6.0969954879493802</v>
          </cell>
        </row>
        <row r="326">
          <cell r="D326">
            <v>0</v>
          </cell>
          <cell r="E326">
            <v>6.1165221151683147</v>
          </cell>
        </row>
        <row r="327">
          <cell r="D327">
            <v>0</v>
          </cell>
          <cell r="E327">
            <v>6.1360487423872492</v>
          </cell>
        </row>
        <row r="328">
          <cell r="D328">
            <v>0</v>
          </cell>
          <cell r="E328">
            <v>6.1555753696061855</v>
          </cell>
        </row>
        <row r="329">
          <cell r="D329">
            <v>0</v>
          </cell>
          <cell r="E329">
            <v>6.2727351329197951</v>
          </cell>
        </row>
        <row r="330">
          <cell r="D330">
            <v>0</v>
          </cell>
          <cell r="E330">
            <v>6.702320931736363</v>
          </cell>
        </row>
        <row r="331">
          <cell r="D331">
            <v>0</v>
          </cell>
          <cell r="E331">
            <v>7.092853476115061</v>
          </cell>
        </row>
        <row r="332">
          <cell r="D332">
            <v>0</v>
          </cell>
          <cell r="E332">
            <v>7.2490664938665397</v>
          </cell>
        </row>
        <row r="333">
          <cell r="D333">
            <v>0</v>
          </cell>
          <cell r="E333">
            <v>7.1201856742892433</v>
          </cell>
        </row>
        <row r="334">
          <cell r="D334">
            <v>0</v>
          </cell>
          <cell r="E334">
            <v>6.3781738399697181</v>
          </cell>
        </row>
        <row r="335">
          <cell r="D335">
            <v>0</v>
          </cell>
          <cell r="E335">
            <v>6.1633809405614342</v>
          </cell>
        </row>
        <row r="336">
          <cell r="D336">
            <v>0</v>
          </cell>
          <cell r="E336">
            <v>5.71426851452593</v>
          </cell>
        </row>
        <row r="337">
          <cell r="D337">
            <v>0</v>
          </cell>
          <cell r="E337">
            <v>5.6556886328691265</v>
          </cell>
        </row>
        <row r="338">
          <cell r="D338">
            <v>0</v>
          </cell>
          <cell r="E338">
            <v>5.4799489878987124</v>
          </cell>
        </row>
        <row r="339">
          <cell r="D339">
            <v>0</v>
          </cell>
          <cell r="E339">
            <v>5.4018424790229718</v>
          </cell>
        </row>
        <row r="340">
          <cell r="D340">
            <v>0</v>
          </cell>
          <cell r="E340">
            <v>5.6361620056501911</v>
          </cell>
        </row>
        <row r="341">
          <cell r="D341">
            <v>0</v>
          </cell>
          <cell r="E341">
            <v>6.0462211772478236</v>
          </cell>
        </row>
        <row r="342">
          <cell r="D342">
            <v>0</v>
          </cell>
          <cell r="E342">
            <v>6.4367537216265216</v>
          </cell>
        </row>
        <row r="343">
          <cell r="D343">
            <v>0</v>
          </cell>
          <cell r="E343">
            <v>6.6320199938158702</v>
          </cell>
        </row>
        <row r="344">
          <cell r="D344">
            <v>0</v>
          </cell>
          <cell r="E344">
            <v>6.7296531299105462</v>
          </cell>
        </row>
        <row r="345">
          <cell r="D345">
            <v>0</v>
          </cell>
          <cell r="E345">
            <v>5.9024440679669539</v>
          </cell>
        </row>
        <row r="346">
          <cell r="D346">
            <v>0</v>
          </cell>
          <cell r="E346">
            <v>5.472858269150386</v>
          </cell>
        </row>
        <row r="347">
          <cell r="D347">
            <v>0</v>
          </cell>
          <cell r="E347">
            <v>5.5900180324639956</v>
          </cell>
        </row>
        <row r="348">
          <cell r="D348">
            <v>0</v>
          </cell>
          <cell r="E348">
            <v>5.9414973224048246</v>
          </cell>
        </row>
        <row r="349">
          <cell r="D349">
            <v>0</v>
          </cell>
          <cell r="E349">
            <v>6.1953434762509776</v>
          </cell>
        </row>
        <row r="350">
          <cell r="D350">
            <v>0</v>
          </cell>
          <cell r="E350">
            <v>6.3125032395645873</v>
          </cell>
        </row>
        <row r="351">
          <cell r="D351">
            <v>0</v>
          </cell>
          <cell r="E351">
            <v>6.3710831212213916</v>
          </cell>
        </row>
        <row r="352">
          <cell r="D352">
            <v>0</v>
          </cell>
          <cell r="E352">
            <v>6.8592488016947648</v>
          </cell>
        </row>
        <row r="353">
          <cell r="D353">
            <v>0</v>
          </cell>
          <cell r="E353">
            <v>7.3278878549492008</v>
          </cell>
        </row>
        <row r="354">
          <cell r="D354">
            <v>0</v>
          </cell>
          <cell r="E354">
            <v>7.737947026546836</v>
          </cell>
        </row>
        <row r="355">
          <cell r="D355">
            <v>0</v>
          </cell>
          <cell r="E355">
            <v>7.8355801626415102</v>
          </cell>
        </row>
        <row r="356">
          <cell r="D356">
            <v>0</v>
          </cell>
          <cell r="E356">
            <v>7.6988937721089661</v>
          </cell>
        </row>
        <row r="357">
          <cell r="D357">
            <v>0</v>
          </cell>
          <cell r="E357">
            <v>7.244788792317328</v>
          </cell>
        </row>
        <row r="358">
          <cell r="D358">
            <v>0</v>
          </cell>
          <cell r="E358">
            <v>6.5808834668735408</v>
          </cell>
        </row>
        <row r="359">
          <cell r="D359">
            <v>0</v>
          </cell>
          <cell r="E359">
            <v>7.2838420467551979</v>
          </cell>
        </row>
        <row r="360">
          <cell r="D360">
            <v>0</v>
          </cell>
          <cell r="E360">
            <v>7.732954472790702</v>
          </cell>
        </row>
        <row r="361">
          <cell r="D361">
            <v>0</v>
          </cell>
          <cell r="E361">
            <v>8.7092858337374466</v>
          </cell>
        </row>
        <row r="362">
          <cell r="D362">
            <v>0</v>
          </cell>
          <cell r="E362">
            <v>7.596268082258157</v>
          </cell>
        </row>
        <row r="363">
          <cell r="D363">
            <v>0</v>
          </cell>
          <cell r="E363">
            <v>7.2252621650983926</v>
          </cell>
        </row>
        <row r="364">
          <cell r="D364">
            <v>0</v>
          </cell>
          <cell r="E364">
            <v>7.5181615733824172</v>
          </cell>
        </row>
        <row r="365">
          <cell r="D365">
            <v>0</v>
          </cell>
          <cell r="E365">
            <v>7.986800626636855</v>
          </cell>
        </row>
        <row r="366">
          <cell r="D366">
            <v>0</v>
          </cell>
          <cell r="E366">
            <v>7.4400550645066783</v>
          </cell>
        </row>
        <row r="367">
          <cell r="D367">
            <v>0</v>
          </cell>
          <cell r="E367">
            <v>7.4791083189445473</v>
          </cell>
        </row>
        <row r="368">
          <cell r="D368">
            <v>0</v>
          </cell>
          <cell r="E368">
            <v>8.0844337627315301</v>
          </cell>
        </row>
        <row r="369">
          <cell r="D369">
            <v>0</v>
          </cell>
          <cell r="E369">
            <v>7.4306094687340716</v>
          </cell>
        </row>
        <row r="370">
          <cell r="D370">
            <v>0</v>
          </cell>
          <cell r="E370">
            <v>7.879721894769574</v>
          </cell>
        </row>
        <row r="371">
          <cell r="D371">
            <v>0</v>
          </cell>
          <cell r="E371">
            <v>7.918775149207443</v>
          </cell>
        </row>
        <row r="372">
          <cell r="D372">
            <v>0</v>
          </cell>
          <cell r="E372">
            <v>7.2548698237636557</v>
          </cell>
        </row>
        <row r="373">
          <cell r="D373">
            <v>0</v>
          </cell>
          <cell r="E373">
            <v>7.4306094687340716</v>
          </cell>
        </row>
        <row r="374">
          <cell r="D374">
            <v>0</v>
          </cell>
          <cell r="E374">
            <v>6.8448106521660232</v>
          </cell>
        </row>
        <row r="375">
          <cell r="D375">
            <v>0</v>
          </cell>
          <cell r="E375">
            <v>7.2158165693257885</v>
          </cell>
        </row>
        <row r="376">
          <cell r="D376">
            <v>0</v>
          </cell>
          <cell r="E376">
            <v>6.9033905338228276</v>
          </cell>
        </row>
        <row r="377">
          <cell r="D377">
            <v>0</v>
          </cell>
          <cell r="E377">
            <v>6.356644971692651</v>
          </cell>
        </row>
        <row r="378">
          <cell r="D378">
            <v>0</v>
          </cell>
          <cell r="E378">
            <v>6.1223254450654316</v>
          </cell>
        </row>
        <row r="379">
          <cell r="D379">
            <v>0</v>
          </cell>
          <cell r="E379">
            <v>6.7081242616334791</v>
          </cell>
        </row>
        <row r="380">
          <cell r="D380">
            <v>0</v>
          </cell>
          <cell r="E380">
            <v>6.7081242616334791</v>
          </cell>
        </row>
        <row r="381">
          <cell r="D381">
            <v>0</v>
          </cell>
          <cell r="E381">
            <v>6.6</v>
          </cell>
        </row>
        <row r="382">
          <cell r="D382">
            <v>0</v>
          </cell>
          <cell r="E382">
            <v>6.2094674556213016</v>
          </cell>
        </row>
        <row r="383">
          <cell r="D383">
            <v>0</v>
          </cell>
          <cell r="E383">
            <v>6.2485207100591706</v>
          </cell>
        </row>
        <row r="384">
          <cell r="D384">
            <v>0</v>
          </cell>
          <cell r="E384">
            <v>6.4633136094674546</v>
          </cell>
        </row>
        <row r="385">
          <cell r="D385">
            <v>0</v>
          </cell>
          <cell r="E385">
            <v>6.6781065088757385</v>
          </cell>
        </row>
        <row r="386">
          <cell r="D386">
            <v>0</v>
          </cell>
          <cell r="E386">
            <v>6.7952662721893473</v>
          </cell>
        </row>
        <row r="387">
          <cell r="D387">
            <v>0</v>
          </cell>
          <cell r="E387">
            <v>6.3656804733727803</v>
          </cell>
        </row>
        <row r="388">
          <cell r="D388">
            <v>0</v>
          </cell>
          <cell r="E388">
            <v>6.1508875739644964</v>
          </cell>
        </row>
        <row r="389">
          <cell r="D389">
            <v>0</v>
          </cell>
          <cell r="E389">
            <v>6.5609467455621289</v>
          </cell>
        </row>
        <row r="390">
          <cell r="D390">
            <v>0</v>
          </cell>
          <cell r="E390">
            <v>6.6390532544378695</v>
          </cell>
        </row>
        <row r="391">
          <cell r="D391">
            <v>0</v>
          </cell>
          <cell r="E391">
            <v>6.9124260355029579</v>
          </cell>
        </row>
        <row r="392">
          <cell r="D392">
            <v>0</v>
          </cell>
          <cell r="E392">
            <v>7.6544378698224858</v>
          </cell>
        </row>
        <row r="393">
          <cell r="D393">
            <v>0</v>
          </cell>
          <cell r="E393">
            <v>7.8145666968710108</v>
          </cell>
        </row>
        <row r="394">
          <cell r="D394">
            <v>0</v>
          </cell>
          <cell r="E394">
            <v>7.2678211347408341</v>
          </cell>
        </row>
        <row r="395">
          <cell r="D395">
            <v>0</v>
          </cell>
          <cell r="E395">
            <v>7.521667288586988</v>
          </cell>
        </row>
        <row r="396">
          <cell r="D396">
            <v>0</v>
          </cell>
          <cell r="E396">
            <v>8.009832969060362</v>
          </cell>
        </row>
        <row r="397">
          <cell r="D397">
            <v>0</v>
          </cell>
          <cell r="E397">
            <v>7.8145666968710108</v>
          </cell>
        </row>
        <row r="398">
          <cell r="D398">
            <v>0</v>
          </cell>
          <cell r="E398">
            <v>8.0879394779361</v>
          </cell>
        </row>
        <row r="399">
          <cell r="D399">
            <v>0</v>
          </cell>
          <cell r="E399">
            <v>8.5956317856284077</v>
          </cell>
        </row>
        <row r="400">
          <cell r="D400">
            <v>0</v>
          </cell>
          <cell r="E400">
            <v>7.9317264601846214</v>
          </cell>
        </row>
        <row r="401">
          <cell r="D401">
            <v>0</v>
          </cell>
          <cell r="E401">
            <v>6.9944483536757458</v>
          </cell>
        </row>
        <row r="402">
          <cell r="D402">
            <v>0</v>
          </cell>
          <cell r="E402">
            <v>7.0725548625514856</v>
          </cell>
        </row>
        <row r="403">
          <cell r="D403">
            <v>0</v>
          </cell>
          <cell r="E403">
            <v>8.6542116672852138</v>
          </cell>
        </row>
        <row r="404">
          <cell r="D404">
            <v>0</v>
          </cell>
          <cell r="E404">
            <v>10.763087406930184</v>
          </cell>
        </row>
        <row r="405">
          <cell r="D405">
            <v>0</v>
          </cell>
          <cell r="E405">
            <v>10.936248755429904</v>
          </cell>
        </row>
        <row r="406">
          <cell r="D406">
            <v>0</v>
          </cell>
          <cell r="E406">
            <v>9.1007457968500205</v>
          </cell>
        </row>
        <row r="407">
          <cell r="D407">
            <v>0</v>
          </cell>
          <cell r="E407">
            <v>6.9528168027671819</v>
          </cell>
        </row>
        <row r="408">
          <cell r="D408">
            <v>0</v>
          </cell>
          <cell r="E408">
            <v>7.1090298205186597</v>
          </cell>
        </row>
        <row r="409">
          <cell r="D409">
            <v>0</v>
          </cell>
          <cell r="E409">
            <v>7.6948286370867072</v>
          </cell>
        </row>
        <row r="410">
          <cell r="D410">
            <v>0</v>
          </cell>
          <cell r="E410">
            <v>8.0853611814654069</v>
          </cell>
        </row>
        <row r="411">
          <cell r="D411">
            <v>0</v>
          </cell>
          <cell r="E411">
            <v>7.7924617731813814</v>
          </cell>
        </row>
        <row r="412">
          <cell r="D412">
            <v>0</v>
          </cell>
          <cell r="E412">
            <v>7.8510416548381867</v>
          </cell>
        </row>
        <row r="413">
          <cell r="D413">
            <v>0</v>
          </cell>
          <cell r="E413">
            <v>8.5735268619387792</v>
          </cell>
        </row>
        <row r="414">
          <cell r="D414">
            <v>0</v>
          </cell>
          <cell r="E414">
            <v>9.6670179861991343</v>
          </cell>
        </row>
        <row r="415">
          <cell r="D415">
            <v>0</v>
          </cell>
          <cell r="E415">
            <v>9.959917394483158</v>
          </cell>
        </row>
        <row r="416">
          <cell r="D416">
            <v>0</v>
          </cell>
          <cell r="E416">
            <v>8.4173138441872997</v>
          </cell>
        </row>
        <row r="417">
          <cell r="D417">
            <v>0</v>
          </cell>
          <cell r="E417">
            <v>7.9865824538419492</v>
          </cell>
        </row>
        <row r="418">
          <cell r="D418">
            <v>0</v>
          </cell>
          <cell r="E418">
            <v>7.5569966550253804</v>
          </cell>
        </row>
        <row r="419">
          <cell r="D419">
            <v>0</v>
          </cell>
          <cell r="E419">
            <v>8.0061090810608846</v>
          </cell>
        </row>
        <row r="420">
          <cell r="D420">
            <v>0</v>
          </cell>
          <cell r="E420">
            <v>8.1232688443744934</v>
          </cell>
        </row>
        <row r="421">
          <cell r="D421">
            <v>0</v>
          </cell>
          <cell r="E421">
            <v>8.0842155899366244</v>
          </cell>
        </row>
        <row r="422">
          <cell r="D422">
            <v>0</v>
          </cell>
          <cell r="E422">
            <v>7.6457540514750848</v>
          </cell>
        </row>
        <row r="423">
          <cell r="D423">
            <v>0</v>
          </cell>
          <cell r="E423">
            <v>8.2794818621259729</v>
          </cell>
        </row>
        <row r="424">
          <cell r="D424">
            <v>0</v>
          </cell>
          <cell r="E424">
            <v>7.459363518930707</v>
          </cell>
        </row>
        <row r="425">
          <cell r="D425">
            <v>0</v>
          </cell>
          <cell r="E425">
            <v>6.6782984301733093</v>
          </cell>
        </row>
        <row r="426">
          <cell r="D426">
            <v>0</v>
          </cell>
          <cell r="E426">
            <v>7.6155765366821857</v>
          </cell>
        </row>
        <row r="427">
          <cell r="D427">
            <v>0</v>
          </cell>
          <cell r="E427">
            <v>7.6155765366821857</v>
          </cell>
        </row>
        <row r="428">
          <cell r="D428">
            <v>0</v>
          </cell>
          <cell r="E428">
            <v>7.7522629272147316</v>
          </cell>
        </row>
        <row r="429">
          <cell r="D429">
            <v>0</v>
          </cell>
          <cell r="E429">
            <v>7.1968749174348767</v>
          </cell>
        </row>
        <row r="430">
          <cell r="D430">
            <v>0</v>
          </cell>
          <cell r="E430">
            <v>7.2359281718727448</v>
          </cell>
        </row>
        <row r="431">
          <cell r="D431">
            <v>0</v>
          </cell>
          <cell r="E431">
            <v>6.9039755091508521</v>
          </cell>
        </row>
        <row r="432">
          <cell r="D432">
            <v>0</v>
          </cell>
          <cell r="E432">
            <v>7.3530879351863545</v>
          </cell>
        </row>
        <row r="433">
          <cell r="D433">
            <v>0</v>
          </cell>
          <cell r="E433">
            <v>8.2903660416952309</v>
          </cell>
        </row>
        <row r="434">
          <cell r="D434">
            <v>0</v>
          </cell>
          <cell r="E434">
            <v>8.0950997695058824</v>
          </cell>
        </row>
        <row r="435">
          <cell r="D435">
            <v>0</v>
          </cell>
          <cell r="E435">
            <v>8.1536796511626868</v>
          </cell>
        </row>
        <row r="436">
          <cell r="D436">
            <v>0</v>
          </cell>
          <cell r="E436">
            <v>8.8371116038254094</v>
          </cell>
        </row>
        <row r="437">
          <cell r="D437">
            <v>0</v>
          </cell>
          <cell r="E437">
            <v>9.3838571659555861</v>
          </cell>
        </row>
        <row r="438">
          <cell r="D438">
            <v>0</v>
          </cell>
          <cell r="E438">
            <v>8.6413804119403714</v>
          </cell>
        </row>
        <row r="439">
          <cell r="D439">
            <v>0</v>
          </cell>
          <cell r="E439">
            <v>9.6084133789733386</v>
          </cell>
        </row>
        <row r="440">
          <cell r="D440">
            <v>0</v>
          </cell>
          <cell r="E440">
            <v>7.8528766080519503</v>
          </cell>
        </row>
        <row r="441">
          <cell r="D441">
            <v>0</v>
          </cell>
          <cell r="E441">
            <v>8.3851023472492177</v>
          </cell>
        </row>
        <row r="442">
          <cell r="D442">
            <v>0</v>
          </cell>
          <cell r="E442">
            <v>8.8732680277225917</v>
          </cell>
        </row>
        <row r="443">
          <cell r="D443">
            <v>0</v>
          </cell>
          <cell r="E443">
            <v>8.8732680277225917</v>
          </cell>
        </row>
        <row r="444">
          <cell r="D444">
            <v>0</v>
          </cell>
          <cell r="E444">
            <v>9.439540217071702</v>
          </cell>
        </row>
        <row r="445">
          <cell r="D445">
            <v>0</v>
          </cell>
          <cell r="E445">
            <v>9.7812561934030633</v>
          </cell>
        </row>
        <row r="446">
          <cell r="D446">
            <v>0</v>
          </cell>
          <cell r="E446">
            <v>12.32948104547407</v>
          </cell>
        </row>
        <row r="447">
          <cell r="D447">
            <v>0</v>
          </cell>
          <cell r="E447">
            <v>12.270901163817266</v>
          </cell>
        </row>
        <row r="448">
          <cell r="D448">
            <v>0</v>
          </cell>
          <cell r="E448">
            <v>11.21646329399478</v>
          </cell>
        </row>
        <row r="449">
          <cell r="D449">
            <v>0</v>
          </cell>
          <cell r="E449">
            <v>12.778593471509572</v>
          </cell>
        </row>
        <row r="450">
          <cell r="D450">
            <v>0</v>
          </cell>
          <cell r="E450">
            <v>14.067350867959275</v>
          </cell>
        </row>
        <row r="451">
          <cell r="D451">
            <v>0</v>
          </cell>
          <cell r="E451">
            <v>12.544273944882352</v>
          </cell>
        </row>
        <row r="452">
          <cell r="D452">
            <v>0</v>
          </cell>
          <cell r="E452">
            <v>15.531847909379396</v>
          </cell>
        </row>
        <row r="453">
          <cell r="D453">
            <v>0</v>
          </cell>
          <cell r="E453">
            <v>23.049087509337035</v>
          </cell>
        </row>
        <row r="454">
          <cell r="D454">
            <v>0</v>
          </cell>
          <cell r="E454">
            <v>15.990211769692063</v>
          </cell>
        </row>
        <row r="455">
          <cell r="D455">
            <v>0</v>
          </cell>
          <cell r="E455">
            <v>13.568909994544137</v>
          </cell>
        </row>
        <row r="456">
          <cell r="D456">
            <v>0</v>
          </cell>
          <cell r="E456">
            <v>14.291395201644729</v>
          </cell>
        </row>
        <row r="457">
          <cell r="D457">
            <v>0</v>
          </cell>
          <cell r="E457">
            <v>13.363880408745317</v>
          </cell>
        </row>
        <row r="458">
          <cell r="D458">
            <v>0</v>
          </cell>
          <cell r="E458">
            <v>11.186661473834077</v>
          </cell>
        </row>
        <row r="459">
          <cell r="D459">
            <v>0</v>
          </cell>
          <cell r="E459">
            <v>10.09317034957372</v>
          </cell>
        </row>
        <row r="460">
          <cell r="D460">
            <v>0</v>
          </cell>
          <cell r="E460">
            <v>10.073643722354785</v>
          </cell>
        </row>
        <row r="461">
          <cell r="D461">
            <v>0</v>
          </cell>
          <cell r="E461">
            <v>8.4724602904021253</v>
          </cell>
        </row>
        <row r="462">
          <cell r="D462">
            <v>0</v>
          </cell>
          <cell r="E462">
            <v>7.4570756750175091</v>
          </cell>
        </row>
        <row r="463">
          <cell r="D463">
            <v>0</v>
          </cell>
          <cell r="E463">
            <v>10.01506384069798</v>
          </cell>
        </row>
        <row r="464">
          <cell r="D464">
            <v>0</v>
          </cell>
          <cell r="E464">
            <v>8.491986917621059</v>
          </cell>
        </row>
        <row r="465">
          <cell r="D465">
            <v>0</v>
          </cell>
          <cell r="E465">
            <v>9.0034708135638102</v>
          </cell>
        </row>
        <row r="466">
          <cell r="D466">
            <v>0</v>
          </cell>
          <cell r="E466">
            <v>7.9002163756939892</v>
          </cell>
        </row>
        <row r="467">
          <cell r="D467">
            <v>0</v>
          </cell>
          <cell r="E467">
            <v>8.5934116419661777</v>
          </cell>
        </row>
        <row r="468">
          <cell r="D468">
            <v>0</v>
          </cell>
          <cell r="E468">
            <v>10.594890931907006</v>
          </cell>
        </row>
        <row r="469">
          <cell r="D469">
            <v>0</v>
          </cell>
          <cell r="E469">
            <v>10.487494482202866</v>
          </cell>
        </row>
        <row r="470">
          <cell r="D470">
            <v>0</v>
          </cell>
          <cell r="E470">
            <v>10.487494482202866</v>
          </cell>
        </row>
        <row r="471">
          <cell r="D471">
            <v>0</v>
          </cell>
          <cell r="E471">
            <v>10.301991523622984</v>
          </cell>
        </row>
        <row r="472">
          <cell r="D472">
            <v>0</v>
          </cell>
          <cell r="E472">
            <v>9.7259560206644036</v>
          </cell>
        </row>
        <row r="473">
          <cell r="D473">
            <v>0</v>
          </cell>
          <cell r="E473">
            <v>10.399624659717659</v>
          </cell>
        </row>
        <row r="474">
          <cell r="D474">
            <v>0</v>
          </cell>
          <cell r="E474">
            <v>11.073293298770912</v>
          </cell>
        </row>
        <row r="475">
          <cell r="D475">
            <v>0</v>
          </cell>
          <cell r="E475">
            <v>11.971518150841918</v>
          </cell>
        </row>
        <row r="476">
          <cell r="D476">
            <v>0</v>
          </cell>
          <cell r="E476">
            <v>11.981281464451387</v>
          </cell>
        </row>
        <row r="477">
          <cell r="D477">
            <v>0</v>
          </cell>
          <cell r="E477">
            <v>13.504608789406047</v>
          </cell>
        </row>
        <row r="478">
          <cell r="D478">
            <v>0</v>
          </cell>
          <cell r="E478">
            <v>15.02768571248297</v>
          </cell>
        </row>
        <row r="479">
          <cell r="D479">
            <v>0</v>
          </cell>
          <cell r="E479">
            <v>21.666738966920835</v>
          </cell>
        </row>
        <row r="480">
          <cell r="D480">
            <v>0</v>
          </cell>
          <cell r="E480">
            <v>13.992774469879421</v>
          </cell>
        </row>
        <row r="481">
          <cell r="D481">
            <v>0</v>
          </cell>
          <cell r="E481">
            <v>13.91466796100368</v>
          </cell>
        </row>
        <row r="482">
          <cell r="D482">
            <v>0</v>
          </cell>
          <cell r="E482">
            <v>15.554904647394213</v>
          </cell>
        </row>
        <row r="483">
          <cell r="D483">
            <v>0</v>
          </cell>
          <cell r="E483">
            <v>14.314963818991846</v>
          </cell>
        </row>
        <row r="484">
          <cell r="D484">
            <v>0</v>
          </cell>
          <cell r="E484">
            <v>13.133602872246286</v>
          </cell>
        </row>
        <row r="485">
          <cell r="D485">
            <v>0</v>
          </cell>
          <cell r="E485">
            <v>13.572951984672319</v>
          </cell>
        </row>
        <row r="486">
          <cell r="D486">
            <v>0</v>
          </cell>
          <cell r="E486">
            <v>12.616147250944508</v>
          </cell>
        </row>
        <row r="487">
          <cell r="D487">
            <v>0</v>
          </cell>
          <cell r="E487">
            <v>12.635673878163443</v>
          </cell>
        </row>
        <row r="488">
          <cell r="D488">
            <v>0</v>
          </cell>
          <cell r="E488">
            <v>13.37768571248297</v>
          </cell>
        </row>
        <row r="489">
          <cell r="D489">
            <v>0</v>
          </cell>
          <cell r="E489">
            <v>6.610340599455041</v>
          </cell>
        </row>
        <row r="490">
          <cell r="D490">
            <v>0</v>
          </cell>
          <cell r="E490">
            <v>6.4902997275204353</v>
          </cell>
        </row>
        <row r="491">
          <cell r="D491">
            <v>0</v>
          </cell>
          <cell r="E491">
            <v>6.3392370572207088</v>
          </cell>
        </row>
        <row r="492">
          <cell r="D492">
            <v>0</v>
          </cell>
          <cell r="E492">
            <v>6.4174659400544947</v>
          </cell>
        </row>
        <row r="493">
          <cell r="D493">
            <v>0</v>
          </cell>
          <cell r="E493">
            <v>6.5617847411444137</v>
          </cell>
        </row>
        <row r="494">
          <cell r="D494">
            <v>0</v>
          </cell>
          <cell r="E494">
            <v>6.7708446866485001</v>
          </cell>
        </row>
        <row r="495">
          <cell r="D495">
            <v>0</v>
          </cell>
          <cell r="E495">
            <v>6.6292234332425046</v>
          </cell>
        </row>
        <row r="496">
          <cell r="D496">
            <v>0</v>
          </cell>
          <cell r="E496">
            <v>6.5955040871934596</v>
          </cell>
        </row>
        <row r="497">
          <cell r="D497">
            <v>0</v>
          </cell>
          <cell r="E497">
            <v>6.3378882833787449</v>
          </cell>
        </row>
        <row r="498">
          <cell r="D498">
            <v>0</v>
          </cell>
          <cell r="E498">
            <v>6.4849046321525874</v>
          </cell>
        </row>
        <row r="499">
          <cell r="D499">
            <v>0</v>
          </cell>
          <cell r="E499">
            <v>7.0109264305177108</v>
          </cell>
        </row>
        <row r="500">
          <cell r="D500">
            <v>0</v>
          </cell>
          <cell r="E500">
            <v>6.9515803814713903</v>
          </cell>
        </row>
        <row r="501">
          <cell r="D501">
            <v>0</v>
          </cell>
          <cell r="E501">
            <v>6.7646942779291539</v>
          </cell>
        </row>
        <row r="502">
          <cell r="D502">
            <v>0</v>
          </cell>
          <cell r="E502">
            <v>6.7808795640326958</v>
          </cell>
        </row>
        <row r="503">
          <cell r="D503">
            <v>0</v>
          </cell>
          <cell r="E503">
            <v>6.794367302452315</v>
          </cell>
        </row>
        <row r="504">
          <cell r="D504">
            <v>0</v>
          </cell>
          <cell r="E504">
            <v>7.0789585831062665</v>
          </cell>
        </row>
        <row r="505">
          <cell r="D505">
            <v>0</v>
          </cell>
          <cell r="E505">
            <v>6.9467787465940045</v>
          </cell>
        </row>
        <row r="506">
          <cell r="D506">
            <v>0</v>
          </cell>
          <cell r="E506">
            <v>6.7916697547683924</v>
          </cell>
        </row>
        <row r="507">
          <cell r="D507">
            <v>0</v>
          </cell>
          <cell r="E507">
            <v>7.0142174386920972</v>
          </cell>
        </row>
        <row r="508">
          <cell r="D508">
            <v>0</v>
          </cell>
          <cell r="E508">
            <v>7.1706752043596715</v>
          </cell>
        </row>
        <row r="509">
          <cell r="D509">
            <v>0</v>
          </cell>
          <cell r="E509">
            <v>7.9327324250681182</v>
          </cell>
        </row>
        <row r="510">
          <cell r="D510">
            <v>0</v>
          </cell>
          <cell r="E510">
            <v>8.5315880108991813</v>
          </cell>
        </row>
        <row r="511">
          <cell r="D511">
            <v>0</v>
          </cell>
          <cell r="E511">
            <v>8.5585634877384198</v>
          </cell>
        </row>
        <row r="512">
          <cell r="D512">
            <v>0</v>
          </cell>
          <cell r="E512">
            <v>7.7506479564032684</v>
          </cell>
        </row>
        <row r="513">
          <cell r="D513">
            <v>0</v>
          </cell>
          <cell r="E513">
            <v>8.0435990452316055</v>
          </cell>
        </row>
        <row r="514">
          <cell r="D514">
            <v>0</v>
          </cell>
          <cell r="E514">
            <v>7.4069777918256117</v>
          </cell>
        </row>
        <row r="515">
          <cell r="D515">
            <v>0</v>
          </cell>
          <cell r="E515">
            <v>7.1547570833787457</v>
          </cell>
        </row>
        <row r="516">
          <cell r="D516">
            <v>0</v>
          </cell>
          <cell r="E516">
            <v>7.1776862386920968</v>
          </cell>
        </row>
        <row r="517">
          <cell r="D517">
            <v>0</v>
          </cell>
          <cell r="E517">
            <v>7.1722911433242507</v>
          </cell>
        </row>
        <row r="518">
          <cell r="D518">
            <v>0</v>
          </cell>
          <cell r="E518">
            <v>6.8715145765667556</v>
          </cell>
        </row>
        <row r="519">
          <cell r="D519">
            <v>0</v>
          </cell>
          <cell r="E519">
            <v>6.8593756119890985</v>
          </cell>
        </row>
        <row r="520">
          <cell r="D520">
            <v>0</v>
          </cell>
          <cell r="E520">
            <v>7.1574546310626692</v>
          </cell>
        </row>
        <row r="521">
          <cell r="D521">
            <v>0</v>
          </cell>
          <cell r="E521">
            <v>7.087318391280653</v>
          </cell>
        </row>
        <row r="522">
          <cell r="D522">
            <v>0</v>
          </cell>
          <cell r="E522">
            <v>6.4007925057220705</v>
          </cell>
        </row>
        <row r="523">
          <cell r="D523">
            <v>0</v>
          </cell>
          <cell r="E523">
            <v>7.1952202986375999</v>
          </cell>
        </row>
        <row r="524">
          <cell r="D524">
            <v>0</v>
          </cell>
          <cell r="E524">
            <v>7.4474410070844659</v>
          </cell>
        </row>
        <row r="525">
          <cell r="D525">
            <v>0</v>
          </cell>
          <cell r="E525">
            <v>6.9760893665918235</v>
          </cell>
        </row>
        <row r="526">
          <cell r="D526">
            <v>0</v>
          </cell>
          <cell r="E526">
            <v>7.2890048979269739</v>
          </cell>
        </row>
        <row r="527">
          <cell r="D527">
            <v>0</v>
          </cell>
          <cell r="E527">
            <v>7.4265798298070829</v>
          </cell>
        </row>
        <row r="528">
          <cell r="D528">
            <v>0</v>
          </cell>
          <cell r="E528">
            <v>7.4063482221776553</v>
          </cell>
        </row>
        <row r="529">
          <cell r="D529">
            <v>0</v>
          </cell>
          <cell r="E529">
            <v>7.4481602112784735</v>
          </cell>
        </row>
        <row r="530">
          <cell r="D530">
            <v>0</v>
          </cell>
          <cell r="E530">
            <v>7.4818795573275194</v>
          </cell>
        </row>
        <row r="531">
          <cell r="D531">
            <v>0</v>
          </cell>
          <cell r="E531">
            <v>7.2890048979269739</v>
          </cell>
        </row>
        <row r="532">
          <cell r="D532">
            <v>0</v>
          </cell>
          <cell r="E532">
            <v>7.047574380215802</v>
          </cell>
        </row>
        <row r="533">
          <cell r="D533">
            <v>0</v>
          </cell>
          <cell r="E533">
            <v>6.8857215191803816</v>
          </cell>
        </row>
        <row r="534">
          <cell r="D534">
            <v>0</v>
          </cell>
          <cell r="E534">
            <v>7.1352446799433222</v>
          </cell>
        </row>
        <row r="535">
          <cell r="D535">
            <v>0</v>
          </cell>
          <cell r="E535">
            <v>7.3604899115509523</v>
          </cell>
        </row>
        <row r="536">
          <cell r="D536">
            <v>0</v>
          </cell>
          <cell r="E536">
            <v>7.3429558516054474</v>
          </cell>
        </row>
        <row r="537">
          <cell r="D537">
            <v>0</v>
          </cell>
          <cell r="E537">
            <v>7.4535860581535411</v>
          </cell>
        </row>
        <row r="538">
          <cell r="D538">
            <v>0</v>
          </cell>
          <cell r="E538">
            <v>7.7085043142843324</v>
          </cell>
        </row>
        <row r="539">
          <cell r="D539">
            <v>0</v>
          </cell>
          <cell r="E539">
            <v>7.9553299273633504</v>
          </cell>
        </row>
        <row r="540">
          <cell r="D540">
            <v>0</v>
          </cell>
          <cell r="E540">
            <v>8.1144852407148491</v>
          </cell>
        </row>
        <row r="541">
          <cell r="D541">
            <v>0</v>
          </cell>
          <cell r="E541">
            <v>8.5595806085622606</v>
          </cell>
        </row>
        <row r="542">
          <cell r="D542">
            <v>0</v>
          </cell>
          <cell r="E542">
            <v>8.7484089464369212</v>
          </cell>
        </row>
        <row r="543">
          <cell r="D543">
            <v>0</v>
          </cell>
          <cell r="E543">
            <v>9.0518830608783372</v>
          </cell>
        </row>
        <row r="544">
          <cell r="D544">
            <v>0</v>
          </cell>
          <cell r="E544">
            <v>8.0119784287257492</v>
          </cell>
        </row>
        <row r="545">
          <cell r="D545">
            <v>0</v>
          </cell>
          <cell r="E545">
            <v>7.7853844232761586</v>
          </cell>
        </row>
        <row r="546">
          <cell r="D546">
            <v>0</v>
          </cell>
          <cell r="E546">
            <v>7.5156296548837878</v>
          </cell>
        </row>
        <row r="547">
          <cell r="D547">
            <v>0</v>
          </cell>
          <cell r="E547">
            <v>7.2215969573361045</v>
          </cell>
        </row>
        <row r="548">
          <cell r="D548">
            <v>0</v>
          </cell>
          <cell r="E548">
            <v>7.355125567690326</v>
          </cell>
        </row>
        <row r="549">
          <cell r="D549">
            <v>0</v>
          </cell>
          <cell r="E549">
            <v>7.2148691939394363</v>
          </cell>
        </row>
        <row r="550">
          <cell r="D550">
            <v>0</v>
          </cell>
          <cell r="E550">
            <v>6.7738201476179114</v>
          </cell>
        </row>
        <row r="551">
          <cell r="D551">
            <v>0</v>
          </cell>
          <cell r="E551">
            <v>6.6443378587895729</v>
          </cell>
        </row>
        <row r="552">
          <cell r="D552">
            <v>0</v>
          </cell>
          <cell r="E552">
            <v>6.5485749160102813</v>
          </cell>
        </row>
        <row r="553">
          <cell r="D553">
            <v>0</v>
          </cell>
          <cell r="E553">
            <v>6.4932751884898456</v>
          </cell>
        </row>
        <row r="554">
          <cell r="D554">
            <v>0</v>
          </cell>
          <cell r="E554">
            <v>6.5499236898522435</v>
          </cell>
        </row>
        <row r="555">
          <cell r="D555">
            <v>0</v>
          </cell>
          <cell r="E555">
            <v>6.6605231448931157</v>
          </cell>
        </row>
        <row r="556">
          <cell r="D556">
            <v>0</v>
          </cell>
          <cell r="E556">
            <v>6.5256457606969303</v>
          </cell>
        </row>
        <row r="557">
          <cell r="D557">
            <v>0</v>
          </cell>
          <cell r="E557">
            <v>6.3624441258195468</v>
          </cell>
        </row>
        <row r="558">
          <cell r="D558">
            <v>0</v>
          </cell>
          <cell r="E558">
            <v>6.6133160604244505</v>
          </cell>
        </row>
        <row r="559">
          <cell r="D559">
            <v>0</v>
          </cell>
          <cell r="E559">
            <v>6.7765176953018358</v>
          </cell>
        </row>
        <row r="560">
          <cell r="D560">
            <v>0</v>
          </cell>
          <cell r="E560">
            <v>6.8277662734193925</v>
          </cell>
        </row>
        <row r="561">
          <cell r="D561">
            <v>0</v>
          </cell>
          <cell r="E561">
            <v>7.2648877402727283</v>
          </cell>
        </row>
        <row r="562">
          <cell r="D562">
            <v>0</v>
          </cell>
          <cell r="E562">
            <v>7.1618834532829112</v>
          </cell>
        </row>
        <row r="563">
          <cell r="D563">
            <v>0</v>
          </cell>
          <cell r="E563">
            <v>7.0094720091412208</v>
          </cell>
        </row>
        <row r="564">
          <cell r="D564">
            <v>0</v>
          </cell>
          <cell r="E564">
            <v>6.761653607687772</v>
          </cell>
        </row>
        <row r="565">
          <cell r="D565">
            <v>0</v>
          </cell>
          <cell r="E565">
            <v>6.8655091935188359</v>
          </cell>
        </row>
        <row r="566">
          <cell r="D566">
            <v>0</v>
          </cell>
          <cell r="E566">
            <v>6.8331386213117513</v>
          </cell>
        </row>
        <row r="567">
          <cell r="D567">
            <v>0</v>
          </cell>
          <cell r="E567">
            <v>6.9936427085052113</v>
          </cell>
        </row>
        <row r="568">
          <cell r="D568">
            <v>0</v>
          </cell>
          <cell r="E568">
            <v>6.9388898785842175</v>
          </cell>
        </row>
        <row r="569">
          <cell r="D569">
            <v>0</v>
          </cell>
          <cell r="E569">
            <v>6.6300206687749528</v>
          </cell>
        </row>
        <row r="570">
          <cell r="D570">
            <v>0</v>
          </cell>
          <cell r="E570">
            <v>6.7028544562408934</v>
          </cell>
        </row>
        <row r="571">
          <cell r="D571">
            <v>0</v>
          </cell>
          <cell r="E571">
            <v>6.5153748922081949</v>
          </cell>
        </row>
        <row r="572">
          <cell r="D572">
            <v>0</v>
          </cell>
          <cell r="E572">
            <v>6.8094075897558781</v>
          </cell>
        </row>
        <row r="573">
          <cell r="D573">
            <v>0</v>
          </cell>
          <cell r="E573">
            <v>6.8852264586691607</v>
          </cell>
        </row>
        <row r="574">
          <cell r="D574">
            <v>0</v>
          </cell>
          <cell r="E574">
            <v>6.9364798646637107</v>
          </cell>
        </row>
        <row r="575">
          <cell r="D575">
            <v>0</v>
          </cell>
          <cell r="E575">
            <v>6.8339730526746099</v>
          </cell>
        </row>
        <row r="576">
          <cell r="D576">
            <v>0</v>
          </cell>
          <cell r="E576">
            <v>6.8339730526746099</v>
          </cell>
        </row>
        <row r="577">
          <cell r="D577">
            <v>0</v>
          </cell>
          <cell r="E577">
            <v>6.8744362679334641</v>
          </cell>
        </row>
        <row r="578">
          <cell r="D578">
            <v>0</v>
          </cell>
          <cell r="E578">
            <v>6.8879240063530833</v>
          </cell>
        </row>
        <row r="579">
          <cell r="D579">
            <v>0</v>
          </cell>
          <cell r="E579">
            <v>6.8609485295138466</v>
          </cell>
        </row>
        <row r="580">
          <cell r="D580">
            <v>0</v>
          </cell>
          <cell r="E580">
            <v>6.8474607910942273</v>
          </cell>
        </row>
        <row r="581">
          <cell r="D581">
            <v>0</v>
          </cell>
          <cell r="E581">
            <v>6.8742651570854951</v>
          </cell>
        </row>
        <row r="582">
          <cell r="D582">
            <v>0</v>
          </cell>
          <cell r="E582">
            <v>6.8266276622679252</v>
          </cell>
        </row>
        <row r="583">
          <cell r="D583">
            <v>0</v>
          </cell>
          <cell r="E583">
            <v>6.7753742562733752</v>
          </cell>
        </row>
        <row r="584">
          <cell r="D584">
            <v>0</v>
          </cell>
          <cell r="E584">
            <v>6.7362598148564814</v>
          </cell>
        </row>
      </sheetData>
      <sheetData sheetId="8">
        <row r="1">
          <cell r="A1" t="str">
            <v>United States</v>
          </cell>
        </row>
      </sheetData>
      <sheetData sheetId="9">
        <row r="1">
          <cell r="A1" t="str">
            <v>United States</v>
          </cell>
        </row>
      </sheetData>
      <sheetData sheetId="10">
        <row r="1">
          <cell r="A1" t="str">
            <v>United States</v>
          </cell>
        </row>
      </sheetData>
      <sheetData sheetId="11"/>
      <sheetData sheetId="12">
        <row r="3">
          <cell r="E3">
            <v>1</v>
          </cell>
          <cell r="F3">
            <v>501</v>
          </cell>
          <cell r="G3" t="e">
            <v>#N/A</v>
          </cell>
        </row>
        <row r="4">
          <cell r="E4">
            <v>9</v>
          </cell>
          <cell r="F4">
            <v>501</v>
          </cell>
          <cell r="G4" t="e">
            <v>#N/A</v>
          </cell>
        </row>
        <row r="6">
          <cell r="E6">
            <v>10</v>
          </cell>
          <cell r="F6">
            <v>501</v>
          </cell>
          <cell r="G6" t="e">
            <v>#N/A</v>
          </cell>
        </row>
        <row r="7">
          <cell r="E7">
            <v>11</v>
          </cell>
          <cell r="F7">
            <v>501</v>
          </cell>
          <cell r="G7" t="e">
            <v>#N/A</v>
          </cell>
        </row>
        <row r="8">
          <cell r="E8">
            <v>12</v>
          </cell>
          <cell r="F8">
            <v>501</v>
          </cell>
          <cell r="G8" t="e">
            <v>#N/A</v>
          </cell>
        </row>
        <row r="10">
          <cell r="E10">
            <v>1</v>
          </cell>
          <cell r="F10">
            <v>441</v>
          </cell>
          <cell r="G10" t="e">
            <v>#N/A</v>
          </cell>
        </row>
        <row r="11">
          <cell r="E11">
            <v>24</v>
          </cell>
          <cell r="F11">
            <v>441</v>
          </cell>
          <cell r="G11" t="e">
            <v>#N/A</v>
          </cell>
        </row>
        <row r="12">
          <cell r="E12">
            <v>26</v>
          </cell>
          <cell r="F12">
            <v>441</v>
          </cell>
          <cell r="G12" t="e">
            <v>#N/A</v>
          </cell>
        </row>
        <row r="13">
          <cell r="E13">
            <v>27</v>
          </cell>
          <cell r="F13">
            <v>441</v>
          </cell>
          <cell r="G13" t="e">
            <v>#N/A</v>
          </cell>
        </row>
        <row r="15">
          <cell r="E15">
            <v>1</v>
          </cell>
          <cell r="F15">
            <v>513</v>
          </cell>
          <cell r="G15">
            <v>560</v>
          </cell>
        </row>
        <row r="16">
          <cell r="E16">
            <v>24</v>
          </cell>
          <cell r="F16">
            <v>513</v>
          </cell>
          <cell r="G16">
            <v>560</v>
          </cell>
        </row>
        <row r="17">
          <cell r="E17">
            <v>29</v>
          </cell>
          <cell r="F17">
            <v>513</v>
          </cell>
          <cell r="G17">
            <v>560</v>
          </cell>
        </row>
        <row r="18">
          <cell r="E18">
            <v>31</v>
          </cell>
          <cell r="F18">
            <v>513</v>
          </cell>
          <cell r="G18">
            <v>560</v>
          </cell>
        </row>
        <row r="19">
          <cell r="E19">
            <v>33</v>
          </cell>
          <cell r="F19">
            <v>513</v>
          </cell>
          <cell r="G19">
            <v>560</v>
          </cell>
        </row>
        <row r="20">
          <cell r="E20">
            <v>35</v>
          </cell>
          <cell r="F20">
            <v>513</v>
          </cell>
          <cell r="G20">
            <v>560</v>
          </cell>
        </row>
        <row r="21">
          <cell r="E21">
            <v>37</v>
          </cell>
          <cell r="F21">
            <v>513</v>
          </cell>
          <cell r="G21">
            <v>560</v>
          </cell>
        </row>
        <row r="23">
          <cell r="E23">
            <v>1</v>
          </cell>
          <cell r="F23">
            <v>525</v>
          </cell>
          <cell r="G23">
            <v>560</v>
          </cell>
        </row>
        <row r="24">
          <cell r="E24">
            <v>24</v>
          </cell>
          <cell r="F24">
            <v>525</v>
          </cell>
          <cell r="G24">
            <v>560</v>
          </cell>
        </row>
        <row r="25">
          <cell r="E25">
            <v>29</v>
          </cell>
          <cell r="F25">
            <v>525</v>
          </cell>
          <cell r="G25">
            <v>560</v>
          </cell>
        </row>
        <row r="26">
          <cell r="E26">
            <v>31</v>
          </cell>
          <cell r="F26">
            <v>525</v>
          </cell>
          <cell r="G26">
            <v>560</v>
          </cell>
        </row>
        <row r="27">
          <cell r="E27">
            <v>33</v>
          </cell>
          <cell r="F27">
            <v>525</v>
          </cell>
          <cell r="G27">
            <v>560</v>
          </cell>
        </row>
        <row r="28">
          <cell r="E28">
            <v>35</v>
          </cell>
          <cell r="F28">
            <v>525</v>
          </cell>
          <cell r="G28">
            <v>560</v>
          </cell>
        </row>
        <row r="29">
          <cell r="E29">
            <v>37</v>
          </cell>
          <cell r="F29">
            <v>525</v>
          </cell>
          <cell r="G29">
            <v>560</v>
          </cell>
        </row>
        <row r="31">
          <cell r="E31">
            <v>1</v>
          </cell>
          <cell r="F31">
            <v>501</v>
          </cell>
          <cell r="G31">
            <v>654</v>
          </cell>
        </row>
        <row r="32">
          <cell r="E32">
            <v>38</v>
          </cell>
          <cell r="F32">
            <v>501</v>
          </cell>
          <cell r="G32">
            <v>654</v>
          </cell>
        </row>
        <row r="33">
          <cell r="E33">
            <v>49</v>
          </cell>
          <cell r="F33">
            <v>501</v>
          </cell>
          <cell r="G33">
            <v>654</v>
          </cell>
        </row>
        <row r="34">
          <cell r="E34">
            <v>33</v>
          </cell>
          <cell r="F34">
            <v>501</v>
          </cell>
          <cell r="G34">
            <v>654</v>
          </cell>
        </row>
        <row r="36">
          <cell r="E36">
            <v>1</v>
          </cell>
          <cell r="F36">
            <v>501</v>
          </cell>
          <cell r="G36">
            <v>560</v>
          </cell>
        </row>
        <row r="37">
          <cell r="E37">
            <v>39</v>
          </cell>
          <cell r="F37">
            <v>501</v>
          </cell>
          <cell r="G37">
            <v>560</v>
          </cell>
        </row>
        <row r="39">
          <cell r="E39">
            <v>1</v>
          </cell>
          <cell r="F39">
            <v>501</v>
          </cell>
          <cell r="G39">
            <v>654</v>
          </cell>
        </row>
        <row r="40">
          <cell r="E40">
            <v>14</v>
          </cell>
          <cell r="F40">
            <v>501</v>
          </cell>
          <cell r="G40">
            <v>654</v>
          </cell>
        </row>
        <row r="41">
          <cell r="E41">
            <v>16</v>
          </cell>
          <cell r="F41">
            <v>501</v>
          </cell>
          <cell r="G41">
            <v>654</v>
          </cell>
        </row>
        <row r="42">
          <cell r="E42">
            <v>18</v>
          </cell>
          <cell r="F42">
            <v>501</v>
          </cell>
          <cell r="G42">
            <v>654</v>
          </cell>
        </row>
        <row r="43">
          <cell r="E43">
            <v>20</v>
          </cell>
          <cell r="F43">
            <v>501</v>
          </cell>
          <cell r="G43">
            <v>654</v>
          </cell>
        </row>
        <row r="44">
          <cell r="E44">
            <v>22</v>
          </cell>
          <cell r="F44">
            <v>501</v>
          </cell>
          <cell r="G44">
            <v>654</v>
          </cell>
        </row>
        <row r="46">
          <cell r="E46">
            <v>1</v>
          </cell>
          <cell r="F46">
            <v>597</v>
          </cell>
          <cell r="G46">
            <v>560</v>
          </cell>
        </row>
        <row r="47">
          <cell r="E47">
            <v>27</v>
          </cell>
          <cell r="F47">
            <v>597</v>
          </cell>
          <cell r="G47">
            <v>560</v>
          </cell>
        </row>
      </sheetData>
      <sheetData sheetId="13">
        <row r="1">
          <cell r="A1">
            <v>0</v>
          </cell>
        </row>
      </sheetData>
      <sheetData sheetId="14"/>
      <sheetData sheetId="15">
        <row r="1">
          <cell r="A1" t="str">
            <v>United States</v>
          </cell>
        </row>
      </sheetData>
      <sheetData sheetId="16"/>
      <sheetData sheetId="17"/>
      <sheetData sheetId="18"/>
      <sheetData sheetId="19">
        <row r="1">
          <cell r="A1" t="str">
            <v>United States</v>
          </cell>
        </row>
      </sheetData>
      <sheetData sheetId="20"/>
      <sheetData sheetId="21"/>
      <sheetData sheetId="22"/>
      <sheetData sheetId="23"/>
      <sheetData sheetId="24">
        <row r="15">
          <cell r="C15">
            <v>1.8175000000000001</v>
          </cell>
          <cell r="J15">
            <v>0.5737564068579396</v>
          </cell>
          <cell r="T15">
            <v>2</v>
          </cell>
          <cell r="U15">
            <v>332.04333333333335</v>
          </cell>
          <cell r="X15">
            <v>0</v>
          </cell>
          <cell r="Y15">
            <v>0</v>
          </cell>
          <cell r="AB15">
            <v>0</v>
          </cell>
          <cell r="AC15">
            <v>0</v>
          </cell>
          <cell r="AH15">
            <v>0</v>
          </cell>
          <cell r="AM15">
            <v>298.8558582478517</v>
          </cell>
          <cell r="AN15">
            <v>1.8000000000000005</v>
          </cell>
          <cell r="AO15">
            <v>0</v>
          </cell>
          <cell r="AQ15">
            <v>0</v>
          </cell>
          <cell r="AR15">
            <v>0</v>
          </cell>
          <cell r="AU15">
            <v>0</v>
          </cell>
          <cell r="AY15">
            <v>5.5575509090334529</v>
          </cell>
          <cell r="AZ15">
            <v>1.1961380793966379E-2</v>
          </cell>
          <cell r="BA15">
            <v>1.9371860793966383E-2</v>
          </cell>
          <cell r="BB15">
            <v>2.7263035714285719E-2</v>
          </cell>
          <cell r="BD15">
            <v>0</v>
          </cell>
          <cell r="BE15" t="str">
            <v/>
          </cell>
          <cell r="BF15">
            <v>86.367739999999984</v>
          </cell>
          <cell r="BI15">
            <v>0</v>
          </cell>
          <cell r="BJ15">
            <v>0</v>
          </cell>
          <cell r="BK15" t="str">
            <v/>
          </cell>
          <cell r="BM15">
            <v>0</v>
          </cell>
          <cell r="BO15" t="str">
            <v/>
          </cell>
          <cell r="BQ15">
            <v>0</v>
          </cell>
          <cell r="BR15">
            <v>0</v>
          </cell>
          <cell r="BS15" t="str">
            <v/>
          </cell>
          <cell r="BT15">
            <v>0</v>
          </cell>
          <cell r="BX15" t="str">
            <v/>
          </cell>
          <cell r="BY15" t="str">
            <v/>
          </cell>
          <cell r="BZ15" t="str">
            <v/>
          </cell>
          <cell r="CC15" t="str">
            <v/>
          </cell>
          <cell r="CO15">
            <v>0</v>
          </cell>
          <cell r="CP15">
            <v>115.86345768768638</v>
          </cell>
          <cell r="CQ15">
            <v>-5.1285673123136233</v>
          </cell>
          <cell r="CR15">
            <v>-17.273445313171838</v>
          </cell>
          <cell r="CS15">
            <v>0</v>
          </cell>
          <cell r="CT15">
            <v>1.8000000000000005</v>
          </cell>
        </row>
        <row r="16">
          <cell r="C16">
            <v>2.2599999999999998</v>
          </cell>
          <cell r="J16">
            <v>0.63325142956891256</v>
          </cell>
          <cell r="T16">
            <v>2</v>
          </cell>
          <cell r="U16">
            <v>356.77500000000003</v>
          </cell>
          <cell r="X16">
            <v>0</v>
          </cell>
          <cell r="Y16">
            <v>0</v>
          </cell>
          <cell r="AB16">
            <v>0</v>
          </cell>
          <cell r="AC16">
            <v>0</v>
          </cell>
          <cell r="AH16">
            <v>325.41666666666669</v>
          </cell>
          <cell r="AM16">
            <v>337.62660740152177</v>
          </cell>
          <cell r="AN16">
            <v>1.8000000000000005</v>
          </cell>
          <cell r="AO16">
            <v>0</v>
          </cell>
          <cell r="AQ16">
            <v>0</v>
          </cell>
          <cell r="AR16">
            <v>0</v>
          </cell>
          <cell r="AU16">
            <v>0</v>
          </cell>
          <cell r="AY16">
            <v>6.4882839899046267</v>
          </cell>
          <cell r="AZ16">
            <v>1.252501391119914E-2</v>
          </cell>
          <cell r="BA16">
            <v>1.9935493911199142E-2</v>
          </cell>
          <cell r="BB16">
            <v>2.8994035714285715E-2</v>
          </cell>
          <cell r="BD16">
            <v>0</v>
          </cell>
          <cell r="BE16" t="str">
            <v/>
          </cell>
          <cell r="BF16">
            <v>368.36059999999998</v>
          </cell>
          <cell r="BI16">
            <v>0</v>
          </cell>
          <cell r="BJ16">
            <v>0</v>
          </cell>
          <cell r="BK16" t="str">
            <v/>
          </cell>
          <cell r="BM16">
            <v>0</v>
          </cell>
          <cell r="BO16" t="str">
            <v/>
          </cell>
          <cell r="BQ16">
            <v>0</v>
          </cell>
          <cell r="BR16">
            <v>0</v>
          </cell>
          <cell r="BS16" t="str">
            <v/>
          </cell>
          <cell r="BT16">
            <v>0</v>
          </cell>
          <cell r="BX16" t="str">
            <v/>
          </cell>
          <cell r="BY16" t="str">
            <v/>
          </cell>
          <cell r="BZ16" t="str">
            <v/>
          </cell>
          <cell r="CC16" t="str">
            <v/>
          </cell>
          <cell r="CO16">
            <v>0</v>
          </cell>
          <cell r="CP16">
            <v>487.98645642737301</v>
          </cell>
          <cell r="CQ16">
            <v>-21.646618572627037</v>
          </cell>
          <cell r="CR16">
            <v>-19.432510619899094</v>
          </cell>
          <cell r="CS16">
            <v>0</v>
          </cell>
          <cell r="CT16">
            <v>1.8000000000000005</v>
          </cell>
        </row>
        <row r="17">
          <cell r="C17">
            <v>2.4274999999999998</v>
          </cell>
          <cell r="J17">
            <v>0.67436309743684053</v>
          </cell>
          <cell r="T17">
            <v>2</v>
          </cell>
          <cell r="U17">
            <v>327.28041666666667</v>
          </cell>
          <cell r="X17">
            <v>0</v>
          </cell>
          <cell r="Y17">
            <v>0</v>
          </cell>
          <cell r="AB17">
            <v>0</v>
          </cell>
          <cell r="AC17">
            <v>0</v>
          </cell>
          <cell r="AH17">
            <v>304.82666666666665</v>
          </cell>
          <cell r="AM17">
            <v>378.39316861961379</v>
          </cell>
          <cell r="AN17">
            <v>1.8000000000000005</v>
          </cell>
          <cell r="AO17">
            <v>0</v>
          </cell>
          <cell r="AQ17">
            <v>0</v>
          </cell>
          <cell r="AR17">
            <v>0</v>
          </cell>
          <cell r="AU17">
            <v>0</v>
          </cell>
          <cell r="AY17">
            <v>7.4383714424777949</v>
          </cell>
          <cell r="AZ17">
            <v>1.2712014648130562E-2</v>
          </cell>
          <cell r="BA17">
            <v>2.0122494648130564E-2</v>
          </cell>
          <cell r="BB17">
            <v>3.0814142857142859E-2</v>
          </cell>
          <cell r="BD17">
            <v>0</v>
          </cell>
          <cell r="BE17" t="str">
            <v/>
          </cell>
          <cell r="BF17">
            <v>327.23533833333335</v>
          </cell>
          <cell r="BI17">
            <v>0</v>
          </cell>
          <cell r="BJ17">
            <v>0</v>
          </cell>
          <cell r="BK17" t="str">
            <v/>
          </cell>
          <cell r="BM17">
            <v>0</v>
          </cell>
          <cell r="BO17" t="str">
            <v/>
          </cell>
          <cell r="BQ17">
            <v>0</v>
          </cell>
          <cell r="BR17">
            <v>0</v>
          </cell>
          <cell r="BS17" t="str">
            <v/>
          </cell>
          <cell r="BT17">
            <v>0</v>
          </cell>
          <cell r="BX17" t="str">
            <v/>
          </cell>
          <cell r="BY17" t="str">
            <v/>
          </cell>
          <cell r="BZ17" t="str">
            <v/>
          </cell>
          <cell r="CC17" t="str">
            <v/>
          </cell>
          <cell r="CO17">
            <v>0</v>
          </cell>
          <cell r="CP17">
            <v>425.27935236340954</v>
          </cell>
          <cell r="CQ17">
            <v>-24.468780969923795</v>
          </cell>
          <cell r="CR17">
            <v>-21.428553261932095</v>
          </cell>
          <cell r="CS17">
            <v>0</v>
          </cell>
          <cell r="CT17">
            <v>1.8000000000000005</v>
          </cell>
        </row>
        <row r="18">
          <cell r="C18">
            <v>2.5525000000000002</v>
          </cell>
          <cell r="J18">
            <v>0.70197171300770089</v>
          </cell>
          <cell r="T18">
            <v>2</v>
          </cell>
          <cell r="U18">
            <v>296.75041666666664</v>
          </cell>
          <cell r="X18">
            <v>0</v>
          </cell>
          <cell r="Y18">
            <v>0</v>
          </cell>
          <cell r="AB18">
            <v>0</v>
          </cell>
          <cell r="AC18">
            <v>0</v>
          </cell>
          <cell r="AH18">
            <v>280.59791666666666</v>
          </cell>
          <cell r="AM18">
            <v>392.77901397695473</v>
          </cell>
          <cell r="AN18">
            <v>1.8000000000000005</v>
          </cell>
          <cell r="AO18">
            <v>0</v>
          </cell>
          <cell r="AQ18">
            <v>0</v>
          </cell>
          <cell r="AR18">
            <v>0</v>
          </cell>
          <cell r="AU18">
            <v>0</v>
          </cell>
          <cell r="AY18">
            <v>7.8186282240765221</v>
          </cell>
          <cell r="AZ18">
            <v>1.2728514005493886E-2</v>
          </cell>
          <cell r="BA18">
            <v>2.0138994005493887E-2</v>
          </cell>
          <cell r="BB18">
            <v>3.1456428571428573E-2</v>
          </cell>
          <cell r="BD18">
            <v>0</v>
          </cell>
          <cell r="BE18" t="str">
            <v/>
          </cell>
          <cell r="BF18">
            <v>303.28251833333326</v>
          </cell>
          <cell r="BI18">
            <v>0</v>
          </cell>
          <cell r="BJ18">
            <v>0</v>
          </cell>
          <cell r="BK18" t="str">
            <v/>
          </cell>
          <cell r="BM18">
            <v>0</v>
          </cell>
          <cell r="BO18" t="str">
            <v/>
          </cell>
          <cell r="BQ18">
            <v>0</v>
          </cell>
          <cell r="BR18">
            <v>0</v>
          </cell>
          <cell r="BS18" t="str">
            <v/>
          </cell>
          <cell r="BT18">
            <v>0</v>
          </cell>
          <cell r="BX18" t="str">
            <v/>
          </cell>
          <cell r="BY18" t="str">
            <v/>
          </cell>
          <cell r="BZ18" t="str">
            <v/>
          </cell>
          <cell r="CC18" t="str">
            <v/>
          </cell>
          <cell r="CO18">
            <v>0</v>
          </cell>
          <cell r="CP18">
            <v>405.70024135823019</v>
          </cell>
          <cell r="CQ18">
            <v>-25.71576697510314</v>
          </cell>
          <cell r="CR18">
            <v>-22.348101385146595</v>
          </cell>
          <cell r="CS18">
            <v>0</v>
          </cell>
          <cell r="CT18">
            <v>1.8000000000000005</v>
          </cell>
        </row>
        <row r="19">
          <cell r="C19">
            <v>2.8425000000000007</v>
          </cell>
          <cell r="J19">
            <v>0.72943787273618421</v>
          </cell>
          <cell r="T19">
            <v>2</v>
          </cell>
          <cell r="U19">
            <v>272.995</v>
          </cell>
          <cell r="X19">
            <v>0</v>
          </cell>
          <cell r="Y19">
            <v>0</v>
          </cell>
          <cell r="AB19">
            <v>0</v>
          </cell>
          <cell r="AC19">
            <v>0</v>
          </cell>
          <cell r="AH19">
            <v>259.65291666666667</v>
          </cell>
          <cell r="AM19">
            <v>403.45000914304291</v>
          </cell>
          <cell r="AN19">
            <v>1.8000000000000005</v>
          </cell>
          <cell r="AO19">
            <v>0</v>
          </cell>
          <cell r="AQ19">
            <v>0</v>
          </cell>
          <cell r="AR19">
            <v>0</v>
          </cell>
          <cell r="AU19">
            <v>0</v>
          </cell>
          <cell r="AY19">
            <v>7.9811821926442876</v>
          </cell>
          <cell r="AZ19">
            <v>1.2875896203271392E-2</v>
          </cell>
          <cell r="BA19">
            <v>2.0286376203271391E-2</v>
          </cell>
          <cell r="BB19">
            <v>3.1932857142857145E-2</v>
          </cell>
          <cell r="BD19">
            <v>0</v>
          </cell>
          <cell r="BE19" t="str">
            <v/>
          </cell>
          <cell r="BF19">
            <v>273.94604666666669</v>
          </cell>
          <cell r="BI19">
            <v>0</v>
          </cell>
          <cell r="BJ19">
            <v>0</v>
          </cell>
          <cell r="BK19" t="str">
            <v/>
          </cell>
          <cell r="BM19">
            <v>0</v>
          </cell>
          <cell r="BO19" t="str">
            <v/>
          </cell>
          <cell r="BQ19">
            <v>337.13904166666663</v>
          </cell>
          <cell r="BR19">
            <v>0</v>
          </cell>
          <cell r="BS19" t="str">
            <v/>
          </cell>
          <cell r="BT19">
            <v>0</v>
          </cell>
          <cell r="BX19" t="str">
            <v/>
          </cell>
          <cell r="BY19" t="str">
            <v/>
          </cell>
          <cell r="BZ19" t="str">
            <v/>
          </cell>
          <cell r="CC19" t="str">
            <v/>
          </cell>
          <cell r="CO19">
            <v>0</v>
          </cell>
          <cell r="CP19">
            <v>365.87775249047814</v>
          </cell>
          <cell r="CQ19">
            <v>-26.185294176188464</v>
          </cell>
          <cell r="CR19">
            <v>-23.123374284587314</v>
          </cell>
          <cell r="CS19">
            <v>0</v>
          </cell>
          <cell r="CT19">
            <v>1.8000000000000005</v>
          </cell>
        </row>
        <row r="20">
          <cell r="C20">
            <v>2.9449999999999998</v>
          </cell>
          <cell r="J20">
            <v>0.75235705726716351</v>
          </cell>
          <cell r="T20">
            <v>2</v>
          </cell>
          <cell r="U20">
            <v>273.43874999999997</v>
          </cell>
          <cell r="X20">
            <v>0</v>
          </cell>
          <cell r="Y20">
            <v>0</v>
          </cell>
          <cell r="AB20">
            <v>0</v>
          </cell>
          <cell r="AC20">
            <v>0</v>
          </cell>
          <cell r="AH20">
            <v>259.00208333333336</v>
          </cell>
          <cell r="AM20">
            <v>378.10519573657081</v>
          </cell>
          <cell r="AN20">
            <v>1.8000000000000005</v>
          </cell>
          <cell r="AO20">
            <v>0</v>
          </cell>
          <cell r="AQ20">
            <v>0</v>
          </cell>
          <cell r="AR20">
            <v>0</v>
          </cell>
          <cell r="AU20">
            <v>0</v>
          </cell>
          <cell r="AY20">
            <v>7.5336473415153025</v>
          </cell>
          <cell r="AZ20">
            <v>1.2347500241983866E-2</v>
          </cell>
          <cell r="BA20">
            <v>1.9757980241983861E-2</v>
          </cell>
          <cell r="BB20">
            <v>3.0801285714285715E-2</v>
          </cell>
          <cell r="BD20">
            <v>0</v>
          </cell>
          <cell r="BE20" t="str">
            <v/>
          </cell>
          <cell r="BF20">
            <v>269.80277166666667</v>
          </cell>
          <cell r="BI20">
            <v>0</v>
          </cell>
          <cell r="BJ20">
            <v>0</v>
          </cell>
          <cell r="BK20" t="str">
            <v/>
          </cell>
          <cell r="BM20">
            <v>0</v>
          </cell>
          <cell r="BO20" t="str">
            <v/>
          </cell>
          <cell r="BQ20">
            <v>351.08612500000004</v>
          </cell>
          <cell r="BR20">
            <v>0</v>
          </cell>
          <cell r="BS20" t="str">
            <v/>
          </cell>
          <cell r="BT20">
            <v>0</v>
          </cell>
          <cell r="BX20" t="str">
            <v/>
          </cell>
          <cell r="BY20" t="str">
            <v/>
          </cell>
          <cell r="BZ20" t="str">
            <v/>
          </cell>
          <cell r="CC20" t="str">
            <v/>
          </cell>
          <cell r="CO20">
            <v>0</v>
          </cell>
          <cell r="CP20">
            <v>356.64134663893611</v>
          </cell>
          <cell r="CQ20">
            <v>-25.155710027730464</v>
          </cell>
          <cell r="CR20">
            <v>-23.38777710866108</v>
          </cell>
          <cell r="CS20">
            <v>0</v>
          </cell>
          <cell r="CT20">
            <v>1.8000000000000005</v>
          </cell>
        </row>
        <row r="21">
          <cell r="C21">
            <v>2.1783333333333332</v>
          </cell>
          <cell r="J21">
            <v>0.76933681115424701</v>
          </cell>
          <cell r="T21">
            <v>2</v>
          </cell>
          <cell r="U21">
            <v>154.60249999999999</v>
          </cell>
          <cell r="X21">
            <v>87</v>
          </cell>
          <cell r="Y21">
            <v>79.208999999999989</v>
          </cell>
          <cell r="AB21">
            <v>92</v>
          </cell>
          <cell r="AC21">
            <v>11.083333333333334</v>
          </cell>
          <cell r="AH21">
            <v>143.21291666666664</v>
          </cell>
          <cell r="AM21">
            <v>285.79708792653327</v>
          </cell>
          <cell r="AN21">
            <v>1.8000000000000005</v>
          </cell>
          <cell r="AO21">
            <v>137.1724853470111</v>
          </cell>
          <cell r="AQ21">
            <v>125.057755820216</v>
          </cell>
          <cell r="AR21">
            <v>137.33955781056287</v>
          </cell>
          <cell r="AU21">
            <v>142.02713678579954</v>
          </cell>
          <cell r="AY21">
            <v>5.8522163901133206</v>
          </cell>
          <cell r="AZ21">
            <v>1.1136191095100244E-2</v>
          </cell>
          <cell r="BA21">
            <v>1.8546671095100244E-2</v>
          </cell>
          <cell r="BB21">
            <v>2.6679999999999999E-2</v>
          </cell>
          <cell r="BD21">
            <v>139.92558189655173</v>
          </cell>
          <cell r="BE21">
            <v>480.19292509124222</v>
          </cell>
          <cell r="BF21">
            <v>153.31680999999998</v>
          </cell>
          <cell r="BI21">
            <v>0</v>
          </cell>
          <cell r="BJ21">
            <v>251.91083333333336</v>
          </cell>
          <cell r="BK21">
            <v>38.3928064729756</v>
          </cell>
          <cell r="BM21">
            <v>0</v>
          </cell>
          <cell r="BO21">
            <v>-83.003106274976574</v>
          </cell>
          <cell r="BQ21">
            <v>239.50945833333333</v>
          </cell>
          <cell r="BR21">
            <v>234.69137499999999</v>
          </cell>
          <cell r="BS21">
            <v>-83.67516116438334</v>
          </cell>
          <cell r="BT21">
            <v>444.59433333333322</v>
          </cell>
          <cell r="BX21">
            <v>185.93915192596174</v>
          </cell>
          <cell r="BY21">
            <v>39.676383757879343</v>
          </cell>
          <cell r="BZ21">
            <v>-114.16349455329464</v>
          </cell>
          <cell r="CC21">
            <v>-116.14329915243461</v>
          </cell>
          <cell r="CO21">
            <v>-98.334534065722934</v>
          </cell>
          <cell r="CP21">
            <v>234.6945867126216</v>
          </cell>
          <cell r="CQ21">
            <v>183.27198587928828</v>
          </cell>
          <cell r="CR21">
            <v>421.98096457863113</v>
          </cell>
          <cell r="CS21">
            <v>0</v>
          </cell>
          <cell r="CT21">
            <v>1.8000000000000005</v>
          </cell>
        </row>
        <row r="22">
          <cell r="C22">
            <v>1.797625</v>
          </cell>
          <cell r="J22">
            <v>0.79088889857731826</v>
          </cell>
          <cell r="T22">
            <v>2</v>
          </cell>
          <cell r="U22">
            <v>179.63</v>
          </cell>
          <cell r="X22">
            <v>87</v>
          </cell>
          <cell r="Y22">
            <v>192.14324999999997</v>
          </cell>
          <cell r="AB22">
            <v>92</v>
          </cell>
          <cell r="AC22">
            <v>11.083333333333334</v>
          </cell>
          <cell r="AH22">
            <v>171.99750000000003</v>
          </cell>
          <cell r="AM22">
            <v>260.93862872253374</v>
          </cell>
          <cell r="AN22">
            <v>1.8000000000000005</v>
          </cell>
          <cell r="AO22">
            <v>164.03801799279859</v>
          </cell>
          <cell r="AQ22">
            <v>126.36444156698569</v>
          </cell>
          <cell r="AR22">
            <v>166.69524153879883</v>
          </cell>
          <cell r="AU22">
            <v>164.48037867123531</v>
          </cell>
          <cell r="AY22">
            <v>5.4056837970742366</v>
          </cell>
          <cell r="AZ22">
            <v>1.0501410303639609E-2</v>
          </cell>
          <cell r="BA22">
            <v>1.791189030363961E-2</v>
          </cell>
          <cell r="BB22">
            <v>2.5570142857142857E-2</v>
          </cell>
          <cell r="BD22">
            <v>158.2655732758621</v>
          </cell>
          <cell r="BE22">
            <v>135.0654807881165</v>
          </cell>
          <cell r="BF22">
            <v>216.57601999999997</v>
          </cell>
          <cell r="BI22">
            <v>0</v>
          </cell>
          <cell r="BJ22">
            <v>398.69254166666673</v>
          </cell>
          <cell r="BK22">
            <v>177.41230351984311</v>
          </cell>
          <cell r="BM22">
            <v>0</v>
          </cell>
          <cell r="BO22">
            <v>206.01061894250327</v>
          </cell>
          <cell r="BQ22">
            <v>248.38487499999997</v>
          </cell>
          <cell r="BR22">
            <v>249.145625</v>
          </cell>
          <cell r="BS22">
            <v>207.62490033912127</v>
          </cell>
          <cell r="BT22">
            <v>407.85100000000006</v>
          </cell>
          <cell r="BX22">
            <v>202.37268183135191</v>
          </cell>
          <cell r="BY22">
            <v>191.25964766359661</v>
          </cell>
          <cell r="BZ22">
            <v>177.36438380040883</v>
          </cell>
          <cell r="CC22">
            <v>214.95474221494882</v>
          </cell>
          <cell r="CO22">
            <v>209.79611760421605</v>
          </cell>
          <cell r="CP22">
            <v>352.92338662587866</v>
          </cell>
          <cell r="CQ22">
            <v>202.77681079254535</v>
          </cell>
          <cell r="CR22">
            <v>385.25570150340036</v>
          </cell>
          <cell r="CS22">
            <v>0</v>
          </cell>
          <cell r="CT22">
            <v>1.8000000000000005</v>
          </cell>
        </row>
        <row r="23">
          <cell r="C23">
            <v>1.7558333333333331</v>
          </cell>
          <cell r="J23">
            <v>0.81882526359899843</v>
          </cell>
          <cell r="T23">
            <v>2</v>
          </cell>
          <cell r="U23">
            <v>169.66041666666666</v>
          </cell>
          <cell r="X23">
            <v>87</v>
          </cell>
          <cell r="Y23">
            <v>193.19624999999999</v>
          </cell>
          <cell r="AB23">
            <v>92</v>
          </cell>
          <cell r="AC23">
            <v>11.083333333333334</v>
          </cell>
          <cell r="AH23">
            <v>161.08124999999998</v>
          </cell>
          <cell r="AM23">
            <v>259.78993688906274</v>
          </cell>
          <cell r="AN23">
            <v>1.8000000000000005</v>
          </cell>
          <cell r="AO23">
            <v>143.17180628054939</v>
          </cell>
          <cell r="AQ23">
            <v>114.98177121212125</v>
          </cell>
          <cell r="AR23">
            <v>133.93197069684339</v>
          </cell>
          <cell r="AU23">
            <v>135.17234434503726</v>
          </cell>
          <cell r="AY23">
            <v>5.4489199210897752</v>
          </cell>
          <cell r="AZ23">
            <v>1.1175539579137408E-2</v>
          </cell>
          <cell r="BA23">
            <v>1.858601957913741E-2</v>
          </cell>
          <cell r="BB23">
            <v>2.5518857142857145E-2</v>
          </cell>
          <cell r="BD23">
            <v>140.52741235632183</v>
          </cell>
          <cell r="BE23">
            <v>79.660686732375879</v>
          </cell>
          <cell r="BF23">
            <v>190.56459166666664</v>
          </cell>
          <cell r="BI23">
            <v>0</v>
          </cell>
          <cell r="BJ23">
            <v>351.17866666666663</v>
          </cell>
          <cell r="BK23">
            <v>185.67233227953409</v>
          </cell>
          <cell r="BM23">
            <v>0</v>
          </cell>
          <cell r="BO23">
            <v>233.20669763161729</v>
          </cell>
          <cell r="BQ23">
            <v>282.23825000000005</v>
          </cell>
          <cell r="BR23">
            <v>302.65170833333332</v>
          </cell>
          <cell r="BS23">
            <v>235.38186060732073</v>
          </cell>
          <cell r="BT23">
            <v>476.7447499999999</v>
          </cell>
          <cell r="BX23">
            <v>185.61723542910138</v>
          </cell>
          <cell r="BY23">
            <v>200.53152455628569</v>
          </cell>
          <cell r="BZ23">
            <v>205.20788011822128</v>
          </cell>
          <cell r="CC23">
            <v>247.62786525671027</v>
          </cell>
          <cell r="CO23">
            <v>239.66656614807516</v>
          </cell>
          <cell r="CP23">
            <v>303.86388444976564</v>
          </cell>
          <cell r="CQ23">
            <v>245.76233861643229</v>
          </cell>
          <cell r="CR23">
            <v>453.40993378645163</v>
          </cell>
          <cell r="CS23">
            <v>0</v>
          </cell>
          <cell r="CT23">
            <v>1.8000000000000005</v>
          </cell>
        </row>
        <row r="24">
          <cell r="C24">
            <v>1.8773333333333335</v>
          </cell>
          <cell r="J24">
            <v>0.85106416099714599</v>
          </cell>
          <cell r="T24">
            <v>2</v>
          </cell>
          <cell r="U24">
            <v>198.14916666666667</v>
          </cell>
          <cell r="X24">
            <v>87</v>
          </cell>
          <cell r="Y24">
            <v>216.12824999999998</v>
          </cell>
          <cell r="AB24">
            <v>92</v>
          </cell>
          <cell r="AC24">
            <v>11.083333333333334</v>
          </cell>
          <cell r="AH24">
            <v>186.61166666666665</v>
          </cell>
          <cell r="AM24">
            <v>261.4697787068128</v>
          </cell>
          <cell r="AN24">
            <v>1.8000000000000005</v>
          </cell>
          <cell r="AO24">
            <v>163.80114420578971</v>
          </cell>
          <cell r="AQ24">
            <v>116.23590887594484</v>
          </cell>
          <cell r="AR24">
            <v>130.96503895899741</v>
          </cell>
          <cell r="AU24">
            <v>139.41717378188611</v>
          </cell>
          <cell r="AY24">
            <v>5.5469415914307332</v>
          </cell>
          <cell r="AZ24">
            <v>1.1721894397389241E-2</v>
          </cell>
          <cell r="BA24">
            <v>1.913237439738924E-2</v>
          </cell>
          <cell r="BB24">
            <v>2.5593857142857144E-2</v>
          </cell>
          <cell r="BD24">
            <v>167.8473477011494</v>
          </cell>
          <cell r="BE24">
            <v>134.67177465113505</v>
          </cell>
          <cell r="BF24">
            <v>233.76409666666666</v>
          </cell>
          <cell r="BI24">
            <v>0</v>
          </cell>
          <cell r="BJ24">
            <v>402.43379166666676</v>
          </cell>
          <cell r="BK24">
            <v>206.72505712864975</v>
          </cell>
          <cell r="BM24">
            <v>0</v>
          </cell>
          <cell r="BO24">
            <v>246.80190370480409</v>
          </cell>
          <cell r="BQ24">
            <v>350.70574999999991</v>
          </cell>
          <cell r="BR24">
            <v>353.36837499999996</v>
          </cell>
          <cell r="BS24">
            <v>249.48899690063456</v>
          </cell>
          <cell r="BT24">
            <v>639.33399999999995</v>
          </cell>
          <cell r="BX24">
            <v>213.96845907665045</v>
          </cell>
          <cell r="BY24">
            <v>223.23620818506279</v>
          </cell>
          <cell r="BZ24">
            <v>219.40187324814033</v>
          </cell>
          <cell r="CC24">
            <v>259.56195889806639</v>
          </cell>
          <cell r="CO24">
            <v>252.65580165813026</v>
          </cell>
          <cell r="CP24">
            <v>369.44239303765158</v>
          </cell>
          <cell r="CQ24">
            <v>259.11039970431824</v>
          </cell>
          <cell r="CR24">
            <v>615.28124580091242</v>
          </cell>
          <cell r="CS24">
            <v>0</v>
          </cell>
          <cell r="CT24">
            <v>1.8000000000000005</v>
          </cell>
        </row>
        <row r="25">
          <cell r="C25">
            <v>1.6133333333333333</v>
          </cell>
          <cell r="J25">
            <v>0.88375152682966085</v>
          </cell>
          <cell r="T25">
            <v>2</v>
          </cell>
          <cell r="U25">
            <v>251.51749999999996</v>
          </cell>
          <cell r="X25">
            <v>87</v>
          </cell>
          <cell r="Y25">
            <v>268.92449999999997</v>
          </cell>
          <cell r="AB25">
            <v>92</v>
          </cell>
          <cell r="AC25">
            <v>11.083333333333334</v>
          </cell>
          <cell r="AH25">
            <v>238.29374999999996</v>
          </cell>
          <cell r="AM25">
            <v>264.67747665404016</v>
          </cell>
          <cell r="AN25">
            <v>1.8000000000000005</v>
          </cell>
          <cell r="AO25">
            <v>212.83809712849009</v>
          </cell>
          <cell r="AQ25">
            <v>181.25272199999995</v>
          </cell>
          <cell r="AR25">
            <v>192.05103810892172</v>
          </cell>
          <cell r="AU25">
            <v>202.53831239100001</v>
          </cell>
          <cell r="AY25">
            <v>5.7496046498523468</v>
          </cell>
          <cell r="AZ25">
            <v>1.1849307820216872E-2</v>
          </cell>
          <cell r="BA25">
            <v>1.9259787820216871E-2</v>
          </cell>
          <cell r="BB25">
            <v>2.5737071428571432E-2</v>
          </cell>
          <cell r="BD25">
            <v>210.26055747126438</v>
          </cell>
          <cell r="BE25">
            <v>191.65244778451574</v>
          </cell>
          <cell r="BF25">
            <v>283.7544033333333</v>
          </cell>
          <cell r="BI25">
            <v>0</v>
          </cell>
          <cell r="BJ25">
            <v>452.19241666666659</v>
          </cell>
          <cell r="BK25">
            <v>252.07485739827834</v>
          </cell>
          <cell r="BM25">
            <v>0</v>
          </cell>
          <cell r="BO25">
            <v>293.03309849374824</v>
          </cell>
          <cell r="BQ25">
            <v>342.84466666666668</v>
          </cell>
          <cell r="BR25">
            <v>357.93287499999997</v>
          </cell>
          <cell r="BS25">
            <v>295.90770639569956</v>
          </cell>
          <cell r="BT25">
            <v>537.37125000000015</v>
          </cell>
          <cell r="BX25">
            <v>276.1671582322324</v>
          </cell>
          <cell r="BY25">
            <v>271.97345950154403</v>
          </cell>
          <cell r="BZ25">
            <v>265.82346946295161</v>
          </cell>
          <cell r="CC25">
            <v>306.20081932451654</v>
          </cell>
          <cell r="CO25">
            <v>298.90503459378789</v>
          </cell>
          <cell r="CP25">
            <v>419.80843358153146</v>
          </cell>
          <cell r="CQ25">
            <v>321.01638941486476</v>
          </cell>
          <cell r="CR25">
            <v>512.5224943229673</v>
          </cell>
          <cell r="CS25">
            <v>0</v>
          </cell>
          <cell r="CT25">
            <v>1.8000000000000005</v>
          </cell>
        </row>
        <row r="26">
          <cell r="C26">
            <v>1.6600000000000001</v>
          </cell>
          <cell r="J26">
            <v>0.91417978258701693</v>
          </cell>
          <cell r="T26">
            <v>2</v>
          </cell>
          <cell r="U26">
            <v>224.62624999999994</v>
          </cell>
          <cell r="X26">
            <v>87</v>
          </cell>
          <cell r="Y26">
            <v>235.755</v>
          </cell>
          <cell r="AB26">
            <v>92</v>
          </cell>
          <cell r="AC26">
            <v>11.083333333333334</v>
          </cell>
          <cell r="AH26">
            <v>215.84</v>
          </cell>
          <cell r="AM26">
            <v>220.66562102899022</v>
          </cell>
          <cell r="AN26">
            <v>1.8000000000000005</v>
          </cell>
          <cell r="AO26">
            <v>196.92139737991269</v>
          </cell>
          <cell r="AQ26">
            <v>176.82461999999995</v>
          </cell>
          <cell r="AR26">
            <v>192.02728164340451</v>
          </cell>
          <cell r="AU26">
            <v>196.90568798699996</v>
          </cell>
          <cell r="AY26">
            <v>5.0988551995613696</v>
          </cell>
          <cell r="AZ26">
            <v>1.1356663904757211E-2</v>
          </cell>
          <cell r="BA26">
            <v>1.876714390475721E-2</v>
          </cell>
          <cell r="BB26">
            <v>2.3772071428571431E-2</v>
          </cell>
          <cell r="BD26">
            <v>195.75644339080463</v>
          </cell>
          <cell r="BE26">
            <v>188.67610473832917</v>
          </cell>
          <cell r="BF26">
            <v>233.8943883333333</v>
          </cell>
          <cell r="BI26">
            <v>0</v>
          </cell>
          <cell r="BJ26">
            <v>363.71185416666668</v>
          </cell>
          <cell r="BK26">
            <v>217.25072821712945</v>
          </cell>
          <cell r="BM26">
            <v>0</v>
          </cell>
          <cell r="BO26">
            <v>245.78207668252426</v>
          </cell>
          <cell r="BQ26">
            <v>269.55908333333332</v>
          </cell>
          <cell r="BR26">
            <v>269.76195000000001</v>
          </cell>
          <cell r="BS26">
            <v>247.93090776231463</v>
          </cell>
          <cell r="BT26">
            <v>465.72174999999987</v>
          </cell>
          <cell r="BX26">
            <v>250.78078865558413</v>
          </cell>
          <cell r="BY26">
            <v>234.20536565887832</v>
          </cell>
          <cell r="BZ26">
            <v>217.74315064555029</v>
          </cell>
          <cell r="CC26">
            <v>255.09414128880113</v>
          </cell>
          <cell r="CO26">
            <v>249.77137946287874</v>
          </cell>
          <cell r="CP26">
            <v>337.50589687974423</v>
          </cell>
          <cell r="CQ26">
            <v>247.59181562974427</v>
          </cell>
          <cell r="CR26">
            <v>440.66984044429472</v>
          </cell>
          <cell r="CS26">
            <v>410.42303333333331</v>
          </cell>
          <cell r="CT26">
            <v>1.8000000000000005</v>
          </cell>
        </row>
        <row r="27">
          <cell r="C27">
            <v>1.56175</v>
          </cell>
          <cell r="J27">
            <v>0.93550698329939574</v>
          </cell>
          <cell r="T27">
            <v>2</v>
          </cell>
          <cell r="U27">
            <v>204.36166666666668</v>
          </cell>
          <cell r="X27">
            <v>87</v>
          </cell>
          <cell r="Y27">
            <v>216.30375000000001</v>
          </cell>
          <cell r="AB27">
            <v>92</v>
          </cell>
          <cell r="AC27">
            <v>9.9416666666666664</v>
          </cell>
          <cell r="AH27">
            <v>191.16749999999999</v>
          </cell>
          <cell r="AM27">
            <v>241.78523230148332</v>
          </cell>
          <cell r="AN27">
            <v>1.8000000000000005</v>
          </cell>
          <cell r="AO27">
            <v>180.65733756781788</v>
          </cell>
          <cell r="AQ27">
            <v>166.96630999999999</v>
          </cell>
          <cell r="AR27">
            <v>179.43748617952926</v>
          </cell>
          <cell r="AU27">
            <v>188.14623900974996</v>
          </cell>
          <cell r="AY27">
            <v>5.5796105038864319</v>
          </cell>
          <cell r="AZ27">
            <v>1.1200044979151587E-2</v>
          </cell>
          <cell r="BA27">
            <v>1.8610524979151589E-2</v>
          </cell>
          <cell r="BB27">
            <v>2.4715000000000001E-2</v>
          </cell>
          <cell r="BD27">
            <v>185.83891091954027</v>
          </cell>
          <cell r="BE27">
            <v>161.69725357342966</v>
          </cell>
          <cell r="BF27">
            <v>209.1129133333333</v>
          </cell>
          <cell r="BI27">
            <v>0</v>
          </cell>
          <cell r="BJ27">
            <v>326.73583333333335</v>
          </cell>
          <cell r="BK27">
            <v>197.89853834200974</v>
          </cell>
          <cell r="BM27">
            <v>0</v>
          </cell>
          <cell r="BO27">
            <v>226.72780858224488</v>
          </cell>
          <cell r="BQ27">
            <v>257.26029166666666</v>
          </cell>
          <cell r="BR27">
            <v>256.61365416666666</v>
          </cell>
          <cell r="BS27">
            <v>228.62005453327893</v>
          </cell>
          <cell r="BT27">
            <v>456.07662500000009</v>
          </cell>
          <cell r="BX27">
            <v>226.95183662819304</v>
          </cell>
          <cell r="BY27">
            <v>213.34768164501907</v>
          </cell>
          <cell r="BZ27">
            <v>198.39734738522239</v>
          </cell>
          <cell r="CC27">
            <v>235.93471379367099</v>
          </cell>
          <cell r="CO27">
            <v>230.65245347356287</v>
          </cell>
          <cell r="CP27">
            <v>303.26512215516368</v>
          </cell>
          <cell r="CQ27">
            <v>232.89369048849707</v>
          </cell>
          <cell r="CR27">
            <v>397.01224782414602</v>
          </cell>
          <cell r="CS27">
            <v>396.55242500000003</v>
          </cell>
          <cell r="CT27">
            <v>1.8000000000000005</v>
          </cell>
        </row>
        <row r="28">
          <cell r="C28">
            <v>1.6529503623188404</v>
          </cell>
          <cell r="J28">
            <v>0.95830444146346183</v>
          </cell>
          <cell r="T28">
            <v>2</v>
          </cell>
          <cell r="U28">
            <v>180.8133333333333</v>
          </cell>
          <cell r="X28">
            <v>87</v>
          </cell>
          <cell r="Y28">
            <v>190.91475</v>
          </cell>
          <cell r="AB28">
            <v>92</v>
          </cell>
          <cell r="AC28">
            <v>9.9416666666666664</v>
          </cell>
          <cell r="AH28">
            <v>171.05083333333332</v>
          </cell>
          <cell r="AM28">
            <v>303.49142174016657</v>
          </cell>
          <cell r="AN28">
            <v>1.8000000000000005</v>
          </cell>
          <cell r="AO28">
            <v>161.60215694058488</v>
          </cell>
          <cell r="AQ28">
            <v>162.18059199999996</v>
          </cell>
          <cell r="AR28">
            <v>167.17877288587849</v>
          </cell>
          <cell r="AU28">
            <v>172.64555124149999</v>
          </cell>
          <cell r="AY28">
            <v>6.8023032952349398</v>
          </cell>
          <cell r="AZ28">
            <v>1.1374682303750612E-2</v>
          </cell>
          <cell r="BA28">
            <v>1.8785162303750613E-2</v>
          </cell>
          <cell r="BB28">
            <v>2.7469999999999998E-2</v>
          </cell>
          <cell r="BD28">
            <v>163.30194396551727</v>
          </cell>
          <cell r="BE28">
            <v>144.66134072602529</v>
          </cell>
          <cell r="BF28">
            <v>179.99011999999996</v>
          </cell>
          <cell r="BI28">
            <v>0</v>
          </cell>
          <cell r="BJ28">
            <v>288.41545666666667</v>
          </cell>
          <cell r="BK28">
            <v>173.74432577122445</v>
          </cell>
          <cell r="BM28">
            <v>184.19583333333335</v>
          </cell>
          <cell r="BO28">
            <v>198.24004454770264</v>
          </cell>
          <cell r="BQ28">
            <v>243.44000000000003</v>
          </cell>
          <cell r="BR28">
            <v>247.21839166666669</v>
          </cell>
          <cell r="BS28">
            <v>199.77799868127946</v>
          </cell>
          <cell r="BT28">
            <v>462.96599999999995</v>
          </cell>
          <cell r="BX28">
            <v>202.38325332648995</v>
          </cell>
          <cell r="BY28">
            <v>187.25260297569596</v>
          </cell>
          <cell r="BZ28">
            <v>169.50855979372017</v>
          </cell>
          <cell r="CC28">
            <v>206.02440749989304</v>
          </cell>
          <cell r="CO28">
            <v>201.49118251814502</v>
          </cell>
          <cell r="CP28">
            <v>261.13173616090177</v>
          </cell>
          <cell r="CQ28">
            <v>201.91183556090178</v>
          </cell>
          <cell r="CR28">
            <v>402.44820666701202</v>
          </cell>
          <cell r="CS28">
            <v>435.10280465250003</v>
          </cell>
          <cell r="CT28">
            <v>1.8000000000000005</v>
          </cell>
        </row>
        <row r="29">
          <cell r="C29">
            <v>1.6225000000000003</v>
          </cell>
          <cell r="J29">
            <v>0.97914467239069702</v>
          </cell>
          <cell r="T29">
            <v>2</v>
          </cell>
          <cell r="U29">
            <v>170.10416666666666</v>
          </cell>
          <cell r="X29">
            <v>87</v>
          </cell>
          <cell r="Y29">
            <v>187.46324999999999</v>
          </cell>
          <cell r="AB29">
            <v>93</v>
          </cell>
          <cell r="AC29">
            <v>10.452035886818495</v>
          </cell>
          <cell r="AH29">
            <v>160.2825</v>
          </cell>
          <cell r="AM29">
            <v>263.73516538674994</v>
          </cell>
          <cell r="AN29">
            <v>1.8000000000000005</v>
          </cell>
          <cell r="AO29">
            <v>146.92669048564247</v>
          </cell>
          <cell r="AQ29">
            <v>156.40882599999998</v>
          </cell>
          <cell r="AR29">
            <v>158.85684530651341</v>
          </cell>
          <cell r="AU29">
            <v>162.7684097145</v>
          </cell>
          <cell r="AY29">
            <v>6.182072149966281</v>
          </cell>
          <cell r="AZ29">
            <v>1.1204908899337408E-2</v>
          </cell>
          <cell r="BA29">
            <v>1.8615388899337407E-2</v>
          </cell>
          <cell r="BB29">
            <v>2.5694999999999999E-2</v>
          </cell>
          <cell r="BD29">
            <v>150.39426436781608</v>
          </cell>
          <cell r="BE29">
            <v>116.40959691936852</v>
          </cell>
          <cell r="BF29">
            <v>185.27474999999995</v>
          </cell>
          <cell r="BI29">
            <v>0</v>
          </cell>
          <cell r="BJ29">
            <v>322.22139166666665</v>
          </cell>
          <cell r="BK29">
            <v>169.49082474392964</v>
          </cell>
          <cell r="BM29">
            <v>240.58541666666665</v>
          </cell>
          <cell r="BO29">
            <v>200.37030969083733</v>
          </cell>
          <cell r="BQ29">
            <v>289.59216666666663</v>
          </cell>
          <cell r="BR29">
            <v>300.35677916666663</v>
          </cell>
          <cell r="BS29">
            <v>201.90945978626652</v>
          </cell>
          <cell r="BT29">
            <v>531.85975000000008</v>
          </cell>
          <cell r="BX29">
            <v>189.97299299032014</v>
          </cell>
          <cell r="BY29">
            <v>182.75569573906046</v>
          </cell>
          <cell r="BZ29">
            <v>171.63875221140879</v>
          </cell>
          <cell r="CC29">
            <v>209.8730778809543</v>
          </cell>
          <cell r="CO29">
            <v>204.41253354873575</v>
          </cell>
          <cell r="CP29">
            <v>287.97855452945424</v>
          </cell>
          <cell r="CQ29">
            <v>219.93931052945427</v>
          </cell>
          <cell r="CR29">
            <v>471.44027508155494</v>
          </cell>
          <cell r="CS29">
            <v>646.42794350833321</v>
          </cell>
          <cell r="CT29">
            <v>1.8000000000000005</v>
          </cell>
        </row>
        <row r="30">
          <cell r="C30">
            <v>1.4275833333333334</v>
          </cell>
          <cell r="J30">
            <v>1</v>
          </cell>
          <cell r="T30">
            <v>2</v>
          </cell>
          <cell r="U30">
            <v>180.66541666666669</v>
          </cell>
          <cell r="X30">
            <v>87</v>
          </cell>
          <cell r="Y30">
            <v>195.77025</v>
          </cell>
          <cell r="AB30">
            <v>93</v>
          </cell>
          <cell r="AC30">
            <v>10.503272179130303</v>
          </cell>
          <cell r="AH30">
            <v>168.71374999999998</v>
          </cell>
          <cell r="AM30">
            <v>227.56257157786661</v>
          </cell>
          <cell r="AN30">
            <v>1.8000000000000005</v>
          </cell>
          <cell r="AO30">
            <v>162.11988884477964</v>
          </cell>
          <cell r="AQ30">
            <v>166.88992599999992</v>
          </cell>
          <cell r="AR30">
            <v>173.50063232074442</v>
          </cell>
          <cell r="AU30">
            <v>177.05158524150002</v>
          </cell>
          <cell r="AY30">
            <v>5.4445905545857629</v>
          </cell>
          <cell r="AZ30">
            <v>1.1954798064000001E-2</v>
          </cell>
          <cell r="BA30">
            <v>1.9365278063999999E-2</v>
          </cell>
          <cell r="BB30">
            <v>2.4080000000000001E-2</v>
          </cell>
          <cell r="BD30">
            <v>161.88605862068968</v>
          </cell>
          <cell r="BE30">
            <v>135.59075255750446</v>
          </cell>
          <cell r="BF30">
            <v>165.3192783333333</v>
          </cell>
          <cell r="BI30">
            <v>0</v>
          </cell>
          <cell r="BJ30">
            <v>280.61619749999994</v>
          </cell>
          <cell r="BK30">
            <v>176.271459115531</v>
          </cell>
          <cell r="BM30">
            <v>231.6840277777778</v>
          </cell>
          <cell r="BO30">
            <v>204.24883334615811</v>
          </cell>
          <cell r="BQ30">
            <v>313.93616666666662</v>
          </cell>
          <cell r="BR30">
            <v>305.61018055555564</v>
          </cell>
          <cell r="BS30">
            <v>205.75144723325934</v>
          </cell>
          <cell r="BT30">
            <v>807.43475000000001</v>
          </cell>
          <cell r="BX30">
            <v>203.41991022164584</v>
          </cell>
          <cell r="BY30">
            <v>189.98680266536689</v>
          </cell>
          <cell r="BZ30">
            <v>175.47114044623834</v>
          </cell>
          <cell r="CC30">
            <v>212.95268006419693</v>
          </cell>
          <cell r="CO30">
            <v>207.87820030954035</v>
          </cell>
          <cell r="CP30">
            <v>257.73615928092448</v>
          </cell>
          <cell r="CQ30">
            <v>211.53933086425786</v>
          </cell>
          <cell r="CR30">
            <v>747.06749382663804</v>
          </cell>
          <cell r="CS30">
            <v>1397.1707002611113</v>
          </cell>
          <cell r="CT30">
            <v>1.8000000000000005</v>
          </cell>
        </row>
        <row r="31">
          <cell r="C31">
            <v>1.5045833333333334</v>
          </cell>
          <cell r="J31">
            <v>1.0182508400811707</v>
          </cell>
          <cell r="T31">
            <v>2</v>
          </cell>
          <cell r="U31">
            <v>211.16583333333332</v>
          </cell>
          <cell r="X31">
            <v>87</v>
          </cell>
          <cell r="Y31">
            <v>222.82650000000001</v>
          </cell>
          <cell r="AB31">
            <v>93</v>
          </cell>
          <cell r="AC31">
            <v>10.348856970324361</v>
          </cell>
          <cell r="AH31">
            <v>199.53958333333333</v>
          </cell>
          <cell r="AM31">
            <v>322.19366064444995</v>
          </cell>
          <cell r="AN31">
            <v>1.8000000000000005</v>
          </cell>
          <cell r="AO31">
            <v>200.79346982702558</v>
          </cell>
          <cell r="AQ31">
            <v>219.92058486668745</v>
          </cell>
          <cell r="AR31">
            <v>213.93725584477897</v>
          </cell>
          <cell r="AU31">
            <v>224.3082786650036</v>
          </cell>
          <cell r="AY31">
            <v>7.0118787002775127</v>
          </cell>
          <cell r="AZ31">
            <v>1.2895444838559901E-2</v>
          </cell>
          <cell r="BA31">
            <v>2.0305924838559902E-2</v>
          </cell>
          <cell r="BB31">
            <v>2.8304999999999997E-2</v>
          </cell>
          <cell r="BD31">
            <v>203.91599741379312</v>
          </cell>
          <cell r="BE31">
            <v>178.57147848648856</v>
          </cell>
          <cell r="BF31">
            <v>189.77762999999993</v>
          </cell>
          <cell r="BI31">
            <v>0</v>
          </cell>
          <cell r="BJ31">
            <v>297.24979500000001</v>
          </cell>
          <cell r="BK31">
            <v>197.97150626228961</v>
          </cell>
          <cell r="BM31">
            <v>237.18333333333337</v>
          </cell>
          <cell r="BO31">
            <v>221.88118866782179</v>
          </cell>
          <cell r="BQ31">
            <v>251.55466666666669</v>
          </cell>
          <cell r="BR31">
            <v>251.16161249999996</v>
          </cell>
          <cell r="BS31">
            <v>223.33833315468164</v>
          </cell>
          <cell r="BT31">
            <v>642.08974999999987</v>
          </cell>
          <cell r="BX31">
            <v>240.07359254257463</v>
          </cell>
          <cell r="BY31">
            <v>213.20983497798852</v>
          </cell>
          <cell r="BZ31">
            <v>193.03710010210611</v>
          </cell>
          <cell r="CC31">
            <v>229.48231288230076</v>
          </cell>
          <cell r="CO31">
            <v>224.87326734311011</v>
          </cell>
          <cell r="CP31">
            <v>260.23840418379194</v>
          </cell>
          <cell r="CQ31">
            <v>211.99594255045864</v>
          </cell>
          <cell r="CR31">
            <v>579.85286663795353</v>
          </cell>
          <cell r="CS31">
            <v>512.60138830649998</v>
          </cell>
          <cell r="CT31">
            <v>1.8000000000000005</v>
          </cell>
        </row>
        <row r="32">
          <cell r="C32">
            <v>1.73325</v>
          </cell>
          <cell r="J32">
            <v>1.0356851020596309</v>
          </cell>
          <cell r="T32">
            <v>2</v>
          </cell>
          <cell r="U32">
            <v>207.85249999999996</v>
          </cell>
          <cell r="X32">
            <v>87</v>
          </cell>
          <cell r="Y32">
            <v>219.17025000000001</v>
          </cell>
          <cell r="AB32">
            <v>93</v>
          </cell>
          <cell r="AC32">
            <v>10.52851353928299</v>
          </cell>
          <cell r="AH32">
            <v>194.36249999999998</v>
          </cell>
          <cell r="AM32">
            <v>349.68547187894137</v>
          </cell>
          <cell r="AN32">
            <v>1.8000000000000005</v>
          </cell>
          <cell r="AO32">
            <v>191.20623705211617</v>
          </cell>
          <cell r="AQ32">
            <v>194.94227918197996</v>
          </cell>
          <cell r="AR32">
            <v>199.08649452475436</v>
          </cell>
          <cell r="AU32">
            <v>204.37329992891321</v>
          </cell>
          <cell r="AY32">
            <v>7.565954960988261</v>
          </cell>
          <cell r="AZ32">
            <v>1.3180987431428362E-2</v>
          </cell>
          <cell r="BA32">
            <v>2.0591467431428357E-2</v>
          </cell>
          <cell r="BB32">
            <v>2.9532428571428571E-2</v>
          </cell>
          <cell r="BD32">
            <v>195.53233430971423</v>
          </cell>
          <cell r="BE32">
            <v>177.49334579568441</v>
          </cell>
          <cell r="BF32">
            <v>191.15350999999998</v>
          </cell>
          <cell r="BI32">
            <v>0</v>
          </cell>
          <cell r="BJ32">
            <v>300.68675666666672</v>
          </cell>
          <cell r="BK32">
            <v>196.24808617507188</v>
          </cell>
          <cell r="BM32">
            <v>248.83750000000001</v>
          </cell>
          <cell r="BO32">
            <v>219.88878534123663</v>
          </cell>
          <cell r="BQ32">
            <v>262.20516666666663</v>
          </cell>
          <cell r="BR32">
            <v>260.65830833333337</v>
          </cell>
          <cell r="BS32">
            <v>221.50204802422104</v>
          </cell>
          <cell r="BT32">
            <v>473.98900000000009</v>
          </cell>
          <cell r="BX32">
            <v>234.82853905101544</v>
          </cell>
          <cell r="BY32">
            <v>211.41714823322627</v>
          </cell>
          <cell r="BZ32">
            <v>191.23160744711092</v>
          </cell>
          <cell r="CC32">
            <v>227.51540249728609</v>
          </cell>
          <cell r="CO32">
            <v>222.97949149046846</v>
          </cell>
          <cell r="CP32">
            <v>266.10141670345291</v>
          </cell>
          <cell r="CQ32">
            <v>228.39358593678628</v>
          </cell>
          <cell r="CR32">
            <v>410.9223755267422</v>
          </cell>
          <cell r="CS32">
            <v>455.77107750340139</v>
          </cell>
          <cell r="CT32">
            <v>1.8000000000000005</v>
          </cell>
        </row>
        <row r="33">
          <cell r="C33">
            <v>1.7592499999999998</v>
          </cell>
          <cell r="J33">
            <v>1.0469231025211398</v>
          </cell>
          <cell r="T33">
            <v>2</v>
          </cell>
          <cell r="U33">
            <v>147.08833333333331</v>
          </cell>
          <cell r="X33">
            <v>87</v>
          </cell>
          <cell r="Y33">
            <v>160.75799999999995</v>
          </cell>
          <cell r="AB33">
            <v>93</v>
          </cell>
          <cell r="AC33">
            <v>10.534423179160022</v>
          </cell>
          <cell r="AH33">
            <v>136.97083333333333</v>
          </cell>
          <cell r="AM33">
            <v>290.6084166860993</v>
          </cell>
          <cell r="AN33">
            <v>1.8000000000000005</v>
          </cell>
          <cell r="AO33">
            <v>135.54356451234909</v>
          </cell>
          <cell r="AQ33">
            <v>135.90946269936202</v>
          </cell>
          <cell r="AR33">
            <v>140.71574063118143</v>
          </cell>
          <cell r="AU33">
            <v>142.29399818848455</v>
          </cell>
          <cell r="AY33">
            <v>6.6011340787404782</v>
          </cell>
          <cell r="AZ33">
            <v>1.2220294446367483E-2</v>
          </cell>
          <cell r="BA33">
            <v>1.9630774446367481E-2</v>
          </cell>
          <cell r="BB33">
            <v>2.689481168831169E-2</v>
          </cell>
          <cell r="BD33">
            <v>201.33446149425288</v>
          </cell>
          <cell r="BE33">
            <v>105.44522043060977</v>
          </cell>
          <cell r="BF33">
            <v>134.54438666666667</v>
          </cell>
          <cell r="BI33">
            <v>0</v>
          </cell>
          <cell r="BJ33">
            <v>233.62110916666666</v>
          </cell>
          <cell r="BK33">
            <v>144.96071088577477</v>
          </cell>
          <cell r="BM33">
            <v>179.55629791666669</v>
          </cell>
          <cell r="BO33">
            <v>169.68663636173991</v>
          </cell>
          <cell r="BQ33">
            <v>193.23049999999998</v>
          </cell>
          <cell r="BR33">
            <v>188.41875625</v>
          </cell>
          <cell r="BS33">
            <v>170.94392400652214</v>
          </cell>
          <cell r="BT33">
            <v>359.62537499999991</v>
          </cell>
          <cell r="BX33">
            <v>165.2236670848034</v>
          </cell>
          <cell r="BY33">
            <v>156.26586195499178</v>
          </cell>
          <cell r="BZ33">
            <v>140.64166222456106</v>
          </cell>
          <cell r="CC33">
            <v>177.32179311450739</v>
          </cell>
          <cell r="CO33">
            <v>172.89493727222575</v>
          </cell>
          <cell r="CP33">
            <v>210.72687136238414</v>
          </cell>
          <cell r="CQ33">
            <v>158.8471630040508</v>
          </cell>
          <cell r="CR33">
            <v>286.06483940903365</v>
          </cell>
          <cell r="CS33">
            <v>274.10760166666665</v>
          </cell>
          <cell r="CT33">
            <v>1.8000000000000005</v>
          </cell>
        </row>
        <row r="34">
          <cell r="C34">
            <v>1.8354456993251784</v>
          </cell>
          <cell r="J34">
            <v>1.0629453111790641</v>
          </cell>
          <cell r="T34">
            <v>2</v>
          </cell>
          <cell r="U34">
            <v>184.24499999999998</v>
          </cell>
          <cell r="X34">
            <v>87</v>
          </cell>
          <cell r="Y34">
            <v>196.67699999999999</v>
          </cell>
          <cell r="AB34">
            <v>93</v>
          </cell>
          <cell r="AC34">
            <v>10.524722131415496</v>
          </cell>
          <cell r="AH34">
            <v>171.37625</v>
          </cell>
          <cell r="AM34">
            <v>318.75158476741268</v>
          </cell>
          <cell r="AN34">
            <v>1.8000000000000005</v>
          </cell>
          <cell r="AO34">
            <v>170.63734743068883</v>
          </cell>
          <cell r="AQ34">
            <v>177.25422337303237</v>
          </cell>
          <cell r="AR34">
            <v>185.66718647894641</v>
          </cell>
          <cell r="AU34">
            <v>185.65745719842383</v>
          </cell>
          <cell r="AY34">
            <v>7.1350777058821491</v>
          </cell>
          <cell r="AZ34">
            <v>1.1957423563997677E-2</v>
          </cell>
          <cell r="BA34">
            <v>1.9367903563997677E-2</v>
          </cell>
          <cell r="BB34">
            <v>2.8151321428571432E-2</v>
          </cell>
          <cell r="BD34">
            <v>180.44777701149428</v>
          </cell>
          <cell r="BE34">
            <v>148.55866321085745</v>
          </cell>
          <cell r="BF34">
            <v>158.76821333333331</v>
          </cell>
          <cell r="BI34">
            <v>0</v>
          </cell>
          <cell r="BJ34">
            <v>261.54829333333333</v>
          </cell>
          <cell r="BK34">
            <v>175.87883862141902</v>
          </cell>
          <cell r="BM34">
            <v>207.91555083333333</v>
          </cell>
          <cell r="BO34">
            <v>199.98557784620337</v>
          </cell>
          <cell r="BQ34">
            <v>232.53591666666668</v>
          </cell>
          <cell r="BR34">
            <v>240.96756250000001</v>
          </cell>
          <cell r="BS34">
            <v>201.33059935793031</v>
          </cell>
          <cell r="BT34">
            <v>381.67137500000007</v>
          </cell>
          <cell r="BX34">
            <v>209.56581190500458</v>
          </cell>
          <cell r="BY34">
            <v>189.4655627967054</v>
          </cell>
          <cell r="BZ34">
            <v>171.02360937805781</v>
          </cell>
          <cell r="CC34">
            <v>207.54381314815717</v>
          </cell>
          <cell r="CO34">
            <v>203.02800329908686</v>
          </cell>
          <cell r="CP34">
            <v>227.53215538746613</v>
          </cell>
          <cell r="CQ34">
            <v>194.5063375041328</v>
          </cell>
          <cell r="CR34">
            <v>307.35645529695392</v>
          </cell>
          <cell r="CS34">
            <v>349.94350666666668</v>
          </cell>
          <cell r="CT34">
            <v>1.8000000000000005</v>
          </cell>
        </row>
        <row r="35">
          <cell r="C35">
            <v>2.1255394555177372</v>
          </cell>
          <cell r="J35">
            <v>1.0871303496216984</v>
          </cell>
          <cell r="T35">
            <v>2.5</v>
          </cell>
          <cell r="U35">
            <v>308.80325485619932</v>
          </cell>
          <cell r="X35">
            <v>87</v>
          </cell>
          <cell r="Y35">
            <v>318.22671063033073</v>
          </cell>
          <cell r="AB35">
            <v>93</v>
          </cell>
          <cell r="AC35">
            <v>10.131818181818183</v>
          </cell>
          <cell r="AH35">
            <v>278.79333333333329</v>
          </cell>
          <cell r="AM35">
            <v>534.54086497687729</v>
          </cell>
          <cell r="AN35">
            <v>1.8000000000000005</v>
          </cell>
          <cell r="AO35">
            <v>291.46339341071189</v>
          </cell>
          <cell r="AQ35">
            <v>301.22351877427008</v>
          </cell>
          <cell r="AR35">
            <v>301.3443541733983</v>
          </cell>
          <cell r="AU35">
            <v>307.0745116864386</v>
          </cell>
          <cell r="AY35">
            <v>11.212679520311886</v>
          </cell>
          <cell r="AZ35">
            <v>1.356058035737494E-2</v>
          </cell>
          <cell r="BA35">
            <v>2.0971060357374935E-2</v>
          </cell>
          <cell r="BB35">
            <v>3.7785678571428567E-2</v>
          </cell>
          <cell r="BD35">
            <v>306.78006427255121</v>
          </cell>
          <cell r="BE35">
            <v>287.11519614127729</v>
          </cell>
          <cell r="BF35">
            <v>285.15769486231017</v>
          </cell>
          <cell r="BI35">
            <v>0</v>
          </cell>
          <cell r="BJ35">
            <v>411.55246499999998</v>
          </cell>
          <cell r="BK35">
            <v>280.88800478940601</v>
          </cell>
          <cell r="BM35">
            <v>312.21119249999998</v>
          </cell>
          <cell r="BO35">
            <v>305.31787324555711</v>
          </cell>
          <cell r="BQ35">
            <v>324.84025000000003</v>
          </cell>
          <cell r="BR35">
            <v>327.2226654166667</v>
          </cell>
          <cell r="BS35">
            <v>307.43568436163014</v>
          </cell>
          <cell r="BT35">
            <v>509.81375000000008</v>
          </cell>
          <cell r="BX35">
            <v>348.79521471975175</v>
          </cell>
          <cell r="BY35">
            <v>302.42906680117289</v>
          </cell>
          <cell r="BZ35">
            <v>277.2003363663473</v>
          </cell>
          <cell r="CC35">
            <v>313.57341360566613</v>
          </cell>
          <cell r="CO35">
            <v>308.46013310605412</v>
          </cell>
          <cell r="CP35">
            <v>367.14940321405248</v>
          </cell>
          <cell r="CQ35">
            <v>283.96173816405252</v>
          </cell>
          <cell r="CR35">
            <v>427.45537882421451</v>
          </cell>
          <cell r="CS35">
            <v>427.68321416666663</v>
          </cell>
          <cell r="CT35">
            <v>1.8000000000000005</v>
          </cell>
        </row>
        <row r="36">
          <cell r="C36">
            <v>0</v>
          </cell>
          <cell r="J36">
            <v>1.1119064503583096</v>
          </cell>
          <cell r="T36">
            <v>2.5</v>
          </cell>
          <cell r="U36">
            <v>275.9553523972254</v>
          </cell>
          <cell r="X36">
            <v>87</v>
          </cell>
          <cell r="Y36">
            <v>289.80965651468097</v>
          </cell>
          <cell r="AB36">
            <v>93</v>
          </cell>
          <cell r="AC36">
            <v>10.147724672352815</v>
          </cell>
          <cell r="AH36">
            <v>239.98000000000002</v>
          </cell>
          <cell r="AM36">
            <v>558.09464703575759</v>
          </cell>
          <cell r="AN36">
            <v>1.8000000000000005</v>
          </cell>
          <cell r="AO36">
            <v>235.25267523493775</v>
          </cell>
          <cell r="AQ36">
            <v>244.08874359601703</v>
          </cell>
          <cell r="AR36">
            <v>243.32359641100948</v>
          </cell>
          <cell r="AU36">
            <v>251.62038718004101</v>
          </cell>
          <cell r="AY36">
            <v>11.300055974213043</v>
          </cell>
          <cell r="AZ36">
            <v>1.3671211869170169E-2</v>
          </cell>
          <cell r="BA36">
            <v>2.1081691869170166E-2</v>
          </cell>
          <cell r="BB36">
            <v>3.8837285714285706E-2</v>
          </cell>
          <cell r="BD36">
            <v>264.51627731481477</v>
          </cell>
          <cell r="BE36">
            <v>238.61871552896602</v>
          </cell>
          <cell r="BF36">
            <v>223.02913042281907</v>
          </cell>
          <cell r="BI36">
            <v>0</v>
          </cell>
          <cell r="BJ36">
            <v>292.15670666666671</v>
          </cell>
          <cell r="BK36">
            <v>259.32542080007306</v>
          </cell>
          <cell r="BM36">
            <v>281.31604458333334</v>
          </cell>
          <cell r="BO36">
            <v>289.52812963928358</v>
          </cell>
          <cell r="BQ36">
            <v>311.40033333333338</v>
          </cell>
          <cell r="BR36">
            <v>315.17492125000001</v>
          </cell>
          <cell r="BS36">
            <v>291.91880773777825</v>
          </cell>
          <cell r="BT36">
            <v>537.37124999999992</v>
          </cell>
          <cell r="BX36">
            <v>306.37446288695077</v>
          </cell>
          <cell r="BY36">
            <v>279.45748360419196</v>
          </cell>
          <cell r="BZ36">
            <v>261.74591023152556</v>
          </cell>
          <cell r="CC36">
            <v>299.49217868416412</v>
          </cell>
          <cell r="CO36">
            <v>293.6899560137889</v>
          </cell>
          <cell r="CP36">
            <v>262.03063931748449</v>
          </cell>
          <cell r="CQ36">
            <v>249.2904065674845</v>
          </cell>
          <cell r="CR36">
            <v>450.99687164195706</v>
          </cell>
          <cell r="CS36">
            <v>414.97211332942334</v>
          </cell>
          <cell r="CT36">
            <v>1.8000000000000005</v>
          </cell>
        </row>
        <row r="37">
          <cell r="C37">
            <v>0</v>
          </cell>
          <cell r="J37">
            <v>1.1289762916515917</v>
          </cell>
          <cell r="T37">
            <v>2.5</v>
          </cell>
          <cell r="U37">
            <v>261.23075047348482</v>
          </cell>
          <cell r="X37">
            <v>87</v>
          </cell>
          <cell r="Y37">
            <v>275.39140909090906</v>
          </cell>
          <cell r="AB37">
            <v>93</v>
          </cell>
          <cell r="AC37">
            <v>10.012443639291462</v>
          </cell>
          <cell r="AH37">
            <v>241.07458333333332</v>
          </cell>
          <cell r="AM37">
            <v>448.12340247441625</v>
          </cell>
          <cell r="AN37">
            <v>1.8000000000000005</v>
          </cell>
          <cell r="AO37">
            <v>229.64268863843847</v>
          </cell>
          <cell r="AQ37">
            <v>213.05384066725605</v>
          </cell>
          <cell r="AR37">
            <v>226.27161425672659</v>
          </cell>
          <cell r="AU37">
            <v>231.15797565416176</v>
          </cell>
          <cell r="AY37">
            <v>9.2975184180792265</v>
          </cell>
          <cell r="AZ37">
            <v>1.2797554266233619E-2</v>
          </cell>
          <cell r="BA37">
            <v>2.0208034266233618E-2</v>
          </cell>
          <cell r="BB37">
            <v>3.392739285714285E-2</v>
          </cell>
          <cell r="BD37">
            <v>254.25225239463603</v>
          </cell>
          <cell r="BE37">
            <v>223.2314063914711</v>
          </cell>
          <cell r="BF37">
            <v>240.00249127840905</v>
          </cell>
          <cell r="BI37">
            <v>0</v>
          </cell>
          <cell r="BJ37">
            <v>370.91999583333336</v>
          </cell>
          <cell r="BK37">
            <v>247.72010950858575</v>
          </cell>
          <cell r="BM37">
            <v>290.09993437499998</v>
          </cell>
          <cell r="BO37">
            <v>277.93216970061383</v>
          </cell>
          <cell r="BQ37">
            <v>297.70683333333335</v>
          </cell>
          <cell r="BR37">
            <v>305.06582166666675</v>
          </cell>
          <cell r="BS37">
            <v>280.2927564532983</v>
          </cell>
          <cell r="BT37">
            <v>462.96599999999995</v>
          </cell>
          <cell r="BX37">
            <v>289.89081774890116</v>
          </cell>
          <cell r="BY37">
            <v>266.99452907863252</v>
          </cell>
          <cell r="BZ37">
            <v>250.12232489142409</v>
          </cell>
          <cell r="CC37">
            <v>287.8667284189973</v>
          </cell>
          <cell r="CO37">
            <v>282.13163853497423</v>
          </cell>
          <cell r="CP37">
            <v>317.12304375319087</v>
          </cell>
          <cell r="CQ37">
            <v>263.96923208652419</v>
          </cell>
          <cell r="CR37">
            <v>385.29411786614656</v>
          </cell>
          <cell r="CS37">
            <v>409.10027333333329</v>
          </cell>
          <cell r="CT37">
            <v>1.8000000000000005</v>
          </cell>
        </row>
        <row r="38">
          <cell r="C38">
            <v>0</v>
          </cell>
          <cell r="J38">
            <v>1.1514876596899273</v>
          </cell>
          <cell r="T38">
            <v>2.5</v>
          </cell>
          <cell r="U38">
            <v>314.08001476821784</v>
          </cell>
          <cell r="X38">
            <v>87</v>
          </cell>
          <cell r="Y38">
            <v>328.80513798701298</v>
          </cell>
          <cell r="AB38">
            <v>93</v>
          </cell>
          <cell r="AC38">
            <v>10.064215793105953</v>
          </cell>
          <cell r="AH38">
            <v>292.10583333333335</v>
          </cell>
          <cell r="AM38">
            <v>705.02161166292365</v>
          </cell>
          <cell r="AN38">
            <v>1.8000000000000005</v>
          </cell>
          <cell r="AO38">
            <v>290.32143977913967</v>
          </cell>
          <cell r="AQ38">
            <v>297.52097344006421</v>
          </cell>
          <cell r="AR38">
            <v>303.11246392524987</v>
          </cell>
          <cell r="AU38">
            <v>308.4561848710955</v>
          </cell>
          <cell r="AY38">
            <v>13.757703945568805</v>
          </cell>
          <cell r="AZ38">
            <v>1.525999910314914E-2</v>
          </cell>
          <cell r="BA38">
            <v>2.2670479103149139E-2</v>
          </cell>
          <cell r="BB38">
            <v>4.5397142857142851E-2</v>
          </cell>
          <cell r="BD38">
            <v>315.56505028735637</v>
          </cell>
          <cell r="BE38">
            <v>275.14648317760702</v>
          </cell>
          <cell r="BF38">
            <v>311.7116996360931</v>
          </cell>
          <cell r="BI38">
            <v>0</v>
          </cell>
          <cell r="BJ38">
            <v>468.41198249999997</v>
          </cell>
          <cell r="BK38">
            <v>292.58892091903994</v>
          </cell>
          <cell r="BM38">
            <v>374.39724739583329</v>
          </cell>
          <cell r="BO38">
            <v>324.8369101807848</v>
          </cell>
          <cell r="BQ38">
            <v>400.66166666666663</v>
          </cell>
          <cell r="BR38">
            <v>408.66982833333333</v>
          </cell>
          <cell r="BS38">
            <v>327.16734279651547</v>
          </cell>
          <cell r="BT38">
            <v>626.47383333333335</v>
          </cell>
          <cell r="BX38">
            <v>354.41656109470404</v>
          </cell>
          <cell r="BY38">
            <v>315.14515700184785</v>
          </cell>
          <cell r="BZ38">
            <v>296.9583410569939</v>
          </cell>
          <cell r="CC38">
            <v>335.35072962685229</v>
          </cell>
          <cell r="CO38">
            <v>329.02562227378809</v>
          </cell>
          <cell r="CP38">
            <v>409.22167741747063</v>
          </cell>
          <cell r="CQ38">
            <v>348.82934156747069</v>
          </cell>
          <cell r="CR38">
            <v>529.98586718586398</v>
          </cell>
          <cell r="CS38">
            <v>586.05616666666663</v>
          </cell>
          <cell r="CT38">
            <v>1.8000000000000005</v>
          </cell>
        </row>
        <row r="39">
          <cell r="C39">
            <v>0</v>
          </cell>
          <cell r="J39">
            <v>1.183152539002952</v>
          </cell>
          <cell r="T39">
            <v>2.5</v>
          </cell>
          <cell r="U39">
            <v>417.73979694401311</v>
          </cell>
          <cell r="X39">
            <v>87</v>
          </cell>
          <cell r="Y39">
            <v>434.12885647233202</v>
          </cell>
          <cell r="AB39">
            <v>93</v>
          </cell>
          <cell r="AC39">
            <v>10.006974617043268</v>
          </cell>
          <cell r="AH39">
            <v>396.53500000000003</v>
          </cell>
          <cell r="AM39">
            <v>782.98547019872649</v>
          </cell>
          <cell r="AN39">
            <v>1.8000000000000005</v>
          </cell>
          <cell r="AO39">
            <v>396.16097279067935</v>
          </cell>
          <cell r="AQ39">
            <v>384.32823570400797</v>
          </cell>
          <cell r="AR39">
            <v>396.03959832287393</v>
          </cell>
          <cell r="AU39">
            <v>397.58496847883731</v>
          </cell>
          <cell r="AY39">
            <v>15.124698510694644</v>
          </cell>
          <cell r="AZ39">
            <v>1.6827195561984351E-2</v>
          </cell>
          <cell r="BA39">
            <v>2.4237675561984352E-2</v>
          </cell>
          <cell r="BB39">
            <v>4.8878000000000005E-2</v>
          </cell>
          <cell r="BD39">
            <v>430.7395626436782</v>
          </cell>
          <cell r="BE39">
            <v>377.31566704929679</v>
          </cell>
          <cell r="BF39">
            <v>534.05170784780023</v>
          </cell>
          <cell r="BI39">
            <v>0</v>
          </cell>
          <cell r="BJ39">
            <v>877.12858000000006</v>
          </cell>
          <cell r="BK39">
            <v>386.06290758623089</v>
          </cell>
          <cell r="BM39">
            <v>572.1285350833333</v>
          </cell>
          <cell r="BO39">
            <v>424.61687439934599</v>
          </cell>
          <cell r="BQ39">
            <v>552.30450000000008</v>
          </cell>
          <cell r="BR39">
            <v>568.32589500000006</v>
          </cell>
          <cell r="BS39">
            <v>427.7517712252689</v>
          </cell>
          <cell r="BT39">
            <v>814.32412500000009</v>
          </cell>
          <cell r="BX39">
            <v>470.34466817972907</v>
          </cell>
          <cell r="BY39">
            <v>415.80644606362767</v>
          </cell>
          <cell r="BZ39">
            <v>397.62426907515737</v>
          </cell>
          <cell r="CC39">
            <v>437.44975458482287</v>
          </cell>
          <cell r="CO39">
            <v>429.70977425646691</v>
          </cell>
          <cell r="CP39">
            <v>798.34120230214978</v>
          </cell>
          <cell r="CQ39">
            <v>541.41821666464978</v>
          </cell>
          <cell r="CR39">
            <v>696.30101855677469</v>
          </cell>
          <cell r="CS39">
            <v>763.89390000000003</v>
          </cell>
          <cell r="CT39">
            <v>1.8000000000000005</v>
          </cell>
        </row>
        <row r="40">
          <cell r="C40">
            <v>0</v>
          </cell>
          <cell r="J40">
            <v>1.2212180510453527</v>
          </cell>
          <cell r="T40">
            <v>2.5</v>
          </cell>
          <cell r="U40">
            <v>574.76889953403077</v>
          </cell>
          <cell r="X40">
            <v>87</v>
          </cell>
          <cell r="Y40">
            <v>603.82832216967813</v>
          </cell>
          <cell r="AB40">
            <v>93</v>
          </cell>
          <cell r="AC40">
            <v>10.202306243210133</v>
          </cell>
          <cell r="AH40">
            <v>530.78416666666669</v>
          </cell>
          <cell r="AM40">
            <v>1084.320295014772</v>
          </cell>
          <cell r="AN40">
            <v>1.8999999999999997</v>
          </cell>
          <cell r="AO40">
            <v>500.10442527813933</v>
          </cell>
          <cell r="AQ40">
            <v>474.00319043443579</v>
          </cell>
          <cell r="AR40">
            <v>493.88499102072132</v>
          </cell>
          <cell r="AU40">
            <v>503.13905495576222</v>
          </cell>
          <cell r="AY40">
            <v>20.58762255455477</v>
          </cell>
          <cell r="AZ40">
            <v>2.0439007708902689E-2</v>
          </cell>
          <cell r="BA40">
            <v>2.7849487708902689E-2</v>
          </cell>
          <cell r="BB40">
            <v>6.2331714285714296E-2</v>
          </cell>
          <cell r="BD40">
            <v>589.80968821839087</v>
          </cell>
          <cell r="BE40">
            <v>500.69375676698934</v>
          </cell>
          <cell r="BF40">
            <v>619.44006107204177</v>
          </cell>
          <cell r="BI40">
            <v>0</v>
          </cell>
          <cell r="BJ40">
            <v>850.4085725000001</v>
          </cell>
          <cell r="BK40">
            <v>544.73780205976107</v>
          </cell>
          <cell r="BM40">
            <v>643.26507187499999</v>
          </cell>
          <cell r="BO40">
            <v>608.43305596457253</v>
          </cell>
          <cell r="BQ40">
            <v>658.30233333333342</v>
          </cell>
          <cell r="BR40">
            <v>681.07411666666678</v>
          </cell>
          <cell r="BS40">
            <v>613.67819134548506</v>
          </cell>
          <cell r="BT40">
            <v>995.7443333333332</v>
          </cell>
          <cell r="BX40">
            <v>639.07596646741115</v>
          </cell>
          <cell r="BY40">
            <v>587.11442115028547</v>
          </cell>
          <cell r="BZ40">
            <v>583.81911985286149</v>
          </cell>
          <cell r="CC40">
            <v>629.57432998480203</v>
          </cell>
          <cell r="CO40">
            <v>617.38024122961804</v>
          </cell>
          <cell r="CP40">
            <v>790.86053801547314</v>
          </cell>
          <cell r="CQ40">
            <v>599.96730004880624</v>
          </cell>
          <cell r="CR40">
            <v>855.2176161769122</v>
          </cell>
          <cell r="CS40">
            <v>891.64983625574916</v>
          </cell>
          <cell r="CT40">
            <v>1.8000000000000005</v>
          </cell>
        </row>
        <row r="41">
          <cell r="C41">
            <v>0</v>
          </cell>
          <cell r="J41">
            <v>1.2587427980359265</v>
          </cell>
          <cell r="T41">
            <v>2</v>
          </cell>
          <cell r="U41">
            <v>653.37750000000005</v>
          </cell>
          <cell r="X41">
            <v>87</v>
          </cell>
          <cell r="Y41">
            <v>713.29049999999995</v>
          </cell>
          <cell r="AB41">
            <v>93</v>
          </cell>
          <cell r="AC41">
            <v>10.555486790097772</v>
          </cell>
          <cell r="AH41">
            <v>604.68333333333339</v>
          </cell>
          <cell r="AM41">
            <v>954.31813666377491</v>
          </cell>
          <cell r="AN41">
            <v>1.8999999999999997</v>
          </cell>
          <cell r="AO41">
            <v>570.19813316065768</v>
          </cell>
          <cell r="AQ41">
            <v>525.62061104249005</v>
          </cell>
          <cell r="AR41">
            <v>544.33004172351605</v>
          </cell>
          <cell r="AU41">
            <v>550.48621946308299</v>
          </cell>
          <cell r="AY41">
            <v>18.493985808367587</v>
          </cell>
          <cell r="AZ41">
            <v>1.9629926803528003E-2</v>
          </cell>
          <cell r="BA41">
            <v>2.7040406803528007E-2</v>
          </cell>
          <cell r="BB41">
            <v>5.6527500000000001E-2</v>
          </cell>
          <cell r="BD41">
            <v>646.95824166666682</v>
          </cell>
          <cell r="BE41">
            <v>474.83246916600183</v>
          </cell>
          <cell r="BF41">
            <v>705.2844266666666</v>
          </cell>
          <cell r="BI41">
            <v>0</v>
          </cell>
          <cell r="BJ41">
            <v>993.69844750000004</v>
          </cell>
          <cell r="BK41">
            <v>650.12365063326263</v>
          </cell>
          <cell r="BM41">
            <v>806.42473333333328</v>
          </cell>
          <cell r="BO41">
            <v>760.96171519850202</v>
          </cell>
          <cell r="BQ41">
            <v>838.85366666666653</v>
          </cell>
          <cell r="BR41">
            <v>879.11382458333344</v>
          </cell>
          <cell r="BS41">
            <v>767.72714037830781</v>
          </cell>
          <cell r="BT41">
            <v>1197.8326666666669</v>
          </cell>
          <cell r="BX41">
            <v>719.60091690834531</v>
          </cell>
          <cell r="BY41">
            <v>701.25205870957427</v>
          </cell>
          <cell r="BZ41">
            <v>738.04735964759641</v>
          </cell>
          <cell r="CC41">
            <v>795.91104292106263</v>
          </cell>
          <cell r="CO41">
            <v>776.22498788929295</v>
          </cell>
          <cell r="CP41">
            <v>902.33444328483029</v>
          </cell>
          <cell r="CQ41">
            <v>750.71506220149683</v>
          </cell>
          <cell r="CR41">
            <v>1045.7113667370891</v>
          </cell>
          <cell r="CS41">
            <v>1129.2683466400861</v>
          </cell>
          <cell r="CT41">
            <v>1.8000000000000005</v>
          </cell>
        </row>
        <row r="42">
          <cell r="C42">
            <v>0</v>
          </cell>
          <cell r="J42">
            <v>1.2922372737177381</v>
          </cell>
          <cell r="T42">
            <v>2</v>
          </cell>
          <cell r="U42">
            <v>727.5725000000001</v>
          </cell>
          <cell r="X42">
            <v>87</v>
          </cell>
          <cell r="Y42">
            <v>775.476</v>
          </cell>
          <cell r="AB42">
            <v>93</v>
          </cell>
          <cell r="AC42">
            <v>10.600741106719367</v>
          </cell>
          <cell r="AH42">
            <v>686.12624999999991</v>
          </cell>
          <cell r="AM42">
            <v>920.5533161269999</v>
          </cell>
          <cell r="AN42">
            <v>1.8999999999999997</v>
          </cell>
          <cell r="AO42">
            <v>666.86972512550096</v>
          </cell>
          <cell r="AQ42">
            <v>628.08661740213915</v>
          </cell>
          <cell r="AR42">
            <v>643.45894482783763</v>
          </cell>
          <cell r="AU42">
            <v>657.09919602401226</v>
          </cell>
          <cell r="AY42">
            <v>17.934537223120778</v>
          </cell>
          <cell r="AZ42">
            <v>1.953976867408393E-2</v>
          </cell>
          <cell r="BA42">
            <v>2.6950248674083927E-2</v>
          </cell>
          <cell r="BB42">
            <v>5.5020000000000006E-2</v>
          </cell>
          <cell r="BD42">
            <v>734.64493965517249</v>
          </cell>
          <cell r="BE42">
            <v>594.93321968870544</v>
          </cell>
          <cell r="BF42">
            <v>764.19710666666651</v>
          </cell>
          <cell r="BI42">
            <v>0</v>
          </cell>
          <cell r="BJ42">
            <v>1070.8567404166665</v>
          </cell>
          <cell r="BK42">
            <v>701.18963044392819</v>
          </cell>
          <cell r="BM42">
            <v>835.13830291666682</v>
          </cell>
          <cell r="BO42">
            <v>797.09409542357616</v>
          </cell>
          <cell r="BQ42">
            <v>881.20208333333346</v>
          </cell>
          <cell r="BR42">
            <v>891.78157999999996</v>
          </cell>
          <cell r="BS42">
            <v>803.71329377668678</v>
          </cell>
          <cell r="BT42">
            <v>1198.2919583333332</v>
          </cell>
          <cell r="BX42">
            <v>811.75950607615221</v>
          </cell>
          <cell r="BY42">
            <v>755.83144470320985</v>
          </cell>
          <cell r="BZ42">
            <v>773.98064194540211</v>
          </cell>
          <cell r="CC42">
            <v>827.97687125730499</v>
          </cell>
          <cell r="CO42">
            <v>810.18188269333939</v>
          </cell>
          <cell r="CP42">
            <v>1006.9721310580591</v>
          </cell>
          <cell r="CQ42">
            <v>783.85502431639259</v>
          </cell>
          <cell r="CR42">
            <v>1057.6659331426802</v>
          </cell>
          <cell r="CS42">
            <v>1088.2364549169774</v>
          </cell>
          <cell r="CT42">
            <v>1.8000000000000005</v>
          </cell>
        </row>
        <row r="43">
          <cell r="C43">
            <v>0</v>
          </cell>
          <cell r="J43">
            <v>1.3175862394116284</v>
          </cell>
          <cell r="T43">
            <v>2</v>
          </cell>
          <cell r="U43">
            <v>882.35249999999985</v>
          </cell>
          <cell r="X43">
            <v>87</v>
          </cell>
          <cell r="Y43">
            <v>913.18499999999983</v>
          </cell>
          <cell r="AB43">
            <v>93</v>
          </cell>
          <cell r="AC43">
            <v>10.45410855036141</v>
          </cell>
          <cell r="AH43">
            <v>845.61000000000013</v>
          </cell>
          <cell r="AM43">
            <v>1208.3102195075751</v>
          </cell>
          <cell r="AN43">
            <v>1.8999999999999997</v>
          </cell>
          <cell r="AO43">
            <v>831.09758573044655</v>
          </cell>
          <cell r="AQ43">
            <v>734.83486259332449</v>
          </cell>
          <cell r="AR43">
            <v>760.79828519915702</v>
          </cell>
          <cell r="AU43">
            <v>768.57875151007636</v>
          </cell>
          <cell r="AY43">
            <v>23.088447568944947</v>
          </cell>
          <cell r="AZ43">
            <v>2.1845649231704591E-2</v>
          </cell>
          <cell r="BA43">
            <v>2.9256129231704592E-2</v>
          </cell>
          <cell r="BB43">
            <v>6.7867499999999997E-2</v>
          </cell>
          <cell r="BD43">
            <v>905.40641379310352</v>
          </cell>
          <cell r="BE43">
            <v>818.03483895720728</v>
          </cell>
          <cell r="BF43">
            <v>841.62162666666654</v>
          </cell>
          <cell r="BI43">
            <v>0</v>
          </cell>
          <cell r="BJ43">
            <v>1033.02272625</v>
          </cell>
          <cell r="BK43">
            <v>821.61076276048868</v>
          </cell>
          <cell r="BM43">
            <v>915.12275958333328</v>
          </cell>
          <cell r="BO43">
            <v>899.88782985877731</v>
          </cell>
          <cell r="BQ43">
            <v>923.55049999999983</v>
          </cell>
          <cell r="BR43">
            <v>949.01787416666673</v>
          </cell>
          <cell r="BS43">
            <v>907.63354146884888</v>
          </cell>
          <cell r="BT43">
            <v>1275.9122500000001</v>
          </cell>
          <cell r="BX43">
            <v>984.15733900688838</v>
          </cell>
          <cell r="BY43">
            <v>885.27848624627632</v>
          </cell>
          <cell r="BZ43">
            <v>878.0409139553235</v>
          </cell>
          <cell r="CC43">
            <v>926.86834265838922</v>
          </cell>
          <cell r="CO43">
            <v>911.11235998061466</v>
          </cell>
          <cell r="CP43">
            <v>982.25386391578149</v>
          </cell>
          <cell r="CQ43">
            <v>848.42620030744854</v>
          </cell>
          <cell r="CR43">
            <v>1124.0621813477383</v>
          </cell>
          <cell r="CS43">
            <v>1159.2615842478974</v>
          </cell>
          <cell r="CT43">
            <v>1.8000000000000005</v>
          </cell>
        </row>
        <row r="44">
          <cell r="C44">
            <v>0</v>
          </cell>
          <cell r="J44">
            <v>1.3275921167517757</v>
          </cell>
          <cell r="T44">
            <v>2</v>
          </cell>
          <cell r="U44">
            <v>585.80916666666667</v>
          </cell>
          <cell r="X44">
            <v>87</v>
          </cell>
          <cell r="Y44">
            <v>611.82225000000005</v>
          </cell>
          <cell r="AB44">
            <v>93</v>
          </cell>
          <cell r="AC44">
            <v>10.516612554112553</v>
          </cell>
          <cell r="AH44">
            <v>550.19083333333322</v>
          </cell>
          <cell r="AM44">
            <v>537.43739222548322</v>
          </cell>
          <cell r="AN44">
            <v>1.8999999999999997</v>
          </cell>
          <cell r="AO44">
            <v>519.02930146584288</v>
          </cell>
          <cell r="AQ44">
            <v>437.93042238835716</v>
          </cell>
          <cell r="AR44">
            <v>486.67409727844341</v>
          </cell>
          <cell r="AU44">
            <v>494.32528256069889</v>
          </cell>
          <cell r="AY44">
            <v>11.160481375701929</v>
          </cell>
          <cell r="AZ44">
            <v>1.7158977124380911E-2</v>
          </cell>
          <cell r="BA44">
            <v>2.4569457124380908E-2</v>
          </cell>
          <cell r="BB44">
            <v>3.8761567297445183E-2</v>
          </cell>
          <cell r="BD44">
            <v>589.09699425287374</v>
          </cell>
          <cell r="BE44">
            <v>525.07587964440575</v>
          </cell>
          <cell r="BF44">
            <v>530.78740333333337</v>
          </cell>
          <cell r="BI44">
            <v>0</v>
          </cell>
          <cell r="BJ44">
            <v>718.31625874999997</v>
          </cell>
          <cell r="BK44">
            <v>553.80343098178855</v>
          </cell>
          <cell r="BM44">
            <v>641.71936541666662</v>
          </cell>
          <cell r="BO44">
            <v>614.12554186148066</v>
          </cell>
          <cell r="BQ44">
            <v>672.46242666666672</v>
          </cell>
          <cell r="BR44">
            <v>703.66078416666676</v>
          </cell>
          <cell r="BS44">
            <v>619.66854276249035</v>
          </cell>
          <cell r="BT44">
            <v>1011.3602500000001</v>
          </cell>
          <cell r="BX44">
            <v>649.96615723837283</v>
          </cell>
          <cell r="BY44">
            <v>596.91909055217013</v>
          </cell>
          <cell r="BZ44">
            <v>589.86156403475889</v>
          </cell>
          <cell r="CC44">
            <v>634.55742612487018</v>
          </cell>
          <cell r="CO44">
            <v>622.85285422923391</v>
          </cell>
          <cell r="CP44">
            <v>630.41471895250049</v>
          </cell>
          <cell r="CQ44">
            <v>618.5539769941671</v>
          </cell>
          <cell r="CR44">
            <v>890.40367762701896</v>
          </cell>
          <cell r="CS44">
            <v>936.69990881417198</v>
          </cell>
          <cell r="CT44">
            <v>1.8000000000000005</v>
          </cell>
        </row>
        <row r="45">
          <cell r="C45">
            <v>0</v>
          </cell>
          <cell r="J45">
            <v>1.3438124051521745</v>
          </cell>
          <cell r="T45">
            <v>2</v>
          </cell>
          <cell r="U45">
            <v>734.73166666666657</v>
          </cell>
          <cell r="X45">
            <v>87</v>
          </cell>
          <cell r="Y45">
            <v>762.05024999999989</v>
          </cell>
          <cell r="AB45">
            <v>93</v>
          </cell>
          <cell r="AC45">
            <v>10.39896298717809</v>
          </cell>
          <cell r="AH45">
            <v>710.02958333333333</v>
          </cell>
          <cell r="AM45">
            <v>603.3991809357999</v>
          </cell>
          <cell r="AN45">
            <v>1.8999999999999997</v>
          </cell>
          <cell r="AO45">
            <v>728.5915517189145</v>
          </cell>
          <cell r="AQ45">
            <v>606.02601982811507</v>
          </cell>
          <cell r="AR45">
            <v>677.74504890678952</v>
          </cell>
          <cell r="AU45">
            <v>675.96752666794225</v>
          </cell>
          <cell r="AY45">
            <v>12.355589346017176</v>
          </cell>
          <cell r="AZ45">
            <v>1.736488111322133E-2</v>
          </cell>
          <cell r="BA45">
            <v>2.4775361113221331E-2</v>
          </cell>
          <cell r="BB45">
            <v>3.8983161976297948E-2</v>
          </cell>
          <cell r="BD45">
            <v>760.23857183908046</v>
          </cell>
          <cell r="BE45">
            <v>675.1548746565303</v>
          </cell>
          <cell r="BF45">
            <v>714.97812666666653</v>
          </cell>
          <cell r="BI45">
            <v>0</v>
          </cell>
          <cell r="BJ45">
            <v>975.97240499999998</v>
          </cell>
          <cell r="BK45">
            <v>683.55931562685112</v>
          </cell>
          <cell r="BM45">
            <v>780.49001874999988</v>
          </cell>
          <cell r="BO45">
            <v>745.08272345695514</v>
          </cell>
          <cell r="BQ45">
            <v>835.17670833333341</v>
          </cell>
          <cell r="BR45">
            <v>853.74408000000028</v>
          </cell>
          <cell r="BS45">
            <v>749.9119288960477</v>
          </cell>
          <cell r="BT45">
            <v>1144.0955416666663</v>
          </cell>
          <cell r="BX45">
            <v>828.69290503055299</v>
          </cell>
          <cell r="BY45">
            <v>736.32085051785214</v>
          </cell>
          <cell r="BZ45">
            <v>725.97737909367913</v>
          </cell>
          <cell r="CC45">
            <v>772.37742268806653</v>
          </cell>
          <cell r="CO45">
            <v>758.99526782306475</v>
          </cell>
          <cell r="CP45">
            <v>912.2627541121733</v>
          </cell>
          <cell r="CQ45">
            <v>765.60130736217309</v>
          </cell>
          <cell r="CR45">
            <v>1011.2715159528274</v>
          </cell>
          <cell r="CS45">
            <v>1032.9511696284619</v>
          </cell>
          <cell r="CT45">
            <v>1.8000000000000005</v>
          </cell>
        </row>
        <row r="46">
          <cell r="C46">
            <v>0</v>
          </cell>
          <cell r="J46">
            <v>1.3715527295000063</v>
          </cell>
          <cell r="T46">
            <v>2</v>
          </cell>
          <cell r="U46">
            <v>984.82916666666654</v>
          </cell>
          <cell r="X46">
            <v>87</v>
          </cell>
          <cell r="Y46">
            <v>1033.6072500000002</v>
          </cell>
          <cell r="AB46">
            <v>93</v>
          </cell>
          <cell r="AC46">
            <v>10.39845265337256</v>
          </cell>
          <cell r="AH46">
            <v>941.48958333333337</v>
          </cell>
          <cell r="AM46">
            <v>556.92355731138321</v>
          </cell>
          <cell r="AN46">
            <v>1.8999999999999997</v>
          </cell>
          <cell r="AO46">
            <v>928.18027222096919</v>
          </cell>
          <cell r="AQ46">
            <v>759.9565949500726</v>
          </cell>
          <cell r="AR46">
            <v>836.23154304919808</v>
          </cell>
          <cell r="AU46">
            <v>854.42833579742955</v>
          </cell>
          <cell r="AY46">
            <v>11.563220039202557</v>
          </cell>
          <cell r="AZ46">
            <v>1.7151730744848374E-2</v>
          </cell>
          <cell r="BA46">
            <v>2.4562210744848375E-2</v>
          </cell>
          <cell r="BB46">
            <v>3.6675466511481472E-2</v>
          </cell>
          <cell r="BD46">
            <v>1008.0660201149423</v>
          </cell>
          <cell r="BE46">
            <v>863.06091668930867</v>
          </cell>
          <cell r="BF46">
            <v>930.23038333333318</v>
          </cell>
          <cell r="BI46">
            <v>0</v>
          </cell>
          <cell r="BJ46">
            <v>1143.5317687500003</v>
          </cell>
          <cell r="BK46">
            <v>934.09698176044867</v>
          </cell>
          <cell r="BM46">
            <v>1067.3330869791666</v>
          </cell>
          <cell r="BO46">
            <v>1042.1152103061629</v>
          </cell>
          <cell r="BQ46">
            <v>1148.4814524999999</v>
          </cell>
          <cell r="BR46">
            <v>1165.4728037500001</v>
          </cell>
          <cell r="BS46">
            <v>1051.2506436009596</v>
          </cell>
          <cell r="BT46">
            <v>1707.885248333333</v>
          </cell>
          <cell r="BX46">
            <v>1094.3334217755121</v>
          </cell>
          <cell r="BY46">
            <v>1006.803963162537</v>
          </cell>
          <cell r="BZ46">
            <v>1021.8199462516101</v>
          </cell>
          <cell r="CC46">
            <v>1078.1330912061278</v>
          </cell>
          <cell r="CO46">
            <v>1064.5570057605196</v>
          </cell>
          <cell r="CP46">
            <v>1086.0762770486856</v>
          </cell>
          <cell r="CQ46">
            <v>1028.6311462403521</v>
          </cell>
          <cell r="CR46">
            <v>1530.3037839728097</v>
          </cell>
          <cell r="CS46">
            <v>1552.9680994824882</v>
          </cell>
          <cell r="CT46">
            <v>1.8000000000000005</v>
          </cell>
        </row>
        <row r="47">
          <cell r="C47">
            <v>0</v>
          </cell>
          <cell r="J47">
            <v>1.3968182054360871</v>
          </cell>
          <cell r="T47">
            <v>2</v>
          </cell>
          <cell r="U47">
            <v>1013.7320833333333</v>
          </cell>
          <cell r="X47">
            <v>87</v>
          </cell>
          <cell r="Y47">
            <v>1101.2625</v>
          </cell>
          <cell r="AB47">
            <v>93</v>
          </cell>
          <cell r="AC47">
            <v>10.379305353304209</v>
          </cell>
          <cell r="AH47">
            <v>943.70833333333348</v>
          </cell>
          <cell r="AM47">
            <v>388.82738608186656</v>
          </cell>
          <cell r="AN47">
            <v>1.8999999999999997</v>
          </cell>
          <cell r="AO47">
            <v>854.2922169763566</v>
          </cell>
          <cell r="AQ47">
            <v>521.5938275934401</v>
          </cell>
          <cell r="AR47">
            <v>748.77111384600221</v>
          </cell>
          <cell r="AU47">
            <v>706.43967972595749</v>
          </cell>
          <cell r="AY47">
            <v>8.603101455092256</v>
          </cell>
          <cell r="AZ47">
            <v>1.5906101050201443E-2</v>
          </cell>
          <cell r="BA47">
            <v>2.3316581050201443E-2</v>
          </cell>
          <cell r="BB47">
            <v>2.8159204306400079E-2</v>
          </cell>
          <cell r="BD47">
            <v>1010.4416666666666</v>
          </cell>
          <cell r="BE47">
            <v>763.35277417361112</v>
          </cell>
          <cell r="BF47">
            <v>1012.1108783333333</v>
          </cell>
          <cell r="BI47">
            <v>0</v>
          </cell>
          <cell r="BJ47">
            <v>1323.3063137500001</v>
          </cell>
          <cell r="BK47">
            <v>1013.8616193986285</v>
          </cell>
          <cell r="BM47">
            <v>1204.7160843958334</v>
          </cell>
          <cell r="BO47">
            <v>1180.8404064913282</v>
          </cell>
          <cell r="BQ47">
            <v>1220.4458666666669</v>
          </cell>
          <cell r="BR47">
            <v>1269.6828745833334</v>
          </cell>
          <cell r="BS47">
            <v>1192.704490408574</v>
          </cell>
          <cell r="BT47">
            <v>1634.8027583333333</v>
          </cell>
          <cell r="BX47">
            <v>1102.8525995638167</v>
          </cell>
          <cell r="BY47">
            <v>1094.0330213933164</v>
          </cell>
          <cell r="BZ47">
            <v>1163.6902842501008</v>
          </cell>
          <cell r="CC47">
            <v>1234.6002408799745</v>
          </cell>
          <cell r="CO47">
            <v>1186.5134277169509</v>
          </cell>
          <cell r="CP47">
            <v>1235.4465240280949</v>
          </cell>
          <cell r="CQ47">
            <v>1192.9635436280948</v>
          </cell>
          <cell r="CR47">
            <v>1464.5620541718633</v>
          </cell>
          <cell r="CS47">
            <v>1459.9687924999998</v>
          </cell>
          <cell r="CT47">
            <v>1.8000000000000005</v>
          </cell>
        </row>
        <row r="48">
          <cell r="C48">
            <v>0</v>
          </cell>
          <cell r="J48">
            <v>1.4193757206564188</v>
          </cell>
          <cell r="T48">
            <v>2</v>
          </cell>
          <cell r="U48">
            <v>969.03166666666664</v>
          </cell>
          <cell r="X48">
            <v>87</v>
          </cell>
          <cell r="Y48">
            <v>1064.8169999999998</v>
          </cell>
          <cell r="AB48">
            <v>93</v>
          </cell>
          <cell r="AC48">
            <v>10.430687452326467</v>
          </cell>
          <cell r="AH48">
            <v>912.29083333333313</v>
          </cell>
          <cell r="AM48">
            <v>505.57639241549151</v>
          </cell>
          <cell r="AN48">
            <v>1.8999999999999997</v>
          </cell>
          <cell r="AO48">
            <v>846.69532950451946</v>
          </cell>
          <cell r="AQ48">
            <v>521.18487728789603</v>
          </cell>
          <cell r="AR48">
            <v>631.17730062276894</v>
          </cell>
          <cell r="AU48">
            <v>607.98171994506936</v>
          </cell>
          <cell r="AY48">
            <v>10.709992735984178</v>
          </cell>
          <cell r="AZ48">
            <v>1.7147544791825634E-2</v>
          </cell>
          <cell r="BA48">
            <v>2.4558024791825631E-2</v>
          </cell>
          <cell r="BB48">
            <v>3.4542679270122105E-2</v>
          </cell>
          <cell r="BD48">
            <v>976.80251149425294</v>
          </cell>
          <cell r="BE48">
            <v>692.5888944547188</v>
          </cell>
          <cell r="BF48">
            <v>1007.1962766666667</v>
          </cell>
          <cell r="BI48">
            <v>0</v>
          </cell>
          <cell r="BJ48">
            <v>1319.5338866666668</v>
          </cell>
          <cell r="BK48">
            <v>991.52034645478943</v>
          </cell>
          <cell r="BM48">
            <v>1147.4139209427083</v>
          </cell>
          <cell r="BO48">
            <v>1170.58328452657</v>
          </cell>
          <cell r="BQ48">
            <v>1230.3863333333331</v>
          </cell>
          <cell r="BR48">
            <v>1241.9218391666666</v>
          </cell>
          <cell r="BS48">
            <v>1183.4624349551859</v>
          </cell>
          <cell r="BT48">
            <v>1641.0491250000002</v>
          </cell>
          <cell r="BX48">
            <v>1039.0885439719366</v>
          </cell>
          <cell r="BY48">
            <v>1070.5730307749991</v>
          </cell>
          <cell r="BZ48">
            <v>1154.6465471937061</v>
          </cell>
          <cell r="CC48">
            <v>1228.2287368741465</v>
          </cell>
          <cell r="CO48">
            <v>1179.6018095728168</v>
          </cell>
          <cell r="CP48">
            <v>1269.4086047328817</v>
          </cell>
          <cell r="CQ48">
            <v>1126.5167394162152</v>
          </cell>
          <cell r="CR48">
            <v>1468.0271278677885</v>
          </cell>
          <cell r="CS48">
            <v>1431.5294524999999</v>
          </cell>
          <cell r="CT48">
            <v>1.8000000000000005</v>
          </cell>
        </row>
        <row r="49">
          <cell r="C49">
            <v>0</v>
          </cell>
          <cell r="J49">
            <v>1.444850252885628</v>
          </cell>
          <cell r="T49">
            <v>2</v>
          </cell>
          <cell r="U49">
            <v>900.2208333333333</v>
          </cell>
          <cell r="X49">
            <v>87</v>
          </cell>
          <cell r="Y49">
            <v>978.85125000000005</v>
          </cell>
          <cell r="AB49">
            <v>93</v>
          </cell>
          <cell r="AC49">
            <v>10.44855163270495</v>
          </cell>
          <cell r="AH49">
            <v>836.11374999999998</v>
          </cell>
          <cell r="AM49">
            <v>605.5269805716166</v>
          </cell>
          <cell r="AN49">
            <v>1.8999999999999997</v>
          </cell>
          <cell r="AO49">
            <v>786.85188886269088</v>
          </cell>
          <cell r="AQ49">
            <v>541.99355918452238</v>
          </cell>
          <cell r="AR49">
            <v>551.28634994068909</v>
          </cell>
          <cell r="AU49">
            <v>559.8360992926913</v>
          </cell>
          <cell r="AY49">
            <v>12.52144573430707</v>
          </cell>
          <cell r="AZ49">
            <v>1.8195500327056548E-2</v>
          </cell>
          <cell r="BA49">
            <v>2.5605980327056552E-2</v>
          </cell>
          <cell r="BB49">
            <v>3.9748929270122114E-2</v>
          </cell>
          <cell r="BD49">
            <v>895.23864655172429</v>
          </cell>
          <cell r="BE49">
            <v>681.22261374426455</v>
          </cell>
          <cell r="BF49">
            <v>991.78016666666656</v>
          </cell>
          <cell r="BI49">
            <v>0</v>
          </cell>
          <cell r="BJ49">
            <v>1327.1211416666665</v>
          </cell>
          <cell r="BK49">
            <v>912.55893263163864</v>
          </cell>
          <cell r="BM49">
            <v>1051.2773537708333</v>
          </cell>
          <cell r="BO49">
            <v>1065.1960458344627</v>
          </cell>
          <cell r="BQ49">
            <v>1056.7426099999998</v>
          </cell>
          <cell r="BR49">
            <v>1052.45198</v>
          </cell>
          <cell r="BS49">
            <v>1077.4622572966066</v>
          </cell>
          <cell r="BT49">
            <v>1382.4679166666665</v>
          </cell>
          <cell r="BX49">
            <v>960.18186169304283</v>
          </cell>
          <cell r="BY49">
            <v>985.34624033412013</v>
          </cell>
          <cell r="BZ49">
            <v>1048.6048641358318</v>
          </cell>
          <cell r="CC49">
            <v>1115.2327593382367</v>
          </cell>
          <cell r="CO49">
            <v>1108.6938455034197</v>
          </cell>
          <cell r="CP49">
            <v>1306.8456271513116</v>
          </cell>
          <cell r="CQ49">
            <v>1008.8502986346447</v>
          </cell>
          <cell r="CR49">
            <v>1228.0305734959809</v>
          </cell>
          <cell r="CS49">
            <v>1164.9198258333333</v>
          </cell>
          <cell r="CT49">
            <v>1.8000000000000005</v>
          </cell>
        </row>
        <row r="50">
          <cell r="C50">
            <v>0</v>
          </cell>
          <cell r="J50">
            <v>1.4605168759992324</v>
          </cell>
          <cell r="T50">
            <v>2</v>
          </cell>
          <cell r="U50">
            <v>564.68666666666661</v>
          </cell>
          <cell r="X50">
            <v>87</v>
          </cell>
          <cell r="Y50">
            <v>644.37749999999994</v>
          </cell>
          <cell r="AB50">
            <v>93</v>
          </cell>
          <cell r="AC50">
            <v>10.506666666666666</v>
          </cell>
          <cell r="AH50">
            <v>491.26083333333344</v>
          </cell>
          <cell r="AM50">
            <v>370.79708390468323</v>
          </cell>
          <cell r="AN50">
            <v>1.8999999999999997</v>
          </cell>
          <cell r="AO50">
            <v>427.4050549159719</v>
          </cell>
          <cell r="AQ50">
            <v>235.21063999999998</v>
          </cell>
          <cell r="AR50">
            <v>273.96861042692933</v>
          </cell>
          <cell r="AU50">
            <v>265.04644324500003</v>
          </cell>
          <cell r="AY50">
            <v>8.3638357844885167</v>
          </cell>
          <cell r="AZ50">
            <v>1.6339606082456076E-2</v>
          </cell>
          <cell r="BA50">
            <v>2.3750086082456077E-2</v>
          </cell>
          <cell r="BB50">
            <v>2.7522262603455434E-2</v>
          </cell>
          <cell r="BD50">
            <v>525.99982183908048</v>
          </cell>
          <cell r="BE50">
            <v>321.40856138570308</v>
          </cell>
          <cell r="BF50">
            <v>534.94631333333336</v>
          </cell>
          <cell r="BI50">
            <v>0</v>
          </cell>
          <cell r="BJ50">
            <v>702.58929083333339</v>
          </cell>
          <cell r="BK50">
            <v>610.52850012895613</v>
          </cell>
          <cell r="BM50">
            <v>693.78493416666663</v>
          </cell>
          <cell r="BO50">
            <v>751.02189783546237</v>
          </cell>
          <cell r="BQ50">
            <v>49.448749999999997</v>
          </cell>
          <cell r="BR50">
            <v>723.62032833333342</v>
          </cell>
          <cell r="BS50">
            <v>760.37183622967279</v>
          </cell>
          <cell r="BT50">
            <v>991.84035416666677</v>
          </cell>
          <cell r="BX50">
            <v>583.7148085352851</v>
          </cell>
          <cell r="BY50">
            <v>660.05774588105044</v>
          </cell>
          <cell r="BZ50">
            <v>731.18566033291916</v>
          </cell>
          <cell r="CC50">
            <v>795.58337364802821</v>
          </cell>
          <cell r="CO50">
            <v>772.06050109708247</v>
          </cell>
          <cell r="CP50">
            <v>660.87861427824419</v>
          </cell>
          <cell r="CQ50">
            <v>674.27956711157742</v>
          </cell>
          <cell r="CR50">
            <v>871.76965228394192</v>
          </cell>
          <cell r="CS50">
            <v>831.09745666666652</v>
          </cell>
          <cell r="CT50">
            <v>1.8000000000000005</v>
          </cell>
        </row>
        <row r="51">
          <cell r="C51">
            <v>0</v>
          </cell>
          <cell r="J51">
            <v>1.4791513497120088</v>
          </cell>
          <cell r="T51">
            <v>2</v>
          </cell>
          <cell r="U51">
            <v>478.53999999999996</v>
          </cell>
          <cell r="X51">
            <v>87</v>
          </cell>
          <cell r="Y51">
            <v>522.90224999999998</v>
          </cell>
          <cell r="AB51">
            <v>93</v>
          </cell>
          <cell r="AC51">
            <v>10.448333333333332</v>
          </cell>
          <cell r="AH51">
            <v>390.73666666666668</v>
          </cell>
          <cell r="AM51">
            <v>342.12778354841663</v>
          </cell>
          <cell r="AN51">
            <v>1.8999999999999997</v>
          </cell>
          <cell r="AO51">
            <v>374.9966918089188</v>
          </cell>
          <cell r="AQ51">
            <v>251.08201999999997</v>
          </cell>
          <cell r="AR51">
            <v>295.38713806787081</v>
          </cell>
          <cell r="AU51">
            <v>288.97573028250002</v>
          </cell>
          <cell r="AY51">
            <v>7.877707833224135</v>
          </cell>
          <cell r="AZ51">
            <v>1.6276229169967821E-2</v>
          </cell>
          <cell r="BA51">
            <v>2.3686709169967821E-2</v>
          </cell>
          <cell r="BB51">
            <v>2.6028929270122101E-2</v>
          </cell>
          <cell r="BD51">
            <v>418.36719540229888</v>
          </cell>
          <cell r="BE51">
            <v>353.76688990806156</v>
          </cell>
          <cell r="BF51">
            <v>461.84747666666675</v>
          </cell>
          <cell r="BI51">
            <v>0</v>
          </cell>
          <cell r="BJ51">
            <v>646.72494583333344</v>
          </cell>
          <cell r="BK51">
            <v>488.38818033873258</v>
          </cell>
          <cell r="BM51">
            <v>560.75421083333333</v>
          </cell>
          <cell r="BO51">
            <v>573.12096011127721</v>
          </cell>
          <cell r="BQ51">
            <v>0</v>
          </cell>
          <cell r="BR51">
            <v>622.95281666666676</v>
          </cell>
          <cell r="BS51">
            <v>579.67414951607304</v>
          </cell>
          <cell r="BT51">
            <v>876.32849999999996</v>
          </cell>
          <cell r="BX51">
            <v>511.16725053288457</v>
          </cell>
          <cell r="BY51">
            <v>527.37014231506384</v>
          </cell>
          <cell r="BZ51">
            <v>550.08613272718185</v>
          </cell>
          <cell r="CC51">
            <v>600.71366698882218</v>
          </cell>
          <cell r="CO51">
            <v>637.60812322032871</v>
          </cell>
          <cell r="CP51">
            <v>597.82616847237944</v>
          </cell>
          <cell r="CQ51">
            <v>543.90266888904603</v>
          </cell>
          <cell r="CR51">
            <v>765.47634060584096</v>
          </cell>
          <cell r="CS51">
            <v>738.08170833333349</v>
          </cell>
          <cell r="CT51">
            <v>1.8000000000000005</v>
          </cell>
        </row>
        <row r="52">
          <cell r="C52">
            <v>0</v>
          </cell>
          <cell r="J52">
            <v>1.5052250651302559</v>
          </cell>
          <cell r="T52">
            <v>2</v>
          </cell>
          <cell r="U52">
            <v>565.33454166666672</v>
          </cell>
          <cell r="X52">
            <v>87</v>
          </cell>
          <cell r="Y52">
            <v>610.36267499999997</v>
          </cell>
          <cell r="AB52">
            <v>93</v>
          </cell>
          <cell r="AC52">
            <v>10.452499999999999</v>
          </cell>
          <cell r="AH52">
            <v>469.7389583333333</v>
          </cell>
          <cell r="AM52">
            <v>424.99997989074996</v>
          </cell>
          <cell r="AN52">
            <v>1.8999999999999997</v>
          </cell>
          <cell r="AO52">
            <v>443.79714172290596</v>
          </cell>
          <cell r="AQ52">
            <v>408.3723</v>
          </cell>
          <cell r="AR52">
            <v>429.39999965790912</v>
          </cell>
          <cell r="AU52">
            <v>426.27291594000002</v>
          </cell>
          <cell r="AY52">
            <v>9.386051434591101</v>
          </cell>
          <cell r="AZ52">
            <v>1.730991260523387E-2</v>
          </cell>
          <cell r="BA52">
            <v>2.4720392605233871E-2</v>
          </cell>
          <cell r="BB52">
            <v>3.1097644047843029E-2</v>
          </cell>
          <cell r="BD52">
            <v>502.95605028735639</v>
          </cell>
          <cell r="BE52">
            <v>438.52932898010323</v>
          </cell>
          <cell r="BF52">
            <v>565.98543649999999</v>
          </cell>
          <cell r="BI52">
            <v>0</v>
          </cell>
          <cell r="BJ52">
            <v>831.47285916666669</v>
          </cell>
          <cell r="BK52">
            <v>560.19414669279763</v>
          </cell>
          <cell r="BM52">
            <v>641.36378333333323</v>
          </cell>
          <cell r="BO52">
            <v>647.64963934817047</v>
          </cell>
          <cell r="BQ52">
            <v>0</v>
          </cell>
          <cell r="BR52">
            <v>681.33023583333329</v>
          </cell>
          <cell r="BS52">
            <v>654.01243717467185</v>
          </cell>
          <cell r="BT52">
            <v>950.96339583333338</v>
          </cell>
          <cell r="BX52">
            <v>617.6521639882784</v>
          </cell>
          <cell r="BY52">
            <v>604.36870509147036</v>
          </cell>
          <cell r="BZ52">
            <v>624.3363077122093</v>
          </cell>
          <cell r="CC52">
            <v>675.93389144159528</v>
          </cell>
          <cell r="CO52">
            <v>683.51885670414958</v>
          </cell>
          <cell r="CP52">
            <v>781.49651958346124</v>
          </cell>
          <cell r="CQ52">
            <v>633.51205241679452</v>
          </cell>
          <cell r="CR52">
            <v>832.27837911141239</v>
          </cell>
          <cell r="CS52">
            <v>796.88583367389322</v>
          </cell>
          <cell r="CT52">
            <v>1.8000000000000005</v>
          </cell>
        </row>
        <row r="53">
          <cell r="C53">
            <v>0</v>
          </cell>
          <cell r="J53">
            <v>1.536869008279296</v>
          </cell>
          <cell r="T53">
            <v>2</v>
          </cell>
          <cell r="U53">
            <v>551.42150000000004</v>
          </cell>
          <cell r="X53">
            <v>87</v>
          </cell>
          <cell r="Y53">
            <v>593.81302500000004</v>
          </cell>
          <cell r="AB53">
            <v>93</v>
          </cell>
          <cell r="AC53">
            <v>10.452499999999999</v>
          </cell>
          <cell r="AH53">
            <v>461.41716666666662</v>
          </cell>
          <cell r="AM53">
            <v>393.08298535349985</v>
          </cell>
          <cell r="AN53">
            <v>1.8999999999999997</v>
          </cell>
          <cell r="AO53">
            <v>448.34590445944156</v>
          </cell>
          <cell r="AQ53">
            <v>418.12861999999996</v>
          </cell>
          <cell r="AR53">
            <v>405.68124281609192</v>
          </cell>
          <cell r="AU53">
            <v>416.69680025249994</v>
          </cell>
          <cell r="AY53">
            <v>8.857965550683188</v>
          </cell>
          <cell r="AZ53">
            <v>1.7251922438633268E-2</v>
          </cell>
          <cell r="BA53">
            <v>2.4662402438633269E-2</v>
          </cell>
          <cell r="BB53">
            <v>2.9601170530033777E-2</v>
          </cell>
          <cell r="BD53">
            <v>494.04579195402306</v>
          </cell>
          <cell r="BE53">
            <v>434.27742809255795</v>
          </cell>
          <cell r="BF53">
            <v>548.88647933333334</v>
          </cell>
          <cell r="BI53">
            <v>0</v>
          </cell>
          <cell r="BJ53">
            <v>811.6018333333335</v>
          </cell>
          <cell r="BK53">
            <v>546.35645219941478</v>
          </cell>
          <cell r="BM53">
            <v>652.95499999999993</v>
          </cell>
          <cell r="BO53">
            <v>629.87231394490243</v>
          </cell>
          <cell r="BQ53">
            <v>0</v>
          </cell>
          <cell r="BR53">
            <v>697.10058333333336</v>
          </cell>
          <cell r="BS53">
            <v>636.2523027583228</v>
          </cell>
          <cell r="BT53">
            <v>982.88416666666637</v>
          </cell>
          <cell r="BX53">
            <v>600.78691658541004</v>
          </cell>
          <cell r="BY53">
            <v>589.48746938996157</v>
          </cell>
          <cell r="BZ53">
            <v>606.59187672001735</v>
          </cell>
          <cell r="CC53">
            <v>657.08947906798983</v>
          </cell>
          <cell r="CO53">
            <v>675.85901931544925</v>
          </cell>
          <cell r="CP53">
            <v>759.60996271061265</v>
          </cell>
          <cell r="CQ53">
            <v>639.83681271061266</v>
          </cell>
          <cell r="CR53">
            <v>861.35784833444359</v>
          </cell>
          <cell r="CS53">
            <v>843.85587585050507</v>
          </cell>
          <cell r="CT53">
            <v>1.8000000000000005</v>
          </cell>
        </row>
        <row r="54">
          <cell r="C54">
            <v>0</v>
          </cell>
          <cell r="J54">
            <v>1.5710556413620136</v>
          </cell>
          <cell r="T54">
            <v>2</v>
          </cell>
          <cell r="U54">
            <v>581.93966666666654</v>
          </cell>
          <cell r="X54">
            <v>87</v>
          </cell>
          <cell r="Y54">
            <v>625.72477499999991</v>
          </cell>
          <cell r="AB54">
            <v>93</v>
          </cell>
          <cell r="AC54">
            <v>10.452499999999999</v>
          </cell>
          <cell r="AH54">
            <v>481.92137500000007</v>
          </cell>
          <cell r="AM54">
            <v>437.87876716016655</v>
          </cell>
          <cell r="AN54">
            <v>1.8999999999999997</v>
          </cell>
          <cell r="AO54">
            <v>472.93899695646428</v>
          </cell>
          <cell r="AQ54">
            <v>380.04945999999995</v>
          </cell>
          <cell r="AR54">
            <v>386.96642720306505</v>
          </cell>
          <cell r="AU54">
            <v>391.20651300000003</v>
          </cell>
          <cell r="AY54">
            <v>9.6985150202474824</v>
          </cell>
          <cell r="AZ54">
            <v>1.7865114018658628E-2</v>
          </cell>
          <cell r="BA54">
            <v>2.5275594018658629E-2</v>
          </cell>
          <cell r="BB54">
            <v>3.2111973073376716E-2</v>
          </cell>
          <cell r="BD54">
            <v>515.99993362068972</v>
          </cell>
          <cell r="BE54">
            <v>465.12457360606004</v>
          </cell>
          <cell r="BF54">
            <v>594.30511200000001</v>
          </cell>
          <cell r="BI54">
            <v>0</v>
          </cell>
          <cell r="BJ54">
            <v>884.43150000000014</v>
          </cell>
          <cell r="BK54">
            <v>580.53508965990022</v>
          </cell>
          <cell r="BM54">
            <v>685.34966666666651</v>
          </cell>
          <cell r="BO54">
            <v>668.48802543293607</v>
          </cell>
          <cell r="BQ54">
            <v>0</v>
          </cell>
          <cell r="BR54">
            <v>732.34866666666676</v>
          </cell>
          <cell r="BS54">
            <v>675.84152392245267</v>
          </cell>
          <cell r="BT54">
            <v>1024.2204166666668</v>
          </cell>
          <cell r="BX54">
            <v>628.19273618681143</v>
          </cell>
          <cell r="BY54">
            <v>626.57393655396277</v>
          </cell>
          <cell r="BZ54">
            <v>646.33731895701192</v>
          </cell>
          <cell r="CC54">
            <v>697.56313426252689</v>
          </cell>
          <cell r="CO54">
            <v>728.25464088831325</v>
          </cell>
          <cell r="CP54">
            <v>826.0968141630791</v>
          </cell>
          <cell r="CQ54">
            <v>670.37816249641253</v>
          </cell>
          <cell r="CR54">
            <v>897.89636536620219</v>
          </cell>
          <cell r="CS54">
            <v>879.62497560886607</v>
          </cell>
          <cell r="CT54">
            <v>1.8000000000000005</v>
          </cell>
        </row>
        <row r="55">
          <cell r="C55">
            <v>0</v>
          </cell>
          <cell r="J55">
            <v>1.6058238037575463</v>
          </cell>
          <cell r="T55">
            <v>2</v>
          </cell>
          <cell r="U55">
            <v>696.40349999999989</v>
          </cell>
          <cell r="X55">
            <v>87</v>
          </cell>
          <cell r="Y55">
            <v>754.01819999999998</v>
          </cell>
          <cell r="AB55">
            <v>93</v>
          </cell>
          <cell r="AC55">
            <v>10.43</v>
          </cell>
          <cell r="AH55">
            <v>588.76749999999993</v>
          </cell>
          <cell r="AM55">
            <v>383.00393444699995</v>
          </cell>
          <cell r="AN55">
            <v>1.9</v>
          </cell>
          <cell r="AO55">
            <v>564.62882096069859</v>
          </cell>
          <cell r="AQ55">
            <v>408.56759999999997</v>
          </cell>
          <cell r="AR55">
            <v>469.29200738916251</v>
          </cell>
          <cell r="AU55">
            <v>455.57905491000002</v>
          </cell>
          <cell r="AY55">
            <v>9.6985150202474806</v>
          </cell>
          <cell r="AZ55">
            <v>1.7622864454809605E-2</v>
          </cell>
          <cell r="BA55">
            <v>2.5033344454809606E-2</v>
          </cell>
          <cell r="BB55">
            <v>2.9473825602511904E-2</v>
          </cell>
          <cell r="BD55">
            <v>598.88149051724133</v>
          </cell>
          <cell r="BE55">
            <v>538.88915059264616</v>
          </cell>
          <cell r="BF55">
            <v>662.16150302586846</v>
          </cell>
          <cell r="BI55">
            <v>0</v>
          </cell>
          <cell r="BJ55">
            <v>903.25265928389285</v>
          </cell>
          <cell r="BK55">
            <v>700.73805257003676</v>
          </cell>
          <cell r="BM55">
            <v>805.01767087467044</v>
          </cell>
          <cell r="BO55">
            <v>813.23859063206442</v>
          </cell>
          <cell r="BQ55">
            <v>0</v>
          </cell>
          <cell r="BR55">
            <v>871.91472152209269</v>
          </cell>
          <cell r="BS55">
            <v>822.07149318008464</v>
          </cell>
          <cell r="BT55">
            <v>1122.0027029880218</v>
          </cell>
          <cell r="BX55">
            <v>752.99162666944039</v>
          </cell>
          <cell r="BY55">
            <v>756.35895754524643</v>
          </cell>
          <cell r="BZ55">
            <v>792.74433513625956</v>
          </cell>
          <cell r="CC55">
            <v>850.01576460717024</v>
          </cell>
          <cell r="CO55">
            <v>854.89336783102874</v>
          </cell>
          <cell r="CP55">
            <v>861.37862583472486</v>
          </cell>
          <cell r="CQ55">
            <v>779.11539569745025</v>
          </cell>
          <cell r="CR55">
            <v>987.83486117937343</v>
          </cell>
          <cell r="CS55">
            <v>987.83486117937343</v>
          </cell>
          <cell r="CT55">
            <v>1.8</v>
          </cell>
        </row>
        <row r="56">
          <cell r="C56">
            <v>0</v>
          </cell>
          <cell r="J56">
            <v>1.6418917613241002</v>
          </cell>
          <cell r="T56">
            <v>2</v>
          </cell>
          <cell r="U56">
            <v>745.07399999999996</v>
          </cell>
          <cell r="X56">
            <v>87</v>
          </cell>
          <cell r="Y56">
            <v>806.24699999999996</v>
          </cell>
          <cell r="AB56">
            <v>93</v>
          </cell>
          <cell r="AC56">
            <v>10.43</v>
          </cell>
          <cell r="AH56">
            <v>633.35550000000001</v>
          </cell>
          <cell r="AM56">
            <v>389.7233017179999</v>
          </cell>
          <cell r="AN56">
            <v>1.9</v>
          </cell>
          <cell r="AO56">
            <v>608.21754664549428</v>
          </cell>
          <cell r="AQ56">
            <v>452.99183999999997</v>
          </cell>
          <cell r="AR56">
            <v>514.81392036124794</v>
          </cell>
          <cell r="AU56">
            <v>501.36877601999998</v>
          </cell>
          <cell r="AY56">
            <v>8.76572287355744</v>
          </cell>
          <cell r="AZ56">
            <v>1.7921721601204754E-2</v>
          </cell>
          <cell r="BA56">
            <v>2.5332201601204755E-2</v>
          </cell>
          <cell r="BB56">
            <v>3.0062249811509172E-2</v>
          </cell>
          <cell r="BD56">
            <v>644.23543396551725</v>
          </cell>
          <cell r="BE56">
            <v>577.46410600063609</v>
          </cell>
          <cell r="BF56">
            <v>721.0626584921165</v>
          </cell>
          <cell r="BI56">
            <v>0</v>
          </cell>
          <cell r="BJ56">
            <v>979.15768493977305</v>
          </cell>
          <cell r="BK56">
            <v>747.93075849670618</v>
          </cell>
          <cell r="BM56">
            <v>857.04341547479362</v>
          </cell>
          <cell r="BO56">
            <v>867.28650142819481</v>
          </cell>
          <cell r="BQ56">
            <v>0</v>
          </cell>
          <cell r="BR56">
            <v>922.77617865341529</v>
          </cell>
          <cell r="BS56">
            <v>876.53521986034252</v>
          </cell>
          <cell r="BT56">
            <v>1184.9611403654085</v>
          </cell>
          <cell r="BX56">
            <v>807.80602339920961</v>
          </cell>
          <cell r="BY56">
            <v>807.2221676996046</v>
          </cell>
          <cell r="BZ56">
            <v>847.24845348616589</v>
          </cell>
          <cell r="CC56">
            <v>906.23124475362306</v>
          </cell>
          <cell r="CO56">
            <v>907.05189262036106</v>
          </cell>
          <cell r="CP56">
            <v>928.59351550526856</v>
          </cell>
          <cell r="CQ56">
            <v>832.50991331567627</v>
          </cell>
          <cell r="CR56">
            <v>1044.7872282971198</v>
          </cell>
          <cell r="CS56">
            <v>1044.7872282971198</v>
          </cell>
          <cell r="CT56">
            <v>1.8</v>
          </cell>
        </row>
        <row r="57">
          <cell r="C57">
            <v>0</v>
          </cell>
          <cell r="J57">
            <v>1.6789335060895705</v>
          </cell>
          <cell r="T57">
            <v>2</v>
          </cell>
          <cell r="U57">
            <v>786.78649999999993</v>
          </cell>
          <cell r="X57">
            <v>87</v>
          </cell>
          <cell r="Y57">
            <v>851.17499999999995</v>
          </cell>
          <cell r="AB57">
            <v>93</v>
          </cell>
          <cell r="AC57">
            <v>10.43</v>
          </cell>
          <cell r="AH57">
            <v>679.50549999999998</v>
          </cell>
          <cell r="AM57">
            <v>409.88140353099988</v>
          </cell>
          <cell r="AN57">
            <v>1.9</v>
          </cell>
          <cell r="AO57">
            <v>655.45851528384276</v>
          </cell>
          <cell r="AQ57">
            <v>488.87495999999993</v>
          </cell>
          <cell r="AR57">
            <v>549.47573481116592</v>
          </cell>
          <cell r="AU57">
            <v>536.91533388000016</v>
          </cell>
          <cell r="AY57">
            <v>8.9309607239858586</v>
          </cell>
          <cell r="AZ57">
            <v>1.8341042403486888E-2</v>
          </cell>
          <cell r="BA57">
            <v>2.5751522403486889E-2</v>
          </cell>
          <cell r="BB57">
            <v>3.1354138094163209E-2</v>
          </cell>
          <cell r="BD57">
            <v>691.17820982758622</v>
          </cell>
          <cell r="BE57">
            <v>610.19189851370959</v>
          </cell>
          <cell r="BF57">
            <v>772.99189070124169</v>
          </cell>
          <cell r="BI57">
            <v>0</v>
          </cell>
          <cell r="BJ57">
            <v>1052.2311109883851</v>
          </cell>
          <cell r="BK57">
            <v>788.99212055776297</v>
          </cell>
          <cell r="BM57">
            <v>919.49921534944633</v>
          </cell>
          <cell r="BO57">
            <v>914.57565875396995</v>
          </cell>
          <cell r="BQ57">
            <v>0</v>
          </cell>
          <cell r="BR57">
            <v>968.7649267491928</v>
          </cell>
          <cell r="BS57">
            <v>924.24978903862427</v>
          </cell>
          <cell r="BT57">
            <v>1226.0441595747882</v>
          </cell>
          <cell r="BX57">
            <v>854.03453744123158</v>
          </cell>
          <cell r="BY57">
            <v>851.50402051008939</v>
          </cell>
          <cell r="BZ57">
            <v>895.00996080049924</v>
          </cell>
          <cell r="CC57">
            <v>955.5181085522504</v>
          </cell>
          <cell r="CO57">
            <v>951.98555440680741</v>
          </cell>
          <cell r="CP57">
            <v>1013.5496726132864</v>
          </cell>
          <cell r="CQ57">
            <v>893.66649710187346</v>
          </cell>
          <cell r="CR57">
            <v>1081.390697063968</v>
          </cell>
          <cell r="CS57">
            <v>1081.390697063968</v>
          </cell>
          <cell r="CT57">
            <v>1.8</v>
          </cell>
        </row>
        <row r="58">
          <cell r="C58">
            <v>0</v>
          </cell>
          <cell r="J58">
            <v>1.7172759001778346</v>
          </cell>
          <cell r="T58">
            <v>2</v>
          </cell>
          <cell r="U58">
            <v>820.61799999999994</v>
          </cell>
          <cell r="X58">
            <v>87</v>
          </cell>
          <cell r="Y58">
            <v>887.29289999999992</v>
          </cell>
          <cell r="AB58">
            <v>93</v>
          </cell>
          <cell r="AC58">
            <v>10.43</v>
          </cell>
          <cell r="AH58">
            <v>716.35449999999992</v>
          </cell>
          <cell r="AM58">
            <v>423.3201380729999</v>
          </cell>
          <cell r="AN58">
            <v>1.9</v>
          </cell>
          <cell r="AO58">
            <v>688.24930527987294</v>
          </cell>
          <cell r="AQ58">
            <v>521.3728799999999</v>
          </cell>
          <cell r="AR58">
            <v>581.06052134646961</v>
          </cell>
          <cell r="AU58">
            <v>569.25822861000006</v>
          </cell>
          <cell r="AY58">
            <v>9.3366744891002593</v>
          </cell>
          <cell r="AZ58">
            <v>1.8707277201707173E-2</v>
          </cell>
          <cell r="BA58">
            <v>2.6117757201707174E-2</v>
          </cell>
          <cell r="BB58">
            <v>3.2308323828068426E-2</v>
          </cell>
          <cell r="BD58">
            <v>728.66021086206888</v>
          </cell>
          <cell r="BE58">
            <v>637.66949323587016</v>
          </cell>
          <cell r="BF58">
            <v>808.45906070118565</v>
          </cell>
          <cell r="BI58">
            <v>0</v>
          </cell>
          <cell r="BJ58">
            <v>1096.9776115727886</v>
          </cell>
          <cell r="BK58">
            <v>821.59652431048482</v>
          </cell>
          <cell r="BM58">
            <v>963.07823328709219</v>
          </cell>
          <cell r="BO58">
            <v>951.68248837382976</v>
          </cell>
          <cell r="BQ58">
            <v>0</v>
          </cell>
          <cell r="BR58">
            <v>1008.5540653672599</v>
          </cell>
          <cell r="BS58">
            <v>961.64268537507803</v>
          </cell>
          <cell r="BT58">
            <v>1274.4282390588962</v>
          </cell>
          <cell r="BX58">
            <v>892.15239852714808</v>
          </cell>
          <cell r="BY58">
            <v>886.64140747410022</v>
          </cell>
          <cell r="BZ58">
            <v>932.43069864614097</v>
          </cell>
          <cell r="CC58">
            <v>994.0586415926773</v>
          </cell>
          <cell r="CO58">
            <v>990.35325859034936</v>
          </cell>
          <cell r="CP58">
            <v>1061.978281092983</v>
          </cell>
          <cell r="CQ58">
            <v>935.80723692121683</v>
          </cell>
          <cell r="CR58">
            <v>1124.7798115446565</v>
          </cell>
          <cell r="CS58">
            <v>1124.7798115446565</v>
          </cell>
          <cell r="CT58">
            <v>1.8</v>
          </cell>
        </row>
        <row r="59">
          <cell r="C59">
            <v>0</v>
          </cell>
          <cell r="J59">
            <v>1.7565117540470447</v>
          </cell>
          <cell r="T59">
            <v>2</v>
          </cell>
          <cell r="U59">
            <v>857.64449999999999</v>
          </cell>
          <cell r="X59">
            <v>87</v>
          </cell>
          <cell r="Y59">
            <v>925.86779999999987</v>
          </cell>
          <cell r="AB59">
            <v>93</v>
          </cell>
          <cell r="AC59">
            <v>10.43</v>
          </cell>
          <cell r="AH59">
            <v>749.75999999999988</v>
          </cell>
          <cell r="AM59">
            <v>443.47823988599987</v>
          </cell>
          <cell r="AN59">
            <v>1.9</v>
          </cell>
          <cell r="AO59">
            <v>717.38785232235011</v>
          </cell>
          <cell r="AQ59">
            <v>551.63135999999997</v>
          </cell>
          <cell r="AR59">
            <v>611.92130131362887</v>
          </cell>
          <cell r="AU59">
            <v>600.36295608</v>
          </cell>
          <cell r="AY59">
            <v>9.624453162471557</v>
          </cell>
          <cell r="AZ59">
            <v>1.9136924786268716E-2</v>
          </cell>
          <cell r="BA59">
            <v>2.6547404786268717E-2</v>
          </cell>
          <cell r="BB59">
            <v>3.3623204774270513E-2</v>
          </cell>
          <cell r="BD59">
            <v>762.63955862068963</v>
          </cell>
          <cell r="BE59">
            <v>671.32547564935282</v>
          </cell>
          <cell r="BF59">
            <v>843.47139375818097</v>
          </cell>
          <cell r="BI59">
            <v>0</v>
          </cell>
          <cell r="BJ59">
            <v>1136.0995443849231</v>
          </cell>
          <cell r="BK59">
            <v>856.59990857149296</v>
          </cell>
          <cell r="BM59">
            <v>1002.0849905512301</v>
          </cell>
          <cell r="BO59">
            <v>990.36608560065156</v>
          </cell>
          <cell r="BQ59">
            <v>0</v>
          </cell>
          <cell r="BR59">
            <v>1050.4598600402942</v>
          </cell>
          <cell r="BS59">
            <v>1000.675632315512</v>
          </cell>
          <cell r="BT59">
            <v>1348.084816876046</v>
          </cell>
          <cell r="BX59">
            <v>933.38018979821106</v>
          </cell>
          <cell r="BY59">
            <v>924.36818058331585</v>
          </cell>
          <cell r="BZ59">
            <v>971.50229683711234</v>
          </cell>
          <cell r="CC59">
            <v>1033.9972654950416</v>
          </cell>
          <cell r="CO59">
            <v>1030.5608724323233</v>
          </cell>
          <cell r="CP59">
            <v>1105.059061344806</v>
          </cell>
          <cell r="CQ59">
            <v>973.73060160067496</v>
          </cell>
          <cell r="CR59">
            <v>1191.2980678882041</v>
          </cell>
          <cell r="CS59">
            <v>1191.2980678882041</v>
          </cell>
          <cell r="CT59">
            <v>1.8</v>
          </cell>
        </row>
        <row r="60">
          <cell r="C60">
            <v>0</v>
          </cell>
          <cell r="J60">
            <v>1.7973212084198773</v>
          </cell>
          <cell r="T60">
            <v>2</v>
          </cell>
          <cell r="U60">
            <v>889.84299999999996</v>
          </cell>
          <cell r="X60">
            <v>87</v>
          </cell>
          <cell r="Y60">
            <v>959.7743999999999</v>
          </cell>
          <cell r="AB60">
            <v>93</v>
          </cell>
          <cell r="AC60">
            <v>10.43</v>
          </cell>
          <cell r="AH60">
            <v>778.01799999999992</v>
          </cell>
          <cell r="AM60">
            <v>470.35570896999991</v>
          </cell>
          <cell r="AN60">
            <v>1.9</v>
          </cell>
          <cell r="AO60">
            <v>743.31083763398169</v>
          </cell>
          <cell r="AQ60">
            <v>568.60943999999995</v>
          </cell>
          <cell r="AR60">
            <v>630.42871921182257</v>
          </cell>
          <cell r="AU60">
            <v>618.61501241999997</v>
          </cell>
          <cell r="AY60">
            <v>10.03301354370036</v>
          </cell>
          <cell r="AZ60">
            <v>1.9627622865822009E-2</v>
          </cell>
          <cell r="BA60">
            <v>2.7038102865822009E-2</v>
          </cell>
          <cell r="BB60">
            <v>3.5284303081759241E-2</v>
          </cell>
          <cell r="BD60">
            <v>791.38298137931042</v>
          </cell>
          <cell r="BE60">
            <v>699.80103789225006</v>
          </cell>
          <cell r="BF60">
            <v>874.96229841837703</v>
          </cell>
          <cell r="BI60">
            <v>0</v>
          </cell>
          <cell r="BJ60">
            <v>1173.5037915861637</v>
          </cell>
          <cell r="BK60">
            <v>888.26532171964504</v>
          </cell>
          <cell r="BM60">
            <v>1038.2304241754616</v>
          </cell>
          <cell r="BO60">
            <v>1025.9690067619445</v>
          </cell>
          <cell r="BQ60">
            <v>0</v>
          </cell>
          <cell r="BR60">
            <v>1089.4201382192723</v>
          </cell>
          <cell r="BS60">
            <v>1036.7153902603147</v>
          </cell>
          <cell r="BT60">
            <v>1406.2706886958849</v>
          </cell>
          <cell r="BX60">
            <v>967.79169858955697</v>
          </cell>
          <cell r="BY60">
            <v>958.54941224214679</v>
          </cell>
          <cell r="BZ60">
            <v>1007.5993392119824</v>
          </cell>
          <cell r="CC60">
            <v>1070.976978587338</v>
          </cell>
          <cell r="CO60">
            <v>1067.6535436480417</v>
          </cell>
          <cell r="CP60">
            <v>1139.2910572983446</v>
          </cell>
          <cell r="CQ60">
            <v>1008.5867074901956</v>
          </cell>
          <cell r="CR60">
            <v>1243.4453241423496</v>
          </cell>
          <cell r="CS60">
            <v>1243.4453241423496</v>
          </cell>
          <cell r="CT60">
            <v>1.8</v>
          </cell>
        </row>
        <row r="61">
          <cell r="C61">
            <v>0</v>
          </cell>
          <cell r="J61">
            <v>1.8349413169311173</v>
          </cell>
          <cell r="T61">
            <v>2</v>
          </cell>
          <cell r="U61">
            <v>916.78749999999991</v>
          </cell>
          <cell r="X61">
            <v>87</v>
          </cell>
          <cell r="Y61">
            <v>987.01199999999994</v>
          </cell>
          <cell r="AB61">
            <v>93</v>
          </cell>
          <cell r="AC61">
            <v>10.43</v>
          </cell>
          <cell r="AH61">
            <v>801.51900000000001</v>
          </cell>
          <cell r="AM61">
            <v>503.9525453249999</v>
          </cell>
          <cell r="AN61">
            <v>1.9</v>
          </cell>
          <cell r="AO61">
            <v>763.75545851528375</v>
          </cell>
          <cell r="AQ61">
            <v>590.43095999999991</v>
          </cell>
          <cell r="AR61">
            <v>653.46117816091953</v>
          </cell>
          <cell r="AU61">
            <v>641.57214231</v>
          </cell>
          <cell r="AY61">
            <v>10.563187908825686</v>
          </cell>
          <cell r="AZ61">
            <v>2.0173570119335363E-2</v>
          </cell>
          <cell r="BA61">
            <v>2.7584050119335363E-2</v>
          </cell>
          <cell r="BB61">
            <v>3.7256510380452239E-2</v>
          </cell>
          <cell r="BD61">
            <v>815.28768724137933</v>
          </cell>
          <cell r="BE61">
            <v>727.20257818698315</v>
          </cell>
          <cell r="BF61">
            <v>900.96252740501632</v>
          </cell>
          <cell r="BI61">
            <v>0</v>
          </cell>
          <cell r="BJ61">
            <v>1204.9125671155323</v>
          </cell>
          <cell r="BK61">
            <v>912.76371151289788</v>
          </cell>
          <cell r="BM61">
            <v>1064.9993173743253</v>
          </cell>
          <cell r="BO61">
            <v>1051.951767007489</v>
          </cell>
          <cell r="BQ61">
            <v>0</v>
          </cell>
          <cell r="BR61">
            <v>1118.7005000918737</v>
          </cell>
          <cell r="BS61">
            <v>1062.9265531995006</v>
          </cell>
          <cell r="BT61">
            <v>1468.0986054217033</v>
          </cell>
          <cell r="BX61">
            <v>998.00259342625338</v>
          </cell>
          <cell r="BY61">
            <v>984.93641776575805</v>
          </cell>
          <cell r="BZ61">
            <v>1033.835287064697</v>
          </cell>
          <cell r="CC61">
            <v>1097.5333610068651</v>
          </cell>
          <cell r="CO61">
            <v>1094.7279373759311</v>
          </cell>
          <cell r="CP61">
            <v>1165.1708639603385</v>
          </cell>
          <cell r="CQ61">
            <v>1033.9470365504303</v>
          </cell>
          <cell r="CR61">
            <v>1298.9201161913925</v>
          </cell>
          <cell r="CS61">
            <v>1298.9201161913925</v>
          </cell>
          <cell r="CT61">
            <v>1.8</v>
          </cell>
        </row>
        <row r="62">
          <cell r="C62">
            <v>0</v>
          </cell>
          <cell r="J62">
            <v>1.8737625968188747</v>
          </cell>
          <cell r="T62">
            <v>2</v>
          </cell>
          <cell r="U62">
            <v>946.14599999999984</v>
          </cell>
          <cell r="X62">
            <v>87</v>
          </cell>
          <cell r="Y62">
            <v>1016.9874</v>
          </cell>
          <cell r="AB62">
            <v>93</v>
          </cell>
          <cell r="AC62">
            <v>10.43</v>
          </cell>
          <cell r="AH62">
            <v>827.15</v>
          </cell>
          <cell r="AM62">
            <v>537.5493816799999</v>
          </cell>
          <cell r="AN62">
            <v>1.9</v>
          </cell>
          <cell r="AO62">
            <v>787.17745136959104</v>
          </cell>
          <cell r="AQ62">
            <v>612.20039999999995</v>
          </cell>
          <cell r="AR62">
            <v>676.71988916256157</v>
          </cell>
          <cell r="AU62">
            <v>664.65005130000009</v>
          </cell>
          <cell r="AY62">
            <v>11.209170386692106</v>
          </cell>
          <cell r="AZ62">
            <v>2.0722324278127473E-2</v>
          </cell>
          <cell r="BA62">
            <v>2.8132804278127473E-2</v>
          </cell>
          <cell r="BB62">
            <v>3.9224983672396616E-2</v>
          </cell>
          <cell r="BD62">
            <v>841.35898275862064</v>
          </cell>
          <cell r="BE62">
            <v>756.11553641413695</v>
          </cell>
          <cell r="BF62">
            <v>929.97688681184445</v>
          </cell>
          <cell r="BI62">
            <v>0</v>
          </cell>
          <cell r="BJ62">
            <v>1241.0310960679842</v>
          </cell>
          <cell r="BK62">
            <v>939.96689144934476</v>
          </cell>
          <cell r="BM62">
            <v>1095.2797814142543</v>
          </cell>
          <cell r="BO62">
            <v>1081.2426691641358</v>
          </cell>
          <cell r="BQ62">
            <v>0</v>
          </cell>
          <cell r="BR62">
            <v>1151.4550003657469</v>
          </cell>
          <cell r="BS62">
            <v>1092.5001477890578</v>
          </cell>
          <cell r="BT62">
            <v>1538.9388234376781</v>
          </cell>
          <cell r="BX62">
            <v>1030.5728625920533</v>
          </cell>
          <cell r="BY62">
            <v>1014.2523220328686</v>
          </cell>
          <cell r="BZ62">
            <v>1063.4415688346162</v>
          </cell>
          <cell r="CC62">
            <v>1127.5983974004578</v>
          </cell>
          <cell r="CO62">
            <v>1125.2545486669446</v>
          </cell>
          <cell r="CP62">
            <v>1195.6226758980222</v>
          </cell>
          <cell r="CQ62">
            <v>1062.5016536521066</v>
          </cell>
          <cell r="CR62">
            <v>1362.6572726462025</v>
          </cell>
          <cell r="CS62">
            <v>1362.6572726462025</v>
          </cell>
          <cell r="CT62">
            <v>1.8</v>
          </cell>
        </row>
        <row r="63">
          <cell r="C63">
            <v>0</v>
          </cell>
          <cell r="J63">
            <v>1.9123357402314582</v>
          </cell>
          <cell r="T63">
            <v>2</v>
          </cell>
          <cell r="U63">
            <v>977.63449999999989</v>
          </cell>
          <cell r="X63">
            <v>87</v>
          </cell>
          <cell r="Y63">
            <v>1049.1741</v>
          </cell>
          <cell r="AB63">
            <v>93</v>
          </cell>
          <cell r="AC63">
            <v>10.43</v>
          </cell>
          <cell r="AH63">
            <v>855.30150000000003</v>
          </cell>
          <cell r="AM63">
            <v>584.58495257699985</v>
          </cell>
          <cell r="AN63">
            <v>1.9</v>
          </cell>
          <cell r="AO63">
            <v>811.1949186184994</v>
          </cell>
          <cell r="AQ63">
            <v>635.53223999999989</v>
          </cell>
          <cell r="AR63">
            <v>701.51711412151064</v>
          </cell>
          <cell r="AU63">
            <v>689.29425243000003</v>
          </cell>
          <cell r="AY63">
            <v>11.856708117918643</v>
          </cell>
          <cell r="AZ63">
            <v>2.1389875259310114E-2</v>
          </cell>
          <cell r="BA63">
            <v>2.8800355259310115E-2</v>
          </cell>
          <cell r="BB63">
            <v>4.1885049001783213E-2</v>
          </cell>
          <cell r="BD63">
            <v>869.99407603448287</v>
          </cell>
          <cell r="BE63">
            <v>787.00582488282123</v>
          </cell>
          <cell r="BF63">
            <v>961.19094444596396</v>
          </cell>
          <cell r="BI63">
            <v>0</v>
          </cell>
          <cell r="BJ63">
            <v>1279.7622079563184</v>
          </cell>
          <cell r="BK63">
            <v>969.19869808238013</v>
          </cell>
          <cell r="BM63">
            <v>1127.8165422770739</v>
          </cell>
          <cell r="BO63">
            <v>1112.7693510800918</v>
          </cell>
          <cell r="BQ63">
            <v>0</v>
          </cell>
          <cell r="BR63">
            <v>1186.8222246456908</v>
          </cell>
          <cell r="BS63">
            <v>1124.3330296613276</v>
          </cell>
          <cell r="BT63">
            <v>1583.4220306082436</v>
          </cell>
          <cell r="BX63">
            <v>1065.4763141418764</v>
          </cell>
          <cell r="BY63">
            <v>1045.7558604393594</v>
          </cell>
          <cell r="BZ63">
            <v>1095.30999621968</v>
          </cell>
          <cell r="CC63">
            <v>1159.9723816567509</v>
          </cell>
          <cell r="CO63">
            <v>1158.1134727095803</v>
          </cell>
          <cell r="CP63">
            <v>1228.8580588861023</v>
          </cell>
          <cell r="CQ63">
            <v>1093.2458967615112</v>
          </cell>
          <cell r="CR63">
            <v>1401.9519184770791</v>
          </cell>
          <cell r="CS63">
            <v>1401.9519184770791</v>
          </cell>
          <cell r="CT63">
            <v>1.8</v>
          </cell>
        </row>
        <row r="64">
          <cell r="C64">
            <v>0</v>
          </cell>
          <cell r="J64">
            <v>1.9519126550143273</v>
          </cell>
          <cell r="T64">
            <v>2</v>
          </cell>
          <cell r="U64">
            <v>1013.7025</v>
          </cell>
          <cell r="X64">
            <v>87</v>
          </cell>
          <cell r="Y64">
            <v>1086.0291</v>
          </cell>
          <cell r="AB64">
            <v>93</v>
          </cell>
          <cell r="AC64">
            <v>10.43</v>
          </cell>
          <cell r="AH64">
            <v>888.03250000000003</v>
          </cell>
          <cell r="AM64">
            <v>645.05925801599983</v>
          </cell>
          <cell r="AN64">
            <v>1.9</v>
          </cell>
          <cell r="AO64">
            <v>839.97618102421586</v>
          </cell>
          <cell r="AQ64">
            <v>663.65544</v>
          </cell>
          <cell r="AR64">
            <v>731.20138341543509</v>
          </cell>
          <cell r="AU64">
            <v>718.87225149000005</v>
          </cell>
          <cell r="AY64">
            <v>12.743241797467205</v>
          </cell>
          <cell r="AZ64">
            <v>2.2177074734185624E-2</v>
          </cell>
          <cell r="BA64">
            <v>2.9587554734185624E-2</v>
          </cell>
          <cell r="BB64">
            <v>4.5241484242989044E-2</v>
          </cell>
          <cell r="BD64">
            <v>903.2873370689656</v>
          </cell>
          <cell r="BE64">
            <v>822.35907449160572</v>
          </cell>
          <cell r="BF64">
            <v>996.64284199111398</v>
          </cell>
          <cell r="BI64">
            <v>0</v>
          </cell>
          <cell r="BJ64">
            <v>1323.9917612508486</v>
          </cell>
          <cell r="BK64">
            <v>1002.5403878789961</v>
          </cell>
          <cell r="BM64">
            <v>1165.1899664791706</v>
          </cell>
          <cell r="BO64">
            <v>1148.686888467374</v>
          </cell>
          <cell r="BQ64">
            <v>0</v>
          </cell>
          <cell r="BR64">
            <v>1227.1221531157444</v>
          </cell>
          <cell r="BS64">
            <v>1160.581725079953</v>
          </cell>
          <cell r="BT64">
            <v>1640.7426169257885</v>
          </cell>
          <cell r="BX64">
            <v>1105.6715838235907</v>
          </cell>
          <cell r="BY64">
            <v>1081.6813841223216</v>
          </cell>
          <cell r="BZ64">
            <v>1131.5958573338883</v>
          </cell>
          <cell r="CC64">
            <v>1196.8335203173151</v>
          </cell>
          <cell r="CO64">
            <v>1195.6156106650149</v>
          </cell>
          <cell r="CP64">
            <v>1266.7921620852428</v>
          </cell>
          <cell r="CQ64">
            <v>1128.1894473001303</v>
          </cell>
          <cell r="CR64">
            <v>1452.8327167547106</v>
          </cell>
          <cell r="CS64">
            <v>1452.8327167547104</v>
          </cell>
          <cell r="CT64">
            <v>1.8</v>
          </cell>
        </row>
        <row r="65">
          <cell r="C65">
            <v>0</v>
          </cell>
          <cell r="J65">
            <v>1.9928814814823264</v>
          </cell>
          <cell r="T65">
            <v>2</v>
          </cell>
          <cell r="U65">
            <v>1043.8420000000001</v>
          </cell>
          <cell r="X65">
            <v>87</v>
          </cell>
          <cell r="Y65">
            <v>1116.7064999999998</v>
          </cell>
          <cell r="AB65">
            <v>93</v>
          </cell>
          <cell r="AC65">
            <v>10.43</v>
          </cell>
          <cell r="AH65">
            <v>914.44449999999983</v>
          </cell>
          <cell r="AM65">
            <v>678.65609437099988</v>
          </cell>
          <cell r="AN65">
            <v>1.9</v>
          </cell>
          <cell r="AO65">
            <v>862.64390631202855</v>
          </cell>
          <cell r="AQ65">
            <v>685.11239999999998</v>
          </cell>
          <cell r="AR65">
            <v>754.36959359605919</v>
          </cell>
          <cell r="AU65">
            <v>741.80021391000002</v>
          </cell>
          <cell r="AY65">
            <v>13.870302501521195</v>
          </cell>
          <cell r="AZ65">
            <v>2.2735380211673158E-2</v>
          </cell>
          <cell r="BA65">
            <v>3.0145860211673158E-2</v>
          </cell>
          <cell r="BB65">
            <v>4.7203566294456226E-2</v>
          </cell>
          <cell r="BD65">
            <v>930.15304879310338</v>
          </cell>
          <cell r="BE65">
            <v>852.41928988175835</v>
          </cell>
          <cell r="BF65">
            <v>1026.1144241212655</v>
          </cell>
          <cell r="BI65">
            <v>0</v>
          </cell>
          <cell r="BJ65">
            <v>1362.4419643412627</v>
          </cell>
          <cell r="BK65">
            <v>1030.4328778604465</v>
          </cell>
          <cell r="BM65">
            <v>1196.9600526678246</v>
          </cell>
          <cell r="BO65">
            <v>1178.6070635103665</v>
          </cell>
          <cell r="BQ65">
            <v>0</v>
          </cell>
          <cell r="BR65">
            <v>1260.6892248501217</v>
          </cell>
          <cell r="BS65">
            <v>1190.8008441881975</v>
          </cell>
          <cell r="BT65">
            <v>1690.2938735952514</v>
          </cell>
          <cell r="BX65">
            <v>1139.0027534928231</v>
          </cell>
          <cell r="BY65">
            <v>1111.7424068516746</v>
          </cell>
          <cell r="BZ65">
            <v>1161.8502823349277</v>
          </cell>
          <cell r="CC65">
            <v>1227.5227942456138</v>
          </cell>
          <cell r="CO65">
            <v>1226.7513797861359</v>
          </cell>
          <cell r="CP65">
            <v>1297.5886959962088</v>
          </cell>
          <cell r="CQ65">
            <v>1157.1512552565139</v>
          </cell>
          <cell r="CR65">
            <v>1496.9322647615127</v>
          </cell>
          <cell r="CS65">
            <v>1496.9322647615127</v>
          </cell>
          <cell r="CT65">
            <v>1.8</v>
          </cell>
        </row>
        <row r="66">
          <cell r="C66">
            <v>0</v>
          </cell>
          <cell r="J66">
            <v>2.0352958127435743</v>
          </cell>
          <cell r="T66">
            <v>2</v>
          </cell>
          <cell r="U66">
            <v>1065.8875</v>
          </cell>
          <cell r="X66">
            <v>87</v>
          </cell>
          <cell r="Y66">
            <v>1139.8724999999999</v>
          </cell>
          <cell r="AB66">
            <v>93</v>
          </cell>
          <cell r="AC66">
            <v>10.43</v>
          </cell>
          <cell r="AH66">
            <v>933.15300000000002</v>
          </cell>
          <cell r="AM66">
            <v>718.97229799699983</v>
          </cell>
          <cell r="AN66">
            <v>1.9</v>
          </cell>
          <cell r="AO66">
            <v>879.19809448193723</v>
          </cell>
          <cell r="AQ66">
            <v>700.63223999999991</v>
          </cell>
          <cell r="AR66">
            <v>771.38374794745482</v>
          </cell>
          <cell r="AU66">
            <v>758.55143592000013</v>
          </cell>
          <cell r="AY66">
            <v>14.520744877968076</v>
          </cell>
          <cell r="AZ66">
            <v>2.3356962344790625E-2</v>
          </cell>
          <cell r="BA66">
            <v>3.0767442344790626E-2</v>
          </cell>
          <cell r="BB66">
            <v>4.952325167788714E-2</v>
          </cell>
          <cell r="BD66">
            <v>949.18292793103467</v>
          </cell>
          <cell r="BE66">
            <v>871.8360573184699</v>
          </cell>
          <cell r="BF66">
            <v>1047.1778682850691</v>
          </cell>
          <cell r="BI66">
            <v>0</v>
          </cell>
          <cell r="BJ66">
            <v>1388.8951629522019</v>
          </cell>
          <cell r="BK66">
            <v>1051.6275022699535</v>
          </cell>
          <cell r="BM66">
            <v>1221.6479179304088</v>
          </cell>
          <cell r="BO66">
            <v>1202.3104517481452</v>
          </cell>
          <cell r="BQ66">
            <v>0</v>
          </cell>
          <cell r="BR66">
            <v>1288.0629061032009</v>
          </cell>
          <cell r="BS66">
            <v>1214.7368327723461</v>
          </cell>
          <cell r="BT66">
            <v>1726.6605268581327</v>
          </cell>
          <cell r="BX66">
            <v>1163.2955247763678</v>
          </cell>
          <cell r="BY66">
            <v>1134.5969529144998</v>
          </cell>
          <cell r="BZ66">
            <v>1185.8134446390679</v>
          </cell>
          <cell r="CC66">
            <v>1252.0752402135774</v>
          </cell>
          <cell r="CO66">
            <v>1251.5940867589682</v>
          </cell>
          <cell r="CP66">
            <v>1321.4624068943976</v>
          </cell>
          <cell r="CQ66">
            <v>1180.2420136754952</v>
          </cell>
          <cell r="CR66">
            <v>1528.7671146543337</v>
          </cell>
          <cell r="CS66">
            <v>1528.7671146543341</v>
          </cell>
          <cell r="CT66">
            <v>1.8</v>
          </cell>
        </row>
        <row r="67">
          <cell r="C67">
            <v>0</v>
          </cell>
          <cell r="J67">
            <v>2.0786898107072145</v>
          </cell>
          <cell r="T67">
            <v>2</v>
          </cell>
          <cell r="U67">
            <v>1088.0039999999999</v>
          </cell>
          <cell r="X67">
            <v>87</v>
          </cell>
          <cell r="Y67">
            <v>1163.3192999999999</v>
          </cell>
          <cell r="AB67">
            <v>93</v>
          </cell>
          <cell r="AC67">
            <v>10.43</v>
          </cell>
          <cell r="AH67">
            <v>952.18100000000004</v>
          </cell>
          <cell r="AM67">
            <v>739.13039980999986</v>
          </cell>
          <cell r="AN67">
            <v>1.9</v>
          </cell>
          <cell r="AO67">
            <v>896.70504168320758</v>
          </cell>
          <cell r="AQ67">
            <v>716.30831999999987</v>
          </cell>
          <cell r="AR67">
            <v>788.57890394088679</v>
          </cell>
          <cell r="AU67">
            <v>775.46207502000004</v>
          </cell>
          <cell r="AY67">
            <v>15.292659825444218</v>
          </cell>
          <cell r="AZ67">
            <v>2.3807893877653363E-2</v>
          </cell>
          <cell r="BA67">
            <v>3.1218373877653364E-2</v>
          </cell>
          <cell r="BB67">
            <v>5.0797212891871675E-2</v>
          </cell>
          <cell r="BD67">
            <v>968.53779551724142</v>
          </cell>
          <cell r="BE67">
            <v>890.58007565308185</v>
          </cell>
          <cell r="BF67">
            <v>1068.5770691510234</v>
          </cell>
          <cell r="BI67">
            <v>0</v>
          </cell>
          <cell r="BJ67">
            <v>1416.5669665632167</v>
          </cell>
          <cell r="BK67">
            <v>1073.1045514393941</v>
          </cell>
          <cell r="BM67">
            <v>1247.1026564008039</v>
          </cell>
          <cell r="BO67">
            <v>1226.5923028787881</v>
          </cell>
          <cell r="BQ67">
            <v>0</v>
          </cell>
          <cell r="BR67">
            <v>1315.5021582729073</v>
          </cell>
          <cell r="BS67">
            <v>1239.2543730303034</v>
          </cell>
          <cell r="BT67">
            <v>1762.5820079832331</v>
          </cell>
          <cell r="BX67">
            <v>1187.6596545454545</v>
          </cell>
          <cell r="BY67">
            <v>1157.7587672727273</v>
          </cell>
          <cell r="BZ67">
            <v>1210.3583345454549</v>
          </cell>
          <cell r="CC67">
            <v>1277.288306666667</v>
          </cell>
          <cell r="CO67">
            <v>1276.8105987753884</v>
          </cell>
          <cell r="CP67">
            <v>1346.6162498066026</v>
          </cell>
          <cell r="CQ67">
            <v>1203.8477145910708</v>
          </cell>
          <cell r="CR67">
            <v>1560.4688550141273</v>
          </cell>
          <cell r="CS67">
            <v>1560.4688550141275</v>
          </cell>
          <cell r="CT67">
            <v>1.8</v>
          </cell>
        </row>
        <row r="68">
          <cell r="C68">
            <v>0</v>
          </cell>
          <cell r="J68">
            <v>2.1232867076102155</v>
          </cell>
          <cell r="T68">
            <v>2</v>
          </cell>
          <cell r="U68">
            <v>1110.9369999999999</v>
          </cell>
          <cell r="X68">
            <v>87</v>
          </cell>
          <cell r="Y68">
            <v>1187.5382999999999</v>
          </cell>
          <cell r="AB68">
            <v>93</v>
          </cell>
          <cell r="AC68">
            <v>10.43</v>
          </cell>
          <cell r="AH68">
            <v>971.88349999999991</v>
          </cell>
          <cell r="AM68">
            <v>772.72723616499979</v>
          </cell>
          <cell r="AN68">
            <v>1.9</v>
          </cell>
          <cell r="AO68">
            <v>914.64867010718535</v>
          </cell>
          <cell r="AQ68">
            <v>732.55727999999988</v>
          </cell>
          <cell r="AR68">
            <v>806.45281609195399</v>
          </cell>
          <cell r="AU68">
            <v>793.05627987000014</v>
          </cell>
          <cell r="AY68">
            <v>15.707064673992669</v>
          </cell>
          <cell r="AZ68">
            <v>2.4383269839778655E-2</v>
          </cell>
          <cell r="BA68">
            <v>3.1793749839778659E-2</v>
          </cell>
          <cell r="BB68">
            <v>5.2794934598409032E-2</v>
          </cell>
          <cell r="BD68">
            <v>988.57874982758619</v>
          </cell>
          <cell r="BE68">
            <v>910.34331419634691</v>
          </cell>
          <cell r="BF68">
            <v>1090.961396991353</v>
          </cell>
          <cell r="BI68">
            <v>0</v>
          </cell>
          <cell r="BJ68">
            <v>1444.0084465415264</v>
          </cell>
          <cell r="BK68">
            <v>1095.2674090659109</v>
          </cell>
          <cell r="BM68">
            <v>1272.5748696697674</v>
          </cell>
          <cell r="BO68">
            <v>1251.5303092210663</v>
          </cell>
          <cell r="BQ68">
            <v>0</v>
          </cell>
          <cell r="BR68">
            <v>1344.0819922996805</v>
          </cell>
          <cell r="BS68">
            <v>1264.4341849630398</v>
          </cell>
          <cell r="BT68">
            <v>1802.712089238019</v>
          </cell>
          <cell r="BX68">
            <v>1212.9432711379238</v>
          </cell>
          <cell r="BY68">
            <v>1181.6584149373828</v>
          </cell>
          <cell r="BZ68">
            <v>1235.5661876505096</v>
          </cell>
          <cell r="CC68">
            <v>1303.1541974248664</v>
          </cell>
          <cell r="CO68">
            <v>1302.8515801009262</v>
          </cell>
          <cell r="CP68">
            <v>1372.4530786124515</v>
          </cell>
          <cell r="CQ68">
            <v>1228.2632252347721</v>
          </cell>
          <cell r="CR68">
            <v>1595.813471395895</v>
          </cell>
          <cell r="CS68">
            <v>1595.8134713958946</v>
          </cell>
          <cell r="CT68">
            <v>1.8</v>
          </cell>
        </row>
        <row r="69">
          <cell r="C69">
            <v>0</v>
          </cell>
          <cell r="J69">
            <v>2.168866502115244</v>
          </cell>
          <cell r="T69">
            <v>2</v>
          </cell>
          <cell r="U69">
            <v>1134.367</v>
          </cell>
          <cell r="X69">
            <v>87</v>
          </cell>
          <cell r="Y69">
            <v>1212.3189</v>
          </cell>
          <cell r="AB69">
            <v>93</v>
          </cell>
          <cell r="AC69">
            <v>10.43</v>
          </cell>
          <cell r="AH69">
            <v>992.22499999999991</v>
          </cell>
          <cell r="AM69">
            <v>813.04343979099986</v>
          </cell>
          <cell r="AN69">
            <v>1.9</v>
          </cell>
          <cell r="AO69">
            <v>933.06867804684384</v>
          </cell>
          <cell r="AQ69">
            <v>748.64999999999986</v>
          </cell>
          <cell r="AR69">
            <v>824.10047619047623</v>
          </cell>
          <cell r="AU69">
            <v>810.42897312000002</v>
          </cell>
          <cell r="AY69">
            <v>16.362257385552205</v>
          </cell>
          <cell r="AZ69">
            <v>2.5021683145552202E-2</v>
          </cell>
          <cell r="BA69">
            <v>3.2432163145552202E-2</v>
          </cell>
          <cell r="BB69">
            <v>5.5147770112724752E-2</v>
          </cell>
          <cell r="BD69">
            <v>1009.2696810344828</v>
          </cell>
          <cell r="BE69">
            <v>930.44089248127102</v>
          </cell>
          <cell r="BF69">
            <v>1113.3204735092845</v>
          </cell>
          <cell r="BI69">
            <v>0</v>
          </cell>
          <cell r="BJ69">
            <v>1471.8958197254019</v>
          </cell>
          <cell r="BK69">
            <v>1118.0120072257475</v>
          </cell>
          <cell r="BM69">
            <v>1299.1978480068458</v>
          </cell>
          <cell r="BO69">
            <v>1277.1787659160254</v>
          </cell>
          <cell r="BQ69">
            <v>0</v>
          </cell>
          <cell r="BR69">
            <v>1373.5065880542898</v>
          </cell>
          <cell r="BS69">
            <v>1290.3396961611543</v>
          </cell>
          <cell r="BT69">
            <v>1844.3710541544515</v>
          </cell>
          <cell r="BX69">
            <v>1238.667344081548</v>
          </cell>
          <cell r="BY69">
            <v>1206.1893478302477</v>
          </cell>
          <cell r="BZ69">
            <v>1261.5021130060329</v>
          </cell>
          <cell r="CC69">
            <v>1329.7756661174678</v>
          </cell>
          <cell r="CO69">
            <v>1329.5430221190568</v>
          </cell>
          <cell r="CP69">
            <v>1398.2376883154755</v>
          </cell>
          <cell r="CQ69">
            <v>1253.2700297586364</v>
          </cell>
          <cell r="CR69">
            <v>1632.4409483524885</v>
          </cell>
          <cell r="CS69">
            <v>1632.4409483524882</v>
          </cell>
          <cell r="CT69">
            <v>1.8</v>
          </cell>
        </row>
        <row r="70">
          <cell r="C70">
            <v>0</v>
          </cell>
          <cell r="J70">
            <v>2.2152546681547789</v>
          </cell>
          <cell r="T70">
            <v>2</v>
          </cell>
          <cell r="U70">
            <v>1157.9390000000001</v>
          </cell>
          <cell r="X70">
            <v>87</v>
          </cell>
          <cell r="Y70">
            <v>1237.2749999999999</v>
          </cell>
          <cell r="AB70">
            <v>93</v>
          </cell>
          <cell r="AC70">
            <v>10.43</v>
          </cell>
          <cell r="AH70">
            <v>1012.1759999999999</v>
          </cell>
          <cell r="AM70">
            <v>833.20154160399989</v>
          </cell>
          <cell r="AN70">
            <v>1.9</v>
          </cell>
          <cell r="AO70">
            <v>951.48868598650256</v>
          </cell>
          <cell r="AQ70">
            <v>765.10727999999983</v>
          </cell>
          <cell r="AR70">
            <v>842.33639162561576</v>
          </cell>
          <cell r="AU70">
            <v>828.32298119999996</v>
          </cell>
          <cell r="AY70">
            <v>17.138367763920556</v>
          </cell>
          <cell r="AZ70">
            <v>2.5490950046816608E-2</v>
          </cell>
          <cell r="BA70">
            <v>3.2901430046816608E-2</v>
          </cell>
          <cell r="BB70">
            <v>5.6462831989272419E-2</v>
          </cell>
          <cell r="BD70">
            <v>1029.563404137931</v>
          </cell>
          <cell r="BE70">
            <v>950.54289674019549</v>
          </cell>
          <cell r="BF70">
            <v>1136.3856534225881</v>
          </cell>
          <cell r="BI70">
            <v>0</v>
          </cell>
          <cell r="BJ70">
            <v>1501.792117672004</v>
          </cell>
          <cell r="BK70">
            <v>1140.8744052871507</v>
          </cell>
          <cell r="BM70">
            <v>1326.1672829585559</v>
          </cell>
          <cell r="BO70">
            <v>1302.9853270914634</v>
          </cell>
          <cell r="BQ70">
            <v>0</v>
          </cell>
          <cell r="BR70">
            <v>1402.9704389953442</v>
          </cell>
          <cell r="BS70">
            <v>1316.3981330383465</v>
          </cell>
          <cell r="BT70">
            <v>1884.2650185073667</v>
          </cell>
          <cell r="BX70">
            <v>1264.6242893447061</v>
          </cell>
          <cell r="BY70">
            <v>1230.8451259355106</v>
          </cell>
          <cell r="BZ70">
            <v>1287.589878058664</v>
          </cell>
          <cell r="CC70">
            <v>1356.562926889397</v>
          </cell>
          <cell r="CO70">
            <v>1356.5735306484191</v>
          </cell>
          <cell r="CP70">
            <v>1425.4307833232256</v>
          </cell>
          <cell r="CQ70">
            <v>1278.3793546986444</v>
          </cell>
          <cell r="CR70">
            <v>1667.7252024869265</v>
          </cell>
          <cell r="CS70">
            <v>1667.7252024869265</v>
          </cell>
          <cell r="CT70">
            <v>1.8</v>
          </cell>
        </row>
        <row r="71">
          <cell r="C71">
            <v>0</v>
          </cell>
          <cell r="J71">
            <v>2.262809091547473</v>
          </cell>
          <cell r="T71">
            <v>2</v>
          </cell>
          <cell r="U71">
            <v>1182.434</v>
          </cell>
          <cell r="X71">
            <v>87</v>
          </cell>
          <cell r="Y71">
            <v>1263.1086</v>
          </cell>
          <cell r="AB71">
            <v>93</v>
          </cell>
          <cell r="AC71">
            <v>10.43</v>
          </cell>
          <cell r="AH71">
            <v>1033.405</v>
          </cell>
          <cell r="AM71">
            <v>880.23711250099984</v>
          </cell>
          <cell r="AN71">
            <v>1.9</v>
          </cell>
          <cell r="AO71">
            <v>970.54386661373553</v>
          </cell>
          <cell r="AQ71">
            <v>782.29367999999988</v>
          </cell>
          <cell r="AR71">
            <v>861.20581280788178</v>
          </cell>
          <cell r="AU71">
            <v>846.89050841999995</v>
          </cell>
          <cell r="AY71">
            <v>17.556768405124242</v>
          </cell>
          <cell r="AZ71">
            <v>2.6197078537860793E-2</v>
          </cell>
          <cell r="BA71">
            <v>3.3607558537860793E-2</v>
          </cell>
          <cell r="BB71">
            <v>5.9174789836837098E-2</v>
          </cell>
          <cell r="BD71">
            <v>1051.1570810344829</v>
          </cell>
          <cell r="BE71">
            <v>971.78868475302977</v>
          </cell>
          <cell r="BF71">
            <v>1160.158165476663</v>
          </cell>
          <cell r="BI71">
            <v>0</v>
          </cell>
          <cell r="BJ71">
            <v>1530.6989200093712</v>
          </cell>
          <cell r="BK71">
            <v>1164.5304083710564</v>
          </cell>
          <cell r="BM71">
            <v>1353.2848276434624</v>
          </cell>
          <cell r="BO71">
            <v>1329.5620747100756</v>
          </cell>
          <cell r="BQ71">
            <v>0</v>
          </cell>
          <cell r="BR71">
            <v>1433.6361605218647</v>
          </cell>
          <cell r="BS71">
            <v>1343.2357821748842</v>
          </cell>
          <cell r="BT71">
            <v>1925.7452576260703</v>
          </cell>
          <cell r="BX71">
            <v>1291.5976848595797</v>
          </cell>
          <cell r="BY71">
            <v>1256.3555632718951</v>
          </cell>
          <cell r="BZ71">
            <v>1314.4580147268568</v>
          </cell>
          <cell r="CC71">
            <v>1384.1207064286807</v>
          </cell>
          <cell r="CO71">
            <v>1384.2241487397118</v>
          </cell>
          <cell r="CP71">
            <v>1452.6157536156595</v>
          </cell>
          <cell r="CQ71">
            <v>1304.4106118531629</v>
          </cell>
          <cell r="CR71">
            <v>1704.0406348342601</v>
          </cell>
          <cell r="CS71">
            <v>1704.0406348342601</v>
          </cell>
          <cell r="CT71">
            <v>1.8</v>
          </cell>
        </row>
        <row r="72">
          <cell r="C72">
            <v>0</v>
          </cell>
          <cell r="J72">
            <v>2.3112158997368497</v>
          </cell>
          <cell r="T72">
            <v>2</v>
          </cell>
          <cell r="U72">
            <v>1207.5324999999998</v>
          </cell>
          <cell r="X72">
            <v>87</v>
          </cell>
          <cell r="Y72">
            <v>1289.6442</v>
          </cell>
          <cell r="AB72">
            <v>93</v>
          </cell>
          <cell r="AC72">
            <v>10.43</v>
          </cell>
          <cell r="AH72">
            <v>1054.6695</v>
          </cell>
          <cell r="AM72">
            <v>907.11458158499977</v>
          </cell>
          <cell r="AN72">
            <v>1.9</v>
          </cell>
          <cell r="AO72">
            <v>990.35331480746322</v>
          </cell>
          <cell r="AQ72">
            <v>800.26127999999983</v>
          </cell>
          <cell r="AR72">
            <v>881.02549261083743</v>
          </cell>
          <cell r="AU72">
            <v>866.37988619999999</v>
          </cell>
          <cell r="AY72">
            <v>18.455131421557443</v>
          </cell>
          <cell r="AZ72">
            <v>2.6734441889404024E-2</v>
          </cell>
          <cell r="BA72">
            <v>3.4144921889404024E-2</v>
          </cell>
          <cell r="BB72">
            <v>6.0850518263964863E-2</v>
          </cell>
          <cell r="BD72">
            <v>1072.7868677586207</v>
          </cell>
          <cell r="BE72">
            <v>993.29836434897334</v>
          </cell>
          <cell r="BF72">
            <v>1184.8874468733923</v>
          </cell>
          <cell r="BI72">
            <v>0</v>
          </cell>
          <cell r="BJ72">
            <v>1563.2627571559342</v>
          </cell>
          <cell r="BK72">
            <v>1188.7929989108593</v>
          </cell>
          <cell r="BM72">
            <v>1382.000848676131</v>
          </cell>
          <cell r="BO72">
            <v>1356.8967828514669</v>
          </cell>
          <cell r="BQ72">
            <v>0</v>
          </cell>
          <cell r="BR72">
            <v>1464.8721133583156</v>
          </cell>
          <cell r="BS72">
            <v>1370.8318492099024</v>
          </cell>
          <cell r="BT72">
            <v>1968.7556331366491</v>
          </cell>
          <cell r="BX72">
            <v>1319.3078370459746</v>
          </cell>
          <cell r="BY72">
            <v>1282.518570312461</v>
          </cell>
          <cell r="BZ72">
            <v>1342.0841238835033</v>
          </cell>
          <cell r="CC72">
            <v>1412.4782453638447</v>
          </cell>
          <cell r="CO72">
            <v>1412.743522576548</v>
          </cell>
          <cell r="CP72">
            <v>1481.6271258991976</v>
          </cell>
          <cell r="CQ72">
            <v>1330.9700342606359</v>
          </cell>
          <cell r="CR72">
            <v>1742.0433094720236</v>
          </cell>
          <cell r="CS72">
            <v>1742.0433094720238</v>
          </cell>
          <cell r="CT72">
            <v>1.8</v>
          </cell>
        </row>
        <row r="73">
          <cell r="C73">
            <v>0</v>
          </cell>
          <cell r="J73">
            <v>2.3609217383814824</v>
          </cell>
          <cell r="T73">
            <v>2</v>
          </cell>
          <cell r="U73">
            <v>1233.7670000000001</v>
          </cell>
          <cell r="X73">
            <v>87</v>
          </cell>
          <cell r="Y73">
            <v>1317.3029999999999</v>
          </cell>
          <cell r="AB73">
            <v>93</v>
          </cell>
          <cell r="AC73">
            <v>10.43</v>
          </cell>
          <cell r="AH73">
            <v>1076.999</v>
          </cell>
          <cell r="AM73">
            <v>947.43078521099983</v>
          </cell>
          <cell r="AN73">
            <v>1.9</v>
          </cell>
          <cell r="AO73">
            <v>1010.4803493449781</v>
          </cell>
          <cell r="AQ73">
            <v>818.7496799999999</v>
          </cell>
          <cell r="AR73">
            <v>901.3881773399014</v>
          </cell>
          <cell r="AU73">
            <v>886.39619985000002</v>
          </cell>
          <cell r="AY73">
            <v>18.995845711275855</v>
          </cell>
          <cell r="AZ73">
            <v>2.7395209270292497E-2</v>
          </cell>
          <cell r="BA73">
            <v>3.4805689270292497E-2</v>
          </cell>
          <cell r="BB73">
            <v>6.3241925403933461E-2</v>
          </cell>
          <cell r="BD73">
            <v>1095.4999493103446</v>
          </cell>
          <cell r="BE73">
            <v>1016.077037533291</v>
          </cell>
          <cell r="BF73">
            <v>1211.2183062829324</v>
          </cell>
          <cell r="BI73">
            <v>0</v>
          </cell>
          <cell r="BJ73">
            <v>1596.6676519940829</v>
          </cell>
          <cell r="BK73">
            <v>1214.1033822777895</v>
          </cell>
          <cell r="BM73">
            <v>1411.1634429932774</v>
          </cell>
          <cell r="BO73">
            <v>1385.3179371505444</v>
          </cell>
          <cell r="BQ73">
            <v>0</v>
          </cell>
          <cell r="BR73">
            <v>1497.6209061147636</v>
          </cell>
          <cell r="BS73">
            <v>1399.5299291677416</v>
          </cell>
          <cell r="BT73">
            <v>2012.7412955935617</v>
          </cell>
          <cell r="BX73">
            <v>1348.2236063740379</v>
          </cell>
          <cell r="BY73">
            <v>1309.8120869764925</v>
          </cell>
          <cell r="BZ73">
            <v>1370.8144151246099</v>
          </cell>
          <cell r="CC73">
            <v>1441.9437766102212</v>
          </cell>
          <cell r="CO73">
            <v>1442.4460299142247</v>
          </cell>
          <cell r="CP73">
            <v>1512.3340010519946</v>
          </cell>
          <cell r="CQ73">
            <v>1358.7613257292332</v>
          </cell>
          <cell r="CR73">
            <v>1780.7118948693217</v>
          </cell>
          <cell r="CS73">
            <v>1780.7118948693214</v>
          </cell>
          <cell r="CT73">
            <v>1.8</v>
          </cell>
        </row>
        <row r="74">
          <cell r="C74">
            <v>0</v>
          </cell>
          <cell r="J74">
            <v>2.4118129516282489</v>
          </cell>
          <cell r="T74">
            <v>2</v>
          </cell>
          <cell r="U74">
            <v>1260.25</v>
          </cell>
          <cell r="X74">
            <v>87</v>
          </cell>
          <cell r="Y74">
            <v>1345.383</v>
          </cell>
          <cell r="AB74">
            <v>93</v>
          </cell>
          <cell r="AC74">
            <v>10.43</v>
          </cell>
          <cell r="AH74">
            <v>1099.1510000000001</v>
          </cell>
          <cell r="AM74">
            <v>960.86951975299985</v>
          </cell>
          <cell r="AN74">
            <v>1.9</v>
          </cell>
          <cell r="AO74">
            <v>1031.0440651052006</v>
          </cell>
          <cell r="AQ74">
            <v>837.39431999999988</v>
          </cell>
          <cell r="AR74">
            <v>922.02236453201965</v>
          </cell>
          <cell r="AU74">
            <v>906.64911666</v>
          </cell>
          <cell r="AY74">
            <v>19.777485805188043</v>
          </cell>
          <cell r="AZ74">
            <v>2.7830662617694298E-2</v>
          </cell>
          <cell r="BA74">
            <v>3.5241142617694302E-2</v>
          </cell>
          <cell r="BB74">
            <v>6.4257184375723322E-2</v>
          </cell>
          <cell r="BD74">
            <v>1118.0324817241383</v>
          </cell>
          <cell r="BE74">
            <v>1038.5048299787904</v>
          </cell>
          <cell r="BF74">
            <v>1238.0124497710194</v>
          </cell>
          <cell r="BI74">
            <v>0</v>
          </cell>
          <cell r="BJ74">
            <v>1631.8973830183486</v>
          </cell>
          <cell r="BK74">
            <v>1239.8207506549479</v>
          </cell>
          <cell r="BM74">
            <v>1441.3811228766663</v>
          </cell>
          <cell r="BO74">
            <v>1414.3983980147009</v>
          </cell>
          <cell r="BQ74">
            <v>0</v>
          </cell>
          <cell r="BR74">
            <v>1530.5091993492142</v>
          </cell>
          <cell r="BS74">
            <v>1428.8920292434645</v>
          </cell>
          <cell r="BT74">
            <v>2056.2703568701272</v>
          </cell>
          <cell r="BX74">
            <v>1377.4048167256087</v>
          </cell>
          <cell r="BY74">
            <v>1337.5466778364885</v>
          </cell>
          <cell r="BZ74">
            <v>1400.2091516455171</v>
          </cell>
          <cell r="CC74">
            <v>1472.1401545690314</v>
          </cell>
          <cell r="CO74">
            <v>1472.6981760035781</v>
          </cell>
          <cell r="CP74">
            <v>1544.3716914644558</v>
          </cell>
          <cell r="CQ74">
            <v>1387.0932689824599</v>
          </cell>
          <cell r="CR74">
            <v>1819.3319185123351</v>
          </cell>
          <cell r="CS74">
            <v>1819.3319185123351</v>
          </cell>
          <cell r="CT74">
            <v>1.8</v>
          </cell>
        </row>
        <row r="75">
          <cell r="C75">
            <v>0</v>
          </cell>
          <cell r="J75">
            <v>2.4635568878176084</v>
          </cell>
          <cell r="T75">
            <v>2</v>
          </cell>
          <cell r="U75">
            <v>1287.5494999999999</v>
          </cell>
          <cell r="X75">
            <v>87</v>
          </cell>
          <cell r="Y75">
            <v>1374.3054</v>
          </cell>
          <cell r="AB75">
            <v>93</v>
          </cell>
          <cell r="AC75">
            <v>10.43</v>
          </cell>
          <cell r="AH75">
            <v>1122.1904999999999</v>
          </cell>
          <cell r="AM75">
            <v>987.74698883699978</v>
          </cell>
          <cell r="AN75">
            <v>1.9</v>
          </cell>
          <cell r="AO75">
            <v>1052.2032552600238</v>
          </cell>
          <cell r="AQ75">
            <v>855.8306399999999</v>
          </cell>
          <cell r="AR75">
            <v>943.01855500821023</v>
          </cell>
          <cell r="AU75">
            <v>927.07870995000007</v>
          </cell>
          <cell r="AY75">
            <v>20.082291696293442</v>
          </cell>
          <cell r="AZ75">
            <v>2.8386266785577218E-2</v>
          </cell>
          <cell r="BA75">
            <v>3.5796746785577219E-2</v>
          </cell>
          <cell r="BB75">
            <v>6.5967832735168111E-2</v>
          </cell>
          <cell r="BD75">
            <v>1141.4677598275864</v>
          </cell>
          <cell r="BE75">
            <v>1061.7224400146813</v>
          </cell>
          <cell r="BF75">
            <v>1266.1403115192516</v>
          </cell>
          <cell r="BI75">
            <v>0</v>
          </cell>
          <cell r="BJ75">
            <v>1667.1787282723899</v>
          </cell>
          <cell r="BK75">
            <v>1266.3326283262259</v>
          </cell>
          <cell r="BM75">
            <v>1471.6167598500042</v>
          </cell>
          <cell r="BO75">
            <v>1444.3515207485611</v>
          </cell>
          <cell r="BQ75">
            <v>0</v>
          </cell>
          <cell r="BR75">
            <v>1564.716920530351</v>
          </cell>
          <cell r="BS75">
            <v>1459.1391285056518</v>
          </cell>
          <cell r="BT75">
            <v>2105.1188613333848</v>
          </cell>
          <cell r="BX75">
            <v>1407.4430799667155</v>
          </cell>
          <cell r="BY75">
            <v>1366.1392094570417</v>
          </cell>
          <cell r="BZ75">
            <v>1430.4905983648846</v>
          </cell>
          <cell r="CC75">
            <v>1503.2390513806258</v>
          </cell>
          <cell r="CO75">
            <v>1503.9476415361983</v>
          </cell>
          <cell r="CP75">
            <v>1577.6405395511672</v>
          </cell>
          <cell r="CQ75">
            <v>1416.4996511905451</v>
          </cell>
          <cell r="CR75">
            <v>1862.6252343580393</v>
          </cell>
          <cell r="CS75">
            <v>1862.6252343580388</v>
          </cell>
          <cell r="CT75">
            <v>1.8</v>
          </cell>
        </row>
        <row r="76">
          <cell r="C76"/>
          <cell r="J76"/>
          <cell r="T76"/>
          <cell r="U76"/>
          <cell r="X76"/>
          <cell r="Y76"/>
          <cell r="AB76"/>
          <cell r="AC76"/>
          <cell r="AH76"/>
          <cell r="AM76"/>
          <cell r="AN76"/>
          <cell r="AO76"/>
          <cell r="AQ76"/>
          <cell r="AR76"/>
          <cell r="AU76"/>
          <cell r="AY76"/>
          <cell r="AZ76"/>
          <cell r="BA76"/>
          <cell r="BB76"/>
          <cell r="BD76"/>
          <cell r="BE76"/>
          <cell r="BF76"/>
          <cell r="BI76"/>
          <cell r="BJ76"/>
          <cell r="BK76"/>
          <cell r="BM76"/>
          <cell r="BO76"/>
          <cell r="BQ76"/>
          <cell r="BR76"/>
          <cell r="BS76"/>
          <cell r="BT76"/>
          <cell r="BX76"/>
          <cell r="BY76"/>
          <cell r="BZ76"/>
          <cell r="CC76"/>
          <cell r="CO76"/>
          <cell r="CP76"/>
          <cell r="CQ76"/>
          <cell r="CR76"/>
          <cell r="CS76"/>
          <cell r="CT76"/>
        </row>
        <row r="77">
          <cell r="C77"/>
          <cell r="J77"/>
          <cell r="T77"/>
          <cell r="U77"/>
          <cell r="X77"/>
          <cell r="Y77"/>
          <cell r="AB77"/>
          <cell r="AC77"/>
          <cell r="AH77"/>
          <cell r="AM77"/>
          <cell r="AN77"/>
          <cell r="AO77"/>
          <cell r="AQ77"/>
          <cell r="AR77"/>
          <cell r="AU77"/>
          <cell r="AY77"/>
          <cell r="AZ77"/>
          <cell r="BA77"/>
          <cell r="BB77"/>
          <cell r="BD77"/>
          <cell r="BE77"/>
          <cell r="BF77"/>
          <cell r="BI77"/>
          <cell r="BJ77"/>
          <cell r="BK77"/>
          <cell r="BM77"/>
          <cell r="BO77"/>
          <cell r="BQ77"/>
          <cell r="BR77"/>
          <cell r="BS77"/>
          <cell r="BT77"/>
          <cell r="BX77"/>
          <cell r="BY77"/>
          <cell r="BZ77"/>
          <cell r="CC77"/>
          <cell r="CO77"/>
          <cell r="CP77"/>
          <cell r="CQ77"/>
          <cell r="CR77"/>
          <cell r="CS77"/>
          <cell r="CT77"/>
        </row>
        <row r="78">
          <cell r="C78"/>
          <cell r="J78"/>
          <cell r="T78"/>
          <cell r="U78"/>
          <cell r="X78"/>
          <cell r="Y78"/>
          <cell r="AB78"/>
          <cell r="AC78"/>
          <cell r="AH78"/>
          <cell r="AM78"/>
          <cell r="AN78"/>
          <cell r="AO78"/>
          <cell r="AQ78"/>
          <cell r="AR78"/>
          <cell r="AU78"/>
          <cell r="AY78"/>
          <cell r="AZ78"/>
          <cell r="BA78"/>
          <cell r="BB78"/>
          <cell r="BD78"/>
          <cell r="BE78"/>
          <cell r="BF78"/>
          <cell r="BI78"/>
          <cell r="BJ78"/>
          <cell r="BK78"/>
          <cell r="BM78"/>
          <cell r="BO78"/>
          <cell r="BQ78"/>
          <cell r="BR78"/>
          <cell r="BS78"/>
          <cell r="BT78"/>
          <cell r="BX78"/>
          <cell r="BY78"/>
          <cell r="BZ78"/>
          <cell r="CC78"/>
          <cell r="CO78"/>
          <cell r="CP78"/>
          <cell r="CQ78"/>
          <cell r="CR78"/>
          <cell r="CS78"/>
          <cell r="CT78"/>
        </row>
        <row r="79">
          <cell r="C79"/>
          <cell r="J79"/>
          <cell r="T79"/>
          <cell r="U79"/>
          <cell r="X79"/>
          <cell r="Y79"/>
          <cell r="AB79"/>
          <cell r="AC79"/>
          <cell r="AH79"/>
          <cell r="AM79"/>
          <cell r="AN79"/>
          <cell r="AO79"/>
          <cell r="AQ79"/>
          <cell r="AR79"/>
          <cell r="AU79"/>
          <cell r="AY79"/>
          <cell r="AZ79"/>
          <cell r="BA79"/>
          <cell r="BB79"/>
          <cell r="BD79"/>
          <cell r="BE79"/>
          <cell r="BF79"/>
          <cell r="BI79"/>
          <cell r="BJ79"/>
          <cell r="BK79"/>
          <cell r="BM79"/>
          <cell r="BO79"/>
          <cell r="BQ79"/>
          <cell r="BR79"/>
          <cell r="BS79"/>
          <cell r="BT79"/>
          <cell r="BX79"/>
          <cell r="BY79"/>
          <cell r="BZ79"/>
          <cell r="CC79"/>
          <cell r="CO79"/>
          <cell r="CP79"/>
          <cell r="CQ79"/>
          <cell r="CR79"/>
          <cell r="CS79"/>
          <cell r="CT79"/>
        </row>
        <row r="80">
          <cell r="C80"/>
          <cell r="J80"/>
          <cell r="T80"/>
          <cell r="U80"/>
          <cell r="X80"/>
          <cell r="Y80"/>
          <cell r="AB80"/>
          <cell r="AC80"/>
          <cell r="AH80"/>
          <cell r="AM80"/>
          <cell r="AN80"/>
          <cell r="AO80"/>
          <cell r="AQ80"/>
          <cell r="AR80"/>
          <cell r="AU80"/>
          <cell r="AY80"/>
          <cell r="AZ80"/>
          <cell r="BA80"/>
          <cell r="BB80"/>
          <cell r="BD80"/>
          <cell r="BE80"/>
          <cell r="BF80"/>
          <cell r="BI80"/>
          <cell r="BJ80"/>
          <cell r="BK80"/>
          <cell r="BM80"/>
          <cell r="BO80"/>
          <cell r="BQ80"/>
          <cell r="BR80"/>
          <cell r="BS80"/>
          <cell r="BT80"/>
          <cell r="BX80"/>
          <cell r="BY80"/>
          <cell r="BZ80"/>
          <cell r="CC80"/>
          <cell r="CO80"/>
          <cell r="CP80"/>
          <cell r="CQ80"/>
          <cell r="CR80"/>
          <cell r="CS80"/>
          <cell r="CT80"/>
        </row>
        <row r="81">
          <cell r="C81">
            <v>1.7700000000000002</v>
          </cell>
          <cell r="J81">
            <v>0.57375640685793949</v>
          </cell>
          <cell r="T81">
            <v>2</v>
          </cell>
          <cell r="U81">
            <v>338.07833333333332</v>
          </cell>
          <cell r="X81">
            <v>0</v>
          </cell>
          <cell r="Y81">
            <v>0</v>
          </cell>
          <cell r="AB81">
            <v>0</v>
          </cell>
          <cell r="AC81">
            <v>0</v>
          </cell>
          <cell r="AH81">
            <v>0</v>
          </cell>
          <cell r="AM81">
            <v>272.75831572209273</v>
          </cell>
          <cell r="AN81">
            <v>1.8</v>
          </cell>
          <cell r="AO81">
            <v>0</v>
          </cell>
          <cell r="AQ81">
            <v>0</v>
          </cell>
          <cell r="AR81">
            <v>0</v>
          </cell>
          <cell r="AU81">
            <v>0</v>
          </cell>
          <cell r="AY81">
            <v>5.0982428154366843</v>
          </cell>
          <cell r="AZ81">
            <v>1.1767103812716381E-2</v>
          </cell>
          <cell r="BA81">
            <v>1.9177583812716382E-2</v>
          </cell>
          <cell r="BB81">
            <v>2.6097857142857145E-2</v>
          </cell>
          <cell r="BD81">
            <v>0</v>
          </cell>
          <cell r="BE81" t="str">
            <v/>
          </cell>
          <cell r="BF81">
            <v>0</v>
          </cell>
          <cell r="BI81">
            <v>0</v>
          </cell>
          <cell r="BJ81">
            <v>0</v>
          </cell>
          <cell r="BK81" t="str">
            <v/>
          </cell>
          <cell r="BM81">
            <v>0</v>
          </cell>
          <cell r="BO81" t="str">
            <v/>
          </cell>
          <cell r="BQ81">
            <v>0</v>
          </cell>
          <cell r="BR81">
            <v>0</v>
          </cell>
          <cell r="BS81" t="str">
            <v/>
          </cell>
          <cell r="BT81">
            <v>0</v>
          </cell>
          <cell r="BX81" t="str">
            <v/>
          </cell>
          <cell r="BY81" t="str">
            <v/>
          </cell>
          <cell r="BZ81" t="str">
            <v/>
          </cell>
          <cell r="CC81" t="str">
            <v/>
          </cell>
          <cell r="CO81">
            <v>0</v>
          </cell>
          <cell r="CP81">
            <v>0</v>
          </cell>
          <cell r="CQ81">
            <v>0</v>
          </cell>
          <cell r="CR81">
            <v>-16.926275501851084</v>
          </cell>
          <cell r="CS81">
            <v>0</v>
          </cell>
          <cell r="CT81">
            <v>1.8</v>
          </cell>
        </row>
        <row r="82">
          <cell r="C82">
            <v>1.8099999999999998</v>
          </cell>
          <cell r="J82">
            <v>0.57375640685793949</v>
          </cell>
          <cell r="T82">
            <v>2</v>
          </cell>
          <cell r="U82">
            <v>342.21999999999997</v>
          </cell>
          <cell r="X82">
            <v>0</v>
          </cell>
          <cell r="Y82">
            <v>0</v>
          </cell>
          <cell r="AB82">
            <v>0</v>
          </cell>
          <cell r="AC82">
            <v>0</v>
          </cell>
          <cell r="AH82">
            <v>0</v>
          </cell>
          <cell r="AM82">
            <v>272.66232476107854</v>
          </cell>
          <cell r="AN82">
            <v>1.8</v>
          </cell>
          <cell r="AO82">
            <v>0</v>
          </cell>
          <cell r="AQ82">
            <v>0</v>
          </cell>
          <cell r="AR82">
            <v>0</v>
          </cell>
          <cell r="AU82">
            <v>0</v>
          </cell>
          <cell r="AY82">
            <v>5.0965534063567874</v>
          </cell>
          <cell r="AZ82">
            <v>1.176638923071638E-2</v>
          </cell>
          <cell r="BA82">
            <v>1.9176869230716379E-2</v>
          </cell>
          <cell r="BB82">
            <v>2.6093571428571428E-2</v>
          </cell>
          <cell r="BD82">
            <v>0</v>
          </cell>
          <cell r="BE82" t="str">
            <v/>
          </cell>
          <cell r="BF82">
            <v>0</v>
          </cell>
          <cell r="BI82">
            <v>0</v>
          </cell>
          <cell r="BJ82">
            <v>0</v>
          </cell>
          <cell r="BK82" t="str">
            <v/>
          </cell>
          <cell r="BM82">
            <v>0</v>
          </cell>
          <cell r="BO82" t="str">
            <v/>
          </cell>
          <cell r="BQ82">
            <v>0</v>
          </cell>
          <cell r="BR82">
            <v>0</v>
          </cell>
          <cell r="BS82" t="str">
            <v/>
          </cell>
          <cell r="BT82">
            <v>0</v>
          </cell>
          <cell r="BX82" t="str">
            <v/>
          </cell>
          <cell r="BY82" t="str">
            <v/>
          </cell>
          <cell r="BZ82" t="str">
            <v/>
          </cell>
          <cell r="CC82" t="str">
            <v/>
          </cell>
          <cell r="CO82">
            <v>0</v>
          </cell>
          <cell r="CP82">
            <v>0</v>
          </cell>
          <cell r="CQ82">
            <v>0</v>
          </cell>
          <cell r="CR82">
            <v>-17.187910721976866</v>
          </cell>
          <cell r="CS82">
            <v>0</v>
          </cell>
          <cell r="CT82">
            <v>1.8</v>
          </cell>
        </row>
        <row r="83">
          <cell r="C83">
            <v>1.78</v>
          </cell>
          <cell r="J83">
            <v>0.57375640685793949</v>
          </cell>
          <cell r="T83">
            <v>2</v>
          </cell>
          <cell r="U83">
            <v>313.70166666666665</v>
          </cell>
          <cell r="X83">
            <v>0</v>
          </cell>
          <cell r="Y83">
            <v>0</v>
          </cell>
          <cell r="AB83">
            <v>0</v>
          </cell>
          <cell r="AC83">
            <v>0</v>
          </cell>
          <cell r="AH83">
            <v>0</v>
          </cell>
          <cell r="AM83">
            <v>307.6830270377904</v>
          </cell>
          <cell r="AN83">
            <v>1.8</v>
          </cell>
          <cell r="AO83">
            <v>0</v>
          </cell>
          <cell r="AQ83">
            <v>0</v>
          </cell>
          <cell r="AR83">
            <v>0</v>
          </cell>
          <cell r="AU83">
            <v>0</v>
          </cell>
          <cell r="AY83">
            <v>5.7129061523389053</v>
          </cell>
          <cell r="AZ83">
            <v>1.2027092563716382E-2</v>
          </cell>
          <cell r="BA83">
            <v>1.9437572563716379E-2</v>
          </cell>
          <cell r="BB83">
            <v>2.7657142857142856E-2</v>
          </cell>
          <cell r="BD83">
            <v>0</v>
          </cell>
          <cell r="BE83" t="str">
            <v/>
          </cell>
          <cell r="BF83">
            <v>0</v>
          </cell>
          <cell r="BI83">
            <v>0</v>
          </cell>
          <cell r="BJ83">
            <v>0</v>
          </cell>
          <cell r="BK83" t="str">
            <v/>
          </cell>
          <cell r="BM83">
            <v>0</v>
          </cell>
          <cell r="BO83" t="str">
            <v/>
          </cell>
          <cell r="BQ83">
            <v>0</v>
          </cell>
          <cell r="BR83">
            <v>0</v>
          </cell>
          <cell r="BS83" t="str">
            <v/>
          </cell>
          <cell r="BT83">
            <v>0</v>
          </cell>
          <cell r="BX83" t="str">
            <v/>
          </cell>
          <cell r="BY83" t="str">
            <v/>
          </cell>
          <cell r="BZ83" t="str">
            <v/>
          </cell>
          <cell r="CC83" t="str">
            <v/>
          </cell>
          <cell r="CO83">
            <v>0</v>
          </cell>
          <cell r="CP83">
            <v>0</v>
          </cell>
          <cell r="CQ83">
            <v>0</v>
          </cell>
          <cell r="CR83">
            <v>-17.409294369775608</v>
          </cell>
          <cell r="CS83">
            <v>0</v>
          </cell>
          <cell r="CT83">
            <v>1.8</v>
          </cell>
        </row>
        <row r="84">
          <cell r="C84">
            <v>1.91</v>
          </cell>
          <cell r="J84">
            <v>0.57375640685793949</v>
          </cell>
          <cell r="T84">
            <v>2</v>
          </cell>
          <cell r="U84">
            <v>334.17333333333335</v>
          </cell>
          <cell r="X84">
            <v>0</v>
          </cell>
          <cell r="Y84">
            <v>0</v>
          </cell>
          <cell r="AB84">
            <v>0</v>
          </cell>
          <cell r="AC84">
            <v>0</v>
          </cell>
          <cell r="AH84">
            <v>0</v>
          </cell>
          <cell r="AM84">
            <v>342.31976547044519</v>
          </cell>
          <cell r="AN84">
            <v>1.8</v>
          </cell>
          <cell r="AO84">
            <v>0</v>
          </cell>
          <cell r="AQ84">
            <v>0</v>
          </cell>
          <cell r="AR84">
            <v>0</v>
          </cell>
          <cell r="AU84">
            <v>0</v>
          </cell>
          <cell r="AY84">
            <v>6.3225012620014382</v>
          </cell>
          <cell r="AZ84">
            <v>1.2284937568716382E-2</v>
          </cell>
          <cell r="BA84">
            <v>1.9695417568716383E-2</v>
          </cell>
          <cell r="BB84">
            <v>2.9203571428571429E-2</v>
          </cell>
          <cell r="BD84">
            <v>0</v>
          </cell>
          <cell r="BE84" t="str">
            <v/>
          </cell>
          <cell r="BF84">
            <v>345.47095999999993</v>
          </cell>
          <cell r="BI84">
            <v>0</v>
          </cell>
          <cell r="BJ84">
            <v>0</v>
          </cell>
          <cell r="BK84" t="str">
            <v/>
          </cell>
          <cell r="BM84">
            <v>0</v>
          </cell>
          <cell r="BO84" t="str">
            <v/>
          </cell>
          <cell r="BQ84">
            <v>0</v>
          </cell>
          <cell r="BR84">
            <v>0</v>
          </cell>
          <cell r="BS84" t="str">
            <v/>
          </cell>
          <cell r="BT84">
            <v>0</v>
          </cell>
          <cell r="BX84" t="str">
            <v/>
          </cell>
          <cell r="BY84" t="str">
            <v/>
          </cell>
          <cell r="BZ84" t="str">
            <v/>
          </cell>
          <cell r="CC84" t="str">
            <v/>
          </cell>
          <cell r="CO84">
            <v>0</v>
          </cell>
          <cell r="CP84">
            <v>463.45383075074551</v>
          </cell>
          <cell r="CQ84">
            <v>-20.514269249254493</v>
          </cell>
          <cell r="CR84">
            <v>-17.570300659083788</v>
          </cell>
          <cell r="CS84">
            <v>0</v>
          </cell>
          <cell r="CT84">
            <v>1.8</v>
          </cell>
        </row>
        <row r="85">
          <cell r="C85">
            <v>2.08</v>
          </cell>
          <cell r="J85">
            <v>0.63325142956891267</v>
          </cell>
          <cell r="T85">
            <v>2</v>
          </cell>
          <cell r="U85">
            <v>358.19499999999999</v>
          </cell>
          <cell r="X85">
            <v>0</v>
          </cell>
          <cell r="Y85">
            <v>0</v>
          </cell>
          <cell r="AB85">
            <v>0</v>
          </cell>
          <cell r="AC85">
            <v>0</v>
          </cell>
          <cell r="AH85">
            <v>328.375</v>
          </cell>
          <cell r="AM85">
            <v>333.60698590904849</v>
          </cell>
          <cell r="AN85">
            <v>1.8</v>
          </cell>
          <cell r="AO85">
            <v>0</v>
          </cell>
          <cell r="AQ85">
            <v>0</v>
          </cell>
          <cell r="AR85">
            <v>0</v>
          </cell>
          <cell r="AU85">
            <v>0</v>
          </cell>
          <cell r="AY85">
            <v>6.4172202285034556</v>
          </cell>
          <cell r="AZ85">
            <v>1.2495090789949143E-2</v>
          </cell>
          <cell r="BA85">
            <v>1.9905570789949145E-2</v>
          </cell>
          <cell r="BB85">
            <v>2.8814571428571429E-2</v>
          </cell>
          <cell r="BD85">
            <v>0</v>
          </cell>
          <cell r="BE85" t="str">
            <v/>
          </cell>
          <cell r="BF85">
            <v>376.92857999999995</v>
          </cell>
          <cell r="BI85">
            <v>0</v>
          </cell>
          <cell r="BJ85">
            <v>0</v>
          </cell>
          <cell r="BK85" t="str">
            <v/>
          </cell>
          <cell r="BM85">
            <v>0</v>
          </cell>
          <cell r="BO85" t="str">
            <v/>
          </cell>
          <cell r="BQ85">
            <v>0</v>
          </cell>
          <cell r="BR85">
            <v>0</v>
          </cell>
          <cell r="BS85" t="str">
            <v/>
          </cell>
          <cell r="BT85">
            <v>0</v>
          </cell>
          <cell r="BX85" t="str">
            <v/>
          </cell>
          <cell r="BY85" t="str">
            <v/>
          </cell>
          <cell r="BZ85" t="str">
            <v/>
          </cell>
          <cell r="CC85" t="str">
            <v/>
          </cell>
          <cell r="CO85">
            <v>0</v>
          </cell>
          <cell r="CP85">
            <v>506.48156258632275</v>
          </cell>
          <cell r="CQ85">
            <v>-21.483637413677119</v>
          </cell>
          <cell r="CR85">
            <v>-19.135655273987147</v>
          </cell>
          <cell r="CS85">
            <v>0</v>
          </cell>
          <cell r="CT85">
            <v>1.8</v>
          </cell>
        </row>
        <row r="86">
          <cell r="C86">
            <v>2.2799999999999998</v>
          </cell>
          <cell r="J86">
            <v>0.63325142956891267</v>
          </cell>
          <cell r="T86">
            <v>2</v>
          </cell>
          <cell r="U86">
            <v>359.25999999999993</v>
          </cell>
          <cell r="X86">
            <v>0</v>
          </cell>
          <cell r="Y86">
            <v>0</v>
          </cell>
          <cell r="AB86">
            <v>0</v>
          </cell>
          <cell r="AC86">
            <v>0</v>
          </cell>
          <cell r="AH86">
            <v>319.9733333333333</v>
          </cell>
          <cell r="AM86">
            <v>332.19591878213851</v>
          </cell>
          <cell r="AN86">
            <v>1.8</v>
          </cell>
          <cell r="AO86">
            <v>0</v>
          </cell>
          <cell r="AQ86">
            <v>0</v>
          </cell>
          <cell r="AR86">
            <v>0</v>
          </cell>
          <cell r="AU86">
            <v>0</v>
          </cell>
          <cell r="AY86">
            <v>6.39227366629218</v>
          </cell>
          <cell r="AZ86">
            <v>1.2484586434549144E-2</v>
          </cell>
          <cell r="BA86">
            <v>1.9895066434549143E-2</v>
          </cell>
          <cell r="BB86">
            <v>2.8751571428571428E-2</v>
          </cell>
          <cell r="BD86">
            <v>0</v>
          </cell>
          <cell r="BE86" t="str">
            <v/>
          </cell>
          <cell r="BF86">
            <v>387.91477333333324</v>
          </cell>
          <cell r="BI86">
            <v>0</v>
          </cell>
          <cell r="BJ86">
            <v>0</v>
          </cell>
          <cell r="BK86" t="str">
            <v/>
          </cell>
          <cell r="BM86">
            <v>0</v>
          </cell>
          <cell r="BO86" t="str">
            <v/>
          </cell>
          <cell r="BQ86">
            <v>0</v>
          </cell>
          <cell r="BR86">
            <v>0</v>
          </cell>
          <cell r="BS86" t="str">
            <v/>
          </cell>
          <cell r="BT86">
            <v>0</v>
          </cell>
          <cell r="BX86" t="str">
            <v/>
          </cell>
          <cell r="BY86" t="str">
            <v/>
          </cell>
          <cell r="BZ86" t="str">
            <v/>
          </cell>
          <cell r="CC86" t="str">
            <v/>
          </cell>
          <cell r="CO86">
            <v>0</v>
          </cell>
          <cell r="CP86">
            <v>530.98160960411144</v>
          </cell>
          <cell r="CQ86">
            <v>-21.426423729221867</v>
          </cell>
          <cell r="CR86">
            <v>-19.397290494112934</v>
          </cell>
          <cell r="CS86">
            <v>0</v>
          </cell>
          <cell r="CT86">
            <v>1.8</v>
          </cell>
        </row>
        <row r="87">
          <cell r="C87">
            <v>2.4300000000000002</v>
          </cell>
          <cell r="J87">
            <v>0.63325142956891267</v>
          </cell>
          <cell r="T87">
            <v>2</v>
          </cell>
          <cell r="U87">
            <v>360.79833333333335</v>
          </cell>
          <cell r="X87">
            <v>0</v>
          </cell>
          <cell r="Y87">
            <v>0</v>
          </cell>
          <cell r="AB87">
            <v>0</v>
          </cell>
          <cell r="AC87">
            <v>0</v>
          </cell>
          <cell r="AH87">
            <v>329.20333333333332</v>
          </cell>
          <cell r="AM87">
            <v>329.55616735424564</v>
          </cell>
          <cell r="AN87">
            <v>1.8</v>
          </cell>
          <cell r="AO87">
            <v>0</v>
          </cell>
          <cell r="AQ87">
            <v>0</v>
          </cell>
          <cell r="AR87">
            <v>0</v>
          </cell>
          <cell r="AU87">
            <v>0</v>
          </cell>
          <cell r="AY87">
            <v>6.3456049274615607</v>
          </cell>
          <cell r="AZ87">
            <v>1.2464935429549143E-2</v>
          </cell>
          <cell r="BA87">
            <v>1.9875415429549143E-2</v>
          </cell>
          <cell r="BB87">
            <v>2.8633714285714287E-2</v>
          </cell>
          <cell r="BD87">
            <v>0</v>
          </cell>
          <cell r="BE87" t="str">
            <v/>
          </cell>
          <cell r="BF87">
            <v>367.88112666666666</v>
          </cell>
          <cell r="BI87">
            <v>0</v>
          </cell>
          <cell r="BJ87">
            <v>0</v>
          </cell>
          <cell r="BK87" t="str">
            <v/>
          </cell>
          <cell r="BM87">
            <v>0</v>
          </cell>
          <cell r="BO87" t="str">
            <v/>
          </cell>
          <cell r="BQ87">
            <v>0</v>
          </cell>
          <cell r="BR87">
            <v>0</v>
          </cell>
          <cell r="BS87" t="str">
            <v/>
          </cell>
          <cell r="BT87">
            <v>0</v>
          </cell>
          <cell r="BX87" t="str">
            <v/>
          </cell>
          <cell r="BY87" t="str">
            <v/>
          </cell>
          <cell r="BZ87" t="str">
            <v/>
          </cell>
          <cell r="CC87" t="str">
            <v/>
          </cell>
          <cell r="CO87">
            <v>0</v>
          </cell>
          <cell r="CP87">
            <v>482.20297534033722</v>
          </cell>
          <cell r="CQ87">
            <v>-21.319391326329381</v>
          </cell>
          <cell r="CR87">
            <v>-19.397290494112934</v>
          </cell>
          <cell r="CS87">
            <v>0</v>
          </cell>
          <cell r="CT87">
            <v>1.8</v>
          </cell>
        </row>
        <row r="88">
          <cell r="C88">
            <v>2.25</v>
          </cell>
          <cell r="J88">
            <v>0.63325142956891267</v>
          </cell>
          <cell r="T88">
            <v>2</v>
          </cell>
          <cell r="U88">
            <v>348.84666666666664</v>
          </cell>
          <cell r="X88">
            <v>0</v>
          </cell>
          <cell r="Y88">
            <v>0</v>
          </cell>
          <cell r="AB88">
            <v>0</v>
          </cell>
          <cell r="AC88">
            <v>0</v>
          </cell>
          <cell r="AH88">
            <v>324.11500000000001</v>
          </cell>
          <cell r="AM88">
            <v>355.1473575606542</v>
          </cell>
          <cell r="AN88">
            <v>1.8</v>
          </cell>
          <cell r="AO88">
            <v>0</v>
          </cell>
          <cell r="AQ88">
            <v>0</v>
          </cell>
          <cell r="AR88">
            <v>0</v>
          </cell>
          <cell r="AU88">
            <v>0</v>
          </cell>
          <cell r="AY88">
            <v>6.7980371373613098</v>
          </cell>
          <cell r="AZ88">
            <v>1.2655442990749144E-2</v>
          </cell>
          <cell r="BA88">
            <v>2.0065922990749142E-2</v>
          </cell>
          <cell r="BB88">
            <v>2.9776285714285713E-2</v>
          </cell>
          <cell r="BD88">
            <v>0</v>
          </cell>
          <cell r="BE88" t="str">
            <v/>
          </cell>
          <cell r="BF88">
            <v>340.71791999999999</v>
          </cell>
          <cell r="BI88">
            <v>0</v>
          </cell>
          <cell r="BJ88">
            <v>0</v>
          </cell>
          <cell r="BK88" t="str">
            <v/>
          </cell>
          <cell r="BM88">
            <v>0</v>
          </cell>
          <cell r="BO88" t="str">
            <v/>
          </cell>
          <cell r="BQ88">
            <v>0</v>
          </cell>
          <cell r="BR88">
            <v>0</v>
          </cell>
          <cell r="BS88" t="str">
            <v/>
          </cell>
          <cell r="BT88">
            <v>0</v>
          </cell>
          <cell r="BX88" t="str">
            <v/>
          </cell>
          <cell r="BY88" t="str">
            <v/>
          </cell>
          <cell r="BZ88" t="str">
            <v/>
          </cell>
          <cell r="CC88" t="str">
            <v/>
          </cell>
          <cell r="CO88">
            <v>0</v>
          </cell>
          <cell r="CP88">
            <v>432.2796781787203</v>
          </cell>
          <cell r="CQ88">
            <v>-22.35702182127979</v>
          </cell>
          <cell r="CR88">
            <v>-19.799806217383374</v>
          </cell>
          <cell r="CS88">
            <v>0</v>
          </cell>
          <cell r="CT88">
            <v>1.8</v>
          </cell>
        </row>
        <row r="89">
          <cell r="C89">
            <v>2.35</v>
          </cell>
          <cell r="J89">
            <v>0.67436309743684053</v>
          </cell>
          <cell r="T89">
            <v>2</v>
          </cell>
          <cell r="U89">
            <v>313.46499999999997</v>
          </cell>
          <cell r="X89">
            <v>0</v>
          </cell>
          <cell r="Y89">
            <v>0</v>
          </cell>
          <cell r="AB89">
            <v>0</v>
          </cell>
          <cell r="AC89">
            <v>0</v>
          </cell>
          <cell r="AH89">
            <v>296.30666666666662</v>
          </cell>
          <cell r="AM89">
            <v>356.70241112908565</v>
          </cell>
          <cell r="AN89">
            <v>1.8</v>
          </cell>
          <cell r="AO89">
            <v>0</v>
          </cell>
          <cell r="AQ89">
            <v>0</v>
          </cell>
          <cell r="AR89">
            <v>0</v>
          </cell>
          <cell r="AU89">
            <v>0</v>
          </cell>
          <cell r="AY89">
            <v>7.0540272300535873</v>
          </cell>
          <cell r="AZ89">
            <v>1.2550542935530562E-2</v>
          </cell>
          <cell r="BA89">
            <v>1.9961022935530561E-2</v>
          </cell>
          <cell r="BB89">
            <v>2.9845714285714281E-2</v>
          </cell>
          <cell r="BD89">
            <v>0</v>
          </cell>
          <cell r="BE89" t="str">
            <v/>
          </cell>
          <cell r="BF89">
            <v>322.01846000000006</v>
          </cell>
          <cell r="BI89">
            <v>0</v>
          </cell>
          <cell r="BJ89">
            <v>0</v>
          </cell>
          <cell r="BK89" t="str">
            <v/>
          </cell>
          <cell r="BM89">
            <v>0</v>
          </cell>
          <cell r="BO89" t="str">
            <v/>
          </cell>
          <cell r="BQ89">
            <v>0</v>
          </cell>
          <cell r="BR89">
            <v>0</v>
          </cell>
          <cell r="BS89" t="str">
            <v/>
          </cell>
          <cell r="BT89">
            <v>0</v>
          </cell>
          <cell r="BX89" t="str">
            <v/>
          </cell>
          <cell r="BY89" t="str">
            <v/>
          </cell>
          <cell r="BZ89" t="str">
            <v/>
          </cell>
          <cell r="CC89" t="str">
            <v/>
          </cell>
          <cell r="CO89">
            <v>0</v>
          </cell>
          <cell r="CP89">
            <v>431.04934063285026</v>
          </cell>
          <cell r="CQ89">
            <v>-23.587359367149784</v>
          </cell>
          <cell r="CR89">
            <v>-21.081383450611341</v>
          </cell>
          <cell r="CS89">
            <v>0</v>
          </cell>
          <cell r="CT89">
            <v>1.8</v>
          </cell>
        </row>
        <row r="90">
          <cell r="C90">
            <v>2.38</v>
          </cell>
          <cell r="J90">
            <v>0.67436309743684053</v>
          </cell>
          <cell r="T90">
            <v>2</v>
          </cell>
          <cell r="U90">
            <v>339.61666666666673</v>
          </cell>
          <cell r="X90">
            <v>0</v>
          </cell>
          <cell r="Y90">
            <v>0</v>
          </cell>
          <cell r="AB90">
            <v>0</v>
          </cell>
          <cell r="AC90">
            <v>0</v>
          </cell>
          <cell r="AH90">
            <v>308.73166666666663</v>
          </cell>
          <cell r="AM90">
            <v>374.97269070880469</v>
          </cell>
          <cell r="AN90">
            <v>1.8</v>
          </cell>
          <cell r="AO90">
            <v>0</v>
          </cell>
          <cell r="AQ90">
            <v>0</v>
          </cell>
          <cell r="AR90">
            <v>0</v>
          </cell>
          <cell r="AU90">
            <v>0</v>
          </cell>
          <cell r="AY90">
            <v>7.3777630986097487</v>
          </cell>
          <cell r="AZ90">
            <v>1.2686551709530562E-2</v>
          </cell>
          <cell r="BA90">
            <v>2.0097031709530564E-2</v>
          </cell>
          <cell r="BB90">
            <v>3.0661428571428572E-2</v>
          </cell>
          <cell r="BD90">
            <v>0</v>
          </cell>
          <cell r="BE90" t="str">
            <v/>
          </cell>
          <cell r="BF90">
            <v>335.83980000000003</v>
          </cell>
          <cell r="BI90">
            <v>0</v>
          </cell>
          <cell r="BJ90">
            <v>0</v>
          </cell>
          <cell r="BK90" t="str">
            <v/>
          </cell>
          <cell r="BM90">
            <v>0</v>
          </cell>
          <cell r="BO90" t="str">
            <v/>
          </cell>
          <cell r="BQ90">
            <v>0</v>
          </cell>
          <cell r="BR90">
            <v>0</v>
          </cell>
          <cell r="BS90" t="str">
            <v/>
          </cell>
          <cell r="BT90">
            <v>0</v>
          </cell>
          <cell r="BX90" t="str">
            <v/>
          </cell>
          <cell r="BY90" t="str">
            <v/>
          </cell>
          <cell r="BZ90" t="str">
            <v/>
          </cell>
          <cell r="CC90" t="str">
            <v/>
          </cell>
          <cell r="CO90">
            <v>0</v>
          </cell>
          <cell r="CP90">
            <v>430.30691293675363</v>
          </cell>
          <cell r="CQ90">
            <v>-24.329787063246489</v>
          </cell>
          <cell r="CR90">
            <v>-21.363144456900653</v>
          </cell>
          <cell r="CS90">
            <v>0</v>
          </cell>
          <cell r="CT90">
            <v>1.8</v>
          </cell>
        </row>
        <row r="91">
          <cell r="C91">
            <v>2.48</v>
          </cell>
          <cell r="J91">
            <v>0.67436309743684053</v>
          </cell>
          <cell r="T91">
            <v>2</v>
          </cell>
          <cell r="U91">
            <v>342.69333333333333</v>
          </cell>
          <cell r="X91">
            <v>0</v>
          </cell>
          <cell r="Y91">
            <v>0</v>
          </cell>
          <cell r="AB91">
            <v>0</v>
          </cell>
          <cell r="AC91">
            <v>0</v>
          </cell>
          <cell r="AH91">
            <v>315.35833333333329</v>
          </cell>
          <cell r="AM91">
            <v>384.59098500243618</v>
          </cell>
          <cell r="AN91">
            <v>1.8</v>
          </cell>
          <cell r="AO91">
            <v>0</v>
          </cell>
          <cell r="AQ91">
            <v>0</v>
          </cell>
          <cell r="AR91">
            <v>0</v>
          </cell>
          <cell r="AU91">
            <v>0</v>
          </cell>
          <cell r="AY91">
            <v>7.5481921740703157</v>
          </cell>
          <cell r="AZ91">
            <v>1.2758152825930564E-2</v>
          </cell>
          <cell r="BA91">
            <v>2.0168632825930566E-2</v>
          </cell>
          <cell r="BB91">
            <v>3.1090857142857146E-2</v>
          </cell>
          <cell r="BD91">
            <v>0</v>
          </cell>
          <cell r="BE91" t="str">
            <v/>
          </cell>
          <cell r="BF91">
            <v>337.46584000000001</v>
          </cell>
          <cell r="BI91">
            <v>0</v>
          </cell>
          <cell r="BJ91">
            <v>0</v>
          </cell>
          <cell r="BK91" t="str">
            <v/>
          </cell>
          <cell r="BM91">
            <v>0</v>
          </cell>
          <cell r="BO91" t="str">
            <v/>
          </cell>
          <cell r="BQ91">
            <v>0</v>
          </cell>
          <cell r="BR91">
            <v>0</v>
          </cell>
          <cell r="BS91" t="str">
            <v/>
          </cell>
          <cell r="BT91">
            <v>0</v>
          </cell>
          <cell r="BX91" t="str">
            <v/>
          </cell>
          <cell r="BY91" t="str">
            <v/>
          </cell>
          <cell r="BZ91" t="str">
            <v/>
          </cell>
          <cell r="CC91" t="str">
            <v/>
          </cell>
          <cell r="CO91">
            <v>0</v>
          </cell>
          <cell r="CP91">
            <v>429.91606571180318</v>
          </cell>
          <cell r="CQ91">
            <v>-24.72063428819688</v>
          </cell>
          <cell r="CR91">
            <v>-21.544276532372347</v>
          </cell>
          <cell r="CS91">
            <v>0</v>
          </cell>
          <cell r="CT91">
            <v>1.8</v>
          </cell>
        </row>
        <row r="92">
          <cell r="C92">
            <v>2.5</v>
          </cell>
          <cell r="J92">
            <v>0.67436309743684053</v>
          </cell>
          <cell r="T92">
            <v>2</v>
          </cell>
          <cell r="U92">
            <v>313.34666666666664</v>
          </cell>
          <cell r="X92">
            <v>0</v>
          </cell>
          <cell r="Y92">
            <v>0</v>
          </cell>
          <cell r="AB92">
            <v>0</v>
          </cell>
          <cell r="AC92">
            <v>0</v>
          </cell>
          <cell r="AH92">
            <v>298.91000000000003</v>
          </cell>
          <cell r="AM92">
            <v>397.30658763812852</v>
          </cell>
          <cell r="AN92">
            <v>1.8</v>
          </cell>
          <cell r="AO92">
            <v>0</v>
          </cell>
          <cell r="AQ92">
            <v>0</v>
          </cell>
          <cell r="AR92">
            <v>0</v>
          </cell>
          <cell r="AU92">
            <v>0</v>
          </cell>
          <cell r="AY92">
            <v>7.773503267177527</v>
          </cell>
          <cell r="AZ92">
            <v>1.2852811121530564E-2</v>
          </cell>
          <cell r="BA92">
            <v>2.0263291121530563E-2</v>
          </cell>
          <cell r="BB92">
            <v>3.1658571428571425E-2</v>
          </cell>
          <cell r="BD92">
            <v>0</v>
          </cell>
          <cell r="BE92" t="str">
            <v/>
          </cell>
          <cell r="BF92">
            <v>313.61725333333328</v>
          </cell>
          <cell r="BI92">
            <v>0</v>
          </cell>
          <cell r="BJ92">
            <v>0</v>
          </cell>
          <cell r="BK92" t="str">
            <v/>
          </cell>
          <cell r="BM92">
            <v>0</v>
          </cell>
          <cell r="BO92" t="str">
            <v/>
          </cell>
          <cell r="BQ92">
            <v>0</v>
          </cell>
          <cell r="BR92">
            <v>0</v>
          </cell>
          <cell r="BS92" t="str">
            <v/>
          </cell>
          <cell r="BT92">
            <v>0</v>
          </cell>
          <cell r="BX92" t="str">
            <v/>
          </cell>
          <cell r="BY92" t="str">
            <v/>
          </cell>
          <cell r="BZ92" t="str">
            <v/>
          </cell>
          <cell r="CC92" t="str">
            <v/>
          </cell>
          <cell r="CO92">
            <v>0</v>
          </cell>
          <cell r="CP92">
            <v>409.84509017223127</v>
          </cell>
          <cell r="CQ92">
            <v>-25.237343161102018</v>
          </cell>
          <cell r="CR92">
            <v>-21.725408607844045</v>
          </cell>
          <cell r="CS92">
            <v>0</v>
          </cell>
          <cell r="CT92">
            <v>1.8</v>
          </cell>
        </row>
        <row r="93">
          <cell r="C93">
            <v>2.41</v>
          </cell>
          <cell r="J93">
            <v>0.70197171300770078</v>
          </cell>
          <cell r="T93">
            <v>2</v>
          </cell>
          <cell r="U93">
            <v>291.21833333333331</v>
          </cell>
          <cell r="X93">
            <v>0</v>
          </cell>
          <cell r="Y93">
            <v>0</v>
          </cell>
          <cell r="AB93">
            <v>0</v>
          </cell>
          <cell r="AC93">
            <v>0</v>
          </cell>
          <cell r="AH93">
            <v>271.33833333333331</v>
          </cell>
          <cell r="AM93">
            <v>392.89740282887232</v>
          </cell>
          <cell r="AN93">
            <v>1.8</v>
          </cell>
          <cell r="AO93">
            <v>0</v>
          </cell>
          <cell r="AQ93">
            <v>0</v>
          </cell>
          <cell r="AR93">
            <v>0</v>
          </cell>
          <cell r="AU93">
            <v>0</v>
          </cell>
          <cell r="AY93">
            <v>7.8207259871477275</v>
          </cell>
          <cell r="AZ93">
            <v>1.2729395323293887E-2</v>
          </cell>
          <cell r="BA93">
            <v>2.013987532329389E-2</v>
          </cell>
          <cell r="BB93">
            <v>3.146171428571428E-2</v>
          </cell>
          <cell r="BD93">
            <v>0</v>
          </cell>
          <cell r="BE93" t="str">
            <v/>
          </cell>
          <cell r="BF93">
            <v>297.75293999999997</v>
          </cell>
          <cell r="BI93">
            <v>0</v>
          </cell>
          <cell r="BJ93">
            <v>0</v>
          </cell>
          <cell r="BK93" t="str">
            <v/>
          </cell>
          <cell r="BM93">
            <v>0</v>
          </cell>
          <cell r="BO93" t="str">
            <v/>
          </cell>
          <cell r="BQ93">
            <v>0</v>
          </cell>
          <cell r="BR93">
            <v>0</v>
          </cell>
          <cell r="BS93" t="str">
            <v/>
          </cell>
          <cell r="BT93">
            <v>0</v>
          </cell>
          <cell r="BX93" t="str">
            <v/>
          </cell>
          <cell r="BY93" t="str">
            <v/>
          </cell>
          <cell r="BZ93" t="str">
            <v/>
          </cell>
          <cell r="CC93" t="str">
            <v/>
          </cell>
          <cell r="CO93">
            <v>0</v>
          </cell>
          <cell r="CP93">
            <v>399.58472219744408</v>
          </cell>
          <cell r="CQ93">
            <v>-25.720577802555962</v>
          </cell>
          <cell r="CR93">
            <v>-22.4235730832598</v>
          </cell>
          <cell r="CS93">
            <v>0</v>
          </cell>
          <cell r="CT93">
            <v>1.8</v>
          </cell>
        </row>
        <row r="94">
          <cell r="C94">
            <v>2.48</v>
          </cell>
          <cell r="J94">
            <v>0.70197171300770078</v>
          </cell>
          <cell r="T94">
            <v>2</v>
          </cell>
          <cell r="U94">
            <v>309.44166666666666</v>
          </cell>
          <cell r="X94">
            <v>0</v>
          </cell>
          <cell r="Y94">
            <v>0</v>
          </cell>
          <cell r="AB94">
            <v>0</v>
          </cell>
          <cell r="AC94">
            <v>0</v>
          </cell>
          <cell r="AH94">
            <v>292.2833333333333</v>
          </cell>
          <cell r="AM94">
            <v>387.02275601479801</v>
          </cell>
          <cell r="AN94">
            <v>1.8</v>
          </cell>
          <cell r="AO94">
            <v>0</v>
          </cell>
          <cell r="AQ94">
            <v>0</v>
          </cell>
          <cell r="AR94">
            <v>0</v>
          </cell>
          <cell r="AU94">
            <v>0</v>
          </cell>
          <cell r="AY94">
            <v>7.7166315817766034</v>
          </cell>
          <cell r="AZ94">
            <v>1.2685662904893888E-2</v>
          </cell>
          <cell r="BA94">
            <v>2.009614290489389E-2</v>
          </cell>
          <cell r="BB94">
            <v>3.1199428571428572E-2</v>
          </cell>
          <cell r="BD94">
            <v>0</v>
          </cell>
          <cell r="BE94" t="str">
            <v/>
          </cell>
          <cell r="BF94">
            <v>309.46876666666662</v>
          </cell>
          <cell r="BI94">
            <v>0</v>
          </cell>
          <cell r="BJ94">
            <v>0</v>
          </cell>
          <cell r="BK94" t="str">
            <v/>
          </cell>
          <cell r="BM94">
            <v>0</v>
          </cell>
          <cell r="BO94" t="str">
            <v/>
          </cell>
          <cell r="BQ94">
            <v>0</v>
          </cell>
          <cell r="BR94">
            <v>0</v>
          </cell>
          <cell r="BS94" t="str">
            <v/>
          </cell>
          <cell r="BT94">
            <v>0</v>
          </cell>
          <cell r="BX94" t="str">
            <v/>
          </cell>
          <cell r="BY94" t="str">
            <v/>
          </cell>
          <cell r="BZ94" t="str">
            <v/>
          </cell>
          <cell r="CC94" t="str">
            <v/>
          </cell>
          <cell r="CO94">
            <v>0</v>
          </cell>
          <cell r="CP94">
            <v>404.7120099236613</v>
          </cell>
          <cell r="CQ94">
            <v>-25.481856743005423</v>
          </cell>
          <cell r="CR94">
            <v>-22.262566793951624</v>
          </cell>
          <cell r="CS94">
            <v>0</v>
          </cell>
          <cell r="CT94">
            <v>1.8</v>
          </cell>
        </row>
        <row r="95">
          <cell r="C95">
            <v>2.64</v>
          </cell>
          <cell r="J95">
            <v>0.70197171300770078</v>
          </cell>
          <cell r="T95">
            <v>2</v>
          </cell>
          <cell r="U95">
            <v>307.07499999999999</v>
          </cell>
          <cell r="X95">
            <v>0</v>
          </cell>
          <cell r="Y95">
            <v>0</v>
          </cell>
          <cell r="AB95">
            <v>0</v>
          </cell>
          <cell r="AC95">
            <v>0</v>
          </cell>
          <cell r="AH95">
            <v>291.57333333333332</v>
          </cell>
          <cell r="AM95">
            <v>395.59154913467324</v>
          </cell>
          <cell r="AN95">
            <v>1.8</v>
          </cell>
          <cell r="AO95">
            <v>0</v>
          </cell>
          <cell r="AQ95">
            <v>0</v>
          </cell>
          <cell r="AR95">
            <v>0</v>
          </cell>
          <cell r="AU95">
            <v>0</v>
          </cell>
          <cell r="AY95">
            <v>7.8684642710924351</v>
          </cell>
          <cell r="AZ95">
            <v>1.2749451258093888E-2</v>
          </cell>
          <cell r="BA95">
            <v>2.0159931258093889E-2</v>
          </cell>
          <cell r="BB95">
            <v>3.1581999999999999E-2</v>
          </cell>
          <cell r="BD95">
            <v>0</v>
          </cell>
          <cell r="BE95" t="str">
            <v/>
          </cell>
          <cell r="BF95">
            <v>312.38729999999993</v>
          </cell>
          <cell r="BI95">
            <v>0</v>
          </cell>
          <cell r="BJ95">
            <v>0</v>
          </cell>
          <cell r="BK95" t="str">
            <v/>
          </cell>
          <cell r="BM95">
            <v>0</v>
          </cell>
          <cell r="BO95" t="str">
            <v/>
          </cell>
          <cell r="BQ95">
            <v>0</v>
          </cell>
          <cell r="BR95">
            <v>0</v>
          </cell>
          <cell r="BS95" t="str">
            <v/>
          </cell>
          <cell r="BT95">
            <v>0</v>
          </cell>
          <cell r="BX95" t="str">
            <v/>
          </cell>
          <cell r="BY95" t="str">
            <v/>
          </cell>
          <cell r="BZ95" t="str">
            <v/>
          </cell>
          <cell r="CC95" t="str">
            <v/>
          </cell>
          <cell r="CO95">
            <v>0</v>
          </cell>
          <cell r="CP95">
            <v>414.14094336730159</v>
          </cell>
          <cell r="CQ95">
            <v>-25.830056632698415</v>
          </cell>
          <cell r="CR95">
            <v>-22.343069938605719</v>
          </cell>
          <cell r="CS95">
            <v>0</v>
          </cell>
          <cell r="CT95">
            <v>1.8</v>
          </cell>
        </row>
        <row r="96">
          <cell r="C96">
            <v>2.68</v>
          </cell>
          <cell r="J96">
            <v>0.70197171300770078</v>
          </cell>
          <cell r="T96">
            <v>2</v>
          </cell>
          <cell r="U96">
            <v>279.26666666666671</v>
          </cell>
          <cell r="X96">
            <v>0</v>
          </cell>
          <cell r="Y96">
            <v>0</v>
          </cell>
          <cell r="AB96">
            <v>0</v>
          </cell>
          <cell r="AC96">
            <v>0</v>
          </cell>
          <cell r="AH96">
            <v>267.19666666666666</v>
          </cell>
          <cell r="AM96">
            <v>395.60434792947518</v>
          </cell>
          <cell r="AN96">
            <v>1.8</v>
          </cell>
          <cell r="AO96">
            <v>0</v>
          </cell>
          <cell r="AQ96">
            <v>0</v>
          </cell>
          <cell r="AR96">
            <v>0</v>
          </cell>
          <cell r="AU96">
            <v>0</v>
          </cell>
          <cell r="AY96">
            <v>7.8686910562893226</v>
          </cell>
          <cell r="AZ96">
            <v>1.2749546535693886E-2</v>
          </cell>
          <cell r="BA96">
            <v>2.0160026535693886E-2</v>
          </cell>
          <cell r="BB96">
            <v>3.1582571428571425E-2</v>
          </cell>
          <cell r="BD96">
            <v>0</v>
          </cell>
          <cell r="BE96" t="str">
            <v/>
          </cell>
          <cell r="BF96">
            <v>293.52106666666663</v>
          </cell>
          <cell r="BI96">
            <v>0</v>
          </cell>
          <cell r="BJ96">
            <v>0</v>
          </cell>
          <cell r="BK96" t="str">
            <v/>
          </cell>
          <cell r="BM96">
            <v>0</v>
          </cell>
          <cell r="BO96" t="str">
            <v/>
          </cell>
          <cell r="BQ96">
            <v>0</v>
          </cell>
          <cell r="BR96">
            <v>0</v>
          </cell>
          <cell r="BS96" t="str">
            <v/>
          </cell>
          <cell r="BT96">
            <v>0</v>
          </cell>
          <cell r="BX96" t="str">
            <v/>
          </cell>
          <cell r="BY96" t="str">
            <v/>
          </cell>
          <cell r="BZ96" t="str">
            <v/>
          </cell>
          <cell r="CC96" t="str">
            <v/>
          </cell>
          <cell r="CO96">
            <v>0</v>
          </cell>
          <cell r="CP96">
            <v>404.36328994451395</v>
          </cell>
          <cell r="CQ96">
            <v>-25.830576722152774</v>
          </cell>
          <cell r="CR96">
            <v>-22.363195724769231</v>
          </cell>
          <cell r="CS96">
            <v>0</v>
          </cell>
          <cell r="CT96">
            <v>1.8</v>
          </cell>
        </row>
        <row r="97">
          <cell r="C97">
            <v>2.7000000000000006</v>
          </cell>
          <cell r="J97">
            <v>0.7294378727361841</v>
          </cell>
          <cell r="T97">
            <v>2</v>
          </cell>
          <cell r="U97">
            <v>286.6033333333333</v>
          </cell>
          <cell r="X97">
            <v>0</v>
          </cell>
          <cell r="Y97">
            <v>0</v>
          </cell>
          <cell r="AB97">
            <v>0</v>
          </cell>
          <cell r="AC97">
            <v>0</v>
          </cell>
          <cell r="AH97">
            <v>275.5983333333333</v>
          </cell>
          <cell r="AM97">
            <v>407.88479154190281</v>
          </cell>
          <cell r="AN97">
            <v>1.8</v>
          </cell>
          <cell r="AO97">
            <v>0</v>
          </cell>
          <cell r="AQ97">
            <v>0</v>
          </cell>
          <cell r="AR97">
            <v>0</v>
          </cell>
          <cell r="AU97">
            <v>0</v>
          </cell>
          <cell r="AY97">
            <v>8.0597632633656282</v>
          </cell>
          <cell r="AZ97">
            <v>1.2908909891671393E-2</v>
          </cell>
          <cell r="BA97">
            <v>2.0319389891671393E-2</v>
          </cell>
          <cell r="BB97">
            <v>3.2130857142857135E-2</v>
          </cell>
          <cell r="BD97">
            <v>0</v>
          </cell>
          <cell r="BE97" t="str">
            <v/>
          </cell>
          <cell r="BF97">
            <v>291.14454666666666</v>
          </cell>
          <cell r="BI97">
            <v>0</v>
          </cell>
          <cell r="BJ97">
            <v>0</v>
          </cell>
          <cell r="BK97" t="str">
            <v/>
          </cell>
          <cell r="BM97">
            <v>0</v>
          </cell>
          <cell r="BO97" t="str">
            <v/>
          </cell>
          <cell r="BQ97">
            <v>372.76749999999998</v>
          </cell>
          <cell r="BR97">
            <v>0</v>
          </cell>
          <cell r="BS97" t="str">
            <v/>
          </cell>
          <cell r="BT97">
            <v>0</v>
          </cell>
          <cell r="BX97" t="str">
            <v/>
          </cell>
          <cell r="BY97" t="str">
            <v/>
          </cell>
          <cell r="BZ97" t="str">
            <v/>
          </cell>
          <cell r="CC97" t="str">
            <v/>
          </cell>
          <cell r="CO97">
            <v>0</v>
          </cell>
          <cell r="CP97">
            <v>389.16266149454304</v>
          </cell>
          <cell r="CQ97">
            <v>-26.365505172123676</v>
          </cell>
          <cell r="CR97">
            <v>-23.178720196536997</v>
          </cell>
          <cell r="CS97">
            <v>0</v>
          </cell>
          <cell r="CT97">
            <v>1.8</v>
          </cell>
        </row>
        <row r="98">
          <cell r="C98">
            <v>2.7099999999999995</v>
          </cell>
          <cell r="J98">
            <v>0.7294378727361841</v>
          </cell>
          <cell r="T98">
            <v>2</v>
          </cell>
          <cell r="U98">
            <v>281.27833333333336</v>
          </cell>
          <cell r="X98">
            <v>0</v>
          </cell>
          <cell r="Y98">
            <v>0</v>
          </cell>
          <cell r="AB98">
            <v>0</v>
          </cell>
          <cell r="AC98">
            <v>0</v>
          </cell>
          <cell r="AH98">
            <v>268.14333333333332</v>
          </cell>
          <cell r="AM98">
            <v>406.95687891876469</v>
          </cell>
          <cell r="AN98">
            <v>1.8</v>
          </cell>
          <cell r="AO98">
            <v>0</v>
          </cell>
          <cell r="AQ98">
            <v>0</v>
          </cell>
          <cell r="AR98">
            <v>0</v>
          </cell>
          <cell r="AU98">
            <v>0</v>
          </cell>
          <cell r="AY98">
            <v>8.0433213365913208</v>
          </cell>
          <cell r="AZ98">
            <v>1.2902002265671392E-2</v>
          </cell>
          <cell r="BA98">
            <v>2.0312482265671394E-2</v>
          </cell>
          <cell r="BB98">
            <v>3.2089428571428567E-2</v>
          </cell>
          <cell r="BD98">
            <v>0</v>
          </cell>
          <cell r="BE98" t="str">
            <v/>
          </cell>
          <cell r="BF98">
            <v>291.66571333333331</v>
          </cell>
          <cell r="BI98">
            <v>0</v>
          </cell>
          <cell r="BJ98">
            <v>0</v>
          </cell>
          <cell r="BK98" t="str">
            <v/>
          </cell>
          <cell r="BM98">
            <v>0</v>
          </cell>
          <cell r="BO98" t="str">
            <v/>
          </cell>
          <cell r="BQ98">
            <v>346.90199999999999</v>
          </cell>
          <cell r="BR98">
            <v>0</v>
          </cell>
          <cell r="BS98" t="str">
            <v/>
          </cell>
          <cell r="BT98">
            <v>0</v>
          </cell>
          <cell r="BX98" t="str">
            <v/>
          </cell>
          <cell r="BY98" t="str">
            <v/>
          </cell>
          <cell r="BZ98" t="str">
            <v/>
          </cell>
          <cell r="CC98" t="str">
            <v/>
          </cell>
          <cell r="CO98">
            <v>0</v>
          </cell>
          <cell r="CP98">
            <v>397.02207464665054</v>
          </cell>
          <cell r="CQ98">
            <v>-26.327798686682684</v>
          </cell>
          <cell r="CR98">
            <v>-23.158594410373471</v>
          </cell>
          <cell r="CS98">
            <v>0</v>
          </cell>
          <cell r="CT98">
            <v>1.8</v>
          </cell>
        </row>
        <row r="99">
          <cell r="C99">
            <v>2.92</v>
          </cell>
          <cell r="J99">
            <v>0.7294378727361841</v>
          </cell>
          <cell r="T99">
            <v>2</v>
          </cell>
          <cell r="U99">
            <v>272.16666666666663</v>
          </cell>
          <cell r="X99">
            <v>0</v>
          </cell>
          <cell r="Y99">
            <v>0</v>
          </cell>
          <cell r="AB99">
            <v>0</v>
          </cell>
          <cell r="AC99">
            <v>0</v>
          </cell>
          <cell r="AH99">
            <v>254.17999999999998</v>
          </cell>
          <cell r="AM99">
            <v>403.07244469638658</v>
          </cell>
          <cell r="AN99">
            <v>1.8</v>
          </cell>
          <cell r="AO99">
            <v>0</v>
          </cell>
          <cell r="AQ99">
            <v>0</v>
          </cell>
          <cell r="AR99">
            <v>0</v>
          </cell>
          <cell r="AU99">
            <v>0</v>
          </cell>
          <cell r="AY99">
            <v>7.9744920293361226</v>
          </cell>
          <cell r="AZ99">
            <v>1.2873085514071394E-2</v>
          </cell>
          <cell r="BA99">
            <v>2.0283565514071396E-2</v>
          </cell>
          <cell r="BB99">
            <v>3.1916E-2</v>
          </cell>
          <cell r="BD99">
            <v>0</v>
          </cell>
          <cell r="BE99" t="str">
            <v/>
          </cell>
          <cell r="BF99">
            <v>269.33893333333327</v>
          </cell>
          <cell r="BI99">
            <v>0</v>
          </cell>
          <cell r="BJ99">
            <v>0</v>
          </cell>
          <cell r="BK99" t="str">
            <v/>
          </cell>
          <cell r="BM99">
            <v>0</v>
          </cell>
          <cell r="BO99" t="str">
            <v/>
          </cell>
          <cell r="BQ99">
            <v>324.58666666666664</v>
          </cell>
          <cell r="BR99">
            <v>0</v>
          </cell>
          <cell r="BS99" t="str">
            <v/>
          </cell>
          <cell r="BT99">
            <v>0</v>
          </cell>
          <cell r="BX99" t="str">
            <v/>
          </cell>
          <cell r="BY99" t="str">
            <v/>
          </cell>
          <cell r="BZ99" t="str">
            <v/>
          </cell>
          <cell r="CC99" t="str">
            <v/>
          </cell>
          <cell r="CO99">
            <v>0</v>
          </cell>
          <cell r="CP99">
            <v>356.11596179604834</v>
          </cell>
          <cell r="CQ99">
            <v>-26.169951537284888</v>
          </cell>
          <cell r="CR99">
            <v>-23.138468624209949</v>
          </cell>
          <cell r="CS99">
            <v>0</v>
          </cell>
          <cell r="CT99">
            <v>1.8</v>
          </cell>
        </row>
        <row r="100">
          <cell r="C100">
            <v>3.0400000000000005</v>
          </cell>
          <cell r="J100">
            <v>0.7294378727361841</v>
          </cell>
          <cell r="T100">
            <v>2</v>
          </cell>
          <cell r="U100">
            <v>251.93166666666664</v>
          </cell>
          <cell r="X100">
            <v>0</v>
          </cell>
          <cell r="Y100">
            <v>0</v>
          </cell>
          <cell r="AB100">
            <v>0</v>
          </cell>
          <cell r="AC100">
            <v>0</v>
          </cell>
          <cell r="AH100">
            <v>240.68999999999997</v>
          </cell>
          <cell r="AM100">
            <v>395.88592141511708</v>
          </cell>
          <cell r="AN100">
            <v>1.8</v>
          </cell>
          <cell r="AO100">
            <v>0</v>
          </cell>
          <cell r="AQ100">
            <v>0</v>
          </cell>
          <cell r="AR100">
            <v>0</v>
          </cell>
          <cell r="AU100">
            <v>0</v>
          </cell>
          <cell r="AY100">
            <v>7.8471521412840843</v>
          </cell>
          <cell r="AZ100">
            <v>1.2819587141671392E-2</v>
          </cell>
          <cell r="BA100">
            <v>2.0230067141671391E-2</v>
          </cell>
          <cell r="BB100">
            <v>3.1595142857142856E-2</v>
          </cell>
          <cell r="BD100">
            <v>0</v>
          </cell>
          <cell r="BE100" t="str">
            <v/>
          </cell>
          <cell r="BF100">
            <v>243.63499333333334</v>
          </cell>
          <cell r="BI100">
            <v>0</v>
          </cell>
          <cell r="BJ100">
            <v>0</v>
          </cell>
          <cell r="BK100" t="str">
            <v/>
          </cell>
          <cell r="BM100">
            <v>0</v>
          </cell>
          <cell r="BO100" t="str">
            <v/>
          </cell>
          <cell r="BQ100">
            <v>304.29999999999995</v>
          </cell>
          <cell r="BR100">
            <v>0</v>
          </cell>
          <cell r="BS100" t="str">
            <v/>
          </cell>
          <cell r="BT100">
            <v>0</v>
          </cell>
          <cell r="BX100" t="str">
            <v/>
          </cell>
          <cell r="BY100" t="str">
            <v/>
          </cell>
          <cell r="BZ100" t="str">
            <v/>
          </cell>
          <cell r="CC100" t="str">
            <v/>
          </cell>
          <cell r="CO100">
            <v>0</v>
          </cell>
          <cell r="CP100">
            <v>321.21031202467071</v>
          </cell>
          <cell r="CQ100">
            <v>-25.877921308662611</v>
          </cell>
          <cell r="CR100">
            <v>-23.017713907228821</v>
          </cell>
          <cell r="CS100">
            <v>0</v>
          </cell>
          <cell r="CT100">
            <v>1.8</v>
          </cell>
        </row>
        <row r="101">
          <cell r="C101">
            <v>3.26</v>
          </cell>
          <cell r="J101">
            <v>0.75235705726716373</v>
          </cell>
          <cell r="T101">
            <v>2</v>
          </cell>
          <cell r="U101">
            <v>262.46333333333331</v>
          </cell>
          <cell r="X101">
            <v>0</v>
          </cell>
          <cell r="Y101">
            <v>0</v>
          </cell>
          <cell r="AB101">
            <v>0</v>
          </cell>
          <cell r="AC101">
            <v>0</v>
          </cell>
          <cell r="AH101">
            <v>244.12166666666667</v>
          </cell>
          <cell r="AM101">
            <v>401.94615075381893</v>
          </cell>
          <cell r="AN101">
            <v>1.8</v>
          </cell>
          <cell r="AO101">
            <v>0</v>
          </cell>
          <cell r="AQ101">
            <v>0</v>
          </cell>
          <cell r="AR101">
            <v>0</v>
          </cell>
          <cell r="AU101">
            <v>0</v>
          </cell>
          <cell r="AY101">
            <v>7.956091467016523</v>
          </cell>
          <cell r="AZ101">
            <v>1.2524978591383865E-2</v>
          </cell>
          <cell r="BA101">
            <v>1.9935458591383865E-2</v>
          </cell>
          <cell r="BB101">
            <v>3.1865714285714289E-2</v>
          </cell>
          <cell r="BD101">
            <v>0</v>
          </cell>
          <cell r="BE101" t="str">
            <v/>
          </cell>
          <cell r="BF101">
            <v>247.53332</v>
          </cell>
          <cell r="BI101">
            <v>0</v>
          </cell>
          <cell r="BJ101">
            <v>0</v>
          </cell>
          <cell r="BK101" t="str">
            <v/>
          </cell>
          <cell r="BM101">
            <v>0</v>
          </cell>
          <cell r="BO101" t="str">
            <v/>
          </cell>
          <cell r="BQ101">
            <v>306.83583333333331</v>
          </cell>
          <cell r="BR101">
            <v>0</v>
          </cell>
          <cell r="BS101" t="str">
            <v/>
          </cell>
          <cell r="BT101">
            <v>0</v>
          </cell>
          <cell r="BX101" t="str">
            <v/>
          </cell>
          <cell r="BY101" t="str">
            <v/>
          </cell>
          <cell r="BZ101" t="str">
            <v/>
          </cell>
          <cell r="CC101" t="str">
            <v/>
          </cell>
          <cell r="CO101">
            <v>0</v>
          </cell>
          <cell r="CP101">
            <v>317.05287334116332</v>
          </cell>
          <cell r="CQ101">
            <v>-26.124506658836697</v>
          </cell>
          <cell r="CR101">
            <v>-23.684632454573023</v>
          </cell>
          <cell r="CS101">
            <v>0</v>
          </cell>
          <cell r="CT101">
            <v>1.8</v>
          </cell>
        </row>
        <row r="102">
          <cell r="C102">
            <v>3.09</v>
          </cell>
          <cell r="J102">
            <v>0.75235705726716373</v>
          </cell>
          <cell r="T102">
            <v>2</v>
          </cell>
          <cell r="U102">
            <v>289.79833333333335</v>
          </cell>
          <cell r="X102">
            <v>0</v>
          </cell>
          <cell r="Y102">
            <v>0</v>
          </cell>
          <cell r="AB102">
            <v>0</v>
          </cell>
          <cell r="AC102">
            <v>0</v>
          </cell>
          <cell r="AH102">
            <v>271.57499999999999</v>
          </cell>
          <cell r="AM102">
            <v>384.45659765701612</v>
          </cell>
          <cell r="AN102">
            <v>1.8</v>
          </cell>
          <cell r="AO102">
            <v>0</v>
          </cell>
          <cell r="AQ102">
            <v>0</v>
          </cell>
          <cell r="AR102">
            <v>0</v>
          </cell>
          <cell r="AU102">
            <v>0</v>
          </cell>
          <cell r="AY102">
            <v>7.6461894954704661</v>
          </cell>
          <cell r="AZ102">
            <v>1.2394781750983864E-2</v>
          </cell>
          <cell r="BA102">
            <v>1.9805261750983866E-2</v>
          </cell>
          <cell r="BB102">
            <v>3.108485714285714E-2</v>
          </cell>
          <cell r="BD102">
            <v>0</v>
          </cell>
          <cell r="BE102" t="str">
            <v/>
          </cell>
          <cell r="BF102">
            <v>285.74525999999992</v>
          </cell>
          <cell r="BI102">
            <v>0</v>
          </cell>
          <cell r="BJ102">
            <v>0</v>
          </cell>
          <cell r="BK102" t="str">
            <v/>
          </cell>
          <cell r="BM102">
            <v>0</v>
          </cell>
          <cell r="BO102" t="str">
            <v/>
          </cell>
          <cell r="BQ102">
            <v>370.23166666666674</v>
          </cell>
          <cell r="BR102">
            <v>0</v>
          </cell>
          <cell r="BS102" t="str">
            <v/>
          </cell>
          <cell r="BT102">
            <v>0</v>
          </cell>
          <cell r="BX102" t="str">
            <v/>
          </cell>
          <cell r="BY102" t="str">
            <v/>
          </cell>
          <cell r="BZ102" t="str">
            <v/>
          </cell>
          <cell r="CC102" t="str">
            <v/>
          </cell>
          <cell r="CO102">
            <v>0</v>
          </cell>
          <cell r="CP102">
            <v>373.49323558054408</v>
          </cell>
          <cell r="CQ102">
            <v>-25.413804419455854</v>
          </cell>
          <cell r="CR102">
            <v>-23.523626165264847</v>
          </cell>
          <cell r="CS102">
            <v>0</v>
          </cell>
          <cell r="CT102">
            <v>1.8</v>
          </cell>
        </row>
        <row r="103">
          <cell r="C103">
            <v>2.85</v>
          </cell>
          <cell r="J103">
            <v>0.75235705726716373</v>
          </cell>
          <cell r="T103">
            <v>2</v>
          </cell>
          <cell r="U103">
            <v>272.63999999999993</v>
          </cell>
          <cell r="X103">
            <v>0</v>
          </cell>
          <cell r="Y103">
            <v>0</v>
          </cell>
          <cell r="AB103">
            <v>0</v>
          </cell>
          <cell r="AC103">
            <v>0</v>
          </cell>
          <cell r="AH103">
            <v>262.7</v>
          </cell>
          <cell r="AM103">
            <v>371.2226438318466</v>
          </cell>
          <cell r="AN103">
            <v>1.8</v>
          </cell>
          <cell r="AO103">
            <v>0</v>
          </cell>
          <cell r="AQ103">
            <v>0</v>
          </cell>
          <cell r="AR103">
            <v>0</v>
          </cell>
          <cell r="AU103">
            <v>0</v>
          </cell>
          <cell r="AY103">
            <v>7.41169360188933</v>
          </cell>
          <cell r="AZ103">
            <v>1.2296264712583863E-2</v>
          </cell>
          <cell r="BA103">
            <v>1.9706744712583865E-2</v>
          </cell>
          <cell r="BB103">
            <v>3.0493999999999997E-2</v>
          </cell>
          <cell r="BD103">
            <v>0</v>
          </cell>
          <cell r="BE103" t="str">
            <v/>
          </cell>
          <cell r="BF103">
            <v>289.60189333333329</v>
          </cell>
          <cell r="BI103">
            <v>0</v>
          </cell>
          <cell r="BJ103">
            <v>0</v>
          </cell>
          <cell r="BK103" t="str">
            <v/>
          </cell>
          <cell r="BM103">
            <v>0</v>
          </cell>
          <cell r="BO103" t="str">
            <v/>
          </cell>
          <cell r="BQ103">
            <v>377.33200000000005</v>
          </cell>
          <cell r="BR103">
            <v>0</v>
          </cell>
          <cell r="BS103" t="str">
            <v/>
          </cell>
          <cell r="BT103">
            <v>0</v>
          </cell>
          <cell r="BX103" t="str">
            <v/>
          </cell>
          <cell r="BY103" t="str">
            <v/>
          </cell>
          <cell r="BZ103" t="str">
            <v/>
          </cell>
          <cell r="CC103" t="str">
            <v/>
          </cell>
          <cell r="CO103">
            <v>0</v>
          </cell>
          <cell r="CP103">
            <v>404.34012140968412</v>
          </cell>
          <cell r="CQ103">
            <v>-24.876031923649197</v>
          </cell>
          <cell r="CR103">
            <v>-23.302242517466102</v>
          </cell>
          <cell r="CS103">
            <v>0</v>
          </cell>
          <cell r="CT103">
            <v>1.8</v>
          </cell>
        </row>
        <row r="104">
          <cell r="C104">
            <v>2.58</v>
          </cell>
          <cell r="J104">
            <v>0.75235705726716373</v>
          </cell>
          <cell r="T104">
            <v>2</v>
          </cell>
          <cell r="U104">
            <v>268.8533333333333</v>
          </cell>
          <cell r="X104">
            <v>0</v>
          </cell>
          <cell r="Y104">
            <v>0</v>
          </cell>
          <cell r="AB104">
            <v>0</v>
          </cell>
          <cell r="AC104">
            <v>0</v>
          </cell>
          <cell r="AH104">
            <v>257.61166666666668</v>
          </cell>
          <cell r="AM104">
            <v>354.79539070360187</v>
          </cell>
          <cell r="AN104">
            <v>1.8</v>
          </cell>
          <cell r="AO104">
            <v>0</v>
          </cell>
          <cell r="AQ104">
            <v>0</v>
          </cell>
          <cell r="AR104">
            <v>0</v>
          </cell>
          <cell r="AU104">
            <v>0</v>
          </cell>
          <cell r="AY104">
            <v>7.1206148016848942</v>
          </cell>
          <cell r="AZ104">
            <v>1.2173975912983864E-2</v>
          </cell>
          <cell r="BA104">
            <v>1.9584455912983866E-2</v>
          </cell>
          <cell r="BB104">
            <v>2.9760571428571428E-2</v>
          </cell>
          <cell r="BD104">
            <v>0</v>
          </cell>
          <cell r="BE104" t="str">
            <v/>
          </cell>
          <cell r="BF104">
            <v>256.3306133333333</v>
          </cell>
          <cell r="BI104">
            <v>0</v>
          </cell>
          <cell r="BJ104">
            <v>0</v>
          </cell>
          <cell r="BK104" t="str">
            <v/>
          </cell>
          <cell r="BM104">
            <v>0</v>
          </cell>
          <cell r="BO104" t="str">
            <v/>
          </cell>
          <cell r="BQ104">
            <v>349.94499999999999</v>
          </cell>
          <cell r="BR104">
            <v>0</v>
          </cell>
          <cell r="BS104" t="str">
            <v/>
          </cell>
          <cell r="BT104">
            <v>0</v>
          </cell>
          <cell r="BX104" t="str">
            <v/>
          </cell>
          <cell r="BY104" t="str">
            <v/>
          </cell>
          <cell r="BZ104" t="str">
            <v/>
          </cell>
          <cell r="CC104" t="str">
            <v/>
          </cell>
          <cell r="CO104">
            <v>0</v>
          </cell>
          <cell r="CP104">
            <v>331.67915622435322</v>
          </cell>
          <cell r="CQ104">
            <v>-24.208497108980112</v>
          </cell>
          <cell r="CR104">
            <v>-23.040607297340326</v>
          </cell>
          <cell r="CS104">
            <v>0</v>
          </cell>
          <cell r="CT104">
            <v>1.8</v>
          </cell>
        </row>
        <row r="105">
          <cell r="C105">
            <v>2.3466666666666662</v>
          </cell>
          <cell r="J105">
            <v>0.76933681115424701</v>
          </cell>
          <cell r="T105">
            <v>2</v>
          </cell>
          <cell r="U105">
            <v>174.30499999999998</v>
          </cell>
          <cell r="X105">
            <v>87</v>
          </cell>
          <cell r="Y105">
            <v>0</v>
          </cell>
          <cell r="AB105">
            <v>92</v>
          </cell>
          <cell r="AC105">
            <v>12.833333333333334</v>
          </cell>
          <cell r="AH105">
            <v>167.91499999999999</v>
          </cell>
          <cell r="AM105">
            <v>327.00920718866655</v>
          </cell>
          <cell r="AN105">
            <v>1.8</v>
          </cell>
          <cell r="AO105">
            <v>163.45328175419479</v>
          </cell>
          <cell r="AQ105">
            <v>154.26602679425841</v>
          </cell>
          <cell r="AR105">
            <v>174.45066180259312</v>
          </cell>
          <cell r="AU105">
            <v>175.09384490445586</v>
          </cell>
          <cell r="AY105">
            <v>6.5857879078729473</v>
          </cell>
          <cell r="AZ105">
            <v>1.1442984967100243E-2</v>
          </cell>
          <cell r="BA105">
            <v>1.8853464967100244E-2</v>
          </cell>
          <cell r="BB105">
            <v>2.852E-2</v>
          </cell>
          <cell r="BD105">
            <v>168.51252873563217</v>
          </cell>
          <cell r="BE105">
            <v>910.82677582661006</v>
          </cell>
          <cell r="BF105">
            <v>185.93141999999997</v>
          </cell>
          <cell r="BI105">
            <v>0</v>
          </cell>
          <cell r="BJ105">
            <v>275.85483333333332</v>
          </cell>
          <cell r="BK105">
            <v>-83.067188547158295</v>
          </cell>
          <cell r="BM105">
            <v>0</v>
          </cell>
          <cell r="BO105">
            <v>-372.22647785246801</v>
          </cell>
          <cell r="BQ105">
            <v>287.05633333333338</v>
          </cell>
          <cell r="BR105">
            <v>253.07616666666669</v>
          </cell>
          <cell r="BS105">
            <v>-375.62655789307456</v>
          </cell>
          <cell r="BT105">
            <v>499.70933333333323</v>
          </cell>
          <cell r="BX105">
            <v>220.79706511525856</v>
          </cell>
          <cell r="BY105">
            <v>-93.418983322044554</v>
          </cell>
          <cell r="BZ105">
            <v>-406.42572610117554</v>
          </cell>
          <cell r="CC105">
            <v>-452.50853251386502</v>
          </cell>
          <cell r="CO105">
            <v>-409.2491820407019</v>
          </cell>
          <cell r="CP105">
            <v>285.07571296737979</v>
          </cell>
          <cell r="CQ105">
            <v>198.8273829673798</v>
          </cell>
          <cell r="CR105">
            <v>476.47877380294966</v>
          </cell>
          <cell r="CS105">
            <v>0</v>
          </cell>
          <cell r="CT105">
            <v>1.8</v>
          </cell>
        </row>
        <row r="106">
          <cell r="C106">
            <v>2.2766666666666668</v>
          </cell>
          <cell r="J106">
            <v>0.76933681115424701</v>
          </cell>
          <cell r="T106">
            <v>2</v>
          </cell>
          <cell r="U106">
            <v>162.94499999999996</v>
          </cell>
          <cell r="X106">
            <v>87</v>
          </cell>
          <cell r="Y106">
            <v>0</v>
          </cell>
          <cell r="AB106">
            <v>92</v>
          </cell>
          <cell r="AC106">
            <v>9.3333333333333339</v>
          </cell>
          <cell r="AH106">
            <v>144.13</v>
          </cell>
          <cell r="AM106">
            <v>287.14096138073324</v>
          </cell>
          <cell r="AN106">
            <v>1.8</v>
          </cell>
          <cell r="AO106">
            <v>145.50677477434127</v>
          </cell>
          <cell r="AQ106">
            <v>136.99275757575774</v>
          </cell>
          <cell r="AR106">
            <v>140.60561133413651</v>
          </cell>
          <cell r="AU106">
            <v>150.65919330357141</v>
          </cell>
          <cell r="AY106">
            <v>5.8761372004750472</v>
          </cell>
          <cell r="AZ106">
            <v>1.1146195243100244E-2</v>
          </cell>
          <cell r="BA106">
            <v>1.8556675243100243E-2</v>
          </cell>
          <cell r="BB106">
            <v>2.674E-2</v>
          </cell>
          <cell r="BD106">
            <v>149.5073563218391</v>
          </cell>
          <cell r="BE106">
            <v>863.68551974815318</v>
          </cell>
          <cell r="BF106">
            <v>146.57291333333333</v>
          </cell>
          <cell r="BI106">
            <v>0</v>
          </cell>
          <cell r="BJ106">
            <v>219.48666666666659</v>
          </cell>
          <cell r="BK106">
            <v>-66.173006040844385</v>
          </cell>
          <cell r="BM106">
            <v>0</v>
          </cell>
          <cell r="BO106">
            <v>-335.42859561630917</v>
          </cell>
          <cell r="BQ106">
            <v>213.51716666666667</v>
          </cell>
          <cell r="BR106">
            <v>221.63183333333336</v>
          </cell>
          <cell r="BS106">
            <v>-338.06885995627709</v>
          </cell>
          <cell r="BT106">
            <v>429.89699999999999</v>
          </cell>
          <cell r="BX106">
            <v>212.00683126879986</v>
          </cell>
          <cell r="BY106">
            <v>-74.797796080617545</v>
          </cell>
          <cell r="BZ106">
            <v>-368.75076846081134</v>
          </cell>
          <cell r="CC106">
            <v>-409.83568509512219</v>
          </cell>
          <cell r="CO106">
            <v>-369.54961285259742</v>
          </cell>
          <cell r="CP106">
            <v>208.48590367382749</v>
          </cell>
          <cell r="CQ106">
            <v>174.16434367382749</v>
          </cell>
          <cell r="CR106">
            <v>407.26350545913425</v>
          </cell>
          <cell r="CS106">
            <v>0</v>
          </cell>
          <cell r="CT106">
            <v>1.8</v>
          </cell>
        </row>
        <row r="107">
          <cell r="C107">
            <v>2.0866666666666664</v>
          </cell>
          <cell r="J107">
            <v>0.76933681115424701</v>
          </cell>
          <cell r="T107">
            <v>2</v>
          </cell>
          <cell r="U107">
            <v>136.08333333333334</v>
          </cell>
          <cell r="X107">
            <v>87</v>
          </cell>
          <cell r="Y107">
            <v>153.15299999999999</v>
          </cell>
          <cell r="AB107">
            <v>92</v>
          </cell>
          <cell r="AC107">
            <v>9.3333333333333339</v>
          </cell>
          <cell r="AH107">
            <v>123.18499999999999</v>
          </cell>
          <cell r="AM107">
            <v>266.53490174966663</v>
          </cell>
          <cell r="AN107">
            <v>1.8</v>
          </cell>
          <cell r="AO107">
            <v>113.61732581548932</v>
          </cell>
          <cell r="AQ107">
            <v>107.81893939393957</v>
          </cell>
          <cell r="AR107">
            <v>114.01609792950632</v>
          </cell>
          <cell r="AU107">
            <v>121.42817811607159</v>
          </cell>
          <cell r="AY107">
            <v>5.5093514415952347</v>
          </cell>
          <cell r="AZ107">
            <v>1.0992798307100244E-2</v>
          </cell>
          <cell r="BA107">
            <v>1.8403278307100247E-2</v>
          </cell>
          <cell r="BB107">
            <v>2.5819999999999999E-2</v>
          </cell>
          <cell r="BD107">
            <v>114.66454022988505</v>
          </cell>
          <cell r="BE107">
            <v>68.737434912663659</v>
          </cell>
          <cell r="BF107">
            <v>130.29166666666666</v>
          </cell>
          <cell r="BI107">
            <v>0</v>
          </cell>
          <cell r="BJ107">
            <v>226.96916666666667</v>
          </cell>
          <cell r="BK107">
            <v>143.822034860663</v>
          </cell>
          <cell r="BM107">
            <v>0</v>
          </cell>
          <cell r="BO107">
            <v>178.60362556519826</v>
          </cell>
          <cell r="BQ107">
            <v>225.68916666666667</v>
          </cell>
          <cell r="BR107">
            <v>228.22500000000002</v>
          </cell>
          <cell r="BS107">
            <v>180.15980906289295</v>
          </cell>
          <cell r="BT107">
            <v>429.89699999999999</v>
          </cell>
          <cell r="BX107">
            <v>148.19006289339299</v>
          </cell>
          <cell r="BY107">
            <v>155.26199123757593</v>
          </cell>
          <cell r="BZ107">
            <v>149.90757282517578</v>
          </cell>
          <cell r="CC107">
            <v>189.14187626235582</v>
          </cell>
          <cell r="CO107">
            <v>183.26151236449559</v>
          </cell>
          <cell r="CP107">
            <v>204.43839137978173</v>
          </cell>
          <cell r="CQ107">
            <v>179.96583137978175</v>
          </cell>
          <cell r="CR107">
            <v>407.57210084697499</v>
          </cell>
          <cell r="CS107">
            <v>0</v>
          </cell>
          <cell r="CT107">
            <v>1.8</v>
          </cell>
        </row>
        <row r="108">
          <cell r="C108">
            <v>2.0033333333333334</v>
          </cell>
          <cell r="J108">
            <v>0.76933681115424701</v>
          </cell>
          <cell r="T108">
            <v>2</v>
          </cell>
          <cell r="U108">
            <v>145.07666666666665</v>
          </cell>
          <cell r="X108">
            <v>87</v>
          </cell>
          <cell r="Y108">
            <v>163.68299999999999</v>
          </cell>
          <cell r="AB108">
            <v>92</v>
          </cell>
          <cell r="AC108">
            <v>12.833333333333334</v>
          </cell>
          <cell r="AH108">
            <v>137.62166666666664</v>
          </cell>
          <cell r="AM108">
            <v>262.50328138706658</v>
          </cell>
          <cell r="AN108">
            <v>1.8</v>
          </cell>
          <cell r="AO108">
            <v>126.11255904401906</v>
          </cell>
          <cell r="AQ108">
            <v>101.15329951690825</v>
          </cell>
          <cell r="AR108">
            <v>120.28586017601559</v>
          </cell>
          <cell r="AU108">
            <v>120.9273308190994</v>
          </cell>
          <cell r="AY108">
            <v>5.4375890105100551</v>
          </cell>
          <cell r="AZ108">
            <v>1.0962785863100245E-2</v>
          </cell>
          <cell r="BA108">
            <v>1.8373265863100244E-2</v>
          </cell>
          <cell r="BB108">
            <v>2.5639999999999996E-2</v>
          </cell>
          <cell r="BD108">
            <v>127.01790229885059</v>
          </cell>
          <cell r="BE108">
            <v>77.521969877541935</v>
          </cell>
          <cell r="BF108">
            <v>150.47123999999997</v>
          </cell>
          <cell r="BI108">
            <v>0</v>
          </cell>
          <cell r="BJ108">
            <v>285.33266666666668</v>
          </cell>
          <cell r="BK108">
            <v>158.98938561924209</v>
          </cell>
          <cell r="BM108">
            <v>0</v>
          </cell>
          <cell r="BO108">
            <v>197.03902280367274</v>
          </cell>
          <cell r="BQ108">
            <v>231.77516666666668</v>
          </cell>
          <cell r="BR108">
            <v>235.83250000000001</v>
          </cell>
          <cell r="BS108">
            <v>198.83496412892532</v>
          </cell>
          <cell r="BT108">
            <v>418.87399999999997</v>
          </cell>
          <cell r="BX108">
            <v>162.76264842639554</v>
          </cell>
          <cell r="BY108">
            <v>171.66032319660357</v>
          </cell>
          <cell r="BZ108">
            <v>168.61494352363252</v>
          </cell>
          <cell r="CC108">
            <v>208.62914473689298</v>
          </cell>
          <cell r="CO108">
            <v>202.19914626591208</v>
          </cell>
          <cell r="CP108">
            <v>240.77833882949741</v>
          </cell>
          <cell r="CQ108">
            <v>180.13038549616408</v>
          </cell>
          <cell r="CR108">
            <v>396.60947820546556</v>
          </cell>
          <cell r="CS108">
            <v>0</v>
          </cell>
          <cell r="CT108">
            <v>1.8</v>
          </cell>
        </row>
        <row r="109">
          <cell r="C109">
            <v>1.8384999999999998</v>
          </cell>
          <cell r="J109">
            <v>0.79088889857731848</v>
          </cell>
          <cell r="T109">
            <v>2</v>
          </cell>
          <cell r="U109">
            <v>174.77833333333334</v>
          </cell>
          <cell r="X109">
            <v>87</v>
          </cell>
          <cell r="Y109">
            <v>189.07199999999997</v>
          </cell>
          <cell r="AB109">
            <v>92</v>
          </cell>
          <cell r="AC109">
            <v>12.833333333333334</v>
          </cell>
          <cell r="AH109">
            <v>170.755</v>
          </cell>
          <cell r="AM109">
            <v>267.76358605064939</v>
          </cell>
          <cell r="AN109">
            <v>1.8</v>
          </cell>
          <cell r="AO109">
            <v>156.91555863747206</v>
          </cell>
          <cell r="AQ109">
            <v>120.43432511961731</v>
          </cell>
          <cell r="AR109">
            <v>172.89170577387179</v>
          </cell>
          <cell r="AU109">
            <v>160.28047122236845</v>
          </cell>
          <cell r="AY109">
            <v>5.5266170033142181</v>
          </cell>
          <cell r="AZ109">
            <v>1.055221708383961E-2</v>
          </cell>
          <cell r="BA109">
            <v>1.7962697083839612E-2</v>
          </cell>
          <cell r="BB109">
            <v>2.587485714285714E-2</v>
          </cell>
          <cell r="BD109">
            <v>152.04137931034484</v>
          </cell>
          <cell r="BE109">
            <v>124.42759883948808</v>
          </cell>
          <cell r="BF109">
            <v>205.77744666666663</v>
          </cell>
          <cell r="BI109">
            <v>0</v>
          </cell>
          <cell r="BJ109">
            <v>409.04333333333329</v>
          </cell>
          <cell r="BK109">
            <v>176.56010045270259</v>
          </cell>
          <cell r="BM109">
            <v>0</v>
          </cell>
          <cell r="BO109">
            <v>207.79493729210935</v>
          </cell>
          <cell r="BQ109">
            <v>238.36833333333334</v>
          </cell>
          <cell r="BR109">
            <v>243.94716666666667</v>
          </cell>
          <cell r="BS109">
            <v>209.30421713855571</v>
          </cell>
          <cell r="BT109">
            <v>385.80500000000001</v>
          </cell>
          <cell r="BX109">
            <v>200.5842600623254</v>
          </cell>
          <cell r="BY109">
            <v>190.33286830632923</v>
          </cell>
          <cell r="BZ109">
            <v>179.02267872901348</v>
          </cell>
          <cell r="CC109">
            <v>217.38221778199008</v>
          </cell>
          <cell r="CO109">
            <v>211.8199855712121</v>
          </cell>
          <cell r="CP109">
            <v>333.33621059100864</v>
          </cell>
          <cell r="CQ109">
            <v>209.56809059100866</v>
          </cell>
          <cell r="CR109">
            <v>363.06714385140873</v>
          </cell>
          <cell r="CS109">
            <v>0</v>
          </cell>
          <cell r="CT109">
            <v>1.8</v>
          </cell>
        </row>
        <row r="110">
          <cell r="C110">
            <v>1.8066666666666666</v>
          </cell>
          <cell r="J110">
            <v>0.79088889857731848</v>
          </cell>
          <cell r="T110">
            <v>2</v>
          </cell>
          <cell r="U110">
            <v>186.25666666666666</v>
          </cell>
          <cell r="X110">
            <v>87</v>
          </cell>
          <cell r="Y110">
            <v>200.18699999999998</v>
          </cell>
          <cell r="AB110">
            <v>92</v>
          </cell>
          <cell r="AC110">
            <v>9.3333333333333339</v>
          </cell>
          <cell r="AH110">
            <v>177.85499999999999</v>
          </cell>
          <cell r="AM110">
            <v>262.81685185971327</v>
          </cell>
          <cell r="AN110">
            <v>1.8</v>
          </cell>
          <cell r="AO110">
            <v>170.64251085688164</v>
          </cell>
          <cell r="AQ110">
            <v>122.8524363636364</v>
          </cell>
          <cell r="AR110">
            <v>158.20478884997047</v>
          </cell>
          <cell r="AU110">
            <v>161.63259207637989</v>
          </cell>
          <cell r="AY110">
            <v>5.4389645247174014</v>
          </cell>
          <cell r="AZ110">
            <v>1.0515392291439609E-2</v>
          </cell>
          <cell r="BA110">
            <v>1.7925872291439614E-2</v>
          </cell>
          <cell r="BB110">
            <v>2.5654E-2</v>
          </cell>
          <cell r="BD110">
            <v>162.36752298850578</v>
          </cell>
          <cell r="BE110">
            <v>134.05465230596693</v>
          </cell>
          <cell r="BF110">
            <v>291.06115999999992</v>
          </cell>
          <cell r="BI110">
            <v>0</v>
          </cell>
          <cell r="BJ110">
            <v>616.05916666666656</v>
          </cell>
          <cell r="BK110">
            <v>184.30428350523843</v>
          </cell>
          <cell r="BM110">
            <v>0</v>
          </cell>
          <cell r="BO110">
            <v>215.86054942279216</v>
          </cell>
          <cell r="BQ110">
            <v>270.82700000000006</v>
          </cell>
          <cell r="BR110">
            <v>278.43450000000001</v>
          </cell>
          <cell r="BS110">
            <v>217.72763635034767</v>
          </cell>
          <cell r="BT110">
            <v>418.87399999999997</v>
          </cell>
          <cell r="BX110">
            <v>204.83905706876416</v>
          </cell>
          <cell r="BY110">
            <v>198.78084644739337</v>
          </cell>
          <cell r="BZ110">
            <v>187.50781283689514</v>
          </cell>
          <cell r="CC110">
            <v>225.77214591151377</v>
          </cell>
          <cell r="CO110">
            <v>220.16399195609998</v>
          </cell>
          <cell r="CP110">
            <v>519.30275849845157</v>
          </cell>
          <cell r="CQ110">
            <v>226.63457849845156</v>
          </cell>
          <cell r="CR110">
            <v>396.27702435455348</v>
          </cell>
          <cell r="CS110">
            <v>0</v>
          </cell>
          <cell r="CT110">
            <v>1.8</v>
          </cell>
        </row>
        <row r="111">
          <cell r="C111">
            <v>1.8420000000000003</v>
          </cell>
          <cell r="J111">
            <v>0.79088889857731848</v>
          </cell>
          <cell r="T111">
            <v>2</v>
          </cell>
          <cell r="U111">
            <v>186.96666666666661</v>
          </cell>
          <cell r="X111">
            <v>87</v>
          </cell>
          <cell r="Y111">
            <v>196.09199999999998</v>
          </cell>
          <cell r="AB111">
            <v>92</v>
          </cell>
          <cell r="AC111">
            <v>9.3333333333333339</v>
          </cell>
          <cell r="AH111">
            <v>178.32833333333329</v>
          </cell>
          <cell r="AM111">
            <v>257.73573032335713</v>
          </cell>
          <cell r="AN111">
            <v>1.8</v>
          </cell>
          <cell r="AO111">
            <v>170.01623971263405</v>
          </cell>
          <cell r="AQ111">
            <v>131.21877272727281</v>
          </cell>
          <cell r="AR111">
            <v>169.71352556173989</v>
          </cell>
          <cell r="AU111">
            <v>173.53639030844158</v>
          </cell>
          <cell r="AY111">
            <v>5.3489308015532702</v>
          </cell>
          <cell r="AZ111">
            <v>1.047756708423961E-2</v>
          </cell>
          <cell r="BA111">
            <v>1.7888047084239609E-2</v>
          </cell>
          <cell r="BB111">
            <v>2.5427142857142856E-2</v>
          </cell>
          <cell r="BD111">
            <v>162.17747126436782</v>
          </cell>
          <cell r="BE111">
            <v>154.86448175923042</v>
          </cell>
          <cell r="BF111">
            <v>198.04333333333329</v>
          </cell>
          <cell r="BI111">
            <v>0</v>
          </cell>
          <cell r="BJ111">
            <v>301.2953333333333</v>
          </cell>
          <cell r="BK111">
            <v>177.81008215506517</v>
          </cell>
          <cell r="BM111">
            <v>0</v>
          </cell>
          <cell r="BO111">
            <v>200.96653905331721</v>
          </cell>
          <cell r="BQ111">
            <v>253.58333333333334</v>
          </cell>
          <cell r="BR111">
            <v>246.48300000000003</v>
          </cell>
          <cell r="BS111">
            <v>202.56276995165513</v>
          </cell>
          <cell r="BT111">
            <v>440.9199999999999</v>
          </cell>
          <cell r="BX111">
            <v>208.53413939634967</v>
          </cell>
          <cell r="BY111">
            <v>191.62304503850532</v>
          </cell>
          <cell r="BZ111">
            <v>172.30239192948201</v>
          </cell>
          <cell r="CC111">
            <v>208.43135321670184</v>
          </cell>
          <cell r="CO111">
            <v>204.08105976090778</v>
          </cell>
          <cell r="CP111">
            <v>300.50144734516516</v>
          </cell>
          <cell r="CQ111">
            <v>192.11802067849854</v>
          </cell>
          <cell r="CR111">
            <v>418.41694468998321</v>
          </cell>
          <cell r="CS111">
            <v>0</v>
          </cell>
          <cell r="CT111">
            <v>1.8</v>
          </cell>
        </row>
        <row r="112">
          <cell r="C112">
            <v>1.7033333333333331</v>
          </cell>
          <cell r="J112">
            <v>0.79088889857731848</v>
          </cell>
          <cell r="T112">
            <v>2</v>
          </cell>
          <cell r="U112">
            <v>170.51833333333335</v>
          </cell>
          <cell r="X112">
            <v>87</v>
          </cell>
          <cell r="Y112">
            <v>183.22199999999998</v>
          </cell>
          <cell r="AB112">
            <v>92</v>
          </cell>
          <cell r="AC112">
            <v>12.833333333333334</v>
          </cell>
          <cell r="AH112">
            <v>161.05166666666665</v>
          </cell>
          <cell r="AM112">
            <v>255.43834665641521</v>
          </cell>
          <cell r="AN112">
            <v>1.8</v>
          </cell>
          <cell r="AO112">
            <v>158.57776276420665</v>
          </cell>
          <cell r="AQ112">
            <v>130.95223205741627</v>
          </cell>
          <cell r="AR112">
            <v>165.97094596961315</v>
          </cell>
          <cell r="AU112">
            <v>162.47206107775125</v>
          </cell>
          <cell r="AY112">
            <v>5.3082228587120577</v>
          </cell>
          <cell r="AZ112">
            <v>1.0460464755039608E-2</v>
          </cell>
          <cell r="BA112">
            <v>1.787094475503961E-2</v>
          </cell>
          <cell r="BB112">
            <v>2.5324571428571429E-2</v>
          </cell>
          <cell r="BD112">
            <v>156.47591954022991</v>
          </cell>
          <cell r="BE112">
            <v>126.91519024778056</v>
          </cell>
          <cell r="BF112">
            <v>171.42213999999998</v>
          </cell>
          <cell r="BI112">
            <v>0</v>
          </cell>
          <cell r="BJ112">
            <v>268.3723333333333</v>
          </cell>
          <cell r="BK112">
            <v>170.97474796636615</v>
          </cell>
          <cell r="BM112">
            <v>0</v>
          </cell>
          <cell r="BO112">
            <v>199.42045000179419</v>
          </cell>
          <cell r="BQ112">
            <v>230.76083333333335</v>
          </cell>
          <cell r="BR112">
            <v>227.71783333333329</v>
          </cell>
          <cell r="BS112">
            <v>200.90497791592654</v>
          </cell>
          <cell r="BT112">
            <v>385.80500000000001</v>
          </cell>
          <cell r="BX112">
            <v>195.5332707979685</v>
          </cell>
          <cell r="BY112">
            <v>184.3018308621586</v>
          </cell>
          <cell r="BZ112">
            <v>170.62465170624446</v>
          </cell>
          <cell r="CC112">
            <v>208.23325194958946</v>
          </cell>
          <cell r="CO112">
            <v>203.11943312864432</v>
          </cell>
          <cell r="CP112">
            <v>258.55313006888917</v>
          </cell>
          <cell r="CQ112">
            <v>182.78655340222258</v>
          </cell>
          <cell r="CR112">
            <v>363.26169311765619</v>
          </cell>
          <cell r="CS112">
            <v>0</v>
          </cell>
          <cell r="CT112">
            <v>1.8</v>
          </cell>
        </row>
        <row r="113">
          <cell r="C113">
            <v>1.6766666666666665</v>
          </cell>
          <cell r="J113">
            <v>0.81882526359899843</v>
          </cell>
          <cell r="T113">
            <v>2</v>
          </cell>
          <cell r="U113">
            <v>158.68499999999997</v>
          </cell>
          <cell r="X113">
            <v>87</v>
          </cell>
          <cell r="Y113">
            <v>170.46900000000002</v>
          </cell>
          <cell r="AB113">
            <v>92</v>
          </cell>
          <cell r="AC113">
            <v>12.833333333333334</v>
          </cell>
          <cell r="AH113">
            <v>151.34833333333333</v>
          </cell>
          <cell r="AM113">
            <v>278.43778091543805</v>
          </cell>
          <cell r="AN113">
            <v>1.8</v>
          </cell>
          <cell r="AO113">
            <v>149.53807926562814</v>
          </cell>
          <cell r="AQ113">
            <v>125.20239565217388</v>
          </cell>
          <cell r="AR113">
            <v>154.30881835867777</v>
          </cell>
          <cell r="AU113">
            <v>150.73740026820653</v>
          </cell>
          <cell r="AY113">
            <v>5.7778558263071664</v>
          </cell>
          <cell r="AZ113">
            <v>1.1314359042337407E-2</v>
          </cell>
          <cell r="BA113">
            <v>1.8724839042337408E-2</v>
          </cell>
          <cell r="BB113">
            <v>2.6351428571428571E-2</v>
          </cell>
          <cell r="BD113">
            <v>146.21312643678164</v>
          </cell>
          <cell r="BE113">
            <v>118.18288674475622</v>
          </cell>
          <cell r="BF113">
            <v>166.21047333333331</v>
          </cell>
          <cell r="BI113">
            <v>0</v>
          </cell>
          <cell r="BJ113">
            <v>310.77316666666667</v>
          </cell>
          <cell r="BK113">
            <v>158.99372441635867</v>
          </cell>
          <cell r="BM113">
            <v>0</v>
          </cell>
          <cell r="BO113">
            <v>185.40086143366196</v>
          </cell>
          <cell r="BQ113">
            <v>238.36833333333334</v>
          </cell>
          <cell r="BR113">
            <v>255.61199999999999</v>
          </cell>
          <cell r="BS113">
            <v>186.78187766620212</v>
          </cell>
          <cell r="BT113">
            <v>385.80500000000001</v>
          </cell>
          <cell r="BX113">
            <v>181.86498922369549</v>
          </cell>
          <cell r="BY113">
            <v>171.38664025011545</v>
          </cell>
          <cell r="BZ113">
            <v>156.49189278522357</v>
          </cell>
          <cell r="CC113">
            <v>193.58423357512319</v>
          </cell>
          <cell r="CO113">
            <v>188.83559940927537</v>
          </cell>
          <cell r="CP113">
            <v>259.60119824895065</v>
          </cell>
          <cell r="CQ113">
            <v>200.23998491561738</v>
          </cell>
          <cell r="CR113">
            <v>362.12636827282495</v>
          </cell>
          <cell r="CS113">
            <v>0</v>
          </cell>
          <cell r="CT113">
            <v>1.8</v>
          </cell>
        </row>
        <row r="114">
          <cell r="C114">
            <v>1.7066666666666668</v>
          </cell>
          <cell r="J114">
            <v>0.81882526359899843</v>
          </cell>
          <cell r="T114">
            <v>2</v>
          </cell>
          <cell r="U114">
            <v>179.27500000000001</v>
          </cell>
          <cell r="X114">
            <v>87</v>
          </cell>
          <cell r="Y114">
            <v>201.59099999999998</v>
          </cell>
          <cell r="AB114">
            <v>92</v>
          </cell>
          <cell r="AC114">
            <v>9.3333333333333339</v>
          </cell>
          <cell r="AH114">
            <v>175.84333333333333</v>
          </cell>
          <cell r="AM114">
            <v>248.48860107898091</v>
          </cell>
          <cell r="AN114">
            <v>1.8</v>
          </cell>
          <cell r="AO114">
            <v>158.8687160838808</v>
          </cell>
          <cell r="AQ114">
            <v>124.11545151515158</v>
          </cell>
          <cell r="AR114">
            <v>146.12311697123127</v>
          </cell>
          <cell r="AU114">
            <v>150.73541607556822</v>
          </cell>
          <cell r="AY114">
            <v>5.2495716683053173</v>
          </cell>
          <cell r="AZ114">
            <v>1.1091409458337408E-2</v>
          </cell>
          <cell r="BA114">
            <v>1.8501889458337407E-2</v>
          </cell>
          <cell r="BB114">
            <v>2.5014285714285715E-2</v>
          </cell>
          <cell r="BD114">
            <v>156.47591954022991</v>
          </cell>
          <cell r="BE114">
            <v>91.339035963476803</v>
          </cell>
          <cell r="BF114">
            <v>196.89676666666665</v>
          </cell>
          <cell r="BI114">
            <v>0</v>
          </cell>
          <cell r="BJ114">
            <v>314.26500000000004</v>
          </cell>
          <cell r="BK114">
            <v>189.49820165022129</v>
          </cell>
          <cell r="BM114">
            <v>0</v>
          </cell>
          <cell r="BO114">
            <v>235.13191404084395</v>
          </cell>
          <cell r="BQ114">
            <v>266.76966666666664</v>
          </cell>
          <cell r="BR114">
            <v>268.79833333333335</v>
          </cell>
          <cell r="BS114">
            <v>237.23605180176</v>
          </cell>
          <cell r="BT114">
            <v>462.96600000000007</v>
          </cell>
          <cell r="BX114">
            <v>194.41725358296074</v>
          </cell>
          <cell r="BY114">
            <v>204.58971276038815</v>
          </cell>
          <cell r="BZ114">
            <v>207.04734799265091</v>
          </cell>
          <cell r="CC114">
            <v>248.99902160154576</v>
          </cell>
          <cell r="CO114">
            <v>241.28774821416428</v>
          </cell>
          <cell r="CP114">
            <v>307.25424686018863</v>
          </cell>
          <cell r="CQ114">
            <v>223.77360019352193</v>
          </cell>
          <cell r="CR114">
            <v>439.8374730946278</v>
          </cell>
          <cell r="CS114">
            <v>0</v>
          </cell>
          <cell r="CT114">
            <v>1.8</v>
          </cell>
        </row>
        <row r="115">
          <cell r="C115">
            <v>1.8680000000000001</v>
          </cell>
          <cell r="J115">
            <v>0.81882526359899843</v>
          </cell>
          <cell r="T115">
            <v>2</v>
          </cell>
          <cell r="U115">
            <v>176.43499999999997</v>
          </cell>
          <cell r="X115">
            <v>87</v>
          </cell>
          <cell r="Y115">
            <v>202.76099999999997</v>
          </cell>
          <cell r="AB115">
            <v>92</v>
          </cell>
          <cell r="AC115">
            <v>9.3333333333333339</v>
          </cell>
          <cell r="AH115">
            <v>165.43</v>
          </cell>
          <cell r="AM115">
            <v>248.77017456462283</v>
          </cell>
          <cell r="AN115">
            <v>1.8</v>
          </cell>
          <cell r="AO115">
            <v>134.67524161251831</v>
          </cell>
          <cell r="AQ115">
            <v>106.89150434782617</v>
          </cell>
          <cell r="AR115">
            <v>118.68366435935947</v>
          </cell>
          <cell r="AU115">
            <v>122.2455944613743</v>
          </cell>
          <cell r="AY115">
            <v>5.2545384424403769</v>
          </cell>
          <cell r="AZ115">
            <v>1.1093505565537407E-2</v>
          </cell>
          <cell r="BA115">
            <v>1.8503985565537409E-2</v>
          </cell>
          <cell r="BB115">
            <v>2.5026857142857139E-2</v>
          </cell>
          <cell r="BD115">
            <v>132.08594827586208</v>
          </cell>
          <cell r="BE115">
            <v>72.273345652515232</v>
          </cell>
          <cell r="BF115">
            <v>193.31113999999999</v>
          </cell>
          <cell r="BI115">
            <v>0</v>
          </cell>
          <cell r="BJ115">
            <v>332.22300000000001</v>
          </cell>
          <cell r="BK115">
            <v>194.24943989518849</v>
          </cell>
          <cell r="BM115">
            <v>0</v>
          </cell>
          <cell r="BO115">
            <v>247.21774575673226</v>
          </cell>
          <cell r="BQ115">
            <v>275.89866666666666</v>
          </cell>
          <cell r="BR115">
            <v>286.54916666666668</v>
          </cell>
          <cell r="BS115">
            <v>249.76429064032558</v>
          </cell>
          <cell r="BT115">
            <v>507.05799999999982</v>
          </cell>
          <cell r="BX115">
            <v>185.92034960808704</v>
          </cell>
          <cell r="BY115">
            <v>209.93143911125426</v>
          </cell>
          <cell r="BZ115">
            <v>219.65041172628366</v>
          </cell>
          <cell r="CC115">
            <v>263.35216829778375</v>
          </cell>
          <cell r="CO115">
            <v>254.57748943394031</v>
          </cell>
          <cell r="CP115">
            <v>302.35428846868695</v>
          </cell>
          <cell r="CQ115">
            <v>250.54854846868693</v>
          </cell>
          <cell r="CR115">
            <v>483.92947309462767</v>
          </cell>
          <cell r="CS115">
            <v>0</v>
          </cell>
          <cell r="CT115">
            <v>1.8</v>
          </cell>
        </row>
        <row r="116">
          <cell r="C116">
            <v>1.772</v>
          </cell>
          <cell r="J116">
            <v>0.81882526359899843</v>
          </cell>
          <cell r="T116">
            <v>2</v>
          </cell>
          <cell r="U116">
            <v>164.24666666666667</v>
          </cell>
          <cell r="X116">
            <v>87</v>
          </cell>
          <cell r="Y116">
            <v>197.96399999999997</v>
          </cell>
          <cell r="AB116">
            <v>92</v>
          </cell>
          <cell r="AC116">
            <v>12.833333333333334</v>
          </cell>
          <cell r="AH116">
            <v>151.70333333333332</v>
          </cell>
          <cell r="AM116">
            <v>263.46319099720949</v>
          </cell>
          <cell r="AN116">
            <v>1.8</v>
          </cell>
          <cell r="AO116">
            <v>129.60518816017029</v>
          </cell>
          <cell r="AQ116">
            <v>103.71773333333333</v>
          </cell>
          <cell r="AR116">
            <v>116.61228309810512</v>
          </cell>
          <cell r="AU116">
            <v>116.97096657499996</v>
          </cell>
          <cell r="AY116">
            <v>5.513713747306241</v>
          </cell>
          <cell r="AZ116">
            <v>1.1202884250337409E-2</v>
          </cell>
          <cell r="BA116">
            <v>1.8613364250337411E-2</v>
          </cell>
          <cell r="BB116">
            <v>2.5682857142857146E-2</v>
          </cell>
          <cell r="BD116">
            <v>127.33465517241382</v>
          </cell>
          <cell r="BE116">
            <v>36.847478568755228</v>
          </cell>
          <cell r="BF116">
            <v>205.83998666666665</v>
          </cell>
          <cell r="BI116">
            <v>0</v>
          </cell>
          <cell r="BJ116">
            <v>447.45349999999991</v>
          </cell>
          <cell r="BK116">
            <v>199.94796315636799</v>
          </cell>
          <cell r="BM116">
            <v>0</v>
          </cell>
          <cell r="BO116">
            <v>265.07626929523093</v>
          </cell>
          <cell r="BQ116">
            <v>347.91633333333334</v>
          </cell>
          <cell r="BR116">
            <v>399.64733333333334</v>
          </cell>
          <cell r="BS116">
            <v>267.7452223209952</v>
          </cell>
          <cell r="BT116">
            <v>551.15</v>
          </cell>
          <cell r="BX116">
            <v>180.26634930166236</v>
          </cell>
          <cell r="BY116">
            <v>216.21830610338472</v>
          </cell>
          <cell r="BZ116">
            <v>237.64186796872681</v>
          </cell>
          <cell r="CC116">
            <v>284.57603755238853</v>
          </cell>
          <cell r="CO116">
            <v>273.96542753492071</v>
          </cell>
          <cell r="CP116">
            <v>346.24580422123631</v>
          </cell>
          <cell r="CQ116">
            <v>308.48722088790299</v>
          </cell>
          <cell r="CR116">
            <v>527.74642068372634</v>
          </cell>
          <cell r="CS116">
            <v>0</v>
          </cell>
          <cell r="CT116">
            <v>1.8</v>
          </cell>
        </row>
        <row r="117">
          <cell r="C117">
            <v>1.8480000000000001</v>
          </cell>
          <cell r="J117">
            <v>0.85106416099714621</v>
          </cell>
          <cell r="T117">
            <v>2</v>
          </cell>
          <cell r="U117">
            <v>181.16833333333332</v>
          </cell>
          <cell r="X117">
            <v>87</v>
          </cell>
          <cell r="Y117">
            <v>202.29300000000001</v>
          </cell>
          <cell r="AB117">
            <v>92</v>
          </cell>
          <cell r="AC117">
            <v>12.833333333333334</v>
          </cell>
          <cell r="AH117">
            <v>177.73666666666668</v>
          </cell>
          <cell r="AM117">
            <v>278.22020140380567</v>
          </cell>
          <cell r="AN117">
            <v>1.8</v>
          </cell>
          <cell r="AO117">
            <v>161.11139301210548</v>
          </cell>
          <cell r="AQ117">
            <v>106.61661403508776</v>
          </cell>
          <cell r="AR117">
            <v>122.70634939928863</v>
          </cell>
          <cell r="AU117">
            <v>130.42682558920578</v>
          </cell>
          <cell r="AY117">
            <v>5.8437467178565656</v>
          </cell>
          <cell r="AZ117">
            <v>1.1846588956389242E-2</v>
          </cell>
          <cell r="BA117">
            <v>1.9257068956389244E-2</v>
          </cell>
          <cell r="BB117">
            <v>2.6341714285714284E-2</v>
          </cell>
          <cell r="BD117">
            <v>162.17747126436782</v>
          </cell>
          <cell r="BE117">
            <v>108.43965788774506</v>
          </cell>
          <cell r="BF117">
            <v>268.77607333333327</v>
          </cell>
          <cell r="BI117">
            <v>0</v>
          </cell>
          <cell r="BJ117">
            <v>488.85666666666674</v>
          </cell>
          <cell r="BK117">
            <v>199.41750515724121</v>
          </cell>
          <cell r="BM117">
            <v>0</v>
          </cell>
          <cell r="BO117">
            <v>244.14558016669787</v>
          </cell>
          <cell r="BQ117">
            <v>446.30666666666667</v>
          </cell>
          <cell r="BR117">
            <v>461.0145</v>
          </cell>
          <cell r="BS117">
            <v>246.77085008518929</v>
          </cell>
          <cell r="BT117">
            <v>628.31100000000004</v>
          </cell>
          <cell r="BX117">
            <v>199.93792287436909</v>
          </cell>
          <cell r="BY117">
            <v>215.42062762857677</v>
          </cell>
          <cell r="BZ117">
            <v>216.67394859114708</v>
          </cell>
          <cell r="CC117">
            <v>258.11290645546916</v>
          </cell>
          <cell r="CO117">
            <v>250.54861625213644</v>
          </cell>
          <cell r="CP117">
            <v>471.91048263092665</v>
          </cell>
          <cell r="CQ117">
            <v>327.37975596425991</v>
          </cell>
          <cell r="CR117">
            <v>603.93120177575531</v>
          </cell>
          <cell r="CS117">
            <v>0</v>
          </cell>
          <cell r="CT117">
            <v>1.8</v>
          </cell>
        </row>
        <row r="118">
          <cell r="C118">
            <v>1.9259999999999999</v>
          </cell>
          <cell r="J118">
            <v>0.85106416099714621</v>
          </cell>
          <cell r="T118">
            <v>2</v>
          </cell>
          <cell r="U118">
            <v>234.0633333333333</v>
          </cell>
          <cell r="X118">
            <v>87</v>
          </cell>
          <cell r="Y118">
            <v>252.71999999999994</v>
          </cell>
          <cell r="AB118">
            <v>92</v>
          </cell>
          <cell r="AC118">
            <v>9.3333333333333339</v>
          </cell>
          <cell r="AH118">
            <v>210.16</v>
          </cell>
          <cell r="AM118">
            <v>256.2446707289352</v>
          </cell>
          <cell r="AN118">
            <v>1.8</v>
          </cell>
          <cell r="AO118">
            <v>178.72652688055624</v>
          </cell>
          <cell r="AQ118">
            <v>108.01273636363639</v>
          </cell>
          <cell r="AR118">
            <v>116.23356393367175</v>
          </cell>
          <cell r="AU118">
            <v>132.69184433352277</v>
          </cell>
          <cell r="AY118">
            <v>5.4543565348016232</v>
          </cell>
          <cell r="AZ118">
            <v>1.1682997317189241E-2</v>
          </cell>
          <cell r="BA118">
            <v>1.9093477317189241E-2</v>
          </cell>
          <cell r="BB118">
            <v>2.5360571428571427E-2</v>
          </cell>
          <cell r="BD118">
            <v>192.58574712643679</v>
          </cell>
          <cell r="BE118">
            <v>166.96094181911107</v>
          </cell>
          <cell r="BF118">
            <v>259.20745333333338</v>
          </cell>
          <cell r="BI118">
            <v>0</v>
          </cell>
          <cell r="BJ118">
            <v>385.59816666666666</v>
          </cell>
          <cell r="BK118">
            <v>240.13075278309114</v>
          </cell>
          <cell r="BM118">
            <v>0</v>
          </cell>
          <cell r="BO118">
            <v>283.92160883934548</v>
          </cell>
          <cell r="BQ118">
            <v>428.55583333333328</v>
          </cell>
          <cell r="BR118">
            <v>430.07733333333334</v>
          </cell>
          <cell r="BS118">
            <v>287.515398524977</v>
          </cell>
          <cell r="BT118">
            <v>650.35699999999997</v>
          </cell>
          <cell r="BX118">
            <v>242.20622359174376</v>
          </cell>
          <cell r="BY118">
            <v>259.46051314314519</v>
          </cell>
          <cell r="BZ118">
            <v>257.57296487476628</v>
          </cell>
          <cell r="CC118">
            <v>298.30090132422498</v>
          </cell>
          <cell r="CO118">
            <v>290.7585496417355</v>
          </cell>
          <cell r="CP118">
            <v>384.80927622406017</v>
          </cell>
          <cell r="CQ118">
            <v>278.66841622406002</v>
          </cell>
          <cell r="CR118">
            <v>626.44009485751621</v>
          </cell>
          <cell r="CS118">
            <v>0</v>
          </cell>
          <cell r="CT118">
            <v>1.8</v>
          </cell>
        </row>
        <row r="119">
          <cell r="C119">
            <v>1.9233333333333331</v>
          </cell>
          <cell r="J119">
            <v>0.85106416099714621</v>
          </cell>
          <cell r="T119">
            <v>2</v>
          </cell>
          <cell r="U119">
            <v>190.99</v>
          </cell>
          <cell r="X119">
            <v>87</v>
          </cell>
          <cell r="Y119">
            <v>206.505</v>
          </cell>
          <cell r="AB119">
            <v>92</v>
          </cell>
          <cell r="AC119">
            <v>9.3333333333333339</v>
          </cell>
          <cell r="AH119">
            <v>179.03833333333333</v>
          </cell>
          <cell r="AM119">
            <v>247.14472762478093</v>
          </cell>
          <cell r="AN119">
            <v>1.8</v>
          </cell>
          <cell r="AO119">
            <v>155.39245366034308</v>
          </cell>
          <cell r="AQ119">
            <v>108.99204874141878</v>
          </cell>
          <cell r="AR119">
            <v>128.76004741794205</v>
          </cell>
          <cell r="AU119">
            <v>135.52299469174773</v>
          </cell>
          <cell r="AY119">
            <v>5.2931122598149836</v>
          </cell>
          <cell r="AZ119">
            <v>1.161525494358924E-2</v>
          </cell>
          <cell r="BA119">
            <v>1.902573494358924E-2</v>
          </cell>
          <cell r="BB119">
            <v>2.4954285714285717E-2</v>
          </cell>
          <cell r="BD119">
            <v>160.15025287356323</v>
          </cell>
          <cell r="BE119">
            <v>133.65637905244074</v>
          </cell>
          <cell r="BF119">
            <v>185.57702666666663</v>
          </cell>
          <cell r="BI119">
            <v>0</v>
          </cell>
          <cell r="BJ119">
            <v>305.78483333333332</v>
          </cell>
          <cell r="BK119">
            <v>193.48468085170694</v>
          </cell>
          <cell r="BM119">
            <v>0</v>
          </cell>
          <cell r="BO119">
            <v>228.81639954966681</v>
          </cell>
          <cell r="BQ119">
            <v>271.33416666666665</v>
          </cell>
          <cell r="BR119">
            <v>271.3341666666667</v>
          </cell>
          <cell r="BS119">
            <v>231.25611027389343</v>
          </cell>
          <cell r="BT119">
            <v>650.35699999999997</v>
          </cell>
          <cell r="BX119">
            <v>203.79216977085647</v>
          </cell>
          <cell r="BY119">
            <v>208.88713766628561</v>
          </cell>
          <cell r="BZ119">
            <v>201.13501986250859</v>
          </cell>
          <cell r="CC119">
            <v>240.12330835591138</v>
          </cell>
          <cell r="CO119">
            <v>233.97439487380041</v>
          </cell>
          <cell r="CP119">
            <v>265.89803315944226</v>
          </cell>
          <cell r="CQ119">
            <v>212.56839315944228</v>
          </cell>
          <cell r="CR119">
            <v>626.50718081139473</v>
          </cell>
          <cell r="CS119">
            <v>0</v>
          </cell>
          <cell r="CT119">
            <v>1.8</v>
          </cell>
        </row>
        <row r="120">
          <cell r="C120">
            <v>1.8120000000000001</v>
          </cell>
          <cell r="J120">
            <v>0.85106416099714621</v>
          </cell>
          <cell r="T120">
            <v>2</v>
          </cell>
          <cell r="U120">
            <v>186.375</v>
          </cell>
          <cell r="X120">
            <v>87</v>
          </cell>
          <cell r="Y120">
            <v>202.995</v>
          </cell>
          <cell r="AB120">
            <v>92</v>
          </cell>
          <cell r="AC120">
            <v>12.833333333333334</v>
          </cell>
          <cell r="AH120">
            <v>179.51166666666666</v>
          </cell>
          <cell r="AM120">
            <v>264.26951506972949</v>
          </cell>
          <cell r="AN120">
            <v>1.8</v>
          </cell>
          <cell r="AO120">
            <v>159.97420327015405</v>
          </cell>
          <cell r="AQ120">
            <v>141.32223636363639</v>
          </cell>
          <cell r="AR120">
            <v>156.16019508508731</v>
          </cell>
          <cell r="AU120">
            <v>159.02703051306821</v>
          </cell>
          <cell r="AY120">
            <v>5.5965508532497594</v>
          </cell>
          <cell r="AZ120">
            <v>1.1742736372389243E-2</v>
          </cell>
          <cell r="BA120">
            <v>1.9153216372389242E-2</v>
          </cell>
          <cell r="BB120">
            <v>2.5718857142857141E-2</v>
          </cell>
          <cell r="BD120">
            <v>156.47591954022991</v>
          </cell>
          <cell r="BE120">
            <v>129.63011984524334</v>
          </cell>
          <cell r="BF120">
            <v>221.49583333333328</v>
          </cell>
          <cell r="BI120">
            <v>0</v>
          </cell>
          <cell r="BJ120">
            <v>429.49549999999999</v>
          </cell>
          <cell r="BK120">
            <v>193.86728972255966</v>
          </cell>
          <cell r="BM120">
            <v>0</v>
          </cell>
          <cell r="BO120">
            <v>230.32402626350611</v>
          </cell>
          <cell r="BQ120">
            <v>256.62633333333332</v>
          </cell>
          <cell r="BR120">
            <v>251.04750000000001</v>
          </cell>
          <cell r="BS120">
            <v>232.41362871847844</v>
          </cell>
          <cell r="BT120">
            <v>628.31100000000004</v>
          </cell>
          <cell r="BX120">
            <v>209.93752006963254</v>
          </cell>
          <cell r="BY120">
            <v>209.17655430224372</v>
          </cell>
          <cell r="BZ120">
            <v>202.22555966413924</v>
          </cell>
          <cell r="CC120">
            <v>241.71071945666026</v>
          </cell>
          <cell r="CO120">
            <v>235.34164586484849</v>
          </cell>
          <cell r="CP120">
            <v>355.15178013617736</v>
          </cell>
          <cell r="CQ120">
            <v>217.82503346951066</v>
          </cell>
          <cell r="CR120">
            <v>604.24650575898386</v>
          </cell>
          <cell r="CS120">
            <v>0</v>
          </cell>
          <cell r="CT120">
            <v>1.8</v>
          </cell>
        </row>
        <row r="121">
          <cell r="C121">
            <v>1.6866666666666665</v>
          </cell>
          <cell r="J121">
            <v>0.88375152682966063</v>
          </cell>
          <cell r="T121">
            <v>2</v>
          </cell>
          <cell r="U121">
            <v>213.47333333333333</v>
          </cell>
          <cell r="X121">
            <v>87</v>
          </cell>
          <cell r="Y121">
            <v>235.87199999999999</v>
          </cell>
          <cell r="AB121">
            <v>92</v>
          </cell>
          <cell r="AC121">
            <v>12.833333333333334</v>
          </cell>
          <cell r="AH121">
            <v>208.85833333333332</v>
          </cell>
          <cell r="AM121">
            <v>283.57009763100183</v>
          </cell>
          <cell r="AN121">
            <v>1.8</v>
          </cell>
          <cell r="AO121">
            <v>174.84319174275504</v>
          </cell>
          <cell r="AQ121">
            <v>167.95279199999996</v>
          </cell>
          <cell r="AR121">
            <v>167.03736535303779</v>
          </cell>
          <cell r="AU121">
            <v>186.681195159</v>
          </cell>
          <cell r="AY121">
            <v>6.0843679486071389</v>
          </cell>
          <cell r="AZ121">
            <v>1.198994946751687E-2</v>
          </cell>
          <cell r="BA121">
            <v>1.9400429467516873E-2</v>
          </cell>
          <cell r="BB121">
            <v>2.6580571428571426E-2</v>
          </cell>
          <cell r="BD121">
            <v>176.62140229885054</v>
          </cell>
          <cell r="BE121">
            <v>135.87997950983942</v>
          </cell>
          <cell r="BF121">
            <v>251.24402666666663</v>
          </cell>
          <cell r="BI121">
            <v>0</v>
          </cell>
          <cell r="BJ121">
            <v>406.0503333333333</v>
          </cell>
          <cell r="BK121">
            <v>228.47919021522458</v>
          </cell>
          <cell r="BM121">
            <v>0</v>
          </cell>
          <cell r="BO121">
            <v>276.29871606328129</v>
          </cell>
          <cell r="BQ121">
            <v>295.17099999999999</v>
          </cell>
          <cell r="BR121">
            <v>294.15666666666664</v>
          </cell>
          <cell r="BS121">
            <v>278.97100550297876</v>
          </cell>
          <cell r="BT121">
            <v>562.173</v>
          </cell>
          <cell r="BX121">
            <v>238.75960427423172</v>
          </cell>
          <cell r="BY121">
            <v>246.65161692784864</v>
          </cell>
          <cell r="BZ121">
            <v>248.86040948765955</v>
          </cell>
          <cell r="CC121">
            <v>291.16212725408985</v>
          </cell>
          <cell r="CO121">
            <v>282.96013729333339</v>
          </cell>
          <cell r="CP121">
            <v>389.9537448690499</v>
          </cell>
          <cell r="CQ121">
            <v>270.52032820238321</v>
          </cell>
          <cell r="CR121">
            <v>536.97707451164649</v>
          </cell>
          <cell r="CS121">
            <v>0</v>
          </cell>
          <cell r="CT121">
            <v>1.8</v>
          </cell>
        </row>
        <row r="122">
          <cell r="C122">
            <v>1.6766666666666665</v>
          </cell>
          <cell r="J122">
            <v>0.88375152682966063</v>
          </cell>
          <cell r="T122">
            <v>2</v>
          </cell>
          <cell r="U122">
            <v>223.76833333333332</v>
          </cell>
          <cell r="X122">
            <v>87</v>
          </cell>
          <cell r="Y122">
            <v>248.625</v>
          </cell>
          <cell r="AB122">
            <v>92</v>
          </cell>
          <cell r="AC122">
            <v>9.3333333333333339</v>
          </cell>
          <cell r="AH122">
            <v>194.89499999999998</v>
          </cell>
          <cell r="AM122">
            <v>226.84583906895998</v>
          </cell>
          <cell r="AN122">
            <v>1.8</v>
          </cell>
          <cell r="AO122">
            <v>158.00052931057294</v>
          </cell>
          <cell r="AQ122">
            <v>120.54957599999999</v>
          </cell>
          <cell r="AR122">
            <v>131.8370710180624</v>
          </cell>
          <cell r="AU122">
            <v>146.93668234500001</v>
          </cell>
          <cell r="AY122">
            <v>5.07925595600405</v>
          </cell>
          <cell r="AZ122">
            <v>1.156767914431687E-2</v>
          </cell>
          <cell r="BA122">
            <v>1.8978159144316872E-2</v>
          </cell>
          <cell r="BB122">
            <v>2.4048E-2</v>
          </cell>
          <cell r="BD122">
            <v>157.61622988505744</v>
          </cell>
          <cell r="BE122">
            <v>128.73429602605276</v>
          </cell>
          <cell r="BF122">
            <v>249.59713999999994</v>
          </cell>
          <cell r="BI122">
            <v>0</v>
          </cell>
          <cell r="BJ122">
            <v>408.54449999999997</v>
          </cell>
          <cell r="BK122">
            <v>236.82661105503144</v>
          </cell>
          <cell r="BM122">
            <v>0</v>
          </cell>
          <cell r="BO122">
            <v>290.03717929772222</v>
          </cell>
          <cell r="BQ122">
            <v>305.82149999999996</v>
          </cell>
          <cell r="BR122">
            <v>311.90750000000003</v>
          </cell>
          <cell r="BS122">
            <v>293.33506281414139</v>
          </cell>
          <cell r="BT122">
            <v>507.05799999999982</v>
          </cell>
          <cell r="BX122">
            <v>233.92695697039127</v>
          </cell>
          <cell r="BY122">
            <v>255.9010626596133</v>
          </cell>
          <cell r="BZ122">
            <v>263.33262478512961</v>
          </cell>
          <cell r="CC122">
            <v>306.7647815062237</v>
          </cell>
          <cell r="CO122">
            <v>297.79328312424241</v>
          </cell>
          <cell r="CP122">
            <v>375.63765466409995</v>
          </cell>
          <cell r="CQ122">
            <v>297.13148799743328</v>
          </cell>
          <cell r="CR122">
            <v>482.65368876741167</v>
          </cell>
          <cell r="CS122">
            <v>0</v>
          </cell>
          <cell r="CT122">
            <v>1.8</v>
          </cell>
        </row>
        <row r="123">
          <cell r="C123">
            <v>1.5933333333333335</v>
          </cell>
          <cell r="J123">
            <v>0.88375152682966063</v>
          </cell>
          <cell r="T123">
            <v>2</v>
          </cell>
          <cell r="U123">
            <v>289.08833333333331</v>
          </cell>
          <cell r="X123">
            <v>87</v>
          </cell>
          <cell r="Y123">
            <v>306.53999999999996</v>
          </cell>
          <cell r="AB123">
            <v>92</v>
          </cell>
          <cell r="AC123">
            <v>9.3333333333333339</v>
          </cell>
          <cell r="AH123">
            <v>264.11999999999995</v>
          </cell>
          <cell r="AM123">
            <v>245.7304607991704</v>
          </cell>
          <cell r="AN123">
            <v>1.8</v>
          </cell>
          <cell r="AO123">
            <v>229.85973269816063</v>
          </cell>
          <cell r="AQ123">
            <v>192.99632799999998</v>
          </cell>
          <cell r="AR123">
            <v>198.00674630541869</v>
          </cell>
          <cell r="AU123">
            <v>207.31101513300004</v>
          </cell>
          <cell r="AY123">
            <v>5.4138775140107862</v>
          </cell>
          <cell r="AZ123">
            <v>1.1708261243116871E-2</v>
          </cell>
          <cell r="BA123">
            <v>1.9118741243116872E-2</v>
          </cell>
          <cell r="BB123">
            <v>2.4891142857142858E-2</v>
          </cell>
          <cell r="BD123">
            <v>226.66835632183907</v>
          </cell>
          <cell r="BE123">
            <v>227.80215958695385</v>
          </cell>
          <cell r="BF123">
            <v>294.54255333333327</v>
          </cell>
          <cell r="BI123">
            <v>0</v>
          </cell>
          <cell r="BJ123">
            <v>475.887</v>
          </cell>
          <cell r="BK123">
            <v>284.69782054216392</v>
          </cell>
          <cell r="BM123">
            <v>0</v>
          </cell>
          <cell r="BO123">
            <v>327.8677894033197</v>
          </cell>
          <cell r="BQ123">
            <v>346.90199999999999</v>
          </cell>
          <cell r="BR123">
            <v>409.7906666666666</v>
          </cell>
          <cell r="BS123">
            <v>331.36695016969696</v>
          </cell>
          <cell r="BT123">
            <v>473.98900000000009</v>
          </cell>
          <cell r="BX123">
            <v>310.07126976153285</v>
          </cell>
          <cell r="BY123">
            <v>307.23533376828073</v>
          </cell>
          <cell r="BZ123">
            <v>301.37588119887533</v>
          </cell>
          <cell r="CC123">
            <v>342.06793341214205</v>
          </cell>
          <cell r="CO123">
            <v>334.325430690909</v>
          </cell>
          <cell r="CP123">
            <v>399.31309600752729</v>
          </cell>
          <cell r="CQ123">
            <v>388.62815600752737</v>
          </cell>
          <cell r="CR123">
            <v>449.51760281353336</v>
          </cell>
          <cell r="CS123">
            <v>0</v>
          </cell>
          <cell r="CT123">
            <v>1.8</v>
          </cell>
        </row>
        <row r="124">
          <cell r="C124">
            <v>1.4966666666666668</v>
          </cell>
          <cell r="J124">
            <v>0.88375152682966063</v>
          </cell>
          <cell r="T124">
            <v>2</v>
          </cell>
          <cell r="U124">
            <v>279.73999999999995</v>
          </cell>
          <cell r="X124">
            <v>87</v>
          </cell>
          <cell r="Y124">
            <v>284.66099999999994</v>
          </cell>
          <cell r="AB124">
            <v>92</v>
          </cell>
          <cell r="AC124">
            <v>12.833333333333334</v>
          </cell>
          <cell r="AH124">
            <v>285.30166666666668</v>
          </cell>
          <cell r="AM124">
            <v>302.56350911702845</v>
          </cell>
          <cell r="AN124">
            <v>1.8</v>
          </cell>
          <cell r="AO124">
            <v>288.64893476247181</v>
          </cell>
          <cell r="AQ124">
            <v>243.512192</v>
          </cell>
          <cell r="AR124">
            <v>271.32296975916807</v>
          </cell>
          <cell r="AU124">
            <v>269.22435692700003</v>
          </cell>
          <cell r="AY124">
            <v>6.4209171807874155</v>
          </cell>
          <cell r="AZ124">
            <v>1.213134142591687E-2</v>
          </cell>
          <cell r="BA124">
            <v>1.9541821425916876E-2</v>
          </cell>
          <cell r="BB124">
            <v>2.7428571428571427E-2</v>
          </cell>
          <cell r="BD124">
            <v>280.13624137931032</v>
          </cell>
          <cell r="BE124">
            <v>274.19335601521692</v>
          </cell>
          <cell r="BF124">
            <v>339.63389333333333</v>
          </cell>
          <cell r="BI124">
            <v>0</v>
          </cell>
          <cell r="BJ124">
            <v>518.28783333333331</v>
          </cell>
          <cell r="BK124">
            <v>258.29580778069345</v>
          </cell>
          <cell r="BM124">
            <v>0</v>
          </cell>
          <cell r="BO124">
            <v>277.92870921066987</v>
          </cell>
          <cell r="BQ124">
            <v>423.48416666666662</v>
          </cell>
          <cell r="BR124">
            <v>415.87666666666672</v>
          </cell>
          <cell r="BS124">
            <v>279.95780709598108</v>
          </cell>
          <cell r="BT124">
            <v>606.26499999999999</v>
          </cell>
          <cell r="BX124">
            <v>321.91080192277383</v>
          </cell>
          <cell r="BY124">
            <v>278.10582465043342</v>
          </cell>
          <cell r="BZ124">
            <v>249.72496238014185</v>
          </cell>
          <cell r="CC124">
            <v>284.80843512561074</v>
          </cell>
          <cell r="CO124">
            <v>280.54128726666676</v>
          </cell>
          <cell r="CP124">
            <v>514.32923878544852</v>
          </cell>
          <cell r="CQ124">
            <v>327.78558545211524</v>
          </cell>
          <cell r="CR124">
            <v>580.94161119927742</v>
          </cell>
          <cell r="CS124">
            <v>0</v>
          </cell>
          <cell r="CT124">
            <v>1.8</v>
          </cell>
        </row>
        <row r="125">
          <cell r="C125">
            <v>1.5333333333333334</v>
          </cell>
          <cell r="J125">
            <v>0.91417978258701693</v>
          </cell>
          <cell r="T125">
            <v>2</v>
          </cell>
          <cell r="U125">
            <v>229.33</v>
          </cell>
          <cell r="X125">
            <v>87</v>
          </cell>
          <cell r="Y125">
            <v>235.28699999999995</v>
          </cell>
          <cell r="AB125">
            <v>92</v>
          </cell>
          <cell r="AC125">
            <v>12.833333333333334</v>
          </cell>
          <cell r="AH125">
            <v>228.02833333333334</v>
          </cell>
          <cell r="AM125">
            <v>248.55259505299045</v>
          </cell>
          <cell r="AN125">
            <v>1.8</v>
          </cell>
          <cell r="AO125">
            <v>212.33955273256581</v>
          </cell>
          <cell r="AQ125">
            <v>171.69213599999998</v>
          </cell>
          <cell r="AR125">
            <v>208.35853188286808</v>
          </cell>
          <cell r="AU125">
            <v>201.54190734899998</v>
          </cell>
          <cell r="AY125">
            <v>5.5929917954284853</v>
          </cell>
          <cell r="AZ125">
            <v>1.1564261885457212E-2</v>
          </cell>
          <cell r="BA125">
            <v>1.8974741885457211E-2</v>
          </cell>
          <cell r="BB125">
            <v>2.5017142857142859E-2</v>
          </cell>
          <cell r="BD125">
            <v>211.59091954022992</v>
          </cell>
          <cell r="BE125">
            <v>218.28357018841885</v>
          </cell>
          <cell r="BF125">
            <v>252.53652</v>
          </cell>
          <cell r="BI125">
            <v>0</v>
          </cell>
          <cell r="BJ125">
            <v>387.09466666666668</v>
          </cell>
          <cell r="BK125">
            <v>216.38823264011035</v>
          </cell>
          <cell r="BM125">
            <v>0</v>
          </cell>
          <cell r="BO125">
            <v>236.15995544275805</v>
          </cell>
          <cell r="BQ125">
            <v>270.827</v>
          </cell>
          <cell r="BR125">
            <v>272.85566666666665</v>
          </cell>
          <cell r="BS125">
            <v>238.09818111678487</v>
          </cell>
          <cell r="BT125">
            <v>540.12699999999995</v>
          </cell>
          <cell r="BX125">
            <v>261.94752242710797</v>
          </cell>
          <cell r="BY125">
            <v>233.1090795292356</v>
          </cell>
          <cell r="BZ125">
            <v>207.87751702411344</v>
          </cell>
          <cell r="CC125">
            <v>242.97292264271081</v>
          </cell>
          <cell r="CO125">
            <v>238.93501439999997</v>
          </cell>
          <cell r="CP125">
            <v>374.25907863654567</v>
          </cell>
          <cell r="CQ125">
            <v>238.21188530321228</v>
          </cell>
          <cell r="CR125">
            <v>514.62393740446248</v>
          </cell>
          <cell r="CS125">
            <v>479.50049999999993</v>
          </cell>
          <cell r="CT125">
            <v>1.8</v>
          </cell>
        </row>
        <row r="126">
          <cell r="C126">
            <v>1.7333333333333334</v>
          </cell>
          <cell r="J126">
            <v>0.91417978258701693</v>
          </cell>
          <cell r="T126">
            <v>2</v>
          </cell>
          <cell r="U126">
            <v>237.37666666666667</v>
          </cell>
          <cell r="X126">
            <v>87</v>
          </cell>
          <cell r="Y126">
            <v>252.72</v>
          </cell>
          <cell r="AB126">
            <v>92</v>
          </cell>
          <cell r="AC126">
            <v>9.3333333333333339</v>
          </cell>
          <cell r="AH126">
            <v>220.33666666666667</v>
          </cell>
          <cell r="AM126">
            <v>188.52624743205709</v>
          </cell>
          <cell r="AN126">
            <v>1.8</v>
          </cell>
          <cell r="AO126">
            <v>189.56993515945479</v>
          </cell>
          <cell r="AQ126">
            <v>161.50355199999998</v>
          </cell>
          <cell r="AR126">
            <v>175.30159865900384</v>
          </cell>
          <cell r="AU126">
            <v>187.17357706200005</v>
          </cell>
          <cell r="AY126">
            <v>4.5293692220285546</v>
          </cell>
          <cell r="AZ126">
            <v>1.1117409941457213E-2</v>
          </cell>
          <cell r="BA126">
            <v>1.852788994145721E-2</v>
          </cell>
          <cell r="BB126">
            <v>2.2337142857142857E-2</v>
          </cell>
          <cell r="BD126">
            <v>188.10052643678162</v>
          </cell>
          <cell r="BE126">
            <v>182.24367108549407</v>
          </cell>
          <cell r="BF126">
            <v>225.51924</v>
          </cell>
          <cell r="BI126">
            <v>0</v>
          </cell>
          <cell r="BJ126">
            <v>327.48408333333333</v>
          </cell>
          <cell r="BK126">
            <v>234.03315357234203</v>
          </cell>
          <cell r="BM126">
            <v>0</v>
          </cell>
          <cell r="BO126">
            <v>270.86343010532545</v>
          </cell>
          <cell r="BQ126">
            <v>278.94166666666666</v>
          </cell>
          <cell r="BR126">
            <v>275.89866666666666</v>
          </cell>
          <cell r="BS126">
            <v>273.57405441818184</v>
          </cell>
          <cell r="BT126">
            <v>451.94299999999998</v>
          </cell>
          <cell r="BX126">
            <v>256.7567415016141</v>
          </cell>
          <cell r="BY126">
            <v>252.51096321632818</v>
          </cell>
          <cell r="BZ126">
            <v>243.47448798088098</v>
          </cell>
          <cell r="CC126">
            <v>282.79263582863689</v>
          </cell>
          <cell r="CO126">
            <v>276.20378151212122</v>
          </cell>
          <cell r="CP126">
            <v>303.36979817748687</v>
          </cell>
          <cell r="CQ126">
            <v>253.54823151082019</v>
          </cell>
          <cell r="CR126">
            <v>427.40597514031151</v>
          </cell>
          <cell r="CS126">
            <v>380.29349999999999</v>
          </cell>
          <cell r="CT126">
            <v>1.8</v>
          </cell>
        </row>
        <row r="127">
          <cell r="C127">
            <v>1.7400000000000002</v>
          </cell>
          <cell r="J127">
            <v>0.91417978258701693</v>
          </cell>
          <cell r="T127">
            <v>2</v>
          </cell>
          <cell r="U127">
            <v>224.35999999999999</v>
          </cell>
          <cell r="X127">
            <v>87</v>
          </cell>
          <cell r="Y127">
            <v>236.57399999999998</v>
          </cell>
          <cell r="AB127">
            <v>92</v>
          </cell>
          <cell r="AC127">
            <v>9.3333333333333339</v>
          </cell>
          <cell r="AH127">
            <v>210.75166666666667</v>
          </cell>
          <cell r="AM127">
            <v>194.63127255256572</v>
          </cell>
          <cell r="AN127">
            <v>1.8</v>
          </cell>
          <cell r="AO127">
            <v>189.40981871112876</v>
          </cell>
          <cell r="AQ127">
            <v>168.072576</v>
          </cell>
          <cell r="AR127">
            <v>183.26416256157634</v>
          </cell>
          <cell r="AU127">
            <v>189.23650573500001</v>
          </cell>
          <cell r="AY127">
            <v>4.6375457609436443</v>
          </cell>
          <cell r="AZ127">
            <v>1.1162857356657211E-2</v>
          </cell>
          <cell r="BA127">
            <v>1.8573337356657213E-2</v>
          </cell>
          <cell r="BB127">
            <v>2.2609714285714285E-2</v>
          </cell>
          <cell r="BD127">
            <v>182.51300574712641</v>
          </cell>
          <cell r="BE127">
            <v>181.12017524849156</v>
          </cell>
          <cell r="BF127">
            <v>222.80917333333332</v>
          </cell>
          <cell r="BI127">
            <v>0</v>
          </cell>
          <cell r="BJ127">
            <v>366.64249999999998</v>
          </cell>
          <cell r="BK127">
            <v>216.60160686528516</v>
          </cell>
          <cell r="BM127">
            <v>0</v>
          </cell>
          <cell r="BO127">
            <v>247.06327894584331</v>
          </cell>
          <cell r="BQ127">
            <v>267.78400000000005</v>
          </cell>
          <cell r="BR127">
            <v>276.91300000000001</v>
          </cell>
          <cell r="BS127">
            <v>249.30739579797981</v>
          </cell>
          <cell r="BT127">
            <v>435.4085</v>
          </cell>
          <cell r="BX127">
            <v>246.15682686382729</v>
          </cell>
          <cell r="BY127">
            <v>233.56510216654519</v>
          </cell>
          <cell r="BZ127">
            <v>219.13668144954701</v>
          </cell>
          <cell r="CC127">
            <v>256.95643096754492</v>
          </cell>
          <cell r="CO127">
            <v>251.36271993939397</v>
          </cell>
          <cell r="CP127">
            <v>312.89884884109114</v>
          </cell>
          <cell r="CQ127">
            <v>264.46112384109119</v>
          </cell>
          <cell r="CR127">
            <v>410.7909719956574</v>
          </cell>
          <cell r="CS127">
            <v>386.90729999999991</v>
          </cell>
          <cell r="CT127">
            <v>1.8</v>
          </cell>
        </row>
        <row r="128">
          <cell r="C128">
            <v>1.6333333333333335</v>
          </cell>
          <cell r="J128">
            <v>0.91417978258701693</v>
          </cell>
          <cell r="T128">
            <v>2</v>
          </cell>
          <cell r="U128">
            <v>207.4383333333333</v>
          </cell>
          <cell r="X128">
            <v>87</v>
          </cell>
          <cell r="Y128">
            <v>218.43899999999999</v>
          </cell>
          <cell r="AB128">
            <v>92</v>
          </cell>
          <cell r="AC128">
            <v>12.833333333333334</v>
          </cell>
          <cell r="AH128">
            <v>204.24333333333334</v>
          </cell>
          <cell r="AM128">
            <v>250.95236907834757</v>
          </cell>
          <cell r="AN128">
            <v>1.8</v>
          </cell>
          <cell r="AO128">
            <v>196.36628291650126</v>
          </cell>
          <cell r="AQ128">
            <v>206.03021599999997</v>
          </cell>
          <cell r="AR128">
            <v>201.18483347016968</v>
          </cell>
          <cell r="AU128">
            <v>209.67076180200002</v>
          </cell>
          <cell r="AY128">
            <v>5.6355140198447939</v>
          </cell>
          <cell r="AZ128">
            <v>1.1582126435457212E-2</v>
          </cell>
          <cell r="BA128">
            <v>1.8992606435457211E-2</v>
          </cell>
          <cell r="BB128">
            <v>2.5124285714285714E-2</v>
          </cell>
          <cell r="BD128">
            <v>200.82132183908047</v>
          </cell>
          <cell r="BE128">
            <v>173.05700243091221</v>
          </cell>
          <cell r="BF128">
            <v>234.71261999999993</v>
          </cell>
          <cell r="BI128">
            <v>0</v>
          </cell>
          <cell r="BJ128">
            <v>373.62616666666668</v>
          </cell>
          <cell r="BK128">
            <v>201.97991979078014</v>
          </cell>
          <cell r="BM128">
            <v>0</v>
          </cell>
          <cell r="BO128">
            <v>229.04164223617022</v>
          </cell>
          <cell r="BQ128">
            <v>260.68366666666662</v>
          </cell>
          <cell r="BR128">
            <v>253.38046666666665</v>
          </cell>
          <cell r="BS128">
            <v>230.74399971631206</v>
          </cell>
          <cell r="BT128">
            <v>435.4085</v>
          </cell>
          <cell r="BX128">
            <v>238.26206382978725</v>
          </cell>
          <cell r="BY128">
            <v>217.63631772340423</v>
          </cell>
          <cell r="BZ128">
            <v>200.48391612765954</v>
          </cell>
          <cell r="CC128">
            <v>237.65457571631205</v>
          </cell>
          <cell r="CO128">
            <v>232.58400199999997</v>
          </cell>
          <cell r="CP128">
            <v>359.49586186385335</v>
          </cell>
          <cell r="CQ128">
            <v>234.14602186385335</v>
          </cell>
          <cell r="CR128">
            <v>409.8584772367476</v>
          </cell>
          <cell r="CS128">
            <v>394.99083333333328</v>
          </cell>
          <cell r="CT128">
            <v>1.8</v>
          </cell>
        </row>
        <row r="129">
          <cell r="C129">
            <v>1.62</v>
          </cell>
          <cell r="J129">
            <v>0.93550698329939574</v>
          </cell>
          <cell r="T129">
            <v>2</v>
          </cell>
          <cell r="U129">
            <v>190.51666666666665</v>
          </cell>
          <cell r="X129">
            <v>87</v>
          </cell>
          <cell r="Y129">
            <v>199.01699999999997</v>
          </cell>
          <cell r="AB129">
            <v>92</v>
          </cell>
          <cell r="AC129">
            <v>10.1</v>
          </cell>
          <cell r="AH129">
            <v>180.45833333333334</v>
          </cell>
          <cell r="AM129">
            <v>176.49538031826663</v>
          </cell>
          <cell r="AN129">
            <v>1.8</v>
          </cell>
          <cell r="AO129">
            <v>170.30435357946271</v>
          </cell>
          <cell r="AQ129">
            <v>147.815192</v>
          </cell>
          <cell r="AR129">
            <v>164.83517870826492</v>
          </cell>
          <cell r="AU129">
            <v>172.66628631900002</v>
          </cell>
          <cell r="AY129">
            <v>4.4174578004791973</v>
          </cell>
          <cell r="AZ129">
            <v>1.071401012215159E-2</v>
          </cell>
          <cell r="BA129">
            <v>1.8124490122151591E-2</v>
          </cell>
          <cell r="BB129">
            <v>2.18E-2</v>
          </cell>
          <cell r="BD129">
            <v>170.21032413793105</v>
          </cell>
          <cell r="BE129">
            <v>162.64978876488752</v>
          </cell>
          <cell r="BF129">
            <v>198.66873333333331</v>
          </cell>
          <cell r="BI129">
            <v>0</v>
          </cell>
          <cell r="BJ129">
            <v>325.23933333333326</v>
          </cell>
          <cell r="BK129">
            <v>181.77887627176702</v>
          </cell>
          <cell r="BM129">
            <v>0</v>
          </cell>
          <cell r="BO129">
            <v>204.28197043732311</v>
          </cell>
          <cell r="BQ129">
            <v>257.13349999999997</v>
          </cell>
          <cell r="BR129">
            <v>262.20516666666668</v>
          </cell>
          <cell r="BS129">
            <v>206.02906277570978</v>
          </cell>
          <cell r="BT129">
            <v>435.4085</v>
          </cell>
          <cell r="BX129">
            <v>212.1203544016098</v>
          </cell>
          <cell r="BY129">
            <v>195.93169475276633</v>
          </cell>
          <cell r="BZ129">
            <v>175.79476526060606</v>
          </cell>
          <cell r="CC129">
            <v>211.67146016427787</v>
          </cell>
          <cell r="CO129">
            <v>207.41530455807785</v>
          </cell>
          <cell r="CP129">
            <v>298.59713465102232</v>
          </cell>
          <cell r="CQ129">
            <v>228.86196798435569</v>
          </cell>
          <cell r="CR129">
            <v>377.3219006019238</v>
          </cell>
          <cell r="CS129">
            <v>389.11189999999993</v>
          </cell>
          <cell r="CT129">
            <v>1.8</v>
          </cell>
        </row>
        <row r="130">
          <cell r="C130">
            <v>1.615</v>
          </cell>
          <cell r="J130">
            <v>0.93550698329939574</v>
          </cell>
          <cell r="T130">
            <v>2</v>
          </cell>
          <cell r="U130">
            <v>222.34833333333333</v>
          </cell>
          <cell r="X130">
            <v>87</v>
          </cell>
          <cell r="Y130">
            <v>239.96699999999998</v>
          </cell>
          <cell r="AB130">
            <v>92</v>
          </cell>
          <cell r="AC130">
            <v>7.8</v>
          </cell>
          <cell r="AH130">
            <v>201.04833333333332</v>
          </cell>
          <cell r="AM130">
            <v>210.54017449133326</v>
          </cell>
          <cell r="AN130">
            <v>1.8</v>
          </cell>
          <cell r="AO130">
            <v>176.40068810374487</v>
          </cell>
          <cell r="AQ130">
            <v>162.97741599999995</v>
          </cell>
          <cell r="AR130">
            <v>164.10664709906951</v>
          </cell>
          <cell r="AU130">
            <v>178.10933382300001</v>
          </cell>
          <cell r="AY130">
            <v>5.0234516629762798</v>
          </cell>
          <cell r="AZ130">
            <v>1.096744853815159E-2</v>
          </cell>
          <cell r="BA130">
            <v>1.8377928538151591E-2</v>
          </cell>
          <cell r="BB130">
            <v>2.3319999999999997E-2</v>
          </cell>
          <cell r="BD130">
            <v>182.55101609195401</v>
          </cell>
          <cell r="BE130">
            <v>153.01552122265301</v>
          </cell>
          <cell r="BF130">
            <v>227.99999333333332</v>
          </cell>
          <cell r="BI130">
            <v>0</v>
          </cell>
          <cell r="BJ130">
            <v>364.14833333333337</v>
          </cell>
          <cell r="BK130">
            <v>220.1712234227482</v>
          </cell>
          <cell r="BM130">
            <v>0</v>
          </cell>
          <cell r="BO130">
            <v>260.01642056515448</v>
          </cell>
          <cell r="BQ130">
            <v>276.91300000000001</v>
          </cell>
          <cell r="BR130">
            <v>275.5943666666667</v>
          </cell>
          <cell r="BS130">
            <v>262.56507494082842</v>
          </cell>
          <cell r="BT130">
            <v>462.96600000000007</v>
          </cell>
          <cell r="BX130">
            <v>236.57842976988829</v>
          </cell>
          <cell r="BY130">
            <v>237.60803632610123</v>
          </cell>
          <cell r="BZ130">
            <v>232.44261799999995</v>
          </cell>
          <cell r="CC130">
            <v>272.64010973833001</v>
          </cell>
          <cell r="CO130">
            <v>265.66462078796843</v>
          </cell>
          <cell r="CP130">
            <v>326.53896655712703</v>
          </cell>
          <cell r="CQ130">
            <v>260.21125989046027</v>
          </cell>
          <cell r="CR130">
            <v>404.36954735244791</v>
          </cell>
          <cell r="CS130">
            <v>389.11189999999993</v>
          </cell>
          <cell r="CT130">
            <v>1.8</v>
          </cell>
        </row>
        <row r="131">
          <cell r="C131">
            <v>1.4633333333333332</v>
          </cell>
          <cell r="J131">
            <v>0.93550698329939574</v>
          </cell>
          <cell r="T131">
            <v>2</v>
          </cell>
          <cell r="U131">
            <v>209.68666666666664</v>
          </cell>
          <cell r="X131">
            <v>87</v>
          </cell>
          <cell r="Y131">
            <v>221.364</v>
          </cell>
          <cell r="AB131">
            <v>92</v>
          </cell>
          <cell r="AC131">
            <v>9.0333333333333332</v>
          </cell>
          <cell r="AH131">
            <v>196.31499999999997</v>
          </cell>
          <cell r="AM131">
            <v>258.91961884253328</v>
          </cell>
          <cell r="AN131">
            <v>1.8</v>
          </cell>
          <cell r="AO131">
            <v>193.91822151647477</v>
          </cell>
          <cell r="AQ131">
            <v>184.92392800000002</v>
          </cell>
          <cell r="AR131">
            <v>205.54395634920635</v>
          </cell>
          <cell r="AU131">
            <v>215.17051765200003</v>
          </cell>
          <cell r="AY131">
            <v>5.884600835998449</v>
          </cell>
          <cell r="AZ131">
            <v>1.132759786615159E-2</v>
          </cell>
          <cell r="BA131">
            <v>1.873807786615159E-2</v>
          </cell>
          <cell r="BB131">
            <v>2.5479999999999999E-2</v>
          </cell>
          <cell r="BD131">
            <v>198.32530919540235</v>
          </cell>
          <cell r="BE131">
            <v>166.44331012343309</v>
          </cell>
          <cell r="BF131">
            <v>223.39287999999999</v>
          </cell>
          <cell r="BI131">
            <v>0</v>
          </cell>
          <cell r="BJ131">
            <v>329.23</v>
          </cell>
          <cell r="BK131">
            <v>199.60402321454816</v>
          </cell>
          <cell r="BM131">
            <v>0</v>
          </cell>
          <cell r="BO131">
            <v>227.59882886011272</v>
          </cell>
          <cell r="BQ131">
            <v>251.55466666666666</v>
          </cell>
          <cell r="BR131">
            <v>245.46866666666668</v>
          </cell>
          <cell r="BS131">
            <v>229.19094382291328</v>
          </cell>
          <cell r="BT131">
            <v>473.98900000000009</v>
          </cell>
          <cell r="BX131">
            <v>235.97341954537191</v>
          </cell>
          <cell r="BY131">
            <v>215.05504081934896</v>
          </cell>
          <cell r="BZ131">
            <v>198.91111461276594</v>
          </cell>
          <cell r="CC131">
            <v>236.39031040581926</v>
          </cell>
          <cell r="CO131">
            <v>231.1795533615385</v>
          </cell>
          <cell r="CP131">
            <v>329.45288382720543</v>
          </cell>
          <cell r="CQ131">
            <v>225.49775049387208</v>
          </cell>
          <cell r="CR131">
            <v>414.66801905056127</v>
          </cell>
          <cell r="CS131">
            <v>407.85099999999994</v>
          </cell>
          <cell r="CT131">
            <v>1.8</v>
          </cell>
        </row>
        <row r="132">
          <cell r="C132">
            <v>1.5486666666666669</v>
          </cell>
          <cell r="J132">
            <v>0.93550698329939574</v>
          </cell>
          <cell r="T132">
            <v>2</v>
          </cell>
          <cell r="U132">
            <v>194.89499999999998</v>
          </cell>
          <cell r="X132">
            <v>87</v>
          </cell>
          <cell r="Y132">
            <v>204.86699999999996</v>
          </cell>
          <cell r="AB132">
            <v>92</v>
          </cell>
          <cell r="AC132">
            <v>12.833333333333334</v>
          </cell>
          <cell r="AH132">
            <v>186.84833333333336</v>
          </cell>
          <cell r="AM132">
            <v>321.18575555379994</v>
          </cell>
          <cell r="AN132">
            <v>1.8</v>
          </cell>
          <cell r="AO132">
            <v>182.00608707158923</v>
          </cell>
          <cell r="AQ132">
            <v>172.14870399999995</v>
          </cell>
          <cell r="AR132">
            <v>183.2641625615764</v>
          </cell>
          <cell r="AU132">
            <v>186.63881824500001</v>
          </cell>
          <cell r="AY132">
            <v>6.9929317160917988</v>
          </cell>
          <cell r="AZ132">
            <v>1.1791123390151587E-2</v>
          </cell>
          <cell r="BA132">
            <v>1.9201603390151589E-2</v>
          </cell>
          <cell r="BB132">
            <v>2.8259999999999997E-2</v>
          </cell>
          <cell r="BD132">
            <v>192.26899425287357</v>
          </cell>
          <cell r="BE132">
            <v>164.68039418274509</v>
          </cell>
          <cell r="BF132">
            <v>186.39004666666665</v>
          </cell>
          <cell r="BI132">
            <v>0</v>
          </cell>
          <cell r="BJ132">
            <v>288.32566666666668</v>
          </cell>
          <cell r="BK132">
            <v>190.04003045897559</v>
          </cell>
          <cell r="BM132">
            <v>0</v>
          </cell>
          <cell r="BO132">
            <v>215.01401446638928</v>
          </cell>
          <cell r="BQ132">
            <v>243.44000000000005</v>
          </cell>
          <cell r="BR132">
            <v>243.18641666666667</v>
          </cell>
          <cell r="BS132">
            <v>216.6951365936643</v>
          </cell>
          <cell r="BT132">
            <v>451.94299999999998</v>
          </cell>
          <cell r="BX132">
            <v>223.13514279590231</v>
          </cell>
          <cell r="BY132">
            <v>204.79595468185971</v>
          </cell>
          <cell r="BZ132">
            <v>186.44089166751769</v>
          </cell>
          <cell r="CC132">
            <v>223.03697486625688</v>
          </cell>
          <cell r="CO132">
            <v>218.35033518666663</v>
          </cell>
          <cell r="CP132">
            <v>258.47150358530018</v>
          </cell>
          <cell r="CQ132">
            <v>217.0037835853002</v>
          </cell>
          <cell r="CR132">
            <v>391.68952429165137</v>
          </cell>
          <cell r="CS132">
            <v>400.13490000000002</v>
          </cell>
          <cell r="CT132">
            <v>1.8</v>
          </cell>
        </row>
        <row r="133">
          <cell r="C133">
            <v>1.6361347826086956</v>
          </cell>
          <cell r="J133">
            <v>0.95830444146346194</v>
          </cell>
          <cell r="T133">
            <v>2</v>
          </cell>
          <cell r="U133">
            <v>188.14999999999998</v>
          </cell>
          <cell r="X133">
            <v>87</v>
          </cell>
          <cell r="Y133">
            <v>194.45399999999998</v>
          </cell>
          <cell r="AB133">
            <v>92</v>
          </cell>
          <cell r="AC133">
            <v>10.1</v>
          </cell>
          <cell r="AH133">
            <v>181.64166666666665</v>
          </cell>
          <cell r="AM133">
            <v>266.53490174966663</v>
          </cell>
          <cell r="AN133">
            <v>1.8</v>
          </cell>
          <cell r="AO133">
            <v>177.42887389175598</v>
          </cell>
          <cell r="AQ133">
            <v>175.03740799999994</v>
          </cell>
          <cell r="AR133">
            <v>189.45140202517788</v>
          </cell>
          <cell r="AU133">
            <v>191.08935702899998</v>
          </cell>
          <cell r="AY133">
            <v>6.144481010287449</v>
          </cell>
          <cell r="AZ133">
            <v>1.1099568233750608E-2</v>
          </cell>
          <cell r="BA133">
            <v>1.851004823375061E-2</v>
          </cell>
          <cell r="BB133">
            <v>2.5819999999999999E-2</v>
          </cell>
          <cell r="BD133">
            <v>181.84148965517241</v>
          </cell>
          <cell r="BE133">
            <v>168.34327376890664</v>
          </cell>
          <cell r="BF133">
            <v>193.24859999999998</v>
          </cell>
          <cell r="BI133">
            <v>0</v>
          </cell>
          <cell r="BJ133">
            <v>317.25800000000004</v>
          </cell>
          <cell r="BK133">
            <v>174.45525604381967</v>
          </cell>
          <cell r="BM133">
            <v>78.899999999999991</v>
          </cell>
          <cell r="BO133">
            <v>192.4260669120724</v>
          </cell>
          <cell r="BQ133">
            <v>249.52599999999998</v>
          </cell>
          <cell r="BR133">
            <v>253.43118333333337</v>
          </cell>
          <cell r="BS133">
            <v>193.7052177923089</v>
          </cell>
          <cell r="BT133">
            <v>451.94299999999998</v>
          </cell>
          <cell r="BX133">
            <v>214.62967863024724</v>
          </cell>
          <cell r="BY133">
            <v>187.84942629923057</v>
          </cell>
          <cell r="BZ133">
            <v>163.39112631757575</v>
          </cell>
          <cell r="CC133">
            <v>198.28511828632043</v>
          </cell>
          <cell r="CO133">
            <v>194.68602975530214</v>
          </cell>
          <cell r="CP133">
            <v>284.63869889440667</v>
          </cell>
          <cell r="CQ133">
            <v>228.64901222773997</v>
          </cell>
          <cell r="CR133">
            <v>391.97866578650883</v>
          </cell>
          <cell r="CS133">
            <v>390.17598693333338</v>
          </cell>
          <cell r="CT133">
            <v>1.8</v>
          </cell>
        </row>
        <row r="134">
          <cell r="C134">
            <v>1.6203333333333336</v>
          </cell>
          <cell r="J134">
            <v>0.95830444146346194</v>
          </cell>
          <cell r="T134">
            <v>2</v>
          </cell>
          <cell r="U134">
            <v>206.49166666666665</v>
          </cell>
          <cell r="X134">
            <v>87</v>
          </cell>
          <cell r="Y134">
            <v>217.971</v>
          </cell>
          <cell r="AB134">
            <v>92</v>
          </cell>
          <cell r="AC134">
            <v>7.8</v>
          </cell>
          <cell r="AH134">
            <v>187.55833333333331</v>
          </cell>
          <cell r="AM134">
            <v>333.72857445966662</v>
          </cell>
          <cell r="AN134">
            <v>1.8</v>
          </cell>
          <cell r="AO134">
            <v>172.65449252348813</v>
          </cell>
          <cell r="AQ134">
            <v>173.42987199999996</v>
          </cell>
          <cell r="AR134">
            <v>172.19289545703339</v>
          </cell>
          <cell r="AU134">
            <v>184.898193945</v>
          </cell>
          <cell r="AY134">
            <v>7.3405215283737961</v>
          </cell>
          <cell r="AZ134">
            <v>1.1599775633750609E-2</v>
          </cell>
          <cell r="BA134">
            <v>1.9010255633750611E-2</v>
          </cell>
          <cell r="BB134">
            <v>2.8819999999999998E-2</v>
          </cell>
          <cell r="BD134">
            <v>175.27837011494259</v>
          </cell>
          <cell r="BE134">
            <v>162.8474129633409</v>
          </cell>
          <cell r="BF134">
            <v>198.77296666666666</v>
          </cell>
          <cell r="BI134">
            <v>0</v>
          </cell>
          <cell r="BJ134">
            <v>300.19789999999995</v>
          </cell>
          <cell r="BK134">
            <v>197.08289870611441</v>
          </cell>
          <cell r="BM134">
            <v>237.13333333333335</v>
          </cell>
          <cell r="BO134">
            <v>225.31843958658771</v>
          </cell>
          <cell r="BQ134">
            <v>243.43999999999997</v>
          </cell>
          <cell r="BR134">
            <v>245.57010000000002</v>
          </cell>
          <cell r="BS134">
            <v>227.28845222879681</v>
          </cell>
          <cell r="BT134">
            <v>462.96600000000007</v>
          </cell>
          <cell r="BX134">
            <v>224.84420607495073</v>
          </cell>
          <cell r="BY134">
            <v>212.49588579092699</v>
          </cell>
          <cell r="BZ134">
            <v>197.08137599999995</v>
          </cell>
          <cell r="CC134">
            <v>234.41405437475342</v>
          </cell>
          <cell r="CO134">
            <v>229.23667226429976</v>
          </cell>
          <cell r="CP134">
            <v>272.11899695470083</v>
          </cell>
          <cell r="CQ134">
            <v>210.42989162136746</v>
          </cell>
          <cell r="CR134">
            <v>401.99537647833273</v>
          </cell>
          <cell r="CS134">
            <v>414.60133822666666</v>
          </cell>
          <cell r="CT134">
            <v>1.8</v>
          </cell>
        </row>
        <row r="135">
          <cell r="C135">
            <v>1.6733333333333331</v>
          </cell>
          <cell r="J135">
            <v>0.95830444146346194</v>
          </cell>
          <cell r="T135">
            <v>2</v>
          </cell>
          <cell r="U135">
            <v>178.44666666666663</v>
          </cell>
          <cell r="X135">
            <v>87</v>
          </cell>
          <cell r="Y135">
            <v>190.71</v>
          </cell>
          <cell r="AB135">
            <v>92</v>
          </cell>
          <cell r="AC135">
            <v>9.0333333333333332</v>
          </cell>
          <cell r="AH135">
            <v>167.08666666666667</v>
          </cell>
          <cell r="AM135">
            <v>303.71540064919992</v>
          </cell>
          <cell r="AN135">
            <v>1.8</v>
          </cell>
          <cell r="AO135">
            <v>156.48273124255658</v>
          </cell>
          <cell r="AQ135">
            <v>159.04190399999996</v>
          </cell>
          <cell r="AR135">
            <v>164.56518459222772</v>
          </cell>
          <cell r="AU135">
            <v>167.99560412100004</v>
          </cell>
          <cell r="AY135">
            <v>6.8062900969618951</v>
          </cell>
          <cell r="AZ135">
            <v>1.1376349661750612E-2</v>
          </cell>
          <cell r="BA135">
            <v>1.8786829661750614E-2</v>
          </cell>
          <cell r="BB135">
            <v>2.7480000000000001E-2</v>
          </cell>
          <cell r="BD135">
            <v>161.04983103448276</v>
          </cell>
          <cell r="BE135">
            <v>132.10728995167483</v>
          </cell>
          <cell r="BF135">
            <v>175.61231999999995</v>
          </cell>
          <cell r="BI135">
            <v>0</v>
          </cell>
          <cell r="BJ135">
            <v>275.75506666666661</v>
          </cell>
          <cell r="BK135">
            <v>173.72097888014886</v>
          </cell>
          <cell r="BM135">
            <v>217.20833333333334</v>
          </cell>
          <cell r="BO135">
            <v>201.75837863378013</v>
          </cell>
          <cell r="BQ135">
            <v>234.31100000000004</v>
          </cell>
          <cell r="BR135">
            <v>234.97031666666669</v>
          </cell>
          <cell r="BS135">
            <v>203.32161543290113</v>
          </cell>
          <cell r="BT135">
            <v>468.47749999999996</v>
          </cell>
          <cell r="BX135">
            <v>198.46155467483598</v>
          </cell>
          <cell r="BY135">
            <v>187.27394220670053</v>
          </cell>
          <cell r="BZ135">
            <v>173.0544697106383</v>
          </cell>
          <cell r="CC135">
            <v>210.51443306590571</v>
          </cell>
          <cell r="CO135">
            <v>205.45556877297835</v>
          </cell>
          <cell r="CP135">
            <v>253.78974426554714</v>
          </cell>
          <cell r="CQ135">
            <v>189.9282075988805</v>
          </cell>
          <cell r="CR135">
            <v>407.95635236931815</v>
          </cell>
          <cell r="CS135">
            <v>429.68921645</v>
          </cell>
          <cell r="CT135">
            <v>1.8</v>
          </cell>
        </row>
        <row r="136">
          <cell r="C136">
            <v>1.6819999999999997</v>
          </cell>
          <cell r="J136">
            <v>0.95830444146346194</v>
          </cell>
          <cell r="T136">
            <v>2</v>
          </cell>
          <cell r="U136">
            <v>150.16499999999999</v>
          </cell>
          <cell r="X136">
            <v>87</v>
          </cell>
          <cell r="Y136">
            <v>160.524</v>
          </cell>
          <cell r="AB136">
            <v>92</v>
          </cell>
          <cell r="AC136">
            <v>12.833333333333334</v>
          </cell>
          <cell r="AH136">
            <v>147.91666666666666</v>
          </cell>
          <cell r="AM136">
            <v>309.98681010213323</v>
          </cell>
          <cell r="AN136">
            <v>1.8</v>
          </cell>
          <cell r="AO136">
            <v>139.84253010453881</v>
          </cell>
          <cell r="AQ136">
            <v>141.21318399999998</v>
          </cell>
          <cell r="AR136">
            <v>142.50560946907498</v>
          </cell>
          <cell r="AU136">
            <v>146.59904987100001</v>
          </cell>
          <cell r="AY136">
            <v>6.9179205453166199</v>
          </cell>
          <cell r="AZ136">
            <v>1.1423035685750612E-2</v>
          </cell>
          <cell r="BA136">
            <v>1.8833515685750611E-2</v>
          </cell>
          <cell r="BB136">
            <v>2.7759999999999996E-2</v>
          </cell>
          <cell r="BD136">
            <v>135.03808505747125</v>
          </cell>
          <cell r="BE136">
            <v>115.34738622017881</v>
          </cell>
          <cell r="BF136">
            <v>152.32659333333331</v>
          </cell>
          <cell r="BI136">
            <v>0</v>
          </cell>
          <cell r="BJ136">
            <v>260.45085999999998</v>
          </cell>
          <cell r="BK136">
            <v>149.71816945481484</v>
          </cell>
          <cell r="BM136">
            <v>203.54166666666666</v>
          </cell>
          <cell r="BO136">
            <v>173.4572930583704</v>
          </cell>
          <cell r="BQ136">
            <v>246.48300000000003</v>
          </cell>
          <cell r="BR136">
            <v>254.90196666666668</v>
          </cell>
          <cell r="BS136">
            <v>174.7967092711111</v>
          </cell>
          <cell r="BT136">
            <v>468.47749999999996</v>
          </cell>
          <cell r="BX136">
            <v>171.5975739259259</v>
          </cell>
          <cell r="BY136">
            <v>161.39115760592588</v>
          </cell>
          <cell r="BZ136">
            <v>144.50726714666666</v>
          </cell>
          <cell r="CC136">
            <v>180.88402427259257</v>
          </cell>
          <cell r="CO136">
            <v>176.58645927999999</v>
          </cell>
          <cell r="CP136">
            <v>233.97950452895239</v>
          </cell>
          <cell r="CQ136">
            <v>178.64023079561912</v>
          </cell>
          <cell r="CR136">
            <v>407.86243203388835</v>
          </cell>
          <cell r="CS136">
            <v>505.94467699999996</v>
          </cell>
          <cell r="CT136">
            <v>1.8</v>
          </cell>
        </row>
        <row r="137">
          <cell r="C137">
            <v>1.7233333333333334</v>
          </cell>
          <cell r="J137">
            <v>0.97914467239069702</v>
          </cell>
          <cell r="T137">
            <v>2</v>
          </cell>
          <cell r="U137">
            <v>155.49</v>
          </cell>
          <cell r="X137">
            <v>87</v>
          </cell>
          <cell r="Y137">
            <v>170.70299999999997</v>
          </cell>
          <cell r="AB137">
            <v>93</v>
          </cell>
          <cell r="AC137">
            <v>11.914492753623188</v>
          </cell>
          <cell r="AH137">
            <v>145.31333333333333</v>
          </cell>
          <cell r="AM137">
            <v>310.43476792019993</v>
          </cell>
          <cell r="AN137">
            <v>1.8</v>
          </cell>
          <cell r="AO137">
            <v>137.03189096202198</v>
          </cell>
          <cell r="AQ137">
            <v>145.53582399999996</v>
          </cell>
          <cell r="AR137">
            <v>139.57036617405581</v>
          </cell>
          <cell r="AU137">
            <v>147.97874912400002</v>
          </cell>
          <cell r="AY137">
            <v>7.013320310036292</v>
          </cell>
          <cell r="AZ137">
            <v>1.155255304233741E-2</v>
          </cell>
          <cell r="BA137">
            <v>1.8963033042337409E-2</v>
          </cell>
          <cell r="BB137">
            <v>2.7779999999999999E-2</v>
          </cell>
          <cell r="BD137">
            <v>136.2924264367816</v>
          </cell>
          <cell r="BE137">
            <v>111.98280450430758</v>
          </cell>
          <cell r="BF137">
            <v>155.14089333333331</v>
          </cell>
          <cell r="BI137">
            <v>0</v>
          </cell>
          <cell r="BJ137">
            <v>278.44876666666664</v>
          </cell>
          <cell r="BK137">
            <v>157.25665440139801</v>
          </cell>
          <cell r="BM137">
            <v>212.63333333333333</v>
          </cell>
          <cell r="BO137">
            <v>184.83155872712652</v>
          </cell>
          <cell r="BQ137">
            <v>230.25366666666665</v>
          </cell>
          <cell r="BR137">
            <v>235.47748333333334</v>
          </cell>
          <cell r="BS137">
            <v>186.36363243342677</v>
          </cell>
          <cell r="BT137">
            <v>490.52350000000001</v>
          </cell>
          <cell r="BX137">
            <v>175.31448837354216</v>
          </cell>
          <cell r="BY137">
            <v>169.59231736441669</v>
          </cell>
          <cell r="BZ137">
            <v>156.10248918556968</v>
          </cell>
          <cell r="CC137">
            <v>193.42479748046745</v>
          </cell>
          <cell r="CO137">
            <v>188.53391818325841</v>
          </cell>
          <cell r="CP137">
            <v>233.5203776813587</v>
          </cell>
          <cell r="CQ137">
            <v>189.80835968135872</v>
          </cell>
          <cell r="CR137">
            <v>429.40465401237253</v>
          </cell>
          <cell r="CS137">
            <v>494.48057328333334</v>
          </cell>
          <cell r="CT137">
            <v>1.8</v>
          </cell>
        </row>
        <row r="138">
          <cell r="C138">
            <v>1.6633333333333333</v>
          </cell>
          <cell r="J138">
            <v>0.97914467239069702</v>
          </cell>
          <cell r="T138">
            <v>2</v>
          </cell>
          <cell r="U138">
            <v>179.39333333333332</v>
          </cell>
          <cell r="X138">
            <v>87</v>
          </cell>
          <cell r="Y138">
            <v>198.19799999999998</v>
          </cell>
          <cell r="AB138">
            <v>93</v>
          </cell>
          <cell r="AC138">
            <v>7.8</v>
          </cell>
          <cell r="AH138">
            <v>164.01</v>
          </cell>
          <cell r="AM138">
            <v>271.46243774839991</v>
          </cell>
          <cell r="AN138">
            <v>1.8</v>
          </cell>
          <cell r="AO138">
            <v>144.81275638480881</v>
          </cell>
          <cell r="AQ138">
            <v>151.37399199999996</v>
          </cell>
          <cell r="AR138">
            <v>150.64012493158182</v>
          </cell>
          <cell r="AU138">
            <v>155.99594257199999</v>
          </cell>
          <cell r="AY138">
            <v>6.3196168095462104</v>
          </cell>
          <cell r="AZ138">
            <v>1.1262432750337408E-2</v>
          </cell>
          <cell r="BA138">
            <v>1.867291275033741E-2</v>
          </cell>
          <cell r="BB138">
            <v>2.6039999999999997E-2</v>
          </cell>
          <cell r="BD138">
            <v>149.26662413793102</v>
          </cell>
          <cell r="BE138">
            <v>118.43800950728117</v>
          </cell>
          <cell r="BF138">
            <v>188.62063999999995</v>
          </cell>
          <cell r="BI138">
            <v>0</v>
          </cell>
          <cell r="BJ138">
            <v>313.61651666666671</v>
          </cell>
          <cell r="BK138">
            <v>177.96271870830594</v>
          </cell>
          <cell r="BM138">
            <v>245.56666666666669</v>
          </cell>
          <cell r="BO138">
            <v>211.54443923769452</v>
          </cell>
          <cell r="BQ138">
            <v>258.65499999999997</v>
          </cell>
          <cell r="BR138">
            <v>258.80714999999998</v>
          </cell>
          <cell r="BS138">
            <v>213.3676675378041</v>
          </cell>
          <cell r="BT138">
            <v>490.52350000000001</v>
          </cell>
          <cell r="BX138">
            <v>194.41073307911461</v>
          </cell>
          <cell r="BY138">
            <v>191.98122877931186</v>
          </cell>
          <cell r="BZ138">
            <v>183.14261266666665</v>
          </cell>
          <cell r="CC138">
            <v>221.96744791409162</v>
          </cell>
          <cell r="CO138">
            <v>216.09011640861277</v>
          </cell>
          <cell r="CP138">
            <v>283.99673413972141</v>
          </cell>
          <cell r="CQ138">
            <v>221.95531880638808</v>
          </cell>
          <cell r="CR138">
            <v>429.9883018111147</v>
          </cell>
          <cell r="CS138">
            <v>581.0574198833333</v>
          </cell>
          <cell r="CT138">
            <v>1.8</v>
          </cell>
        </row>
        <row r="139">
          <cell r="C139">
            <v>1.5599999999999998</v>
          </cell>
          <cell r="J139">
            <v>0.97914467239069702</v>
          </cell>
          <cell r="T139">
            <v>2</v>
          </cell>
          <cell r="U139">
            <v>181.64166666666665</v>
          </cell>
          <cell r="X139">
            <v>87</v>
          </cell>
          <cell r="Y139">
            <v>204.98400000000001</v>
          </cell>
          <cell r="AB139">
            <v>93</v>
          </cell>
          <cell r="AC139">
            <v>8.9746031746031747</v>
          </cell>
          <cell r="AH139">
            <v>170.1633333333333</v>
          </cell>
          <cell r="AM139">
            <v>247.27271557279997</v>
          </cell>
          <cell r="AN139">
            <v>1.8</v>
          </cell>
          <cell r="AO139">
            <v>149.43363768691279</v>
          </cell>
          <cell r="AQ139">
            <v>154.86335199999996</v>
          </cell>
          <cell r="AR139">
            <v>160.17136973180075</v>
          </cell>
          <cell r="AU139">
            <v>164.65774687500002</v>
          </cell>
          <cell r="AY139">
            <v>5.8890422230351263</v>
          </cell>
          <cell r="AZ139">
            <v>1.108235808633741E-2</v>
          </cell>
          <cell r="BA139">
            <v>1.8492838086337407E-2</v>
          </cell>
          <cell r="BB139">
            <v>2.496E-2</v>
          </cell>
          <cell r="BD139">
            <v>154.66409310344829</v>
          </cell>
          <cell r="BE139">
            <v>105.64604089840138</v>
          </cell>
          <cell r="BF139">
            <v>210.65556666666666</v>
          </cell>
          <cell r="BI139">
            <v>0</v>
          </cell>
          <cell r="BJ139">
            <v>380.36041666666665</v>
          </cell>
          <cell r="BK139">
            <v>185.31195981474525</v>
          </cell>
          <cell r="BM139">
            <v>270.7</v>
          </cell>
          <cell r="BO139">
            <v>225.24218277893155</v>
          </cell>
          <cell r="BQ139">
            <v>306.32866666666661</v>
          </cell>
          <cell r="BR139">
            <v>332.24488333333329</v>
          </cell>
          <cell r="BS139">
            <v>227.08629830670068</v>
          </cell>
          <cell r="BT139">
            <v>529.10399999999981</v>
          </cell>
          <cell r="BX139">
            <v>198.70325803941151</v>
          </cell>
          <cell r="BY139">
            <v>199.94030592208321</v>
          </cell>
          <cell r="BZ139">
            <v>196.85557056020988</v>
          </cell>
          <cell r="CC139">
            <v>237.39943438915506</v>
          </cell>
          <cell r="CO139">
            <v>230.5300663708463</v>
          </cell>
          <cell r="CP139">
            <v>333.86972550468221</v>
          </cell>
          <cell r="CQ139">
            <v>250.72107017134886</v>
          </cell>
          <cell r="CR139">
            <v>468.93106596205797</v>
          </cell>
          <cell r="CS139">
            <v>763.67784919999997</v>
          </cell>
          <cell r="CT139">
            <v>1.8</v>
          </cell>
        </row>
        <row r="140">
          <cell r="C140">
            <v>1.5433333333333332</v>
          </cell>
          <cell r="J140">
            <v>0.97914467239069702</v>
          </cell>
          <cell r="T140">
            <v>2</v>
          </cell>
          <cell r="U140">
            <v>163.89166666666668</v>
          </cell>
          <cell r="X140">
            <v>87</v>
          </cell>
          <cell r="Y140">
            <v>175.96799999999999</v>
          </cell>
          <cell r="AB140">
            <v>93</v>
          </cell>
          <cell r="AC140">
            <v>13.11904761904762</v>
          </cell>
          <cell r="AH140">
            <v>161.64333333333335</v>
          </cell>
          <cell r="AM140">
            <v>225.77074030559993</v>
          </cell>
          <cell r="AN140">
            <v>1.8</v>
          </cell>
          <cell r="AO140">
            <v>156.42847690882624</v>
          </cell>
          <cell r="AQ140">
            <v>173.86213599999996</v>
          </cell>
          <cell r="AR140">
            <v>185.04552038861519</v>
          </cell>
          <cell r="AU140">
            <v>182.44120028699999</v>
          </cell>
          <cell r="AY140">
            <v>5.5063092572474943</v>
          </cell>
          <cell r="AZ140">
            <v>1.0922291718337409E-2</v>
          </cell>
          <cell r="BA140">
            <v>1.8332771718337408E-2</v>
          </cell>
          <cell r="BB140">
            <v>2.3999999999999997E-2</v>
          </cell>
          <cell r="BD140">
            <v>161.3539137931034</v>
          </cell>
          <cell r="BE140">
            <v>129.57153276748397</v>
          </cell>
          <cell r="BF140">
            <v>186.68189999999996</v>
          </cell>
          <cell r="BI140">
            <v>0</v>
          </cell>
          <cell r="BJ140">
            <v>316.4598666666667</v>
          </cell>
          <cell r="BK140">
            <v>157.43196605126937</v>
          </cell>
          <cell r="BM140">
            <v>233.44166666666669</v>
          </cell>
          <cell r="BO140">
            <v>179.86305801959682</v>
          </cell>
          <cell r="BQ140">
            <v>363.13133333333343</v>
          </cell>
          <cell r="BR140">
            <v>374.89760000000001</v>
          </cell>
          <cell r="BS140">
            <v>180.82024086713452</v>
          </cell>
          <cell r="BT140">
            <v>617.28800000000001</v>
          </cell>
          <cell r="BX140">
            <v>191.46349246921224</v>
          </cell>
          <cell r="BY140">
            <v>169.50893089042998</v>
          </cell>
          <cell r="BZ140">
            <v>150.45433643318884</v>
          </cell>
          <cell r="CC140">
            <v>186.7006317401032</v>
          </cell>
          <cell r="CO140">
            <v>182.49603323222564</v>
          </cell>
          <cell r="CP140">
            <v>300.52738079205477</v>
          </cell>
          <cell r="CQ140">
            <v>217.27249345872141</v>
          </cell>
          <cell r="CR140">
            <v>557.43707854067452</v>
          </cell>
          <cell r="CS140">
            <v>746.49593166666671</v>
          </cell>
          <cell r="CT140">
            <v>1.8</v>
          </cell>
        </row>
        <row r="141">
          <cell r="C141">
            <v>1.4816666666666667</v>
          </cell>
          <cell r="J141">
            <v>1</v>
          </cell>
          <cell r="T141">
            <v>2</v>
          </cell>
          <cell r="U141">
            <v>172.17499999999998</v>
          </cell>
          <cell r="X141">
            <v>87</v>
          </cell>
          <cell r="Y141">
            <v>185.32799999999997</v>
          </cell>
          <cell r="AB141">
            <v>93</v>
          </cell>
          <cell r="AC141">
            <v>12.01121281464531</v>
          </cell>
          <cell r="AH141">
            <v>166.37666666666667</v>
          </cell>
          <cell r="AM141">
            <v>210.09221667326662</v>
          </cell>
          <cell r="AN141">
            <v>1.8</v>
          </cell>
          <cell r="AO141">
            <v>159.79092232367339</v>
          </cell>
          <cell r="AQ141">
            <v>168.66802399999997</v>
          </cell>
          <cell r="AR141">
            <v>185.40299863163656</v>
          </cell>
          <cell r="AU141">
            <v>182.89616087100001</v>
          </cell>
          <cell r="AY141">
            <v>5.1336200198833133</v>
          </cell>
          <cell r="AZ141">
            <v>1.1824744140000001E-2</v>
          </cell>
          <cell r="BA141">
            <v>1.923522414E-2</v>
          </cell>
          <cell r="BB141">
            <v>2.3299999999999998E-2</v>
          </cell>
          <cell r="BD141">
            <v>163.71055517241382</v>
          </cell>
          <cell r="BE141">
            <v>134.62564591705245</v>
          </cell>
          <cell r="BF141">
            <v>181.67869999999996</v>
          </cell>
          <cell r="BI141">
            <v>0</v>
          </cell>
          <cell r="BJ141">
            <v>331.22533333333331</v>
          </cell>
          <cell r="BK141">
            <v>166.48144170921387</v>
          </cell>
          <cell r="BM141">
            <v>257.18333333333334</v>
          </cell>
          <cell r="BO141">
            <v>190.93418890652762</v>
          </cell>
          <cell r="BQ141">
            <v>373.27466666666669</v>
          </cell>
          <cell r="BR141">
            <v>364.80498333333338</v>
          </cell>
          <cell r="BS141">
            <v>192.0781909763808</v>
          </cell>
          <cell r="BT141">
            <v>650.35699999999997</v>
          </cell>
          <cell r="BX141">
            <v>199.25577841990045</v>
          </cell>
          <cell r="BY141">
            <v>179.31020777467688</v>
          </cell>
          <cell r="BZ141">
            <v>161.73969871580417</v>
          </cell>
          <cell r="CC141">
            <v>198.44674887099279</v>
          </cell>
          <cell r="CO141">
            <v>193.90968490932141</v>
          </cell>
          <cell r="CP141">
            <v>301.22418545191471</v>
          </cell>
          <cell r="CQ141">
            <v>232.75138945191466</v>
          </cell>
          <cell r="CR141">
            <v>590.25137904676376</v>
          </cell>
          <cell r="CS141">
            <v>1282.1797440833332</v>
          </cell>
          <cell r="CT141">
            <v>1.8</v>
          </cell>
        </row>
        <row r="142">
          <cell r="C142">
            <v>1.3733333333333333</v>
          </cell>
          <cell r="J142">
            <v>1</v>
          </cell>
          <cell r="T142">
            <v>2</v>
          </cell>
          <cell r="U142">
            <v>210.98833333333332</v>
          </cell>
          <cell r="X142">
            <v>87</v>
          </cell>
          <cell r="Y142">
            <v>229.31999999999996</v>
          </cell>
          <cell r="AB142">
            <v>93</v>
          </cell>
          <cell r="AC142">
            <v>7.8</v>
          </cell>
          <cell r="AH142">
            <v>188.26833333333332</v>
          </cell>
          <cell r="AM142">
            <v>230.25031848626659</v>
          </cell>
          <cell r="AN142">
            <v>1.8</v>
          </cell>
          <cell r="AO142">
            <v>171.32856953817654</v>
          </cell>
          <cell r="AQ142">
            <v>168.15243199999998</v>
          </cell>
          <cell r="AR142">
            <v>176.18247331691296</v>
          </cell>
          <cell r="AU142">
            <v>180.79559565000002</v>
          </cell>
          <cell r="AY142">
            <v>5.4924321753092178</v>
          </cell>
          <cell r="AZ142">
            <v>1.197480636E-2</v>
          </cell>
          <cell r="BA142">
            <v>1.9385286360000004E-2</v>
          </cell>
          <cell r="BB142">
            <v>2.4199999999999999E-2</v>
          </cell>
          <cell r="BD142">
            <v>172.63031609195403</v>
          </cell>
          <cell r="BE142">
            <v>152.85685239860342</v>
          </cell>
          <cell r="BF142">
            <v>193.85315333333332</v>
          </cell>
          <cell r="BI142">
            <v>0</v>
          </cell>
          <cell r="BJ142">
            <v>313.46686666666659</v>
          </cell>
          <cell r="BK142">
            <v>205.36063152531233</v>
          </cell>
          <cell r="BM142">
            <v>261.84999999999997</v>
          </cell>
          <cell r="BO142">
            <v>239.54063950361603</v>
          </cell>
          <cell r="BQ142">
            <v>370.23166666666663</v>
          </cell>
          <cell r="BR142">
            <v>363.08061666666663</v>
          </cell>
          <cell r="BS142">
            <v>241.62455340236684</v>
          </cell>
          <cell r="BT142">
            <v>793.65599999999995</v>
          </cell>
          <cell r="BX142">
            <v>229.11842156476004</v>
          </cell>
          <cell r="BY142">
            <v>221.4822445825115</v>
          </cell>
          <cell r="BZ142">
            <v>211.42894999999999</v>
          </cell>
          <cell r="CC142">
            <v>250.32206337935568</v>
          </cell>
          <cell r="CO142">
            <v>244.2203901084813</v>
          </cell>
          <cell r="CP142">
            <v>295.51284820333626</v>
          </cell>
          <cell r="CQ142">
            <v>239.46847753666961</v>
          </cell>
          <cell r="CR142">
            <v>733.24849225431092</v>
          </cell>
          <cell r="CS142">
            <v>1803.8928225833333</v>
          </cell>
          <cell r="CT142">
            <v>1.8</v>
          </cell>
        </row>
        <row r="143">
          <cell r="C143">
            <v>1.4316666666666666</v>
          </cell>
          <cell r="J143">
            <v>1</v>
          </cell>
          <cell r="T143">
            <v>2</v>
          </cell>
          <cell r="U143">
            <v>176.1983333333333</v>
          </cell>
          <cell r="X143">
            <v>87</v>
          </cell>
          <cell r="Y143">
            <v>190.94399999999999</v>
          </cell>
          <cell r="AB143">
            <v>93</v>
          </cell>
          <cell r="AC143">
            <v>8.9746031746031747</v>
          </cell>
          <cell r="AH143">
            <v>164.24666666666664</v>
          </cell>
          <cell r="AM143">
            <v>210.54017449133326</v>
          </cell>
          <cell r="AN143">
            <v>1.8</v>
          </cell>
          <cell r="AO143">
            <v>155.8753473600635</v>
          </cell>
          <cell r="AQ143">
            <v>162.25697599999998</v>
          </cell>
          <cell r="AR143">
            <v>164.45960030103996</v>
          </cell>
          <cell r="AU143">
            <v>168.47835255599998</v>
          </cell>
          <cell r="AY143">
            <v>5.1415936233372221</v>
          </cell>
          <cell r="AZ143">
            <v>1.1828078856000001E-2</v>
          </cell>
          <cell r="BA143">
            <v>1.9238558855999999E-2</v>
          </cell>
          <cell r="BB143">
            <v>2.3319999999999997E-2</v>
          </cell>
          <cell r="BD143">
            <v>159.37737586206899</v>
          </cell>
          <cell r="BE143">
            <v>131.05811456827541</v>
          </cell>
          <cell r="BF143">
            <v>152.53505999999996</v>
          </cell>
          <cell r="BI143">
            <v>0</v>
          </cell>
          <cell r="BJ143">
            <v>256.20080000000002</v>
          </cell>
          <cell r="BK143">
            <v>171.21029722704225</v>
          </cell>
          <cell r="BM143">
            <v>214.02500000000001</v>
          </cell>
          <cell r="BO143">
            <v>198.58741477533022</v>
          </cell>
          <cell r="BQ143">
            <v>273.86999999999995</v>
          </cell>
          <cell r="BR143">
            <v>249.98244999999997</v>
          </cell>
          <cell r="BS143">
            <v>200.09913247825784</v>
          </cell>
          <cell r="BT143">
            <v>881.8399999999998</v>
          </cell>
          <cell r="BX143">
            <v>196.38931833049423</v>
          </cell>
          <cell r="BY143">
            <v>184.55376676189837</v>
          </cell>
          <cell r="BZ143">
            <v>169.82450997200633</v>
          </cell>
          <cell r="CC143">
            <v>207.12958470612179</v>
          </cell>
          <cell r="CO143">
            <v>202.17786005853318</v>
          </cell>
          <cell r="CP143">
            <v>237.65453499453884</v>
          </cell>
          <cell r="CQ143">
            <v>199.10136766120556</v>
          </cell>
          <cell r="CR143">
            <v>821.72767045137607</v>
          </cell>
          <cell r="CS143">
            <v>1341.190456</v>
          </cell>
          <cell r="CT143">
            <v>1.8</v>
          </cell>
        </row>
        <row r="144">
          <cell r="C144">
            <v>1.4236666666666666</v>
          </cell>
          <cell r="J144">
            <v>1</v>
          </cell>
          <cell r="T144">
            <v>2</v>
          </cell>
          <cell r="U144">
            <v>163.29999999999998</v>
          </cell>
          <cell r="X144">
            <v>87</v>
          </cell>
          <cell r="Y144">
            <v>177.489</v>
          </cell>
          <cell r="AB144">
            <v>93</v>
          </cell>
          <cell r="AC144">
            <v>13.227272727272727</v>
          </cell>
          <cell r="AH144">
            <v>155.96333333333331</v>
          </cell>
          <cell r="AM144">
            <v>259.36757666059992</v>
          </cell>
          <cell r="AN144">
            <v>1.8</v>
          </cell>
          <cell r="AO144">
            <v>161.48471615720521</v>
          </cell>
          <cell r="AQ144">
            <v>168.48227199999997</v>
          </cell>
          <cell r="AR144">
            <v>167.95745703338807</v>
          </cell>
          <cell r="AU144">
            <v>176.03623188900005</v>
          </cell>
          <cell r="AY144">
            <v>6.010716399813302</v>
          </cell>
          <cell r="AZ144">
            <v>1.2191562900000001E-2</v>
          </cell>
          <cell r="BA144">
            <v>1.9602042900000002E-2</v>
          </cell>
          <cell r="BB144">
            <v>2.5499999999999998E-2</v>
          </cell>
          <cell r="BD144">
            <v>151.82598735632183</v>
          </cell>
          <cell r="BE144">
            <v>123.82239734608648</v>
          </cell>
          <cell r="BF144">
            <v>133.21019999999999</v>
          </cell>
          <cell r="BI144">
            <v>0</v>
          </cell>
          <cell r="BJ144">
            <v>221.57178999999996</v>
          </cell>
          <cell r="BK144">
            <v>162.03346600055559</v>
          </cell>
          <cell r="BM144">
            <v>193.67777777777778</v>
          </cell>
          <cell r="BO144">
            <v>187.93309019915873</v>
          </cell>
          <cell r="BQ144">
            <v>238.36833333333334</v>
          </cell>
          <cell r="BR144">
            <v>244.57267222222228</v>
          </cell>
          <cell r="BS144">
            <v>189.20391207603174</v>
          </cell>
          <cell r="BT144">
            <v>903.88599999999997</v>
          </cell>
          <cell r="BX144">
            <v>188.91612257142859</v>
          </cell>
          <cell r="BY144">
            <v>174.60099154238094</v>
          </cell>
          <cell r="BZ144">
            <v>158.89140309714284</v>
          </cell>
          <cell r="CC144">
            <v>195.91232330031744</v>
          </cell>
          <cell r="CO144">
            <v>191.20486616182538</v>
          </cell>
          <cell r="CP144">
            <v>196.55306847390818</v>
          </cell>
          <cell r="CQ144">
            <v>174.83608880724151</v>
          </cell>
          <cell r="CR144">
            <v>843.04243355410142</v>
          </cell>
          <cell r="CS144">
            <v>1161.4197783777788</v>
          </cell>
          <cell r="CT144">
            <v>1.8</v>
          </cell>
        </row>
        <row r="145">
          <cell r="C145">
            <v>1.468</v>
          </cell>
          <cell r="J145">
            <v>1.0182508400811705</v>
          </cell>
          <cell r="T145">
            <v>2</v>
          </cell>
          <cell r="U145">
            <v>188.14999999999998</v>
          </cell>
          <cell r="X145">
            <v>87</v>
          </cell>
          <cell r="Y145">
            <v>201.12300000000002</v>
          </cell>
          <cell r="AB145">
            <v>93</v>
          </cell>
          <cell r="AC145">
            <v>11.527380952380954</v>
          </cell>
          <cell r="AH145">
            <v>179.27500000000001</v>
          </cell>
          <cell r="AM145">
            <v>287.14096138073324</v>
          </cell>
          <cell r="AN145">
            <v>1.8</v>
          </cell>
          <cell r="AO145">
            <v>182.07059250131897</v>
          </cell>
          <cell r="AQ145">
            <v>192.28809166666665</v>
          </cell>
          <cell r="AR145">
            <v>202.08652543904623</v>
          </cell>
          <cell r="AU145">
            <v>207.88708783165586</v>
          </cell>
          <cell r="AY145">
            <v>6.3879442300091354</v>
          </cell>
          <cell r="AZ145">
            <v>1.2634503311559901E-2</v>
          </cell>
          <cell r="BA145">
            <v>2.0044983311559902E-2</v>
          </cell>
          <cell r="BB145">
            <v>2.674E-2</v>
          </cell>
          <cell r="BD145">
            <v>185.89592643678159</v>
          </cell>
          <cell r="BE145">
            <v>150.98707849652979</v>
          </cell>
          <cell r="BF145">
            <v>170.3172666666666</v>
          </cell>
          <cell r="BI145">
            <v>0</v>
          </cell>
          <cell r="BJ145">
            <v>268.55191333333335</v>
          </cell>
          <cell r="BK145">
            <v>179.50495465175985</v>
          </cell>
          <cell r="BM145">
            <v>216.39166666666665</v>
          </cell>
          <cell r="BO145">
            <v>204.21629692496836</v>
          </cell>
          <cell r="BQ145">
            <v>271.84133333333335</v>
          </cell>
          <cell r="BR145">
            <v>265.14673333333332</v>
          </cell>
          <cell r="BS145">
            <v>205.42529263236005</v>
          </cell>
          <cell r="BT145">
            <v>903.88599999999997</v>
          </cell>
          <cell r="BX145">
            <v>216.90053112488854</v>
          </cell>
          <cell r="BY145">
            <v>193.31080890871496</v>
          </cell>
          <cell r="BZ145">
            <v>175.08972370064785</v>
          </cell>
          <cell r="CC145">
            <v>211.8545422458362</v>
          </cell>
          <cell r="CO145">
            <v>207.20634566190142</v>
          </cell>
          <cell r="CP145">
            <v>244.55912747344959</v>
          </cell>
          <cell r="CQ145">
            <v>192.95494080678301</v>
          </cell>
          <cell r="CR145">
            <v>842.1740642270521</v>
          </cell>
          <cell r="CS145">
            <v>799.13932521200002</v>
          </cell>
          <cell r="CT145">
            <v>1.8</v>
          </cell>
        </row>
        <row r="146">
          <cell r="C146">
            <v>1.522</v>
          </cell>
          <cell r="J146">
            <v>1.0182508400811705</v>
          </cell>
          <cell r="T146">
            <v>2</v>
          </cell>
          <cell r="U146">
            <v>219.15333333333334</v>
          </cell>
          <cell r="X146">
            <v>87</v>
          </cell>
          <cell r="Y146">
            <v>232.24499999999998</v>
          </cell>
          <cell r="AB146">
            <v>93</v>
          </cell>
          <cell r="AC146">
            <v>7.8</v>
          </cell>
          <cell r="AH146">
            <v>199.27333333333331</v>
          </cell>
          <cell r="AM146">
            <v>317.15413519119994</v>
          </cell>
          <cell r="AN146">
            <v>1.8</v>
          </cell>
          <cell r="AO146">
            <v>189.53920979774489</v>
          </cell>
          <cell r="AQ146">
            <v>182.5794083333333</v>
          </cell>
          <cell r="AR146">
            <v>183.99303371209157</v>
          </cell>
          <cell r="AU146">
            <v>193.17738136728894</v>
          </cell>
          <cell r="AY146">
            <v>6.9221756614210372</v>
          </cell>
          <cell r="AZ146">
            <v>1.2857929283559902E-2</v>
          </cell>
          <cell r="BA146">
            <v>2.0268409283559902E-2</v>
          </cell>
          <cell r="BB146">
            <v>2.8079999999999997E-2</v>
          </cell>
          <cell r="BD146">
            <v>201.20142528735633</v>
          </cell>
          <cell r="BE146">
            <v>180.05641313203452</v>
          </cell>
          <cell r="BF146">
            <v>190.87207999999998</v>
          </cell>
          <cell r="BI146">
            <v>0</v>
          </cell>
          <cell r="BJ146">
            <v>284.68418333333335</v>
          </cell>
          <cell r="BK146">
            <v>206.95376609262533</v>
          </cell>
          <cell r="BM146">
            <v>241.38333333333333</v>
          </cell>
          <cell r="BO146">
            <v>234.03584565722312</v>
          </cell>
          <cell r="BQ146">
            <v>252.56899999999999</v>
          </cell>
          <cell r="BR146">
            <v>243.99788333333333</v>
          </cell>
          <cell r="BS146">
            <v>236.06919401688057</v>
          </cell>
          <cell r="BT146">
            <v>760.58699999999999</v>
          </cell>
          <cell r="BX146">
            <v>239.24746250672408</v>
          </cell>
          <cell r="BY146">
            <v>223.09863106406411</v>
          </cell>
          <cell r="BZ146">
            <v>205.86792999999997</v>
          </cell>
          <cell r="CC146">
            <v>242.87165504444269</v>
          </cell>
          <cell r="CO146">
            <v>237.8137375666214</v>
          </cell>
          <cell r="CP146">
            <v>253.1112468292699</v>
          </cell>
          <cell r="CQ146">
            <v>216.23446749593657</v>
          </cell>
          <cell r="CR146">
            <v>698.42558833606688</v>
          </cell>
          <cell r="CS146">
            <v>417.49557385000003</v>
          </cell>
          <cell r="CT146">
            <v>1.8</v>
          </cell>
        </row>
        <row r="147">
          <cell r="C147">
            <v>1.4969999999999999</v>
          </cell>
          <cell r="J147">
            <v>1.0182508400811705</v>
          </cell>
          <cell r="T147">
            <v>2</v>
          </cell>
          <cell r="U147">
            <v>208.50333333333333</v>
          </cell>
          <cell r="X147">
            <v>87</v>
          </cell>
          <cell r="Y147">
            <v>220.66200000000001</v>
          </cell>
          <cell r="AB147">
            <v>93</v>
          </cell>
          <cell r="AC147">
            <v>8.9158730158730162</v>
          </cell>
          <cell r="AH147">
            <v>197.38</v>
          </cell>
          <cell r="AM147">
            <v>308.19497882986661</v>
          </cell>
          <cell r="AN147">
            <v>1.8</v>
          </cell>
          <cell r="AO147">
            <v>196.67761663593342</v>
          </cell>
          <cell r="AQ147">
            <v>209.57066212121208</v>
          </cell>
          <cell r="AR147">
            <v>209.90536215389588</v>
          </cell>
          <cell r="AU147">
            <v>218.56914623039776</v>
          </cell>
          <cell r="AY147">
            <v>6.7627035923428567</v>
          </cell>
          <cell r="AZ147">
            <v>1.2791234963559902E-2</v>
          </cell>
          <cell r="BA147">
            <v>2.0201714963559905E-2</v>
          </cell>
          <cell r="BB147">
            <v>2.768E-2</v>
          </cell>
          <cell r="BD147">
            <v>197.27368965517243</v>
          </cell>
          <cell r="BE147">
            <v>172.94467352560727</v>
          </cell>
          <cell r="BF147">
            <v>193.58214666666663</v>
          </cell>
          <cell r="BI147">
            <v>0</v>
          </cell>
          <cell r="BJ147">
            <v>317.20811666666663</v>
          </cell>
          <cell r="BK147">
            <v>195.3213356592936</v>
          </cell>
          <cell r="BM147">
            <v>237.78333333333333</v>
          </cell>
          <cell r="BO147">
            <v>219.82904878384929</v>
          </cell>
          <cell r="BQ147">
            <v>230.2536666666667</v>
          </cell>
          <cell r="BR147">
            <v>233.70239999999998</v>
          </cell>
          <cell r="BS147">
            <v>221.2797414028355</v>
          </cell>
          <cell r="BT147">
            <v>485.01199999999989</v>
          </cell>
          <cell r="BX147">
            <v>235.72834237693061</v>
          </cell>
          <cell r="BY147">
            <v>210.37016516916114</v>
          </cell>
          <cell r="BZ147">
            <v>190.97873262402788</v>
          </cell>
          <cell r="CC147">
            <v>227.58447724449874</v>
          </cell>
          <cell r="CO147">
            <v>222.90175423866296</v>
          </cell>
          <cell r="CP147">
            <v>273.03118931011954</v>
          </cell>
          <cell r="CQ147">
            <v>213.66356677678627</v>
          </cell>
          <cell r="CR147">
            <v>422.98476024382347</v>
          </cell>
          <cell r="CS147">
            <v>417.77065416399984</v>
          </cell>
          <cell r="CT147">
            <v>1.8</v>
          </cell>
        </row>
        <row r="148">
          <cell r="C148">
            <v>1.5313333333333334</v>
          </cell>
          <cell r="J148">
            <v>1.0182508400811705</v>
          </cell>
          <cell r="T148">
            <v>2</v>
          </cell>
          <cell r="U148">
            <v>228.85666666666665</v>
          </cell>
          <cell r="X148">
            <v>87</v>
          </cell>
          <cell r="Y148">
            <v>237.27599999999998</v>
          </cell>
          <cell r="AB148">
            <v>93</v>
          </cell>
          <cell r="AC148">
            <v>13.152173913043478</v>
          </cell>
          <cell r="AH148">
            <v>222.23000000000002</v>
          </cell>
          <cell r="AM148">
            <v>376.28456717599994</v>
          </cell>
          <cell r="AN148">
            <v>1.8</v>
          </cell>
          <cell r="AO148">
            <v>234.88646037310511</v>
          </cell>
          <cell r="AQ148">
            <v>295.24417734553776</v>
          </cell>
          <cell r="AR148">
            <v>259.7641020740823</v>
          </cell>
          <cell r="AU148">
            <v>277.59949923067182</v>
          </cell>
          <cell r="AY148">
            <v>7.9746913173370215</v>
          </cell>
          <cell r="AZ148">
            <v>1.3298111795559902E-2</v>
          </cell>
          <cell r="BA148">
            <v>2.0708591795559905E-2</v>
          </cell>
          <cell r="BB148">
            <v>3.0719999999999997E-2</v>
          </cell>
          <cell r="BD148">
            <v>231.29294827586205</v>
          </cell>
          <cell r="BE148">
            <v>210.29774879178277</v>
          </cell>
          <cell r="BF148">
            <v>204.33902666666663</v>
          </cell>
          <cell r="BI148">
            <v>0</v>
          </cell>
          <cell r="BJ148">
            <v>318.55496666666664</v>
          </cell>
          <cell r="BK148">
            <v>210.10596864547975</v>
          </cell>
          <cell r="BM148">
            <v>253.17499999999995</v>
          </cell>
          <cell r="BO148">
            <v>229.44356330524644</v>
          </cell>
          <cell r="BQ148">
            <v>251.55466666666669</v>
          </cell>
          <cell r="BR148">
            <v>261.79943333333335</v>
          </cell>
          <cell r="BS148">
            <v>230.57910456665059</v>
          </cell>
          <cell r="BT148">
            <v>418.87399999999997</v>
          </cell>
          <cell r="BX148">
            <v>268.41803416175526</v>
          </cell>
          <cell r="BY148">
            <v>226.05973477001385</v>
          </cell>
          <cell r="BZ148">
            <v>200.21201408374861</v>
          </cell>
          <cell r="CC148">
            <v>235.6185769944253</v>
          </cell>
          <cell r="CO148">
            <v>231.57123190525468</v>
          </cell>
          <cell r="CP148">
            <v>270.25205312232879</v>
          </cell>
          <cell r="CQ148">
            <v>225.13079512232878</v>
          </cell>
          <cell r="CR148">
            <v>355.82705374487176</v>
          </cell>
          <cell r="CS148">
            <v>416.00000000000006</v>
          </cell>
          <cell r="CT148">
            <v>1.8</v>
          </cell>
        </row>
        <row r="149">
          <cell r="C149">
            <v>1.6576666666666666</v>
          </cell>
          <cell r="J149">
            <v>1.0356851020596309</v>
          </cell>
          <cell r="T149">
            <v>2</v>
          </cell>
          <cell r="U149">
            <v>225.42499999999995</v>
          </cell>
          <cell r="X149">
            <v>87</v>
          </cell>
          <cell r="Y149">
            <v>233.18099999999995</v>
          </cell>
          <cell r="AB149">
            <v>93</v>
          </cell>
          <cell r="AC149">
            <v>11.766228070175439</v>
          </cell>
          <cell r="AH149">
            <v>217.49666666666667</v>
          </cell>
          <cell r="AM149">
            <v>378.94671649479614</v>
          </cell>
          <cell r="AN149">
            <v>1.8</v>
          </cell>
          <cell r="AO149">
            <v>220.95360744783025</v>
          </cell>
          <cell r="AQ149">
            <v>216.44296411483251</v>
          </cell>
          <cell r="AR149">
            <v>225.50740543888458</v>
          </cell>
          <cell r="AU149">
            <v>228.56124043338517</v>
          </cell>
          <cell r="AY149">
            <v>8.0844426173711152</v>
          </cell>
          <cell r="AZ149">
            <v>1.3398815844428362E-2</v>
          </cell>
          <cell r="BA149">
            <v>2.0809295844428363E-2</v>
          </cell>
          <cell r="BB149">
            <v>3.083885714285714E-2</v>
          </cell>
          <cell r="BD149">
            <v>223.73198749827591</v>
          </cell>
          <cell r="BE149">
            <v>210.20231747454287</v>
          </cell>
          <cell r="BF149">
            <v>215.03336666666664</v>
          </cell>
          <cell r="BI149">
            <v>0</v>
          </cell>
          <cell r="BJ149">
            <v>330.00817999999998</v>
          </cell>
          <cell r="BK149">
            <v>208.87288614795671</v>
          </cell>
          <cell r="BM149">
            <v>258.25</v>
          </cell>
          <cell r="BO149">
            <v>227.96107682235035</v>
          </cell>
          <cell r="BQ149">
            <v>281.98466666666667</v>
          </cell>
          <cell r="BR149">
            <v>276.40583333333336</v>
          </cell>
          <cell r="BS149">
            <v>229.51531763947614</v>
          </cell>
          <cell r="BT149">
            <v>451.94299999999998</v>
          </cell>
          <cell r="BX149">
            <v>258.87547720430729</v>
          </cell>
          <cell r="BY149">
            <v>224.89293530825989</v>
          </cell>
          <cell r="BZ149">
            <v>199.22810312817424</v>
          </cell>
          <cell r="CC149">
            <v>234.3355249894698</v>
          </cell>
          <cell r="CO149">
            <v>230.39251687138594</v>
          </cell>
          <cell r="CP149">
            <v>299.13232885509257</v>
          </cell>
          <cell r="CQ149">
            <v>232.80486065509254</v>
          </cell>
          <cell r="CR149">
            <v>388.37658517034805</v>
          </cell>
          <cell r="CS149">
            <v>477.03594334693912</v>
          </cell>
          <cell r="CT149">
            <v>1.8</v>
          </cell>
        </row>
        <row r="150">
          <cell r="C150">
            <v>1.7140000000000002</v>
          </cell>
          <cell r="J150">
            <v>1.0356851020596309</v>
          </cell>
          <cell r="T150">
            <v>2</v>
          </cell>
          <cell r="U150">
            <v>206.37333333333333</v>
          </cell>
          <cell r="X150">
            <v>87</v>
          </cell>
          <cell r="Y150">
            <v>219.375</v>
          </cell>
          <cell r="AB150">
            <v>93</v>
          </cell>
          <cell r="AC150">
            <v>8</v>
          </cell>
          <cell r="AH150">
            <v>187.79499999999996</v>
          </cell>
          <cell r="AM150">
            <v>293.64914853750184</v>
          </cell>
          <cell r="AN150">
            <v>1.8</v>
          </cell>
          <cell r="AO150">
            <v>176.99090805978457</v>
          </cell>
          <cell r="AQ150">
            <v>181.56793939393935</v>
          </cell>
          <cell r="AR150">
            <v>179.39004507454322</v>
          </cell>
          <cell r="AU150">
            <v>190.608756705763</v>
          </cell>
          <cell r="AY150">
            <v>6.5730326727178463</v>
          </cell>
          <cell r="AZ150">
            <v>1.2763838279228362E-2</v>
          </cell>
          <cell r="BA150">
            <v>2.0174318279228363E-2</v>
          </cell>
          <cell r="BB150">
            <v>2.7030571428571432E-2</v>
          </cell>
          <cell r="BD150">
            <v>185.23708045977014</v>
          </cell>
          <cell r="BE150">
            <v>167.4113395361384</v>
          </cell>
          <cell r="BF150">
            <v>188.28709333333327</v>
          </cell>
          <cell r="BI150">
            <v>0</v>
          </cell>
          <cell r="BJ150">
            <v>277.6506333333333</v>
          </cell>
          <cell r="BK150">
            <v>195.51518450133585</v>
          </cell>
          <cell r="BM150">
            <v>255.27499999999995</v>
          </cell>
          <cell r="BO150">
            <v>221.82749069203203</v>
          </cell>
          <cell r="BQ150">
            <v>261.69800000000004</v>
          </cell>
          <cell r="BR150">
            <v>273.31211666666667</v>
          </cell>
          <cell r="BS150">
            <v>223.67449478712874</v>
          </cell>
          <cell r="BT150">
            <v>473.98900000000009</v>
          </cell>
          <cell r="BX150">
            <v>226.73272726701245</v>
          </cell>
          <cell r="BY150">
            <v>210.74720836932261</v>
          </cell>
          <cell r="BZ150">
            <v>193.44670551768027</v>
          </cell>
          <cell r="CC150">
            <v>230.3237459035046</v>
          </cell>
          <cell r="CO150">
            <v>225.42623050962592</v>
          </cell>
          <cell r="CP150">
            <v>263.48993169033128</v>
          </cell>
          <cell r="CQ150">
            <v>235.53685269033122</v>
          </cell>
          <cell r="CR150">
            <v>411.83139020179465</v>
          </cell>
          <cell r="CS150">
            <v>488.82639999999969</v>
          </cell>
          <cell r="CT150">
            <v>1.8</v>
          </cell>
        </row>
        <row r="151">
          <cell r="C151">
            <v>1.806</v>
          </cell>
          <cell r="J151">
            <v>1.0356851020596309</v>
          </cell>
          <cell r="T151">
            <v>2</v>
          </cell>
          <cell r="U151">
            <v>213.11833333333334</v>
          </cell>
          <cell r="X151">
            <v>87</v>
          </cell>
          <cell r="Y151">
            <v>230.84099999999998</v>
          </cell>
          <cell r="AB151">
            <v>93</v>
          </cell>
          <cell r="AC151">
            <v>9.1666666666666661</v>
          </cell>
          <cell r="AH151">
            <v>192.17333333333332</v>
          </cell>
          <cell r="AM151">
            <v>322.61282117421234</v>
          </cell>
          <cell r="AN151">
            <v>1.8</v>
          </cell>
          <cell r="AO151">
            <v>181.95373172546655</v>
          </cell>
          <cell r="AQ151">
            <v>191.95552272727267</v>
          </cell>
          <cell r="AR151">
            <v>194.41699304133877</v>
          </cell>
          <cell r="AU151">
            <v>200.66093759334419</v>
          </cell>
          <cell r="AY151">
            <v>7.0862475732730799</v>
          </cell>
          <cell r="AZ151">
            <v>1.2979451488028362E-2</v>
          </cell>
          <cell r="BA151">
            <v>2.0389931488028364E-2</v>
          </cell>
          <cell r="BB151">
            <v>2.8323714285714285E-2</v>
          </cell>
          <cell r="BD151">
            <v>196.55149310344825</v>
          </cell>
          <cell r="BE151">
            <v>158.97894455091964</v>
          </cell>
          <cell r="BF151">
            <v>181.42853999999997</v>
          </cell>
          <cell r="BI151">
            <v>0</v>
          </cell>
          <cell r="BJ151">
            <v>282.05034333333333</v>
          </cell>
          <cell r="BK151">
            <v>207.23903706455084</v>
          </cell>
          <cell r="BM151">
            <v>254.14999999999998</v>
          </cell>
          <cell r="BO151">
            <v>240.30734115056444</v>
          </cell>
          <cell r="BQ151">
            <v>274.88433333333336</v>
          </cell>
          <cell r="BR151">
            <v>271.58775000000003</v>
          </cell>
          <cell r="BS151">
            <v>242.19773250134003</v>
          </cell>
          <cell r="BT151">
            <v>496.03500000000003</v>
          </cell>
          <cell r="BX151">
            <v>236.63105742774891</v>
          </cell>
          <cell r="BY151">
            <v>223.41268702057619</v>
          </cell>
          <cell r="BZ151">
            <v>211.96515334740869</v>
          </cell>
          <cell r="CC151">
            <v>250.66699058651639</v>
          </cell>
          <cell r="CO151">
            <v>244.69227945778326</v>
          </cell>
          <cell r="CP151">
            <v>237.87013592178468</v>
          </cell>
          <cell r="CQ151">
            <v>237.21709985511802</v>
          </cell>
          <cell r="CR151">
            <v>433.42120571542142</v>
          </cell>
          <cell r="CS151">
            <v>478.03076666666669</v>
          </cell>
          <cell r="CT151">
            <v>1.8</v>
          </cell>
        </row>
        <row r="152">
          <cell r="C152">
            <v>1.7553333333333334</v>
          </cell>
          <cell r="J152">
            <v>1.0356851020596309</v>
          </cell>
          <cell r="T152">
            <v>2</v>
          </cell>
          <cell r="U152">
            <v>186.49333333333331</v>
          </cell>
          <cell r="X152">
            <v>87</v>
          </cell>
          <cell r="Y152">
            <v>193.28399999999999</v>
          </cell>
          <cell r="AB152">
            <v>93</v>
          </cell>
          <cell r="AC152">
            <v>13.181159420289854</v>
          </cell>
          <cell r="AH152">
            <v>179.98499999999999</v>
          </cell>
          <cell r="AM152">
            <v>403.53320130925516</v>
          </cell>
          <cell r="AN152">
            <v>1.8</v>
          </cell>
          <cell r="AO152">
            <v>184.92670097538314</v>
          </cell>
          <cell r="AQ152">
            <v>189.80269049187527</v>
          </cell>
          <cell r="AR152">
            <v>197.03153454425083</v>
          </cell>
          <cell r="AU152">
            <v>197.66226498316041</v>
          </cell>
          <cell r="AY152">
            <v>8.520096980591001</v>
          </cell>
          <cell r="AZ152">
            <v>1.3581844114028361E-2</v>
          </cell>
          <cell r="BA152">
            <v>2.0992324114028359E-2</v>
          </cell>
          <cell r="BB152">
            <v>3.1936571428571432E-2</v>
          </cell>
          <cell r="BD152">
            <v>176.60877617736276</v>
          </cell>
          <cell r="BE152">
            <v>173.38078162113678</v>
          </cell>
          <cell r="BF152">
            <v>179.86503999999999</v>
          </cell>
          <cell r="BI152">
            <v>0</v>
          </cell>
          <cell r="BJ152">
            <v>313.03787000000005</v>
          </cell>
          <cell r="BK152">
            <v>173.3652369864441</v>
          </cell>
          <cell r="BM152">
            <v>227.67500000000004</v>
          </cell>
          <cell r="BO152">
            <v>189.4592326999998</v>
          </cell>
          <cell r="BQ152">
            <v>230.25366666666665</v>
          </cell>
          <cell r="BR152">
            <v>221.32753333333335</v>
          </cell>
          <cell r="BS152">
            <v>190.62064716893931</v>
          </cell>
          <cell r="BT152">
            <v>473.98900000000009</v>
          </cell>
          <cell r="BX152">
            <v>217.07489430499297</v>
          </cell>
          <cell r="BY152">
            <v>186.61576223474628</v>
          </cell>
          <cell r="BZ152">
            <v>160.28646779518033</v>
          </cell>
          <cell r="CC152">
            <v>194.73534850965362</v>
          </cell>
          <cell r="CO152">
            <v>191.4069391230787</v>
          </cell>
          <cell r="CP152">
            <v>263.91327034660327</v>
          </cell>
          <cell r="CQ152">
            <v>208.01553054660329</v>
          </cell>
          <cell r="CR152">
            <v>410.06032101940474</v>
          </cell>
          <cell r="CS152">
            <v>379.19119999999992</v>
          </cell>
          <cell r="CT152">
            <v>1.8</v>
          </cell>
        </row>
        <row r="153">
          <cell r="C153">
            <v>1.8186666666666664</v>
          </cell>
          <cell r="J153">
            <v>1.0469231025211398</v>
          </cell>
          <cell r="T153">
            <v>2</v>
          </cell>
          <cell r="U153">
            <v>159.1583333333333</v>
          </cell>
          <cell r="X153">
            <v>87</v>
          </cell>
          <cell r="Y153">
            <v>166.72499999999999</v>
          </cell>
          <cell r="AB153">
            <v>93</v>
          </cell>
          <cell r="AC153">
            <v>11.824561403508772</v>
          </cell>
          <cell r="AH153">
            <v>151.70333333333335</v>
          </cell>
          <cell r="AM153">
            <v>297.54638155468183</v>
          </cell>
          <cell r="AN153">
            <v>1.8</v>
          </cell>
          <cell r="AO153">
            <v>153.85237268529511</v>
          </cell>
          <cell r="AQ153">
            <v>151.59020394736839</v>
          </cell>
          <cell r="AR153">
            <v>162.34953739372267</v>
          </cell>
          <cell r="AU153">
            <v>161.34829710098685</v>
          </cell>
          <cell r="AY153">
            <v>6.7240696951847907</v>
          </cell>
          <cell r="AZ153">
            <v>1.2271942484467481E-2</v>
          </cell>
          <cell r="BA153">
            <v>1.9682422484467482E-2</v>
          </cell>
          <cell r="BB153">
            <v>2.7204571428571429E-2</v>
          </cell>
          <cell r="BD153">
            <v>149.26662413793102</v>
          </cell>
          <cell r="BE153">
            <v>140.83584057872716</v>
          </cell>
          <cell r="BF153">
            <v>155.82883333333334</v>
          </cell>
          <cell r="BI153">
            <v>0</v>
          </cell>
          <cell r="BJ153">
            <v>249.81573333333327</v>
          </cell>
          <cell r="BK153">
            <v>149.44923768502318</v>
          </cell>
          <cell r="BM153">
            <v>180.06879166666667</v>
          </cell>
          <cell r="BO153">
            <v>165.79511278105409</v>
          </cell>
          <cell r="BQ153">
            <v>193.73766666666668</v>
          </cell>
          <cell r="BR153">
            <v>184.35508333333337</v>
          </cell>
          <cell r="BS153">
            <v>166.88802767735766</v>
          </cell>
          <cell r="BT153">
            <v>418.87399999999997</v>
          </cell>
          <cell r="BX153">
            <v>183.00553248102452</v>
          </cell>
          <cell r="BY153">
            <v>160.93230475390581</v>
          </cell>
          <cell r="BZ153">
            <v>136.55754535411623</v>
          </cell>
          <cell r="CC153">
            <v>171.06905821732093</v>
          </cell>
          <cell r="CO153">
            <v>167.84330801238499</v>
          </cell>
          <cell r="CP153">
            <v>245.39819317403649</v>
          </cell>
          <cell r="CQ153">
            <v>157.03617957403648</v>
          </cell>
          <cell r="CR153">
            <v>345.23111769779348</v>
          </cell>
          <cell r="CS153">
            <v>295.41640000000001</v>
          </cell>
          <cell r="CT153">
            <v>1.8</v>
          </cell>
        </row>
        <row r="154">
          <cell r="C154">
            <v>1.7929999999999999</v>
          </cell>
          <cell r="J154">
            <v>1.0469231025211398</v>
          </cell>
          <cell r="T154">
            <v>2</v>
          </cell>
          <cell r="U154">
            <v>164.01</v>
          </cell>
          <cell r="X154">
            <v>87</v>
          </cell>
          <cell r="Y154">
            <v>183.45599999999999</v>
          </cell>
          <cell r="AB154">
            <v>93</v>
          </cell>
          <cell r="AC154">
            <v>8</v>
          </cell>
          <cell r="AH154">
            <v>146.14166666666665</v>
          </cell>
          <cell r="AM154">
            <v>306.69984689164409</v>
          </cell>
          <cell r="AN154">
            <v>1.8</v>
          </cell>
          <cell r="AO154">
            <v>137.64695672198647</v>
          </cell>
          <cell r="AQ154">
            <v>140.45036136363635</v>
          </cell>
          <cell r="AR154">
            <v>140.84447375541126</v>
          </cell>
          <cell r="AU154">
            <v>143.50324595227275</v>
          </cell>
          <cell r="AY154">
            <v>6.8862623446311417</v>
          </cell>
          <cell r="AZ154">
            <v>1.2340083291667482E-2</v>
          </cell>
          <cell r="BA154">
            <v>1.9750563291667481E-2</v>
          </cell>
          <cell r="BB154">
            <v>2.7613246753246751E-2</v>
          </cell>
          <cell r="BD154">
            <v>141.3984827586207</v>
          </cell>
          <cell r="BE154">
            <v>100.48353622369994</v>
          </cell>
          <cell r="BF154">
            <v>138.38017333333332</v>
          </cell>
          <cell r="BI154">
            <v>0</v>
          </cell>
          <cell r="BJ154">
            <v>227.06893333333335</v>
          </cell>
          <cell r="BK154">
            <v>165.15826706590661</v>
          </cell>
          <cell r="BM154">
            <v>191.12853333333337</v>
          </cell>
          <cell r="BO154">
            <v>198.97462213475345</v>
          </cell>
          <cell r="BQ154">
            <v>196.78066666666669</v>
          </cell>
          <cell r="BR154">
            <v>199.27592666666669</v>
          </cell>
          <cell r="BS154">
            <v>200.6470249689219</v>
          </cell>
          <cell r="BT154">
            <v>347.22449999999998</v>
          </cell>
          <cell r="BX154">
            <v>178.24746600660066</v>
          </cell>
          <cell r="BY154">
            <v>178.18823608100809</v>
          </cell>
          <cell r="BZ154">
            <v>170.40238611026101</v>
          </cell>
          <cell r="CC154">
            <v>209.35030244064407</v>
          </cell>
          <cell r="CO154">
            <v>203.49684613957643</v>
          </cell>
          <cell r="CP154">
            <v>198.0959946524512</v>
          </cell>
          <cell r="CQ154">
            <v>169.54150598578451</v>
          </cell>
          <cell r="CR154">
            <v>273.47732953312789</v>
          </cell>
          <cell r="CS154">
            <v>293.21179999999998</v>
          </cell>
          <cell r="CT154">
            <v>1.8</v>
          </cell>
        </row>
        <row r="155">
          <cell r="C155">
            <v>1.7620000000000002</v>
          </cell>
          <cell r="J155">
            <v>1.0469231025211398</v>
          </cell>
          <cell r="T155">
            <v>2</v>
          </cell>
          <cell r="U155">
            <v>141.4083333333333</v>
          </cell>
          <cell r="X155">
            <v>87</v>
          </cell>
          <cell r="Y155">
            <v>160.52399999999997</v>
          </cell>
          <cell r="AB155">
            <v>93</v>
          </cell>
          <cell r="AC155">
            <v>9.0555555555555554</v>
          </cell>
          <cell r="AH155">
            <v>131.46833333333333</v>
          </cell>
          <cell r="AM155">
            <v>274.51495030865425</v>
          </cell>
          <cell r="AN155">
            <v>1.8</v>
          </cell>
          <cell r="AO155">
            <v>127.86802981324615</v>
          </cell>
          <cell r="AQ155">
            <v>127.65212878787877</v>
          </cell>
          <cell r="AR155">
            <v>129.31015064629995</v>
          </cell>
          <cell r="AU155">
            <v>134.0985433370422</v>
          </cell>
          <cell r="AY155">
            <v>6.3159697333866731</v>
          </cell>
          <cell r="AZ155">
            <v>1.2100490443267482E-2</v>
          </cell>
          <cell r="BA155">
            <v>1.9510970443267484E-2</v>
          </cell>
          <cell r="BB155">
            <v>2.6176285714285718E-2</v>
          </cell>
          <cell r="BD155">
            <v>124.16712643678163</v>
          </cell>
          <cell r="BE155">
            <v>79.430085247299431</v>
          </cell>
          <cell r="BF155">
            <v>123.51649999999999</v>
          </cell>
          <cell r="BI155">
            <v>0</v>
          </cell>
          <cell r="BJ155">
            <v>214.90737666666669</v>
          </cell>
          <cell r="BK155">
            <v>145.50855094913487</v>
          </cell>
          <cell r="BM155">
            <v>180.29656666666665</v>
          </cell>
          <cell r="BO155">
            <v>177.83465950198877</v>
          </cell>
          <cell r="BQ155">
            <v>196.78066666666666</v>
          </cell>
          <cell r="BR155">
            <v>192.00315666666665</v>
          </cell>
          <cell r="BS155">
            <v>179.23443858872591</v>
          </cell>
          <cell r="BT155">
            <v>347.22449999999998</v>
          </cell>
          <cell r="BX155">
            <v>156.00650802686303</v>
          </cell>
          <cell r="BY155">
            <v>156.98666558143782</v>
          </cell>
          <cell r="BZ155">
            <v>148.95329242707172</v>
          </cell>
          <cell r="CC155">
            <v>187.61214494382997</v>
          </cell>
          <cell r="CO155">
            <v>182.06605785164507</v>
          </cell>
          <cell r="CP155">
            <v>192.55986081382119</v>
          </cell>
          <cell r="CQ155">
            <v>159.48997314715453</v>
          </cell>
          <cell r="CR155">
            <v>273.97071623028819</v>
          </cell>
          <cell r="CS155">
            <v>264.19390666666669</v>
          </cell>
          <cell r="CT155">
            <v>1.8</v>
          </cell>
        </row>
        <row r="156">
          <cell r="C156">
            <v>1.6633333333333333</v>
          </cell>
          <cell r="J156">
            <v>1.0469231025211398</v>
          </cell>
          <cell r="T156">
            <v>2</v>
          </cell>
          <cell r="U156">
            <v>123.77666666666666</v>
          </cell>
          <cell r="X156">
            <v>87</v>
          </cell>
          <cell r="Y156">
            <v>132.327</v>
          </cell>
          <cell r="AB156">
            <v>93</v>
          </cell>
          <cell r="AC156">
            <v>13.257575757575758</v>
          </cell>
          <cell r="AH156">
            <v>118.57</v>
          </cell>
          <cell r="AM156">
            <v>283.67248798941711</v>
          </cell>
          <cell r="AN156">
            <v>1.8</v>
          </cell>
          <cell r="AO156">
            <v>122.80689882886868</v>
          </cell>
          <cell r="AQ156">
            <v>123.94515669856456</v>
          </cell>
          <cell r="AR156">
            <v>130.35880072929186</v>
          </cell>
          <cell r="AU156">
            <v>130.22590636363637</v>
          </cell>
          <cell r="AY156">
            <v>6.4782345417593064</v>
          </cell>
          <cell r="AZ156">
            <v>1.2168661566067482E-2</v>
          </cell>
          <cell r="BA156">
            <v>1.9579141566067482E-2</v>
          </cell>
          <cell r="BB156">
            <v>2.6585142857142859E-2</v>
          </cell>
          <cell r="BD156">
            <v>390.50561264367821</v>
          </cell>
          <cell r="BE156">
            <v>101.03141967271256</v>
          </cell>
          <cell r="BF156">
            <v>120.45203999999997</v>
          </cell>
          <cell r="BI156">
            <v>0</v>
          </cell>
          <cell r="BJ156">
            <v>242.69239333333334</v>
          </cell>
          <cell r="BK156">
            <v>119.72678784303444</v>
          </cell>
          <cell r="BM156">
            <v>166.7313</v>
          </cell>
          <cell r="BO156">
            <v>136.14215102916339</v>
          </cell>
          <cell r="BQ156">
            <v>185.62300000000002</v>
          </cell>
          <cell r="BR156">
            <v>178.04085833333332</v>
          </cell>
          <cell r="BS156">
            <v>137.00620479108315</v>
          </cell>
          <cell r="BT156">
            <v>325.17849999999999</v>
          </cell>
          <cell r="BX156">
            <v>143.63516182472534</v>
          </cell>
          <cell r="BY156">
            <v>128.95624140361534</v>
          </cell>
          <cell r="BZ156">
            <v>106.65342500679519</v>
          </cell>
          <cell r="CC156">
            <v>141.25566685623457</v>
          </cell>
          <cell r="CO156">
            <v>138.17353708529654</v>
          </cell>
          <cell r="CP156">
            <v>206.8534368092277</v>
          </cell>
          <cell r="CQ156">
            <v>149.3209933092277</v>
          </cell>
          <cell r="CR156">
            <v>251.58019417492514</v>
          </cell>
          <cell r="CS156">
            <v>243.60829999999996</v>
          </cell>
          <cell r="CT156">
            <v>1.8</v>
          </cell>
        </row>
        <row r="157">
          <cell r="C157">
            <v>1.7422906754506033</v>
          </cell>
          <cell r="J157">
            <v>1.0629453111790643</v>
          </cell>
          <cell r="T157">
            <v>2</v>
          </cell>
          <cell r="U157">
            <v>124.36833333333334</v>
          </cell>
          <cell r="X157">
            <v>87</v>
          </cell>
          <cell r="Y157">
            <v>136.53899999999999</v>
          </cell>
          <cell r="AB157">
            <v>93</v>
          </cell>
          <cell r="AC157">
            <v>11.860793287566743</v>
          </cell>
          <cell r="AH157">
            <v>116.44</v>
          </cell>
          <cell r="AM157">
            <v>244.61056625400374</v>
          </cell>
          <cell r="AN157">
            <v>1.8</v>
          </cell>
          <cell r="AO157">
            <v>116.19169521400892</v>
          </cell>
          <cell r="AQ157">
            <v>118.55176773455376</v>
          </cell>
          <cell r="AR157">
            <v>126.43408226181396</v>
          </cell>
          <cell r="AU157">
            <v>127.65680517949085</v>
          </cell>
          <cell r="AY157">
            <v>5.8213535825402971</v>
          </cell>
          <cell r="AZ157">
            <v>1.1405498291747676E-2</v>
          </cell>
          <cell r="BA157">
            <v>1.8815978291747679E-2</v>
          </cell>
          <cell r="BB157">
            <v>2.4841142857142853E-2</v>
          </cell>
          <cell r="BD157">
            <v>118.38955402298852</v>
          </cell>
          <cell r="BE157">
            <v>87.689488597189097</v>
          </cell>
          <cell r="BF157">
            <v>111.80067333333329</v>
          </cell>
          <cell r="BI157">
            <v>0</v>
          </cell>
          <cell r="BJ157">
            <v>214.2588933333333</v>
          </cell>
          <cell r="BK157">
            <v>123.45681965437062</v>
          </cell>
          <cell r="BM157">
            <v>147.59819999999999</v>
          </cell>
          <cell r="BO157">
            <v>145.07291919832332</v>
          </cell>
          <cell r="BQ157">
            <v>155.19300000000001</v>
          </cell>
          <cell r="BR157">
            <v>162.74978333333334</v>
          </cell>
          <cell r="BS157">
            <v>146.05680410368265</v>
          </cell>
          <cell r="BT157">
            <v>314.15550000000002</v>
          </cell>
          <cell r="BX157">
            <v>141.83143456229104</v>
          </cell>
          <cell r="BY157">
            <v>133.05777524106716</v>
          </cell>
          <cell r="BZ157">
            <v>115.72032435432375</v>
          </cell>
          <cell r="CC157">
            <v>151.67039049873529</v>
          </cell>
          <cell r="CO157">
            <v>147.80449907594206</v>
          </cell>
          <cell r="CP157">
            <v>194.61397107979209</v>
          </cell>
          <cell r="CQ157">
            <v>131.95459061312539</v>
          </cell>
          <cell r="CR157">
            <v>240.80758307734664</v>
          </cell>
          <cell r="CS157">
            <v>211.86206000000001</v>
          </cell>
          <cell r="CT157">
            <v>1.8</v>
          </cell>
        </row>
        <row r="158">
          <cell r="C158">
            <v>1.8501054743684009</v>
          </cell>
          <cell r="J158">
            <v>1.0629453111790643</v>
          </cell>
          <cell r="T158">
            <v>2</v>
          </cell>
          <cell r="U158">
            <v>173.35833333333332</v>
          </cell>
          <cell r="X158">
            <v>87</v>
          </cell>
          <cell r="Y158">
            <v>189.423</v>
          </cell>
          <cell r="AB158">
            <v>93</v>
          </cell>
          <cell r="AC158">
            <v>8</v>
          </cell>
          <cell r="AH158">
            <v>151.82166666666666</v>
          </cell>
          <cell r="AM158">
            <v>302.08355431195707</v>
          </cell>
          <cell r="AN158">
            <v>1.8</v>
          </cell>
          <cell r="AO158">
            <v>144.58787457745379</v>
          </cell>
          <cell r="AQ158">
            <v>151.84772272727272</v>
          </cell>
          <cell r="AR158">
            <v>161.48911653480619</v>
          </cell>
          <cell r="AU158">
            <v>162.72902153352274</v>
          </cell>
          <cell r="AY158">
            <v>6.8397325091612737</v>
          </cell>
          <cell r="AZ158">
            <v>1.1833342354547678E-2</v>
          </cell>
          <cell r="BA158">
            <v>1.9243822354547677E-2</v>
          </cell>
          <cell r="BB158">
            <v>2.7407142857142856E-2</v>
          </cell>
          <cell r="BD158">
            <v>160.02355172413795</v>
          </cell>
          <cell r="BE158">
            <v>122.076935331878</v>
          </cell>
          <cell r="BF158">
            <v>146.03089999999997</v>
          </cell>
          <cell r="BI158">
            <v>0</v>
          </cell>
          <cell r="BJ158">
            <v>245.12669999999994</v>
          </cell>
          <cell r="BK158">
            <v>169.01518832923296</v>
          </cell>
          <cell r="BM158">
            <v>205.54416000000001</v>
          </cell>
          <cell r="BO158">
            <v>198.10243795327537</v>
          </cell>
          <cell r="BQ158">
            <v>217.06733333333332</v>
          </cell>
          <cell r="BR158">
            <v>219.24815000000001</v>
          </cell>
          <cell r="BS158">
            <v>199.60122303190317</v>
          </cell>
          <cell r="BT158">
            <v>347.22449999999998</v>
          </cell>
          <cell r="BX158">
            <v>191.76638415841589</v>
          </cell>
          <cell r="BY158">
            <v>182.21144182298232</v>
          </cell>
          <cell r="BZ158">
            <v>169.32450555535553</v>
          </cell>
          <cell r="CC158">
            <v>207.09530253505352</v>
          </cell>
          <cell r="CO158">
            <v>201.89990423872391</v>
          </cell>
          <cell r="CP158">
            <v>211.83277605166199</v>
          </cell>
          <cell r="CQ158">
            <v>184.46167985166201</v>
          </cell>
          <cell r="CR158">
            <v>273.0662589836034</v>
          </cell>
          <cell r="CS158">
            <v>320.62232666666665</v>
          </cell>
          <cell r="CT158">
            <v>1.8</v>
          </cell>
        </row>
        <row r="159">
          <cell r="C159">
            <v>1.8640577754287131</v>
          </cell>
          <cell r="J159">
            <v>1.0629453111790643</v>
          </cell>
          <cell r="T159">
            <v>2</v>
          </cell>
          <cell r="U159">
            <v>214.53833333333333</v>
          </cell>
          <cell r="X159">
            <v>87</v>
          </cell>
          <cell r="Y159">
            <v>229.08600000000001</v>
          </cell>
          <cell r="AB159">
            <v>93</v>
          </cell>
          <cell r="AC159">
            <v>9.0555555555555554</v>
          </cell>
          <cell r="AH159">
            <v>201.285</v>
          </cell>
          <cell r="AM159">
            <v>365.37999400477702</v>
          </cell>
          <cell r="AN159">
            <v>1.8</v>
          </cell>
          <cell r="AO159">
            <v>197.33091276858644</v>
          </cell>
          <cell r="AQ159">
            <v>210.01255303030302</v>
          </cell>
          <cell r="AR159">
            <v>213.54761617835047</v>
          </cell>
          <cell r="AU159">
            <v>213.23803575121758</v>
          </cell>
          <cell r="AY159">
            <v>7.9612987003658278</v>
          </cell>
          <cell r="AZ159">
            <v>1.2304537725347675E-2</v>
          </cell>
          <cell r="BA159">
            <v>1.9715017725347676E-2</v>
          </cell>
          <cell r="BB159">
            <v>3.0233142857142858E-2</v>
          </cell>
          <cell r="BD159">
            <v>211.40086781609196</v>
          </cell>
          <cell r="BE159">
            <v>171.61973349443721</v>
          </cell>
          <cell r="BF159">
            <v>174.88268666666661</v>
          </cell>
          <cell r="BI159">
            <v>0</v>
          </cell>
          <cell r="BJ159">
            <v>270.07834333333335</v>
          </cell>
          <cell r="BK159">
            <v>204.06619833476796</v>
          </cell>
          <cell r="BM159">
            <v>242.40321666666668</v>
          </cell>
          <cell r="BO159">
            <v>232.25762980670493</v>
          </cell>
          <cell r="BQ159">
            <v>271.84133333333335</v>
          </cell>
          <cell r="BR159">
            <v>292.4323</v>
          </cell>
          <cell r="BS159">
            <v>233.84206006631811</v>
          </cell>
          <cell r="BT159">
            <v>402.33949999999999</v>
          </cell>
          <cell r="BX159">
            <v>242.48529514886604</v>
          </cell>
          <cell r="BY159">
            <v>219.84175259192315</v>
          </cell>
          <cell r="BZ159">
            <v>203.55751687547334</v>
          </cell>
          <cell r="CC159">
            <v>241.10214103836401</v>
          </cell>
          <cell r="CO159">
            <v>235.83291699006426</v>
          </cell>
          <cell r="CP159">
            <v>225.88180032179889</v>
          </cell>
          <cell r="CQ159">
            <v>231.26573085513223</v>
          </cell>
          <cell r="CR159">
            <v>327.41601898841049</v>
          </cell>
          <cell r="CS159">
            <v>439.08283333333338</v>
          </cell>
          <cell r="CT159">
            <v>1.8</v>
          </cell>
        </row>
        <row r="160">
          <cell r="C160">
            <v>1.8853288720529975</v>
          </cell>
          <cell r="J160">
            <v>1.0629453111790643</v>
          </cell>
          <cell r="T160">
            <v>2</v>
          </cell>
          <cell r="U160">
            <v>224.715</v>
          </cell>
          <cell r="X160">
            <v>87</v>
          </cell>
          <cell r="Y160">
            <v>231.66</v>
          </cell>
          <cell r="AB160">
            <v>93</v>
          </cell>
          <cell r="AC160">
            <v>13.182539682539684</v>
          </cell>
          <cell r="AH160">
            <v>215.95833333333334</v>
          </cell>
          <cell r="AM160">
            <v>362.93222449891283</v>
          </cell>
          <cell r="AN160">
            <v>1.8</v>
          </cell>
          <cell r="AO160">
            <v>224.43890716270627</v>
          </cell>
          <cell r="AQ160">
            <v>228.60484999999994</v>
          </cell>
          <cell r="AR160">
            <v>241.19793094081504</v>
          </cell>
          <cell r="AU160">
            <v>239.00596632946429</v>
          </cell>
          <cell r="AY160">
            <v>7.9179260314611923</v>
          </cell>
          <cell r="AZ160">
            <v>1.2286315884347677E-2</v>
          </cell>
          <cell r="BA160">
            <v>1.9696795884347678E-2</v>
          </cell>
          <cell r="BB160">
            <v>3.0123857142857143E-2</v>
          </cell>
          <cell r="BD160">
            <v>231.97713448275866</v>
          </cell>
          <cell r="BE160">
            <v>212.84849541992546</v>
          </cell>
          <cell r="BF160">
            <v>202.35859333333329</v>
          </cell>
          <cell r="BI160">
            <v>0</v>
          </cell>
          <cell r="BJ160">
            <v>316.72923666666662</v>
          </cell>
          <cell r="BK160">
            <v>206.97714816730442</v>
          </cell>
          <cell r="BM160">
            <v>236.11662666666666</v>
          </cell>
          <cell r="BO160">
            <v>224.50932442650992</v>
          </cell>
          <cell r="BQ160">
            <v>286.04199999999997</v>
          </cell>
          <cell r="BR160">
            <v>289.44001666666668</v>
          </cell>
          <cell r="BS160">
            <v>225.82231022981742</v>
          </cell>
          <cell r="BT160">
            <v>462.96600000000007</v>
          </cell>
          <cell r="BX160">
            <v>262.18013375044552</v>
          </cell>
          <cell r="BY160">
            <v>222.7512815308489</v>
          </cell>
          <cell r="BZ160">
            <v>195.49209072707868</v>
          </cell>
          <cell r="CC160">
            <v>230.30741852047595</v>
          </cell>
          <cell r="CO160">
            <v>226.57469289161733</v>
          </cell>
          <cell r="CP160">
            <v>277.80007409661158</v>
          </cell>
          <cell r="CQ160">
            <v>230.34334869661163</v>
          </cell>
          <cell r="CR160">
            <v>388.1359601384554</v>
          </cell>
          <cell r="CS160">
            <v>428.20680666666658</v>
          </cell>
          <cell r="CT160">
            <v>1.8</v>
          </cell>
        </row>
        <row r="161">
          <cell r="C161">
            <v>1.9864568078976992</v>
          </cell>
          <cell r="J161">
            <v>1.0871303496216982</v>
          </cell>
          <cell r="T161">
            <v>2.3333333333333335</v>
          </cell>
          <cell r="U161">
            <v>288.71585227272726</v>
          </cell>
          <cell r="X161">
            <v>87</v>
          </cell>
          <cell r="Y161">
            <v>294.94682608695655</v>
          </cell>
          <cell r="AB161">
            <v>93</v>
          </cell>
          <cell r="AC161">
            <v>11.633333333333333</v>
          </cell>
          <cell r="AH161">
            <v>267.07833333333332</v>
          </cell>
          <cell r="AM161">
            <v>361.3835703278823</v>
          </cell>
          <cell r="AN161">
            <v>1.8</v>
          </cell>
          <cell r="AO161">
            <v>284.25248621536576</v>
          </cell>
          <cell r="AQ161">
            <v>290.17884296338667</v>
          </cell>
          <cell r="AR161">
            <v>304.73899312092072</v>
          </cell>
          <cell r="AU161">
            <v>302.9851722150172</v>
          </cell>
          <cell r="AY161">
            <v>8.1444600694035323</v>
          </cell>
          <cell r="AZ161">
            <v>1.2271551842424939E-2</v>
          </cell>
          <cell r="BA161">
            <v>1.9682031842424938E-2</v>
          </cell>
          <cell r="BB161">
            <v>3.0054714285714285E-2</v>
          </cell>
          <cell r="BD161">
            <v>287.86501149425277</v>
          </cell>
          <cell r="BE161">
            <v>279.32452698970172</v>
          </cell>
          <cell r="BF161">
            <v>269.3296944696969</v>
          </cell>
          <cell r="BI161">
            <v>0</v>
          </cell>
          <cell r="BJ161">
            <v>406.67886333333337</v>
          </cell>
          <cell r="BK161">
            <v>260.13336363633954</v>
          </cell>
          <cell r="BM161">
            <v>289.471655</v>
          </cell>
          <cell r="BO161">
            <v>278.83237008733704</v>
          </cell>
          <cell r="BQ161">
            <v>311.40033333333332</v>
          </cell>
          <cell r="BR161">
            <v>316.92845000000005</v>
          </cell>
          <cell r="BS161">
            <v>280.46950810332766</v>
          </cell>
          <cell r="BT161">
            <v>462.96600000000007</v>
          </cell>
          <cell r="BX161">
            <v>332.97022558004278</v>
          </cell>
          <cell r="BY161">
            <v>279.91902558181084</v>
          </cell>
          <cell r="BZ161">
            <v>250.16222810269701</v>
          </cell>
          <cell r="CC161">
            <v>285.21119709012481</v>
          </cell>
          <cell r="CO161">
            <v>281.0165747345813</v>
          </cell>
          <cell r="CP161">
            <v>361.96437429217417</v>
          </cell>
          <cell r="CQ161">
            <v>269.25902682550753</v>
          </cell>
          <cell r="CR161">
            <v>387.76927618532568</v>
          </cell>
          <cell r="CS161">
            <v>415.9712766666666</v>
          </cell>
          <cell r="CT161">
            <v>1.8</v>
          </cell>
        </row>
        <row r="162">
          <cell r="C162">
            <v>2.0990677520681911</v>
          </cell>
          <cell r="J162">
            <v>1.0871303496216982</v>
          </cell>
          <cell r="T162">
            <v>3</v>
          </cell>
          <cell r="U162">
            <v>332.28806818181812</v>
          </cell>
          <cell r="X162">
            <v>87</v>
          </cell>
          <cell r="Y162">
            <v>350.29464114832535</v>
          </cell>
          <cell r="AB162">
            <v>93</v>
          </cell>
          <cell r="AC162">
            <v>7.0999999999999988</v>
          </cell>
          <cell r="AH162">
            <v>273.94166666666666</v>
          </cell>
          <cell r="AM162">
            <v>481.68904176708656</v>
          </cell>
          <cell r="AN162">
            <v>1.8</v>
          </cell>
          <cell r="AO162">
            <v>260.70702374869649</v>
          </cell>
          <cell r="AQ162">
            <v>266.88949401913874</v>
          </cell>
          <cell r="AR162">
            <v>265.4508070275283</v>
          </cell>
          <cell r="AU162">
            <v>279.99237494677033</v>
          </cell>
          <cell r="AY162">
            <v>10.276184223841911</v>
          </cell>
          <cell r="AZ162">
            <v>1.316713746302494E-2</v>
          </cell>
          <cell r="BA162">
            <v>2.0577617463024937E-2</v>
          </cell>
          <cell r="BB162">
            <v>3.5425999999999992E-2</v>
          </cell>
          <cell r="BD162">
            <v>315.0804183908046</v>
          </cell>
          <cell r="BE162">
            <v>277.66424284702742</v>
          </cell>
          <cell r="BF162">
            <v>286.10391742424241</v>
          </cell>
          <cell r="BI162">
            <v>0</v>
          </cell>
          <cell r="BJ162">
            <v>395.07599999999996</v>
          </cell>
          <cell r="BK162">
            <v>310.87358168293372</v>
          </cell>
          <cell r="BM162">
            <v>334.68246166666665</v>
          </cell>
          <cell r="BO162">
            <v>349.59014833581568</v>
          </cell>
          <cell r="BQ162">
            <v>335.74433333333337</v>
          </cell>
          <cell r="BR162">
            <v>351.76572833333336</v>
          </cell>
          <cell r="BS162">
            <v>352.79101072300165</v>
          </cell>
          <cell r="BT162">
            <v>512.56949999999995</v>
          </cell>
          <cell r="BX162">
            <v>358.48374423013678</v>
          </cell>
          <cell r="BY162">
            <v>335.16057862357962</v>
          </cell>
          <cell r="BZ162">
            <v>322.72854250484056</v>
          </cell>
          <cell r="CC162">
            <v>362.42654641830967</v>
          </cell>
          <cell r="CO162">
            <v>355.14323269498703</v>
          </cell>
          <cell r="CP162">
            <v>342.40996344356819</v>
          </cell>
          <cell r="CQ162">
            <v>310.0955904435682</v>
          </cell>
          <cell r="CR162">
            <v>430.79880846519978</v>
          </cell>
          <cell r="CS162">
            <v>437.39264000000003</v>
          </cell>
          <cell r="CT162">
            <v>1.8</v>
          </cell>
        </row>
        <row r="163">
          <cell r="C163">
            <v>2.1623744285848367</v>
          </cell>
          <cell r="J163">
            <v>1.0871303496216982</v>
          </cell>
          <cell r="T163">
            <v>2.6666666666666665</v>
          </cell>
          <cell r="U163">
            <v>323.10909897025175</v>
          </cell>
          <cell r="X163">
            <v>87</v>
          </cell>
          <cell r="Y163">
            <v>334.81437528604118</v>
          </cell>
          <cell r="AB163">
            <v>93</v>
          </cell>
          <cell r="AC163">
            <v>8.5666666666666664</v>
          </cell>
          <cell r="AH163">
            <v>286.36666666666662</v>
          </cell>
          <cell r="AM163">
            <v>584.88252455614429</v>
          </cell>
          <cell r="AN163">
            <v>1.8</v>
          </cell>
          <cell r="AO163">
            <v>296.64346920687291</v>
          </cell>
          <cell r="AQ163">
            <v>308.23043735697939</v>
          </cell>
          <cell r="AR163">
            <v>304.29198999536885</v>
          </cell>
          <cell r="AU163">
            <v>308.16889757658038</v>
          </cell>
          <cell r="AY163">
            <v>12.1046965700424</v>
          </cell>
          <cell r="AZ163">
            <v>1.3935336932424941E-2</v>
          </cell>
          <cell r="BA163">
            <v>2.1345816932424943E-2</v>
          </cell>
          <cell r="BB163">
            <v>4.0033285714285716E-2</v>
          </cell>
          <cell r="BD163">
            <v>318.09019042353833</v>
          </cell>
          <cell r="BE163">
            <v>292.90071014881386</v>
          </cell>
          <cell r="BF163">
            <v>310.43810088863466</v>
          </cell>
          <cell r="BI163">
            <v>0</v>
          </cell>
          <cell r="BJ163">
            <v>442.31551666666661</v>
          </cell>
          <cell r="BK163">
            <v>295.63422886610766</v>
          </cell>
          <cell r="BM163">
            <v>327.16082499999999</v>
          </cell>
          <cell r="BO163">
            <v>324.03515185302297</v>
          </cell>
          <cell r="BQ163">
            <v>342.84466666666668</v>
          </cell>
          <cell r="BR163">
            <v>334.32933833333334</v>
          </cell>
          <cell r="BS163">
            <v>326.42511677616159</v>
          </cell>
          <cell r="BT163">
            <v>545.63850000000002</v>
          </cell>
          <cell r="BX163">
            <v>361.45635248753825</v>
          </cell>
          <cell r="BY163">
            <v>318.39515231341244</v>
          </cell>
          <cell r="BZ163">
            <v>296.22788653490778</v>
          </cell>
          <cell r="CC163">
            <v>333.55251118748629</v>
          </cell>
          <cell r="CO163">
            <v>327.7917505226693</v>
          </cell>
          <cell r="CP163">
            <v>406.65654552877277</v>
          </cell>
          <cell r="CQ163">
            <v>292.11223452877283</v>
          </cell>
          <cell r="CR163">
            <v>459.10612767903632</v>
          </cell>
          <cell r="CS163">
            <v>434.82060666666666</v>
          </cell>
          <cell r="CT163">
            <v>1.8</v>
          </cell>
        </row>
        <row r="164">
          <cell r="C164">
            <v>2.2542588335202227</v>
          </cell>
          <cell r="J164">
            <v>1.0871303496216982</v>
          </cell>
          <cell r="T164">
            <v>2</v>
          </cell>
          <cell r="U164">
            <v>291.09999999999997</v>
          </cell>
          <cell r="X164">
            <v>87</v>
          </cell>
          <cell r="Y164">
            <v>292.85099999999994</v>
          </cell>
          <cell r="AB164">
            <v>93</v>
          </cell>
          <cell r="AC164">
            <v>13.227272727272727</v>
          </cell>
          <cell r="AH164">
            <v>287.78666666666663</v>
          </cell>
          <cell r="AM164">
            <v>710.2083232563956</v>
          </cell>
          <cell r="AN164">
            <v>1.8</v>
          </cell>
          <cell r="AO164">
            <v>324.25059447191239</v>
          </cell>
          <cell r="AQ164">
            <v>339.59530075757567</v>
          </cell>
          <cell r="AR164">
            <v>330.89562654977527</v>
          </cell>
          <cell r="AU164">
            <v>337.15160200738637</v>
          </cell>
          <cell r="AY164">
            <v>14.325377217959696</v>
          </cell>
          <cell r="AZ164">
            <v>1.486829519162494E-2</v>
          </cell>
          <cell r="BA164">
            <v>2.2278775191624942E-2</v>
          </cell>
          <cell r="BB164">
            <v>4.5628714285714293E-2</v>
          </cell>
          <cell r="BD164">
            <v>306.08463678160922</v>
          </cell>
          <cell r="BE164">
            <v>298.57130457956617</v>
          </cell>
          <cell r="BF164">
            <v>274.75906666666657</v>
          </cell>
          <cell r="BI164">
            <v>0</v>
          </cell>
          <cell r="BJ164">
            <v>402.13947999999999</v>
          </cell>
          <cell r="BK164">
            <v>256.9108449722433</v>
          </cell>
          <cell r="BM164">
            <v>297.52982833333334</v>
          </cell>
          <cell r="BO164">
            <v>268.8138227060528</v>
          </cell>
          <cell r="BQ164">
            <v>309.37166666666667</v>
          </cell>
          <cell r="BR164">
            <v>305.86714499999999</v>
          </cell>
          <cell r="BS164">
            <v>270.05710184402966</v>
          </cell>
          <cell r="BT164">
            <v>518.08100000000002</v>
          </cell>
          <cell r="BX164">
            <v>342.27053658128915</v>
          </cell>
          <cell r="BY164">
            <v>276.24151068588861</v>
          </cell>
          <cell r="BZ164">
            <v>239.68268832294373</v>
          </cell>
          <cell r="CC164">
            <v>273.10339972674365</v>
          </cell>
          <cell r="CO164">
            <v>269.88897447197877</v>
          </cell>
          <cell r="CP164">
            <v>357.56672959169464</v>
          </cell>
          <cell r="CQ164">
            <v>264.3801008583614</v>
          </cell>
          <cell r="CR164">
            <v>432.1473029672963</v>
          </cell>
          <cell r="CS164">
            <v>422.54833333333335</v>
          </cell>
          <cell r="CT164">
            <v>1.8</v>
          </cell>
        </row>
        <row r="165">
          <cell r="C165">
            <v>0</v>
          </cell>
          <cell r="J165">
            <v>1.1119064503583094</v>
          </cell>
          <cell r="T165">
            <v>2.3333333333333335</v>
          </cell>
          <cell r="U165">
            <v>305.82039772727273</v>
          </cell>
          <cell r="X165">
            <v>87</v>
          </cell>
          <cell r="Y165">
            <v>324.93027272727272</v>
          </cell>
          <cell r="AB165">
            <v>93</v>
          </cell>
          <cell r="AC165">
            <v>11.650318979266347</v>
          </cell>
          <cell r="AH165">
            <v>276.78166666666664</v>
          </cell>
          <cell r="AM165">
            <v>873.0185922327255</v>
          </cell>
          <cell r="AN165">
            <v>1.8</v>
          </cell>
          <cell r="AO165">
            <v>292.21543330760647</v>
          </cell>
          <cell r="AQ165">
            <v>329.05917822966501</v>
          </cell>
          <cell r="AR165">
            <v>317.93545379529428</v>
          </cell>
          <cell r="AU165">
            <v>331.45345575543405</v>
          </cell>
          <cell r="AY165">
            <v>16.855110641201943</v>
          </cell>
          <cell r="AZ165">
            <v>1.601558867537017E-2</v>
          </cell>
          <cell r="BA165">
            <v>2.3426068675370171E-2</v>
          </cell>
          <cell r="BB165">
            <v>5.2897714285714277E-2</v>
          </cell>
          <cell r="BD165">
            <v>297.83639195402299</v>
          </cell>
          <cell r="BE165">
            <v>252.16428207200474</v>
          </cell>
          <cell r="BF165">
            <v>275.03410053030296</v>
          </cell>
          <cell r="BI165">
            <v>0</v>
          </cell>
          <cell r="BJ165">
            <v>370.47353999999996</v>
          </cell>
          <cell r="BK165">
            <v>289.93001981042329</v>
          </cell>
          <cell r="BM165">
            <v>313.42852333333332</v>
          </cell>
          <cell r="BO165">
            <v>327.55435561029941</v>
          </cell>
          <cell r="BQ165">
            <v>322.55799999999999</v>
          </cell>
          <cell r="BR165">
            <v>331.68699999999995</v>
          </cell>
          <cell r="BS165">
            <v>329.62230612509097</v>
          </cell>
          <cell r="BT165">
            <v>518.08100000000002</v>
          </cell>
          <cell r="BX165">
            <v>350.33735252710949</v>
          </cell>
          <cell r="BY165">
            <v>312.24866583084525</v>
          </cell>
          <cell r="BZ165">
            <v>299.36197635323651</v>
          </cell>
          <cell r="CC165">
            <v>339.34771172450013</v>
          </cell>
          <cell r="CO165">
            <v>332.19849999566912</v>
          </cell>
          <cell r="CP165">
            <v>334.22848817996322</v>
          </cell>
          <cell r="CQ165">
            <v>271.98426511329654</v>
          </cell>
          <cell r="CR165">
            <v>428.00963564352941</v>
          </cell>
          <cell r="CS165">
            <v>440.99348666666657</v>
          </cell>
          <cell r="CT165">
            <v>1.8</v>
          </cell>
        </row>
        <row r="166">
          <cell r="C166">
            <v>0</v>
          </cell>
          <cell r="J166">
            <v>1.1119064503583094</v>
          </cell>
          <cell r="T166">
            <v>3</v>
          </cell>
          <cell r="U166">
            <v>343.86983432539682</v>
          </cell>
          <cell r="X166">
            <v>87</v>
          </cell>
          <cell r="Y166">
            <v>363.81162662337664</v>
          </cell>
          <cell r="AB166">
            <v>93</v>
          </cell>
          <cell r="AC166">
            <v>7.099999999999997</v>
          </cell>
          <cell r="AH166">
            <v>271.81166666666667</v>
          </cell>
          <cell r="AM166">
            <v>607.91715550087213</v>
          </cell>
          <cell r="AN166">
            <v>1.8</v>
          </cell>
          <cell r="AO166">
            <v>251.8233539099954</v>
          </cell>
          <cell r="AQ166">
            <v>257.93573484848486</v>
          </cell>
          <cell r="AR166">
            <v>252.5216339573752</v>
          </cell>
          <cell r="AU166">
            <v>273.41109539058442</v>
          </cell>
          <cell r="AY166">
            <v>12.178892793042829</v>
          </cell>
          <cell r="AZ166">
            <v>1.4042103746570172E-2</v>
          </cell>
          <cell r="BA166">
            <v>2.1452583746570174E-2</v>
          </cell>
          <cell r="BB166">
            <v>4.1061714285714285E-2</v>
          </cell>
          <cell r="BD166">
            <v>316.86690459770119</v>
          </cell>
          <cell r="BE166">
            <v>282.64562197696392</v>
          </cell>
          <cell r="BF166">
            <v>273.46296239285715</v>
          </cell>
          <cell r="BI166">
            <v>0</v>
          </cell>
          <cell r="BJ166">
            <v>312.06015666666667</v>
          </cell>
          <cell r="BK166">
            <v>324.19208696018404</v>
          </cell>
          <cell r="BM166">
            <v>337.80551000000003</v>
          </cell>
          <cell r="BO166">
            <v>366.65198696637236</v>
          </cell>
          <cell r="BQ166">
            <v>374.28899999999999</v>
          </cell>
          <cell r="BR166">
            <v>382.36309333333332</v>
          </cell>
          <cell r="BS166">
            <v>370.30075860215203</v>
          </cell>
          <cell r="BT166">
            <v>567.68449999999996</v>
          </cell>
          <cell r="BX166">
            <v>365.92066570652332</v>
          </cell>
          <cell r="BY166">
            <v>349.65911941784884</v>
          </cell>
          <cell r="BZ166">
            <v>340.31066178379808</v>
          </cell>
          <cell r="CC166">
            <v>380.79972703397408</v>
          </cell>
          <cell r="CO166">
            <v>372.9368278948894</v>
          </cell>
          <cell r="CP166">
            <v>294.11270377878236</v>
          </cell>
          <cell r="CQ166">
            <v>299.03932057878239</v>
          </cell>
          <cell r="CR166">
            <v>477.63036289195708</v>
          </cell>
          <cell r="CS166">
            <v>481.82369998436002</v>
          </cell>
          <cell r="CT166">
            <v>1.8</v>
          </cell>
        </row>
        <row r="167">
          <cell r="C167">
            <v>0</v>
          </cell>
          <cell r="J167">
            <v>1.1119064503583094</v>
          </cell>
          <cell r="T167">
            <v>2.6666666666666665</v>
          </cell>
          <cell r="U167">
            <v>268.58451086956524</v>
          </cell>
          <cell r="X167">
            <v>87</v>
          </cell>
          <cell r="Y167">
            <v>279.20172670807449</v>
          </cell>
          <cell r="AB167">
            <v>93</v>
          </cell>
          <cell r="AC167">
            <v>8.6304347826086936</v>
          </cell>
          <cell r="AH167">
            <v>239.26999999999998</v>
          </cell>
          <cell r="AM167">
            <v>408.6911156144227</v>
          </cell>
          <cell r="AN167">
            <v>1.8</v>
          </cell>
          <cell r="AO167">
            <v>221.08907713225383</v>
          </cell>
          <cell r="AQ167">
            <v>211.919620630861</v>
          </cell>
          <cell r="AR167">
            <v>223.92582314139213</v>
          </cell>
          <cell r="AU167">
            <v>221.75101205535259</v>
          </cell>
          <cell r="AY167">
            <v>8.6646743300271023</v>
          </cell>
          <cell r="AZ167">
            <v>1.2559012624970172E-2</v>
          </cell>
          <cell r="BA167">
            <v>1.9969492624970168E-2</v>
          </cell>
          <cell r="BB167">
            <v>3.2166857142857143E-2</v>
          </cell>
          <cell r="BD167">
            <v>253.76973218390808</v>
          </cell>
          <cell r="BE167">
            <v>241.64937900698749</v>
          </cell>
          <cell r="BF167">
            <v>192.18927210144929</v>
          </cell>
          <cell r="BI167">
            <v>0</v>
          </cell>
          <cell r="BJ167">
            <v>248.27932666666666</v>
          </cell>
          <cell r="BK167">
            <v>249.28571448288156</v>
          </cell>
          <cell r="BM167">
            <v>275.22053249999999</v>
          </cell>
          <cell r="BO167">
            <v>274.92001881932384</v>
          </cell>
          <cell r="BQ167">
            <v>309.37166666666667</v>
          </cell>
          <cell r="BR167">
            <v>316.94366500000001</v>
          </cell>
          <cell r="BS167">
            <v>277.35553118180241</v>
          </cell>
          <cell r="BT167">
            <v>567.68449999999996</v>
          </cell>
          <cell r="BX167">
            <v>295.16667207310252</v>
          </cell>
          <cell r="BY167">
            <v>268.65515864491778</v>
          </cell>
          <cell r="BZ167">
            <v>247.20131956541127</v>
          </cell>
          <cell r="CC167">
            <v>283.66921112092297</v>
          </cell>
          <cell r="CO167">
            <v>278.61914508953413</v>
          </cell>
          <cell r="CP167">
            <v>204.89039023855253</v>
          </cell>
          <cell r="CQ167">
            <v>246.03654937188585</v>
          </cell>
          <cell r="CR167">
            <v>481.13560398210393</v>
          </cell>
          <cell r="CS167">
            <v>416.96334666666667</v>
          </cell>
          <cell r="CT167">
            <v>1.8</v>
          </cell>
        </row>
        <row r="168">
          <cell r="C168">
            <v>0</v>
          </cell>
          <cell r="J168">
            <v>1.1119064503583094</v>
          </cell>
          <cell r="T168">
            <v>2</v>
          </cell>
          <cell r="U168">
            <v>185.54666666666662</v>
          </cell>
          <cell r="X168">
            <v>87</v>
          </cell>
          <cell r="Y168">
            <v>191.29499999999999</v>
          </cell>
          <cell r="AB168">
            <v>93</v>
          </cell>
          <cell r="AC168">
            <v>13.210144927536232</v>
          </cell>
          <cell r="AH168">
            <v>172.05666666666664</v>
          </cell>
          <cell r="AM168">
            <v>342.75172479500947</v>
          </cell>
          <cell r="AN168">
            <v>1.8</v>
          </cell>
          <cell r="AO168">
            <v>175.88283658989545</v>
          </cell>
          <cell r="AQ168">
            <v>177.4404406750572</v>
          </cell>
          <cell r="AR168">
            <v>178.91147474997618</v>
          </cell>
          <cell r="AU168">
            <v>179.86598551879288</v>
          </cell>
          <cell r="AY168">
            <v>7.5015461325802946</v>
          </cell>
          <cell r="AZ168">
            <v>1.206814242977017E-2</v>
          </cell>
          <cell r="BA168">
            <v>1.9478622429770172E-2</v>
          </cell>
          <cell r="BB168">
            <v>2.9222857142857144E-2</v>
          </cell>
          <cell r="BD168">
            <v>189.59208052362706</v>
          </cell>
          <cell r="BE168">
            <v>178.01557905990788</v>
          </cell>
          <cell r="BF168">
            <v>151.43018666666666</v>
          </cell>
          <cell r="BI168">
            <v>0</v>
          </cell>
          <cell r="BJ168">
            <v>237.81380333333334</v>
          </cell>
          <cell r="BK168">
            <v>173.89386194680358</v>
          </cell>
          <cell r="BM168">
            <v>198.80961249999999</v>
          </cell>
          <cell r="BO168">
            <v>188.98615716113849</v>
          </cell>
          <cell r="BQ168">
            <v>239.38266666666672</v>
          </cell>
          <cell r="BR168">
            <v>229.70592666666664</v>
          </cell>
          <cell r="BS168">
            <v>190.39663504206749</v>
          </cell>
          <cell r="BT168">
            <v>496.03500000000003</v>
          </cell>
          <cell r="BX168">
            <v>214.07316124106765</v>
          </cell>
          <cell r="BY168">
            <v>187.26699052315601</v>
          </cell>
          <cell r="BZ168">
            <v>160.10968322365659</v>
          </cell>
          <cell r="CC168">
            <v>194.15206485725915</v>
          </cell>
          <cell r="CO168">
            <v>191.00535107506292</v>
          </cell>
          <cell r="CP168">
            <v>214.89097507263978</v>
          </cell>
          <cell r="CQ168">
            <v>180.10149120597308</v>
          </cell>
          <cell r="CR168">
            <v>417.21188405023804</v>
          </cell>
          <cell r="CS168">
            <v>320.10791999999998</v>
          </cell>
          <cell r="CT168">
            <v>1.8</v>
          </cell>
        </row>
        <row r="169">
          <cell r="C169">
            <v>0</v>
          </cell>
          <cell r="J169">
            <v>1.128976291651592</v>
          </cell>
          <cell r="T169">
            <v>2.3333333333333335</v>
          </cell>
          <cell r="U169">
            <v>218.66816666666668</v>
          </cell>
          <cell r="X169">
            <v>87</v>
          </cell>
          <cell r="Y169">
            <v>229.96349999999998</v>
          </cell>
          <cell r="AB169">
            <v>93</v>
          </cell>
          <cell r="AC169">
            <v>11.296296296296296</v>
          </cell>
          <cell r="AH169">
            <v>196.31499999999997</v>
          </cell>
          <cell r="AM169">
            <v>328.69864810251801</v>
          </cell>
          <cell r="AN169">
            <v>1.8</v>
          </cell>
          <cell r="AO169">
            <v>188.20591325475257</v>
          </cell>
          <cell r="AQ169">
            <v>171.00815526315785</v>
          </cell>
          <cell r="AR169">
            <v>180.18327399685927</v>
          </cell>
          <cell r="AU169">
            <v>186.66653025514572</v>
          </cell>
          <cell r="AY169">
            <v>7.1813999200016339</v>
          </cell>
          <cell r="AZ169">
            <v>1.1908524935483618E-2</v>
          </cell>
          <cell r="BA169">
            <v>1.9319004935483622E-2</v>
          </cell>
          <cell r="BB169">
            <v>2.8595428571428574E-2</v>
          </cell>
          <cell r="BD169">
            <v>209.33986245210727</v>
          </cell>
          <cell r="BE169">
            <v>191.74419416418004</v>
          </cell>
          <cell r="BF169">
            <v>175.81453266666665</v>
          </cell>
          <cell r="BI169">
            <v>0</v>
          </cell>
          <cell r="BJ169">
            <v>285.77163999999999</v>
          </cell>
          <cell r="BK169">
            <v>209.67634928455627</v>
          </cell>
          <cell r="BM169">
            <v>245.33898333333332</v>
          </cell>
          <cell r="BO169">
            <v>234.52520019270074</v>
          </cell>
          <cell r="BQ169">
            <v>259.66933333333333</v>
          </cell>
          <cell r="BR169">
            <v>278.48521666666664</v>
          </cell>
          <cell r="BS169">
            <v>236.67216245620656</v>
          </cell>
          <cell r="BT169">
            <v>393.15366666666665</v>
          </cell>
          <cell r="BX169">
            <v>243.23155181240986</v>
          </cell>
          <cell r="BY169">
            <v>226.03964648900228</v>
          </cell>
          <cell r="BZ169">
            <v>206.49194747867014</v>
          </cell>
          <cell r="CC169">
            <v>242.83422746735786</v>
          </cell>
          <cell r="CO169">
            <v>238.10912656632391</v>
          </cell>
          <cell r="CP169">
            <v>224.20463261288546</v>
          </cell>
          <cell r="CQ169">
            <v>229.70417701288545</v>
          </cell>
          <cell r="CR169">
            <v>323.87747821205852</v>
          </cell>
          <cell r="CS169">
            <v>375.81081333333333</v>
          </cell>
          <cell r="CT169">
            <v>1.8</v>
          </cell>
        </row>
        <row r="170">
          <cell r="C170">
            <v>0</v>
          </cell>
          <cell r="J170">
            <v>1.128976291651592</v>
          </cell>
          <cell r="T170">
            <v>3</v>
          </cell>
          <cell r="U170">
            <v>278.83959090909087</v>
          </cell>
          <cell r="X170">
            <v>87</v>
          </cell>
          <cell r="Y170">
            <v>291.56400000000002</v>
          </cell>
          <cell r="AB170">
            <v>93</v>
          </cell>
          <cell r="AC170">
            <v>7.099999999999997</v>
          </cell>
          <cell r="AH170">
            <v>247.08</v>
          </cell>
          <cell r="AM170">
            <v>465.90492807763752</v>
          </cell>
          <cell r="AN170">
            <v>1.8</v>
          </cell>
          <cell r="AO170">
            <v>229.63244493365571</v>
          </cell>
          <cell r="AQ170">
            <v>207.55458181818176</v>
          </cell>
          <cell r="AR170">
            <v>215.69662298010894</v>
          </cell>
          <cell r="AU170">
            <v>221.02978258759092</v>
          </cell>
          <cell r="AY170">
            <v>9.612593926929268</v>
          </cell>
          <cell r="AZ170">
            <v>1.2929924626883619E-2</v>
          </cell>
          <cell r="BA170">
            <v>2.0340404626883617E-2</v>
          </cell>
          <cell r="BB170">
            <v>3.4721285714285711E-2</v>
          </cell>
          <cell r="BD170">
            <v>268.42905517241383</v>
          </cell>
          <cell r="BE170">
            <v>241.57104150296064</v>
          </cell>
          <cell r="BF170">
            <v>256.8136874545454</v>
          </cell>
          <cell r="BI170">
            <v>0</v>
          </cell>
          <cell r="BJ170">
            <v>394.64700333333332</v>
          </cell>
          <cell r="BK170">
            <v>258.72423638596325</v>
          </cell>
          <cell r="BM170">
            <v>297.60069166666659</v>
          </cell>
          <cell r="BO170">
            <v>288.02241832056603</v>
          </cell>
          <cell r="BQ170">
            <v>307.34300000000002</v>
          </cell>
          <cell r="BR170">
            <v>307.35314333333332</v>
          </cell>
          <cell r="BS170">
            <v>290.76090593785131</v>
          </cell>
          <cell r="BT170">
            <v>492.36066666666665</v>
          </cell>
          <cell r="BX170">
            <v>299.73975198738361</v>
          </cell>
          <cell r="BY170">
            <v>278.93497078435621</v>
          </cell>
          <cell r="BZ170">
            <v>260.65455290281216</v>
          </cell>
          <cell r="CC170">
            <v>297.96445856593169</v>
          </cell>
          <cell r="CO170">
            <v>292.35048497037002</v>
          </cell>
          <cell r="CP170">
            <v>333.99931697313241</v>
          </cell>
          <cell r="CQ170">
            <v>264.44709017313244</v>
          </cell>
          <cell r="CR170">
            <v>411.57344004644006</v>
          </cell>
          <cell r="CS170">
            <v>412.55414666666667</v>
          </cell>
          <cell r="CT170">
            <v>1.8</v>
          </cell>
        </row>
        <row r="171">
          <cell r="C171">
            <v>0</v>
          </cell>
          <cell r="J171">
            <v>1.128976291651592</v>
          </cell>
          <cell r="T171">
            <v>2.6666666666666665</v>
          </cell>
          <cell r="U171">
            <v>276.31357765151512</v>
          </cell>
          <cell r="X171">
            <v>87</v>
          </cell>
          <cell r="Y171">
            <v>295.26013636363632</v>
          </cell>
          <cell r="AB171">
            <v>93</v>
          </cell>
          <cell r="AC171">
            <v>8.4433333333333298</v>
          </cell>
          <cell r="AH171">
            <v>258.55833333333334</v>
          </cell>
          <cell r="AM171">
            <v>445.78202295034276</v>
          </cell>
          <cell r="AN171">
            <v>1.8</v>
          </cell>
          <cell r="AO171">
            <v>240.49815199577006</v>
          </cell>
          <cell r="AQ171">
            <v>217.77387272727267</v>
          </cell>
          <cell r="AR171">
            <v>237.4192890448586</v>
          </cell>
          <cell r="AU171">
            <v>242.23126724326298</v>
          </cell>
          <cell r="AY171">
            <v>9.2560309011237152</v>
          </cell>
          <cell r="AZ171">
            <v>1.2780124420283617E-2</v>
          </cell>
          <cell r="BA171">
            <v>2.0190604420283618E-2</v>
          </cell>
          <cell r="BB171">
            <v>3.3822857142857141E-2</v>
          </cell>
          <cell r="BD171">
            <v>280.61770574712648</v>
          </cell>
          <cell r="BE171">
            <v>219.2504120671563</v>
          </cell>
          <cell r="BF171">
            <v>271.32213832575758</v>
          </cell>
          <cell r="BI171">
            <v>0</v>
          </cell>
          <cell r="BJ171">
            <v>405.42180333333334</v>
          </cell>
          <cell r="BK171">
            <v>264.05945845834577</v>
          </cell>
          <cell r="BM171">
            <v>311.62150833333334</v>
          </cell>
          <cell r="BO171">
            <v>301.55384267319141</v>
          </cell>
          <cell r="BQ171">
            <v>314.44333333333333</v>
          </cell>
          <cell r="BR171">
            <v>318.35866000000004</v>
          </cell>
          <cell r="BS171">
            <v>304.10700440321762</v>
          </cell>
          <cell r="BT171">
            <v>479.50049999999993</v>
          </cell>
          <cell r="BX171">
            <v>303.22267286589914</v>
          </cell>
          <cell r="BY171">
            <v>284.67414385045828</v>
          </cell>
          <cell r="BZ171">
            <v>273.95626754370511</v>
          </cell>
          <cell r="CC171">
            <v>313.5943846406189</v>
          </cell>
          <cell r="CO171">
            <v>306.69561755619918</v>
          </cell>
          <cell r="CP171">
            <v>371.97013428441431</v>
          </cell>
          <cell r="CQ171">
            <v>288.85662175108081</v>
          </cell>
          <cell r="CR171">
            <v>400.32744204329538</v>
          </cell>
          <cell r="CS171">
            <v>411.30487333333326</v>
          </cell>
          <cell r="CT171">
            <v>1.8</v>
          </cell>
        </row>
        <row r="172">
          <cell r="C172">
            <v>0</v>
          </cell>
          <cell r="J172">
            <v>1.128976291651592</v>
          </cell>
          <cell r="T172">
            <v>2</v>
          </cell>
          <cell r="U172">
            <v>271.10166666666663</v>
          </cell>
          <cell r="X172">
            <v>87</v>
          </cell>
          <cell r="Y172">
            <v>284.77800000000002</v>
          </cell>
          <cell r="AB172">
            <v>93</v>
          </cell>
          <cell r="AC172">
            <v>13.210144927536232</v>
          </cell>
          <cell r="AH172">
            <v>262.34499999999997</v>
          </cell>
          <cell r="AM172">
            <v>552.10801076716655</v>
          </cell>
          <cell r="AN172">
            <v>1.8</v>
          </cell>
          <cell r="AO172">
            <v>260.23424436957549</v>
          </cell>
          <cell r="AQ172">
            <v>255.87875286041185</v>
          </cell>
          <cell r="AR172">
            <v>271.78727100507962</v>
          </cell>
          <cell r="AU172">
            <v>274.70432253064729</v>
          </cell>
          <cell r="AY172">
            <v>11.140048924262294</v>
          </cell>
          <cell r="AZ172">
            <v>1.3571643082283619E-2</v>
          </cell>
          <cell r="BA172">
            <v>2.0982123082283619E-2</v>
          </cell>
          <cell r="BB172">
            <v>3.857E-2</v>
          </cell>
          <cell r="BD172">
            <v>258.62238620689658</v>
          </cell>
          <cell r="BE172">
            <v>240.35997783158743</v>
          </cell>
          <cell r="BF172">
            <v>256.05960666666664</v>
          </cell>
          <cell r="BI172">
            <v>0</v>
          </cell>
          <cell r="BJ172">
            <v>397.83953666666662</v>
          </cell>
          <cell r="BK172">
            <v>258.42039390547768</v>
          </cell>
          <cell r="BM172">
            <v>305.83855416666665</v>
          </cell>
          <cell r="BO172">
            <v>287.62721761599704</v>
          </cell>
          <cell r="BQ172">
            <v>309.37166666666667</v>
          </cell>
          <cell r="BR172">
            <v>316.06626666666671</v>
          </cell>
          <cell r="BS172">
            <v>289.63095301591778</v>
          </cell>
          <cell r="BT172">
            <v>486.84916666666658</v>
          </cell>
          <cell r="BX172">
            <v>313.36929432991207</v>
          </cell>
          <cell r="BY172">
            <v>278.32935519071322</v>
          </cell>
          <cell r="BZ172">
            <v>259.38653164050885</v>
          </cell>
          <cell r="CC172">
            <v>297.07384300208054</v>
          </cell>
          <cell r="CO172">
            <v>291.37132504700372</v>
          </cell>
          <cell r="CP172">
            <v>338.31809114233124</v>
          </cell>
          <cell r="CQ172">
            <v>272.86903940899788</v>
          </cell>
          <cell r="CR172">
            <v>405.39811116279225</v>
          </cell>
          <cell r="CS172">
            <v>436.73126000000002</v>
          </cell>
          <cell r="CT172">
            <v>1.8</v>
          </cell>
        </row>
        <row r="173">
          <cell r="C173">
            <v>0</v>
          </cell>
          <cell r="J173">
            <v>1.1514876596899273</v>
          </cell>
          <cell r="T173">
            <v>2.3333333333333335</v>
          </cell>
          <cell r="U173">
            <v>342.14752083333332</v>
          </cell>
          <cell r="X173">
            <v>87</v>
          </cell>
          <cell r="Y173">
            <v>351.03899999999999</v>
          </cell>
          <cell r="AB173">
            <v>93</v>
          </cell>
          <cell r="AC173">
            <v>11.540852130325815</v>
          </cell>
          <cell r="AH173">
            <v>330.62333333333333</v>
          </cell>
          <cell r="AM173">
            <v>848.84166885192747</v>
          </cell>
          <cell r="AN173">
            <v>1.8</v>
          </cell>
          <cell r="AO173">
            <v>337.68049540285807</v>
          </cell>
          <cell r="AQ173">
            <v>336.09955263157889</v>
          </cell>
          <cell r="AR173">
            <v>343.19289256083556</v>
          </cell>
          <cell r="AU173">
            <v>352.0747751264098</v>
          </cell>
          <cell r="AY173">
            <v>16.294596716281109</v>
          </cell>
          <cell r="AZ173">
            <v>1.6330633494349142E-2</v>
          </cell>
          <cell r="BA173">
            <v>2.3741113494349143E-2</v>
          </cell>
          <cell r="BB173">
            <v>5.1818285714285713E-2</v>
          </cell>
          <cell r="BD173">
            <v>347.32586091954022</v>
          </cell>
          <cell r="BE173">
            <v>327.88264149869798</v>
          </cell>
          <cell r="BF173">
            <v>356.98170758333328</v>
          </cell>
          <cell r="BI173">
            <v>0</v>
          </cell>
          <cell r="BJ173">
            <v>558.07478000000003</v>
          </cell>
          <cell r="BK173">
            <v>312.68525401034395</v>
          </cell>
          <cell r="BM173">
            <v>408.74223750000004</v>
          </cell>
          <cell r="BO173">
            <v>337.50907825350077</v>
          </cell>
          <cell r="BQ173">
            <v>397.61866666666668</v>
          </cell>
          <cell r="BR173">
            <v>412.99596000000003</v>
          </cell>
          <cell r="BS173">
            <v>339.77163683529562</v>
          </cell>
          <cell r="BT173">
            <v>666.89149999999995</v>
          </cell>
          <cell r="BX173">
            <v>392.3689770180074</v>
          </cell>
          <cell r="BY173">
            <v>336.60415018953478</v>
          </cell>
          <cell r="BZ173">
            <v>309.5409686819263</v>
          </cell>
          <cell r="CC173">
            <v>345.9985075145878</v>
          </cell>
          <cell r="CO173">
            <v>340.64740453942744</v>
          </cell>
          <cell r="CP173">
            <v>474.7761683884907</v>
          </cell>
          <cell r="CQ173">
            <v>365.28062465515723</v>
          </cell>
          <cell r="CR173">
            <v>564.30431268376742</v>
          </cell>
          <cell r="CS173">
            <v>748.68215999999995</v>
          </cell>
          <cell r="CT173">
            <v>1.8</v>
          </cell>
        </row>
        <row r="174">
          <cell r="C174">
            <v>0</v>
          </cell>
          <cell r="J174">
            <v>1.1514876596899273</v>
          </cell>
          <cell r="T174">
            <v>3</v>
          </cell>
          <cell r="U174">
            <v>297.25840476190479</v>
          </cell>
          <cell r="X174">
            <v>87</v>
          </cell>
          <cell r="Y174">
            <v>311.94428571428568</v>
          </cell>
          <cell r="AB174">
            <v>93</v>
          </cell>
          <cell r="AC174">
            <v>7.5539682539682538</v>
          </cell>
          <cell r="AH174">
            <v>263.05500000000001</v>
          </cell>
          <cell r="AM174">
            <v>696.62560227287406</v>
          </cell>
          <cell r="AN174">
            <v>1.8</v>
          </cell>
          <cell r="AO174">
            <v>255.19149700372404</v>
          </cell>
          <cell r="AQ174">
            <v>277.51716666666658</v>
          </cell>
          <cell r="AR174">
            <v>261.85981605285792</v>
          </cell>
          <cell r="AU174">
            <v>277.17180306250003</v>
          </cell>
          <cell r="AY174">
            <v>13.609603771359739</v>
          </cell>
          <cell r="AZ174">
            <v>1.519749699754914E-2</v>
          </cell>
          <cell r="BA174">
            <v>2.2607976997549142E-2</v>
          </cell>
          <cell r="BB174">
            <v>4.5022285714285716E-2</v>
          </cell>
          <cell r="BD174">
            <v>293.89598620689657</v>
          </cell>
          <cell r="BE174">
            <v>254.54259637055279</v>
          </cell>
          <cell r="BF174">
            <v>295.73349361904758</v>
          </cell>
          <cell r="BI174">
            <v>0</v>
          </cell>
          <cell r="BJ174">
            <v>421.75360666666666</v>
          </cell>
          <cell r="BK174">
            <v>276.26858667975324</v>
          </cell>
          <cell r="BM174">
            <v>326.05358541666664</v>
          </cell>
          <cell r="BO174">
            <v>308.33575022938959</v>
          </cell>
          <cell r="BQ174">
            <v>361.10266666666666</v>
          </cell>
          <cell r="BR174">
            <v>355.03695333333332</v>
          </cell>
          <cell r="BS174">
            <v>310.84861170575726</v>
          </cell>
          <cell r="BT174">
            <v>620.96233333333339</v>
          </cell>
          <cell r="BX174">
            <v>327.14381838706925</v>
          </cell>
          <cell r="BY174">
            <v>297.70195768193872</v>
          </cell>
          <cell r="BZ174">
            <v>280.68553087533093</v>
          </cell>
          <cell r="CC174">
            <v>318.899659944392</v>
          </cell>
          <cell r="CO174">
            <v>312.72979714848856</v>
          </cell>
          <cell r="CP174">
            <v>392.94023127315671</v>
          </cell>
          <cell r="CQ174">
            <v>288.36155007315682</v>
          </cell>
          <cell r="CR174">
            <v>524.9380593425725</v>
          </cell>
          <cell r="CS174">
            <v>484.79153999999994</v>
          </cell>
          <cell r="CT174">
            <v>1.8</v>
          </cell>
        </row>
        <row r="175">
          <cell r="C175">
            <v>0</v>
          </cell>
          <cell r="J175">
            <v>1.1514876596899273</v>
          </cell>
          <cell r="T175">
            <v>2.6666666666666665</v>
          </cell>
          <cell r="U175">
            <v>319.66080014430008</v>
          </cell>
          <cell r="X175">
            <v>87</v>
          </cell>
          <cell r="Y175">
            <v>340.7832662337662</v>
          </cell>
          <cell r="AB175">
            <v>93</v>
          </cell>
          <cell r="AC175">
            <v>8.0968253968253947</v>
          </cell>
          <cell r="AH175">
            <v>279.50333333333333</v>
          </cell>
          <cell r="AM175">
            <v>662.17124666614654</v>
          </cell>
          <cell r="AN175">
            <v>1.8</v>
          </cell>
          <cell r="AO175">
            <v>271.65798230704939</v>
          </cell>
          <cell r="AQ175">
            <v>277.00331818181809</v>
          </cell>
          <cell r="AR175">
            <v>278.50937975002785</v>
          </cell>
          <cell r="AU175">
            <v>284.436740148539</v>
          </cell>
          <cell r="AY175">
            <v>13.001851227196928</v>
          </cell>
          <cell r="AZ175">
            <v>1.4941009698349142E-2</v>
          </cell>
          <cell r="BA175">
            <v>2.2351489698349145E-2</v>
          </cell>
          <cell r="BB175">
            <v>4.3484000000000002E-2</v>
          </cell>
          <cell r="BD175">
            <v>321.94762068965514</v>
          </cell>
          <cell r="BE175">
            <v>255.56745691421418</v>
          </cell>
          <cell r="BF175">
            <v>297.98385067532462</v>
          </cell>
          <cell r="BI175">
            <v>0</v>
          </cell>
          <cell r="BJ175">
            <v>433.73558333333341</v>
          </cell>
          <cell r="BK175">
            <v>303.66189093278462</v>
          </cell>
          <cell r="BM175">
            <v>374.96826666666669</v>
          </cell>
          <cell r="BO175">
            <v>345.78113019992225</v>
          </cell>
          <cell r="BQ175">
            <v>427.03433333333334</v>
          </cell>
          <cell r="BR175">
            <v>428.91085000000004</v>
          </cell>
          <cell r="BS175">
            <v>348.64830000246326</v>
          </cell>
          <cell r="BT175">
            <v>609.93933333333325</v>
          </cell>
          <cell r="BX175">
            <v>350.97054677573107</v>
          </cell>
          <cell r="BY175">
            <v>327.33176638102321</v>
          </cell>
          <cell r="BZ175">
            <v>318.52567238718729</v>
          </cell>
          <cell r="CC175">
            <v>359.31398263945078</v>
          </cell>
          <cell r="CO175">
            <v>351.5200332832764</v>
          </cell>
          <cell r="CP175">
            <v>371.84675748175465</v>
          </cell>
          <cell r="CQ175">
            <v>350.46126608175456</v>
          </cell>
          <cell r="CR175">
            <v>515.7732612660526</v>
          </cell>
          <cell r="CS175">
            <v>555.26525333333336</v>
          </cell>
          <cell r="CT175">
            <v>1.8</v>
          </cell>
        </row>
        <row r="176">
          <cell r="C176">
            <v>0</v>
          </cell>
          <cell r="J176">
            <v>1.1514876596899273</v>
          </cell>
          <cell r="T176">
            <v>2</v>
          </cell>
          <cell r="U176">
            <v>297.25333333333333</v>
          </cell>
          <cell r="X176">
            <v>87</v>
          </cell>
          <cell r="Y176">
            <v>311.45400000000001</v>
          </cell>
          <cell r="AB176">
            <v>93</v>
          </cell>
          <cell r="AC176">
            <v>13.065217391304349</v>
          </cell>
          <cell r="AH176">
            <v>295.24166666666662</v>
          </cell>
          <cell r="AM176">
            <v>612.44792886074663</v>
          </cell>
          <cell r="AN176">
            <v>1.8</v>
          </cell>
          <cell r="AO176">
            <v>296.75578440292696</v>
          </cell>
          <cell r="AQ176">
            <v>299.46385628019323</v>
          </cell>
          <cell r="AR176">
            <v>328.88776733727809</v>
          </cell>
          <cell r="AU176">
            <v>320.14142114693328</v>
          </cell>
          <cell r="AY176">
            <v>12.124764067437447</v>
          </cell>
          <cell r="AZ176">
            <v>1.4570856222349144E-2</v>
          </cell>
          <cell r="BA176">
            <v>2.1981336222349143E-2</v>
          </cell>
          <cell r="BB176">
            <v>4.1264000000000002E-2</v>
          </cell>
          <cell r="BD176">
            <v>299.09073333333339</v>
          </cell>
          <cell r="BE176">
            <v>262.59323792696324</v>
          </cell>
          <cell r="BF176">
            <v>296.14774666666671</v>
          </cell>
          <cell r="BI176">
            <v>0</v>
          </cell>
          <cell r="BJ176">
            <v>460.08395999999999</v>
          </cell>
          <cell r="BK176">
            <v>277.73995205327788</v>
          </cell>
          <cell r="BM176">
            <v>387.82490000000001</v>
          </cell>
          <cell r="BO176">
            <v>307.72168204032653</v>
          </cell>
          <cell r="BQ176">
            <v>416.89100000000002</v>
          </cell>
          <cell r="BR176">
            <v>437.73555000000005</v>
          </cell>
          <cell r="BS176">
            <v>309.40082264254585</v>
          </cell>
          <cell r="BT176">
            <v>608.10216666666668</v>
          </cell>
          <cell r="BX176">
            <v>347.18290219800821</v>
          </cell>
          <cell r="BY176">
            <v>298.94275375489451</v>
          </cell>
          <cell r="BZ176">
            <v>279.08119228353121</v>
          </cell>
          <cell r="CC176">
            <v>317.1907684089785</v>
          </cell>
          <cell r="CO176">
            <v>311.20525412396029</v>
          </cell>
          <cell r="CP176">
            <v>397.32355252648085</v>
          </cell>
          <cell r="CQ176">
            <v>391.21392545981411</v>
          </cell>
          <cell r="CR176">
            <v>514.92783545106306</v>
          </cell>
          <cell r="CS176">
            <v>555.48571333333336</v>
          </cell>
          <cell r="CT176">
            <v>1.8</v>
          </cell>
        </row>
        <row r="177">
          <cell r="C177">
            <v>0</v>
          </cell>
          <cell r="J177">
            <v>1.183152539002952</v>
          </cell>
          <cell r="T177">
            <v>2.3333333333333335</v>
          </cell>
          <cell r="U177">
            <v>367.43554710144934</v>
          </cell>
          <cell r="X177">
            <v>87</v>
          </cell>
          <cell r="Y177">
            <v>384.41113043478259</v>
          </cell>
          <cell r="AB177">
            <v>93</v>
          </cell>
          <cell r="AC177">
            <v>11.451563691838293</v>
          </cell>
          <cell r="AH177">
            <v>348.13666666666671</v>
          </cell>
          <cell r="AM177">
            <v>720.29057386159604</v>
          </cell>
          <cell r="AN177">
            <v>1.8</v>
          </cell>
          <cell r="AO177">
            <v>343.789374665585</v>
          </cell>
          <cell r="AQ177">
            <v>343.64333524027455</v>
          </cell>
          <cell r="AR177">
            <v>344.47090724687786</v>
          </cell>
          <cell r="AU177">
            <v>348.08473070594965</v>
          </cell>
          <cell r="AY177">
            <v>14.018801097031371</v>
          </cell>
          <cell r="AZ177">
            <v>1.6360478238384352E-2</v>
          </cell>
          <cell r="BA177">
            <v>2.3770958238384352E-2</v>
          </cell>
          <cell r="BB177">
            <v>4.6078857142857144E-2</v>
          </cell>
          <cell r="BD177">
            <v>375.49152643678167</v>
          </cell>
          <cell r="BE177">
            <v>327.63069208329608</v>
          </cell>
          <cell r="BF177">
            <v>384.73080755072465</v>
          </cell>
          <cell r="BI177">
            <v>0</v>
          </cell>
          <cell r="BJ177">
            <v>609.86365666666677</v>
          </cell>
          <cell r="BK177">
            <v>346.64032929462684</v>
          </cell>
          <cell r="BM177">
            <v>455.52469166666668</v>
          </cell>
          <cell r="BO177">
            <v>384.46216211610664</v>
          </cell>
          <cell r="BQ177">
            <v>515.7885</v>
          </cell>
          <cell r="BR177">
            <v>523.65972666666676</v>
          </cell>
          <cell r="BS177">
            <v>387.41406218792025</v>
          </cell>
          <cell r="BT177">
            <v>696.28616666666676</v>
          </cell>
          <cell r="BX177">
            <v>416.62315368717054</v>
          </cell>
          <cell r="BY177">
            <v>373.43192913355841</v>
          </cell>
          <cell r="BZ177">
            <v>357.28026279270188</v>
          </cell>
          <cell r="CC177">
            <v>396.93704945660301</v>
          </cell>
          <cell r="CO177">
            <v>389.52784870004001</v>
          </cell>
          <cell r="CP177">
            <v>513.06331089779735</v>
          </cell>
          <cell r="CQ177">
            <v>433.98498103113064</v>
          </cell>
          <cell r="CR177">
            <v>590.37226374938473</v>
          </cell>
          <cell r="CS177">
            <v>669.09609999999986</v>
          </cell>
          <cell r="CT177">
            <v>1.8</v>
          </cell>
        </row>
        <row r="178">
          <cell r="C178">
            <v>0</v>
          </cell>
          <cell r="J178">
            <v>1.183152539002952</v>
          </cell>
          <cell r="T178">
            <v>3</v>
          </cell>
          <cell r="U178">
            <v>436.18848591269835</v>
          </cell>
          <cell r="X178">
            <v>87</v>
          </cell>
          <cell r="Y178">
            <v>458.50767857142858</v>
          </cell>
          <cell r="AB178">
            <v>93</v>
          </cell>
          <cell r="AC178">
            <v>7</v>
          </cell>
          <cell r="AH178">
            <v>381.15166666666664</v>
          </cell>
          <cell r="AM178">
            <v>778.90905405431988</v>
          </cell>
          <cell r="AN178">
            <v>1.8</v>
          </cell>
          <cell r="AO178">
            <v>365.3674533860123</v>
          </cell>
          <cell r="AQ178">
            <v>339.14154999999988</v>
          </cell>
          <cell r="AR178">
            <v>357.54387407309667</v>
          </cell>
          <cell r="AU178">
            <v>356.34641141589287</v>
          </cell>
          <cell r="AY178">
            <v>15.052793166966618</v>
          </cell>
          <cell r="AZ178">
            <v>1.6796849646384351E-2</v>
          </cell>
          <cell r="BA178">
            <v>2.4207329646384352E-2</v>
          </cell>
          <cell r="BB178">
            <v>4.869600000000001E-2</v>
          </cell>
          <cell r="BD178">
            <v>448.4460482758621</v>
          </cell>
          <cell r="BE178">
            <v>368.84710781533812</v>
          </cell>
          <cell r="BF178">
            <v>485.06648655476175</v>
          </cell>
          <cell r="BI178">
            <v>0</v>
          </cell>
          <cell r="BJ178">
            <v>767.19569000000001</v>
          </cell>
          <cell r="BK178">
            <v>405.92747060338479</v>
          </cell>
          <cell r="BM178">
            <v>535.18899791666672</v>
          </cell>
          <cell r="BO178">
            <v>454.65081435154775</v>
          </cell>
          <cell r="BQ178">
            <v>520.86016666666671</v>
          </cell>
          <cell r="BR178">
            <v>545.2548833333334</v>
          </cell>
          <cell r="BS178">
            <v>458.69269354716636</v>
          </cell>
          <cell r="BT178">
            <v>762.42416666666668</v>
          </cell>
          <cell r="BX178">
            <v>472.47765157291821</v>
          </cell>
          <cell r="BY178">
            <v>437.5693020674683</v>
          </cell>
          <cell r="BZ178">
            <v>428.71490420282953</v>
          </cell>
          <cell r="CC178">
            <v>470.82987079160029</v>
          </cell>
          <cell r="CO178">
            <v>461.57380210860492</v>
          </cell>
          <cell r="CP178">
            <v>660.77075757608679</v>
          </cell>
          <cell r="CQ178">
            <v>490.07709830942014</v>
          </cell>
          <cell r="CR178">
            <v>649.45566527978303</v>
          </cell>
          <cell r="CS178">
            <v>684.52829999999994</v>
          </cell>
          <cell r="CT178">
            <v>1.8</v>
          </cell>
        </row>
        <row r="179">
          <cell r="C179">
            <v>0</v>
          </cell>
          <cell r="J179">
            <v>1.183152539002952</v>
          </cell>
          <cell r="T179">
            <v>2.6666666666666665</v>
          </cell>
          <cell r="U179">
            <v>438.02182142857146</v>
          </cell>
          <cell r="X179">
            <v>87</v>
          </cell>
          <cell r="Y179">
            <v>461.28161688311684</v>
          </cell>
          <cell r="AB179">
            <v>93</v>
          </cell>
          <cell r="AC179">
            <v>8.5207792207792199</v>
          </cell>
          <cell r="AH179">
            <v>419.01833333333326</v>
          </cell>
          <cell r="AM179">
            <v>749.81739346959046</v>
          </cell>
          <cell r="AN179">
            <v>1.8</v>
          </cell>
          <cell r="AO179">
            <v>418.66429135682802</v>
          </cell>
          <cell r="AQ179">
            <v>413.16071969696964</v>
          </cell>
          <cell r="AR179">
            <v>417.99250502621811</v>
          </cell>
          <cell r="AU179">
            <v>421.28093829220779</v>
          </cell>
          <cell r="AY179">
            <v>14.539635093830631</v>
          </cell>
          <cell r="AZ179">
            <v>1.6580283661584348E-2</v>
          </cell>
          <cell r="BA179">
            <v>2.3990763661584352E-2</v>
          </cell>
          <cell r="BB179">
            <v>4.739714285714286E-2</v>
          </cell>
          <cell r="BD179">
            <v>445.98804597701155</v>
          </cell>
          <cell r="BE179">
            <v>371.56113171987681</v>
          </cell>
          <cell r="BF179">
            <v>637.79915061904762</v>
          </cell>
          <cell r="BI179">
            <v>0</v>
          </cell>
          <cell r="BJ179">
            <v>1149.3519066666665</v>
          </cell>
          <cell r="BK179">
            <v>409.12492528591605</v>
          </cell>
          <cell r="BM179">
            <v>703.52737708333336</v>
          </cell>
          <cell r="BO179">
            <v>457.96053684652134</v>
          </cell>
          <cell r="BQ179">
            <v>622.29349999999988</v>
          </cell>
          <cell r="BR179">
            <v>658.30233333333331</v>
          </cell>
          <cell r="BS179">
            <v>461.28648129822642</v>
          </cell>
          <cell r="BT179">
            <v>815.70199999999988</v>
          </cell>
          <cell r="BX179">
            <v>490.6963228088328</v>
          </cell>
          <cell r="BY179">
            <v>440.72957148298457</v>
          </cell>
          <cell r="BZ179">
            <v>431.17156860893857</v>
          </cell>
          <cell r="CC179">
            <v>473.71500964190972</v>
          </cell>
          <cell r="CO179">
            <v>464.32066540798451</v>
          </cell>
          <cell r="CP179">
            <v>1017.8353832071452</v>
          </cell>
          <cell r="CQ179">
            <v>662.07155287381204</v>
          </cell>
          <cell r="CR179">
            <v>698.13835182590458</v>
          </cell>
          <cell r="CS179">
            <v>805.26689333333331</v>
          </cell>
          <cell r="CT179">
            <v>1.8</v>
          </cell>
        </row>
        <row r="180">
          <cell r="C180">
            <v>0</v>
          </cell>
          <cell r="J180">
            <v>1.183152539002952</v>
          </cell>
          <cell r="T180">
            <v>2</v>
          </cell>
          <cell r="U180">
            <v>429.31333333333333</v>
          </cell>
          <cell r="X180">
            <v>87</v>
          </cell>
          <cell r="Y180">
            <v>432.31499999999988</v>
          </cell>
          <cell r="AB180">
            <v>93</v>
          </cell>
          <cell r="AC180">
            <v>13.055555555555555</v>
          </cell>
          <cell r="AH180">
            <v>437.83333333333331</v>
          </cell>
          <cell r="AM180">
            <v>882.9248594093998</v>
          </cell>
          <cell r="AN180">
            <v>1.8</v>
          </cell>
          <cell r="AO180">
            <v>456.82277175429221</v>
          </cell>
          <cell r="AQ180">
            <v>441.36733787878779</v>
          </cell>
          <cell r="AR180">
            <v>464.15110694530335</v>
          </cell>
          <cell r="AU180">
            <v>464.62779350129875</v>
          </cell>
          <cell r="AY180">
            <v>16.887564684949965</v>
          </cell>
          <cell r="AZ180">
            <v>1.7571170701584354E-2</v>
          </cell>
          <cell r="BA180">
            <v>2.4981650701584354E-2</v>
          </cell>
          <cell r="BB180">
            <v>5.3340000000000005E-2</v>
          </cell>
          <cell r="BD180">
            <v>453.03262988505753</v>
          </cell>
          <cell r="BE180">
            <v>441.22373657867638</v>
          </cell>
          <cell r="BF180">
            <v>628.61038666666673</v>
          </cell>
          <cell r="BI180">
            <v>0</v>
          </cell>
          <cell r="BJ180">
            <v>982.10306666666668</v>
          </cell>
          <cell r="BK180">
            <v>382.55890516099589</v>
          </cell>
          <cell r="BM180">
            <v>594.27307366666662</v>
          </cell>
          <cell r="BO180">
            <v>401.39398428320868</v>
          </cell>
          <cell r="BQ180">
            <v>550.27583333333325</v>
          </cell>
          <cell r="BR180">
            <v>546.08663666666678</v>
          </cell>
          <cell r="BS180">
            <v>403.6138478677629</v>
          </cell>
          <cell r="BT180">
            <v>982.8841666666666</v>
          </cell>
          <cell r="BX180">
            <v>501.58154464999444</v>
          </cell>
          <cell r="BY180">
            <v>411.49498157049942</v>
          </cell>
          <cell r="BZ180">
            <v>373.33034069615979</v>
          </cell>
          <cell r="CC180">
            <v>408.31708844917824</v>
          </cell>
          <cell r="CO180">
            <v>403.41678080923822</v>
          </cell>
          <cell r="CP180">
            <v>1001.6953575275696</v>
          </cell>
          <cell r="CQ180">
            <v>579.53923444423629</v>
          </cell>
          <cell r="CR180">
            <v>847.23779337202632</v>
          </cell>
          <cell r="CS180">
            <v>896.68430666666654</v>
          </cell>
          <cell r="CT180">
            <v>1.8</v>
          </cell>
        </row>
        <row r="181">
          <cell r="C181">
            <v>0</v>
          </cell>
          <cell r="J181">
            <v>1.2212180510453525</v>
          </cell>
          <cell r="T181">
            <v>2.3333333333333335</v>
          </cell>
          <cell r="U181">
            <v>471.34533333333337</v>
          </cell>
          <cell r="X181">
            <v>87</v>
          </cell>
          <cell r="Y181">
            <v>476.33359090909084</v>
          </cell>
          <cell r="AB181">
            <v>93</v>
          </cell>
          <cell r="AC181">
            <v>11.495215311004785</v>
          </cell>
          <cell r="AH181">
            <v>459.13333333333327</v>
          </cell>
          <cell r="AM181">
            <v>804.09708222446841</v>
          </cell>
          <cell r="AN181">
            <v>1.8999999999999997</v>
          </cell>
          <cell r="AO181">
            <v>455.00084525073561</v>
          </cell>
          <cell r="AQ181">
            <v>411.27771196172245</v>
          </cell>
          <cell r="AR181">
            <v>443.80007676584347</v>
          </cell>
          <cell r="AU181">
            <v>442.14101062594204</v>
          </cell>
          <cell r="AY181">
            <v>15.64466635909686</v>
          </cell>
          <cell r="AZ181">
            <v>1.835295229570269E-2</v>
          </cell>
          <cell r="BA181">
            <v>2.5763432295702691E-2</v>
          </cell>
          <cell r="BB181">
            <v>4.9820571428571429E-2</v>
          </cell>
          <cell r="BD181">
            <v>478.76563333333326</v>
          </cell>
          <cell r="BE181">
            <v>479.52313292330604</v>
          </cell>
          <cell r="BF181">
            <v>598.70792799999992</v>
          </cell>
          <cell r="BI181">
            <v>0</v>
          </cell>
          <cell r="BJ181">
            <v>990.8725566666667</v>
          </cell>
          <cell r="BK181">
            <v>426.08922250109799</v>
          </cell>
          <cell r="BM181">
            <v>578.90534750000006</v>
          </cell>
          <cell r="BO181">
            <v>450.83397510542869</v>
          </cell>
          <cell r="BQ181">
            <v>546.72566666666671</v>
          </cell>
          <cell r="BR181">
            <v>581.94332000000009</v>
          </cell>
          <cell r="BS181">
            <v>454.24786987697598</v>
          </cell>
          <cell r="BT181">
            <v>938.79216666666662</v>
          </cell>
          <cell r="BX181">
            <v>537.10998951813383</v>
          </cell>
          <cell r="BY181">
            <v>458.71404548642909</v>
          </cell>
          <cell r="BZ181">
            <v>424.15451481647568</v>
          </cell>
          <cell r="CC181">
            <v>460.16378662918152</v>
          </cell>
          <cell r="CO181">
            <v>454.27630832051517</v>
          </cell>
          <cell r="CP181">
            <v>881.75905685183227</v>
          </cell>
          <cell r="CQ181">
            <v>595.52029751849886</v>
          </cell>
          <cell r="CR181">
            <v>807.87632463079046</v>
          </cell>
          <cell r="CS181">
            <v>940.26189999999997</v>
          </cell>
          <cell r="CT181">
            <v>1.8</v>
          </cell>
        </row>
        <row r="182">
          <cell r="C182">
            <v>0</v>
          </cell>
          <cell r="J182">
            <v>1.2212180510453525</v>
          </cell>
          <cell r="T182">
            <v>3</v>
          </cell>
          <cell r="U182">
            <v>537.36850739538238</v>
          </cell>
          <cell r="X182">
            <v>87</v>
          </cell>
          <cell r="Y182">
            <v>568.38701298701289</v>
          </cell>
          <cell r="AB182">
            <v>93</v>
          </cell>
          <cell r="AC182">
            <v>7</v>
          </cell>
          <cell r="AH182">
            <v>504.92833333333328</v>
          </cell>
          <cell r="AM182">
            <v>896.86274694867416</v>
          </cell>
          <cell r="AN182">
            <v>1.8999999999999997</v>
          </cell>
          <cell r="AO182">
            <v>462.51303942848205</v>
          </cell>
          <cell r="AQ182">
            <v>428.11540151515146</v>
          </cell>
          <cell r="AR182">
            <v>443.86028907492118</v>
          </cell>
          <cell r="AU182">
            <v>449.08313475081172</v>
          </cell>
          <cell r="AY182">
            <v>17.280992674138488</v>
          </cell>
          <cell r="AZ182">
            <v>1.9043524340502691E-2</v>
          </cell>
          <cell r="BA182">
            <v>2.6454004340502688E-2</v>
          </cell>
          <cell r="BB182">
            <v>5.396228571428572E-2</v>
          </cell>
          <cell r="BD182">
            <v>552.93648620689657</v>
          </cell>
          <cell r="BE182">
            <v>441.75572374771451</v>
          </cell>
          <cell r="BF182">
            <v>619.42590711038963</v>
          </cell>
          <cell r="BI182">
            <v>0</v>
          </cell>
          <cell r="BJ182">
            <v>854.51147666666668</v>
          </cell>
          <cell r="BK182">
            <v>503.60791975262572</v>
          </cell>
          <cell r="BM182">
            <v>578.86232333333328</v>
          </cell>
          <cell r="BO182">
            <v>568.51807119269063</v>
          </cell>
          <cell r="BQ182">
            <v>595.4136666666667</v>
          </cell>
          <cell r="BR182">
            <v>590.49414999999999</v>
          </cell>
          <cell r="BS182">
            <v>573.51867965893086</v>
          </cell>
          <cell r="BT182">
            <v>894.70016666666663</v>
          </cell>
          <cell r="BX182">
            <v>582.14543183335911</v>
          </cell>
          <cell r="BY182">
            <v>542.90498793278255</v>
          </cell>
          <cell r="BZ182">
            <v>543.64155738059503</v>
          </cell>
          <cell r="CC182">
            <v>589.78538211853163</v>
          </cell>
          <cell r="CO182">
            <v>577.63304497890101</v>
          </cell>
          <cell r="CP182">
            <v>844.76374799104087</v>
          </cell>
          <cell r="CQ182">
            <v>533.31349559104081</v>
          </cell>
          <cell r="CR182">
            <v>766.78564324714273</v>
          </cell>
          <cell r="CS182">
            <v>771.02210666666667</v>
          </cell>
          <cell r="CT182">
            <v>1.8</v>
          </cell>
        </row>
        <row r="183">
          <cell r="C183">
            <v>0</v>
          </cell>
          <cell r="J183">
            <v>1.2212180510453525</v>
          </cell>
          <cell r="T183">
            <v>2.6666666666666665</v>
          </cell>
          <cell r="U183">
            <v>721.06009074074063</v>
          </cell>
          <cell r="X183">
            <v>87</v>
          </cell>
          <cell r="Y183">
            <v>763.24568478260869</v>
          </cell>
          <cell r="AB183">
            <v>93</v>
          </cell>
          <cell r="AC183">
            <v>9.0362318840579707</v>
          </cell>
          <cell r="AH183">
            <v>618.41</v>
          </cell>
          <cell r="AM183">
            <v>1118.6786596604854</v>
          </cell>
          <cell r="AN183">
            <v>1.8999999999999997</v>
          </cell>
          <cell r="AO183">
            <v>541.59829395969507</v>
          </cell>
          <cell r="AQ183">
            <v>503.80129826086949</v>
          </cell>
          <cell r="AR183">
            <v>513.99818919674942</v>
          </cell>
          <cell r="AU183">
            <v>536.26453666636644</v>
          </cell>
          <cell r="AY183">
            <v>21.193681880262446</v>
          </cell>
          <cell r="AZ183">
            <v>2.0694780426102691E-2</v>
          </cell>
          <cell r="BA183">
            <v>2.8105260426102688E-2</v>
          </cell>
          <cell r="BB183">
            <v>6.386571428571429E-2</v>
          </cell>
          <cell r="BD183">
            <v>712.09847011494264</v>
          </cell>
          <cell r="BE183">
            <v>609.28910386106634</v>
          </cell>
          <cell r="BF183">
            <v>687.53133584444424</v>
          </cell>
          <cell r="BI183">
            <v>0</v>
          </cell>
          <cell r="BJ183">
            <v>847.3981133333333</v>
          </cell>
          <cell r="BK183">
            <v>696.15993740274178</v>
          </cell>
          <cell r="BM183">
            <v>759.50308333333317</v>
          </cell>
          <cell r="BO183">
            <v>786.83616694459408</v>
          </cell>
          <cell r="BQ183">
            <v>737.42033333333347</v>
          </cell>
          <cell r="BR183">
            <v>782.03071333333344</v>
          </cell>
          <cell r="BS183">
            <v>795.03953935168693</v>
          </cell>
          <cell r="BT183">
            <v>1025.1389999999999</v>
          </cell>
          <cell r="BX183">
            <v>779.24017529456421</v>
          </cell>
          <cell r="BY183">
            <v>750.98145462551599</v>
          </cell>
          <cell r="BZ183">
            <v>765.61236295558558</v>
          </cell>
          <cell r="CC183">
            <v>817.31714849974003</v>
          </cell>
          <cell r="CO183">
            <v>800.55962046327056</v>
          </cell>
          <cell r="CP183">
            <v>767.83858118276578</v>
          </cell>
          <cell r="CQ183">
            <v>693.37113171609906</v>
          </cell>
          <cell r="CR183">
            <v>881.59924443687032</v>
          </cell>
          <cell r="CS183">
            <v>881.8032566666667</v>
          </cell>
          <cell r="CT183">
            <v>1.8</v>
          </cell>
        </row>
        <row r="184">
          <cell r="C184">
            <v>0</v>
          </cell>
          <cell r="J184">
            <v>1.2212180510453525</v>
          </cell>
          <cell r="T184">
            <v>2</v>
          </cell>
          <cell r="U184">
            <v>569.30166666666662</v>
          </cell>
          <cell r="X184">
            <v>87</v>
          </cell>
          <cell r="Y184">
            <v>607.34699999999998</v>
          </cell>
          <cell r="AB184">
            <v>93</v>
          </cell>
          <cell r="AC184">
            <v>13.277777777777779</v>
          </cell>
          <cell r="AH184">
            <v>540.66499999999996</v>
          </cell>
          <cell r="AM184">
            <v>1517.642691225461</v>
          </cell>
          <cell r="AN184">
            <v>1.8999999999999997</v>
          </cell>
          <cell r="AO184">
            <v>541.3055224736446</v>
          </cell>
          <cell r="AQ184">
            <v>552.8183499999999</v>
          </cell>
          <cell r="AR184">
            <v>573.88140904537102</v>
          </cell>
          <cell r="AU184">
            <v>585.06753777992856</v>
          </cell>
          <cell r="AY184">
            <v>28.231149304721281</v>
          </cell>
          <cell r="AZ184">
            <v>2.3664773773302689E-2</v>
          </cell>
          <cell r="BA184">
            <v>3.1075253773302693E-2</v>
          </cell>
          <cell r="BB184">
            <v>8.1678285714285717E-2</v>
          </cell>
          <cell r="BD184">
            <v>615.43816321839086</v>
          </cell>
          <cell r="BE184">
            <v>472.20706653587087</v>
          </cell>
          <cell r="BF184">
            <v>572.09507333333329</v>
          </cell>
          <cell r="BI184">
            <v>0</v>
          </cell>
          <cell r="BJ184">
            <v>708.8521433333334</v>
          </cell>
          <cell r="BK184">
            <v>553.09412858257883</v>
          </cell>
          <cell r="BM184">
            <v>655.78953333333322</v>
          </cell>
          <cell r="BO184">
            <v>627.54401061557644</v>
          </cell>
          <cell r="BQ184">
            <v>753.64966666666669</v>
          </cell>
          <cell r="BR184">
            <v>769.82828333333339</v>
          </cell>
          <cell r="BS184">
            <v>631.90667649434636</v>
          </cell>
          <cell r="BT184">
            <v>1124.346</v>
          </cell>
          <cell r="BX184">
            <v>657.80826922358688</v>
          </cell>
          <cell r="BY184">
            <v>595.85719655641435</v>
          </cell>
          <cell r="BZ184">
            <v>601.86804425878927</v>
          </cell>
          <cell r="CC184">
            <v>651.03100269175502</v>
          </cell>
          <cell r="CO184">
            <v>637.05199115578557</v>
          </cell>
          <cell r="CP184">
            <v>669.08076603625284</v>
          </cell>
          <cell r="CQ184">
            <v>577.66427536958611</v>
          </cell>
          <cell r="CR184">
            <v>964.60925239284506</v>
          </cell>
          <cell r="CS184">
            <v>973.51208168966377</v>
          </cell>
          <cell r="CT184">
            <v>1.8</v>
          </cell>
        </row>
        <row r="185">
          <cell r="C185">
            <v>0</v>
          </cell>
          <cell r="J185">
            <v>1.2587427980359263</v>
          </cell>
          <cell r="T185">
            <v>2</v>
          </cell>
          <cell r="U185">
            <v>601.48833333333323</v>
          </cell>
          <cell r="X185">
            <v>87</v>
          </cell>
          <cell r="Y185">
            <v>638.9369999999999</v>
          </cell>
          <cell r="AB185">
            <v>93</v>
          </cell>
          <cell r="AC185">
            <v>12.210144927536232</v>
          </cell>
          <cell r="AH185">
            <v>583.50166666666667</v>
          </cell>
          <cell r="AM185">
            <v>1157.0750440661998</v>
          </cell>
          <cell r="AN185">
            <v>1.8999999999999997</v>
          </cell>
          <cell r="AO185">
            <v>548.12276810655487</v>
          </cell>
          <cell r="AQ185">
            <v>491.7641958237985</v>
          </cell>
          <cell r="AR185">
            <v>542.05671902946551</v>
          </cell>
          <cell r="AU185">
            <v>543.38032525635742</v>
          </cell>
          <cell r="AY185">
            <v>22.103038071693145</v>
          </cell>
          <cell r="AZ185">
            <v>2.1139302633028004E-2</v>
          </cell>
          <cell r="BA185">
            <v>2.8549782633028004E-2</v>
          </cell>
          <cell r="BB185">
            <v>6.5579999999999986E-2</v>
          </cell>
          <cell r="BD185">
            <v>622.82484022988513</v>
          </cell>
          <cell r="BE185">
            <v>507.5441842385265</v>
          </cell>
          <cell r="BF185">
            <v>606.61715333333325</v>
          </cell>
          <cell r="BI185">
            <v>0</v>
          </cell>
          <cell r="BJ185">
            <v>819.32377333333341</v>
          </cell>
          <cell r="BK185">
            <v>583.67043655802627</v>
          </cell>
          <cell r="BM185">
            <v>695.41226000000006</v>
          </cell>
          <cell r="BO185">
            <v>659.99461731664712</v>
          </cell>
          <cell r="BQ185">
            <v>720.17666666666662</v>
          </cell>
          <cell r="BR185">
            <v>744.93654333333336</v>
          </cell>
          <cell r="BS185">
            <v>665.42886483959956</v>
          </cell>
          <cell r="BT185">
            <v>1030.6505</v>
          </cell>
          <cell r="BX185">
            <v>680.52006409169371</v>
          </cell>
          <cell r="BY185">
            <v>629.08919782928558</v>
          </cell>
          <cell r="BZ185">
            <v>635.56924286393871</v>
          </cell>
          <cell r="CC185">
            <v>684.70696277097068</v>
          </cell>
          <cell r="CO185">
            <v>670.40784416570682</v>
          </cell>
          <cell r="CP185">
            <v>723.93662251510125</v>
          </cell>
          <cell r="CQ185">
            <v>630.28644398176777</v>
          </cell>
          <cell r="CR185">
            <v>890.81081519620864</v>
          </cell>
          <cell r="CS185">
            <v>958.46797150226939</v>
          </cell>
          <cell r="CT185">
            <v>1.8</v>
          </cell>
        </row>
        <row r="186">
          <cell r="C186">
            <v>0</v>
          </cell>
          <cell r="J186">
            <v>1.2587427980359263</v>
          </cell>
          <cell r="T186">
            <v>2</v>
          </cell>
          <cell r="U186">
            <v>764.7883333333333</v>
          </cell>
          <cell r="X186">
            <v>87</v>
          </cell>
          <cell r="Y186">
            <v>839.47500000000002</v>
          </cell>
          <cell r="AB186">
            <v>93</v>
          </cell>
          <cell r="AC186">
            <v>7.8421052631578947</v>
          </cell>
          <cell r="AH186">
            <v>660.06333333333328</v>
          </cell>
          <cell r="AM186">
            <v>901.73908776819974</v>
          </cell>
          <cell r="AN186">
            <v>1.8999999999999997</v>
          </cell>
          <cell r="AO186">
            <v>604.14969042296082</v>
          </cell>
          <cell r="AQ186">
            <v>546.09815071770333</v>
          </cell>
          <cell r="AR186">
            <v>551.54125006056154</v>
          </cell>
          <cell r="AU186">
            <v>563.27469233702152</v>
          </cell>
          <cell r="AY186">
            <v>17.558084102965022</v>
          </cell>
          <cell r="AZ186">
            <v>1.9238514513028004E-2</v>
          </cell>
          <cell r="BA186">
            <v>2.6648994513028004E-2</v>
          </cell>
          <cell r="BB186">
            <v>5.4179999999999999E-2</v>
          </cell>
          <cell r="BD186">
            <v>706.73901149425308</v>
          </cell>
          <cell r="BE186">
            <v>525.94639455383833</v>
          </cell>
          <cell r="BF186">
            <v>734.61568666666665</v>
          </cell>
          <cell r="BI186">
            <v>0</v>
          </cell>
          <cell r="BJ186">
            <v>968.66449666666665</v>
          </cell>
          <cell r="BK186">
            <v>758.62846671756324</v>
          </cell>
          <cell r="BM186">
            <v>916.75894333333326</v>
          </cell>
          <cell r="BO186">
            <v>896.36166794992187</v>
          </cell>
          <cell r="BQ186">
            <v>876.38400000000001</v>
          </cell>
          <cell r="BR186">
            <v>949.67972666666662</v>
          </cell>
          <cell r="BS186">
            <v>905.32299525292535</v>
          </cell>
          <cell r="BT186">
            <v>1162.9264999999998</v>
          </cell>
          <cell r="BX186">
            <v>811.31777032067794</v>
          </cell>
          <cell r="BY186">
            <v>818.7819697485379</v>
          </cell>
          <cell r="BZ186">
            <v>875.96172710027884</v>
          </cell>
          <cell r="CC186">
            <v>940.09231178268556</v>
          </cell>
          <cell r="CO186">
            <v>916.01683222854592</v>
          </cell>
          <cell r="CP186">
            <v>832.12971655264994</v>
          </cell>
          <cell r="CQ186">
            <v>860.67366041931689</v>
          </cell>
          <cell r="CR186">
            <v>1014.6234846301708</v>
          </cell>
          <cell r="CS186">
            <v>1105.513304182429</v>
          </cell>
          <cell r="CT186">
            <v>1.8</v>
          </cell>
        </row>
        <row r="187">
          <cell r="C187">
            <v>0</v>
          </cell>
          <cell r="J187">
            <v>1.2587427980359263</v>
          </cell>
          <cell r="T187">
            <v>2</v>
          </cell>
          <cell r="U187">
            <v>695.56333333333339</v>
          </cell>
          <cell r="X187">
            <v>87</v>
          </cell>
          <cell r="Y187">
            <v>772.19999999999993</v>
          </cell>
          <cell r="AB187">
            <v>93</v>
          </cell>
          <cell r="AC187">
            <v>9.0333333333333332</v>
          </cell>
          <cell r="AH187">
            <v>622.90666666666664</v>
          </cell>
          <cell r="AM187">
            <v>886.50852195393327</v>
          </cell>
          <cell r="AN187">
            <v>1.8999999999999997</v>
          </cell>
          <cell r="AO187">
            <v>606.79653663431748</v>
          </cell>
          <cell r="AQ187">
            <v>572.17262717391293</v>
          </cell>
          <cell r="AR187">
            <v>579.45479404819059</v>
          </cell>
          <cell r="AU187">
            <v>586.98936249531607</v>
          </cell>
          <cell r="AY187">
            <v>17.286981585532118</v>
          </cell>
          <cell r="AZ187">
            <v>1.9125134169028005E-2</v>
          </cell>
          <cell r="BA187">
            <v>2.6535614169028002E-2</v>
          </cell>
          <cell r="BB187">
            <v>5.3499999999999999E-2</v>
          </cell>
          <cell r="BD187">
            <v>666.95485057471262</v>
          </cell>
          <cell r="BE187">
            <v>451.06982604721111</v>
          </cell>
          <cell r="BF187">
            <v>785.16885333333323</v>
          </cell>
          <cell r="BI187">
            <v>0</v>
          </cell>
          <cell r="BJ187">
            <v>1107.2354083333332</v>
          </cell>
          <cell r="BK187">
            <v>698.58069708053881</v>
          </cell>
          <cell r="BM187">
            <v>859.28371833333324</v>
          </cell>
          <cell r="BO187">
            <v>834.37151779421629</v>
          </cell>
          <cell r="BQ187">
            <v>976.80300000000022</v>
          </cell>
          <cell r="BR187">
            <v>989.88790000000006</v>
          </cell>
          <cell r="BS187">
            <v>841.67352427913795</v>
          </cell>
          <cell r="BT187">
            <v>1418.2926666666669</v>
          </cell>
          <cell r="BX187">
            <v>756.56881493243634</v>
          </cell>
          <cell r="BY187">
            <v>753.70565751114691</v>
          </cell>
          <cell r="BZ187">
            <v>812.04329621960244</v>
          </cell>
          <cell r="CC187">
            <v>876.44976301881843</v>
          </cell>
          <cell r="CO187">
            <v>852.80615034888297</v>
          </cell>
          <cell r="CP187">
            <v>1037.093452103428</v>
          </cell>
          <cell r="CQ187">
            <v>808.0648992034279</v>
          </cell>
          <cell r="CR187">
            <v>1247.2985201962085</v>
          </cell>
          <cell r="CS187">
            <v>1377.1052054981508</v>
          </cell>
          <cell r="CT187">
            <v>1.8</v>
          </cell>
        </row>
        <row r="188">
          <cell r="C188">
            <v>0</v>
          </cell>
          <cell r="J188">
            <v>1.2587427980359263</v>
          </cell>
          <cell r="T188">
            <v>2</v>
          </cell>
          <cell r="U188">
            <v>551.66999999999996</v>
          </cell>
          <cell r="X188">
            <v>87</v>
          </cell>
          <cell r="Y188">
            <v>602.55000000000007</v>
          </cell>
          <cell r="AB188">
            <v>93</v>
          </cell>
          <cell r="AC188">
            <v>13.136363636363635</v>
          </cell>
          <cell r="AH188">
            <v>552.26166666666666</v>
          </cell>
          <cell r="AM188">
            <v>871.94989286676662</v>
          </cell>
          <cell r="AN188">
            <v>1.8999999999999997</v>
          </cell>
          <cell r="AO188">
            <v>521.72353747879743</v>
          </cell>
          <cell r="AQ188">
            <v>492.44747045454545</v>
          </cell>
          <cell r="AR188">
            <v>504.2674037558466</v>
          </cell>
          <cell r="AU188">
            <v>508.30049776363632</v>
          </cell>
          <cell r="AY188">
            <v>17.027839473280075</v>
          </cell>
          <cell r="AZ188">
            <v>1.9016755899028005E-2</v>
          </cell>
          <cell r="BA188">
            <v>2.6427235899028002E-2</v>
          </cell>
          <cell r="BB188">
            <v>5.2850000000000001E-2</v>
          </cell>
          <cell r="BD188">
            <v>591.31426436781624</v>
          </cell>
          <cell r="BE188">
            <v>414.76947182443126</v>
          </cell>
          <cell r="BF188">
            <v>694.73601333333318</v>
          </cell>
          <cell r="BI188">
            <v>0</v>
          </cell>
          <cell r="BJ188">
            <v>1079.5701116666669</v>
          </cell>
          <cell r="BK188">
            <v>559.61500217692264</v>
          </cell>
          <cell r="BM188">
            <v>754.24401166666667</v>
          </cell>
          <cell r="BO188">
            <v>653.11905773322326</v>
          </cell>
          <cell r="BQ188">
            <v>782.05100000000004</v>
          </cell>
          <cell r="BR188">
            <v>831.95112833333349</v>
          </cell>
          <cell r="BS188">
            <v>658.48317714156849</v>
          </cell>
          <cell r="BT188">
            <v>1179.461</v>
          </cell>
          <cell r="BX188">
            <v>629.99701828857292</v>
          </cell>
          <cell r="BY188">
            <v>603.43140974932669</v>
          </cell>
          <cell r="BZ188">
            <v>628.61517240656565</v>
          </cell>
          <cell r="CC188">
            <v>682.39513411177529</v>
          </cell>
          <cell r="CO188">
            <v>665.6691248140354</v>
          </cell>
          <cell r="CP188">
            <v>1016.1779819681419</v>
          </cell>
          <cell r="CQ188">
            <v>703.83524520147512</v>
          </cell>
          <cell r="CR188">
            <v>1030.1126469257683</v>
          </cell>
          <cell r="CS188">
            <v>1075.9869053774953</v>
          </cell>
          <cell r="CT188">
            <v>1.8</v>
          </cell>
        </row>
        <row r="189">
          <cell r="C189">
            <v>0</v>
          </cell>
          <cell r="J189">
            <v>1.2922372737177379</v>
          </cell>
          <cell r="T189">
            <v>2</v>
          </cell>
          <cell r="U189">
            <v>576.75666666666655</v>
          </cell>
          <cell r="X189">
            <v>87</v>
          </cell>
          <cell r="Y189">
            <v>624.54599999999994</v>
          </cell>
          <cell r="AB189">
            <v>93</v>
          </cell>
          <cell r="AC189">
            <v>12.368181818181819</v>
          </cell>
          <cell r="AH189">
            <v>569.18333333333328</v>
          </cell>
          <cell r="AM189">
            <v>908.01049722113328</v>
          </cell>
          <cell r="AN189">
            <v>1.8999999999999997</v>
          </cell>
          <cell r="AO189">
            <v>543.57336792213312</v>
          </cell>
          <cell r="AQ189">
            <v>503.65165287081328</v>
          </cell>
          <cell r="AR189">
            <v>512.29932906816418</v>
          </cell>
          <cell r="AU189">
            <v>529.20436887084327</v>
          </cell>
          <cell r="AY189">
            <v>17.711276326411326</v>
          </cell>
          <cell r="AZ189">
            <v>1.9446396626083929E-2</v>
          </cell>
          <cell r="BA189">
            <v>2.6856876626083926E-2</v>
          </cell>
          <cell r="BB189">
            <v>5.4460000000000001E-2</v>
          </cell>
          <cell r="BD189">
            <v>609.43252873563222</v>
          </cell>
          <cell r="BE189">
            <v>447.56187621183159</v>
          </cell>
          <cell r="BF189">
            <v>683.8123599999999</v>
          </cell>
          <cell r="BI189">
            <v>0</v>
          </cell>
          <cell r="BJ189">
            <v>1047.8393233333334</v>
          </cell>
          <cell r="BK189">
            <v>575.50659504391149</v>
          </cell>
          <cell r="BM189">
            <v>755.1146183333334</v>
          </cell>
          <cell r="BO189">
            <v>665.78287126660655</v>
          </cell>
          <cell r="BQ189">
            <v>829.72466666666662</v>
          </cell>
          <cell r="BR189">
            <v>853.63757500000008</v>
          </cell>
          <cell r="BS189">
            <v>671.39451010448431</v>
          </cell>
          <cell r="BT189">
            <v>1140.8805</v>
          </cell>
          <cell r="BX189">
            <v>651.73282708123634</v>
          </cell>
          <cell r="BY189">
            <v>620.54224856755036</v>
          </cell>
          <cell r="BZ189">
            <v>641.56422981367052</v>
          </cell>
          <cell r="CC189">
            <v>694.36403918727092</v>
          </cell>
          <cell r="CO189">
            <v>678.05587038214105</v>
          </cell>
          <cell r="CP189">
            <v>982.06353053124894</v>
          </cell>
          <cell r="CQ189">
            <v>718.21091119791538</v>
          </cell>
          <cell r="CR189">
            <v>1005.0478107632252</v>
          </cell>
          <cell r="CS189">
            <v>1061.5603695875027</v>
          </cell>
          <cell r="CT189">
            <v>1.8</v>
          </cell>
        </row>
        <row r="190">
          <cell r="C190">
            <v>0</v>
          </cell>
          <cell r="J190">
            <v>1.2922372737177379</v>
          </cell>
          <cell r="T190">
            <v>2</v>
          </cell>
          <cell r="U190">
            <v>792.59666666666647</v>
          </cell>
          <cell r="X190">
            <v>87</v>
          </cell>
          <cell r="Y190">
            <v>848.71799999999996</v>
          </cell>
          <cell r="AB190">
            <v>93</v>
          </cell>
          <cell r="AC190">
            <v>7.8000000000000007</v>
          </cell>
          <cell r="AH190">
            <v>705.74000000000012</v>
          </cell>
          <cell r="AM190">
            <v>1012.8326266487333</v>
          </cell>
          <cell r="AN190">
            <v>1.8999999999999997</v>
          </cell>
          <cell r="AO190">
            <v>656.61900293698625</v>
          </cell>
          <cell r="AQ190">
            <v>587.09077575757567</v>
          </cell>
          <cell r="AR190">
            <v>600.86203242399358</v>
          </cell>
          <cell r="AU190">
            <v>623.25408759780839</v>
          </cell>
          <cell r="AY190">
            <v>19.577099534626029</v>
          </cell>
          <cell r="AZ190">
            <v>2.0226720170083926E-2</v>
          </cell>
          <cell r="BA190">
            <v>2.763720017008393E-2</v>
          </cell>
          <cell r="BB190">
            <v>5.9140000000000005E-2</v>
          </cell>
          <cell r="BD190">
            <v>755.64565517241374</v>
          </cell>
          <cell r="BE190">
            <v>620.54164799382988</v>
          </cell>
          <cell r="BF190">
            <v>840.62098666666645</v>
          </cell>
          <cell r="BI190">
            <v>0</v>
          </cell>
          <cell r="BJ190">
            <v>1170.5972183333333</v>
          </cell>
          <cell r="BK190">
            <v>761.63298158279042</v>
          </cell>
          <cell r="BM190">
            <v>895.3480933333334</v>
          </cell>
          <cell r="BO190">
            <v>873.58966968643028</v>
          </cell>
          <cell r="BQ190">
            <v>980.86033333333341</v>
          </cell>
          <cell r="BR190">
            <v>977.09208499999988</v>
          </cell>
          <cell r="BS190">
            <v>882.03496385526887</v>
          </cell>
          <cell r="BT190">
            <v>1278.6679999999999</v>
          </cell>
          <cell r="BX190">
            <v>850.34491859821094</v>
          </cell>
          <cell r="BY190">
            <v>821.54204702030165</v>
          </cell>
          <cell r="BZ190">
            <v>852.59250166666664</v>
          </cell>
          <cell r="CC190">
            <v>910.03883029745191</v>
          </cell>
          <cell r="CO190">
            <v>889.72415348432571</v>
          </cell>
          <cell r="CP190">
            <v>1099.9992901719743</v>
          </cell>
          <cell r="CQ190">
            <v>827.933183038641</v>
          </cell>
          <cell r="CR190">
            <v>1130.2089564655314</v>
          </cell>
          <cell r="CS190">
            <v>1179.2593018297939</v>
          </cell>
          <cell r="CT190">
            <v>1.8</v>
          </cell>
        </row>
        <row r="191">
          <cell r="C191">
            <v>0</v>
          </cell>
          <cell r="J191">
            <v>1.2922372737177379</v>
          </cell>
          <cell r="T191">
            <v>2</v>
          </cell>
          <cell r="U191">
            <v>741.24000000000012</v>
          </cell>
          <cell r="X191">
            <v>87</v>
          </cell>
          <cell r="Y191">
            <v>799.92899999999997</v>
          </cell>
          <cell r="AB191">
            <v>93</v>
          </cell>
          <cell r="AC191">
            <v>9.1405797101449284</v>
          </cell>
          <cell r="AH191">
            <v>685.03166666666675</v>
          </cell>
          <cell r="AM191">
            <v>830.73777360463328</v>
          </cell>
          <cell r="AN191">
            <v>1.8999999999999997</v>
          </cell>
          <cell r="AO191">
            <v>667.44590842624268</v>
          </cell>
          <cell r="AQ191">
            <v>636.78287032799381</v>
          </cell>
          <cell r="AR191">
            <v>649.73274304823053</v>
          </cell>
          <cell r="AU191">
            <v>661.49823339034413</v>
          </cell>
          <cell r="AY191">
            <v>16.33582973061203</v>
          </cell>
          <cell r="AZ191">
            <v>1.8871158116083933E-2</v>
          </cell>
          <cell r="BA191">
            <v>2.628163811608393E-2</v>
          </cell>
          <cell r="BB191">
            <v>5.101E-2</v>
          </cell>
          <cell r="BD191">
            <v>733.47295402298857</v>
          </cell>
          <cell r="BE191">
            <v>564.44956282099349</v>
          </cell>
          <cell r="BF191">
            <v>757.60955999999987</v>
          </cell>
          <cell r="BI191">
            <v>0</v>
          </cell>
          <cell r="BJ191">
            <v>1051.9297566666667</v>
          </cell>
          <cell r="BK191">
            <v>719.79699651760939</v>
          </cell>
          <cell r="BM191">
            <v>846.53337999999985</v>
          </cell>
          <cell r="BO191">
            <v>831.339653470548</v>
          </cell>
          <cell r="BQ191">
            <v>860.15466666666669</v>
          </cell>
          <cell r="BR191">
            <v>860.60604499999999</v>
          </cell>
          <cell r="BS191">
            <v>838.24463856489035</v>
          </cell>
          <cell r="BT191">
            <v>1199.6698333333334</v>
          </cell>
          <cell r="BX191">
            <v>818.61246268191428</v>
          </cell>
          <cell r="BY191">
            <v>776.0666475190219</v>
          </cell>
          <cell r="BZ191">
            <v>808.5417820267154</v>
          </cell>
          <cell r="CC191">
            <v>866.64495917563181</v>
          </cell>
          <cell r="CO191">
            <v>846.43633934942409</v>
          </cell>
          <cell r="CP191">
            <v>991.08376442857718</v>
          </cell>
          <cell r="CQ191">
            <v>798.5690494952438</v>
          </cell>
          <cell r="CR191">
            <v>1060.3012930273762</v>
          </cell>
          <cell r="CS191">
            <v>1063.2509549172796</v>
          </cell>
          <cell r="CT191">
            <v>1.8</v>
          </cell>
        </row>
        <row r="192">
          <cell r="C192">
            <v>0</v>
          </cell>
          <cell r="J192">
            <v>1.2922372737177379</v>
          </cell>
          <cell r="T192">
            <v>2</v>
          </cell>
          <cell r="U192">
            <v>799.69666666666672</v>
          </cell>
          <cell r="X192">
            <v>87</v>
          </cell>
          <cell r="Y192">
            <v>828.7109999999999</v>
          </cell>
          <cell r="AB192">
            <v>93</v>
          </cell>
          <cell r="AC192">
            <v>13.094202898550725</v>
          </cell>
          <cell r="AH192">
            <v>784.54999999999984</v>
          </cell>
          <cell r="AM192">
            <v>930.63236703349992</v>
          </cell>
          <cell r="AN192">
            <v>1.8999999999999997</v>
          </cell>
          <cell r="AO192">
            <v>799.84062121664158</v>
          </cell>
          <cell r="AQ192">
            <v>784.82117065217381</v>
          </cell>
          <cell r="AR192">
            <v>810.94167477096198</v>
          </cell>
          <cell r="AU192">
            <v>814.44009423705347</v>
          </cell>
          <cell r="AY192">
            <v>18.113943300833729</v>
          </cell>
          <cell r="AZ192">
            <v>1.9614799784083928E-2</v>
          </cell>
          <cell r="BA192">
            <v>2.7025279784083926E-2</v>
          </cell>
          <cell r="BB192">
            <v>5.5469999999999998E-2</v>
          </cell>
          <cell r="BD192">
            <v>840.02862068965521</v>
          </cell>
          <cell r="BE192">
            <v>747.17979172816706</v>
          </cell>
          <cell r="BF192">
            <v>774.74551999999994</v>
          </cell>
          <cell r="BI192">
            <v>0</v>
          </cell>
          <cell r="BJ192">
            <v>1013.0606633333333</v>
          </cell>
          <cell r="BK192">
            <v>747.82194863140137</v>
          </cell>
          <cell r="BM192">
            <v>843.55711999999994</v>
          </cell>
          <cell r="BO192">
            <v>817.66418727071971</v>
          </cell>
          <cell r="BQ192">
            <v>854.06866666666667</v>
          </cell>
          <cell r="BR192">
            <v>875.790615</v>
          </cell>
          <cell r="BS192">
            <v>823.1790625821036</v>
          </cell>
          <cell r="BT192">
            <v>1173.9494999999999</v>
          </cell>
          <cell r="BX192">
            <v>926.3478159432475</v>
          </cell>
          <cell r="BY192">
            <v>805.17483570596505</v>
          </cell>
          <cell r="BZ192">
            <v>793.22405427455533</v>
          </cell>
          <cell r="CC192">
            <v>840.85965636886522</v>
          </cell>
          <cell r="CO192">
            <v>826.51116755746614</v>
          </cell>
          <cell r="CP192">
            <v>954.74193910043687</v>
          </cell>
          <cell r="CQ192">
            <v>790.70695353377005</v>
          </cell>
          <cell r="CR192">
            <v>1035.1056723145878</v>
          </cell>
          <cell r="CS192">
            <v>1048.8751933333333</v>
          </cell>
          <cell r="CT192">
            <v>1.8</v>
          </cell>
        </row>
        <row r="193">
          <cell r="C193">
            <v>0</v>
          </cell>
          <cell r="J193">
            <v>1.3175862394116282</v>
          </cell>
          <cell r="T193">
            <v>2</v>
          </cell>
          <cell r="U193">
            <v>863.47833333333335</v>
          </cell>
          <cell r="X193">
            <v>87</v>
          </cell>
          <cell r="Y193">
            <v>894.34799999999996</v>
          </cell>
          <cell r="AB193">
            <v>93</v>
          </cell>
          <cell r="AC193">
            <v>11.569298245614036</v>
          </cell>
          <cell r="AH193">
            <v>842.65166666666664</v>
          </cell>
          <cell r="AM193">
            <v>1085.4017931755332</v>
          </cell>
          <cell r="AN193">
            <v>1.8999999999999997</v>
          </cell>
          <cell r="AO193">
            <v>843.49125219758389</v>
          </cell>
          <cell r="AQ193">
            <v>764.95858333333319</v>
          </cell>
          <cell r="AR193">
            <v>815.94839925912891</v>
          </cell>
          <cell r="AU193">
            <v>820.12878909053563</v>
          </cell>
          <cell r="AY193">
            <v>20.900690121278672</v>
          </cell>
          <cell r="AZ193">
            <v>2.093068652920459E-2</v>
          </cell>
          <cell r="BA193">
            <v>2.8341166529204587E-2</v>
          </cell>
          <cell r="BB193">
            <v>6.2379999999999998E-2</v>
          </cell>
          <cell r="BD193">
            <v>902.23888505747129</v>
          </cell>
          <cell r="BE193">
            <v>803.03768366682016</v>
          </cell>
          <cell r="BF193">
            <v>837.22297999999989</v>
          </cell>
          <cell r="BI193">
            <v>0</v>
          </cell>
          <cell r="BJ193">
            <v>1106.9410966666667</v>
          </cell>
          <cell r="BK193">
            <v>805.42008220456353</v>
          </cell>
          <cell r="BM193">
            <v>916.36413333333314</v>
          </cell>
          <cell r="BO193">
            <v>881.44226034501025</v>
          </cell>
          <cell r="BQ193">
            <v>937.24400000000003</v>
          </cell>
          <cell r="BR193">
            <v>952.74301333333335</v>
          </cell>
          <cell r="BS193">
            <v>888.12612388403488</v>
          </cell>
          <cell r="BT193">
            <v>1229.0645000000002</v>
          </cell>
          <cell r="BX193">
            <v>982.75790153200626</v>
          </cell>
          <cell r="BY193">
            <v>867.4809343355364</v>
          </cell>
          <cell r="BZ193">
            <v>858.3464976358083</v>
          </cell>
          <cell r="CC193">
            <v>907.11677105148431</v>
          </cell>
          <cell r="CO193">
            <v>891.64892706804551</v>
          </cell>
          <cell r="CP193">
            <v>1010.7355989916047</v>
          </cell>
          <cell r="CQ193">
            <v>853.64743325827146</v>
          </cell>
          <cell r="CR193">
            <v>1082.8347880353695</v>
          </cell>
          <cell r="CS193">
            <v>1110.43686151621</v>
          </cell>
          <cell r="CT193">
            <v>1.8</v>
          </cell>
        </row>
        <row r="194">
          <cell r="C194">
            <v>0</v>
          </cell>
          <cell r="J194">
            <v>1.3175862394116282</v>
          </cell>
          <cell r="T194">
            <v>2</v>
          </cell>
          <cell r="U194">
            <v>1103.6949999999999</v>
          </cell>
          <cell r="X194">
            <v>87</v>
          </cell>
          <cell r="Y194">
            <v>1126.4759999999999</v>
          </cell>
          <cell r="AB194">
            <v>93</v>
          </cell>
          <cell r="AC194">
            <v>7.8000000000000007</v>
          </cell>
          <cell r="AH194">
            <v>1052.3383333333334</v>
          </cell>
          <cell r="AM194">
            <v>1465.2700228960664</v>
          </cell>
          <cell r="AN194">
            <v>1.8999999999999997</v>
          </cell>
          <cell r="AO194">
            <v>1048.7950307819303</v>
          </cell>
          <cell r="AQ194">
            <v>884.18434848484833</v>
          </cell>
          <cell r="AR194">
            <v>926.2809635914623</v>
          </cell>
          <cell r="AU194">
            <v>929.34586291517871</v>
          </cell>
          <cell r="AY194">
            <v>27.662305850193491</v>
          </cell>
          <cell r="AZ194">
            <v>2.3758525697204592E-2</v>
          </cell>
          <cell r="BA194">
            <v>3.1169005697204589E-2</v>
          </cell>
          <cell r="BB194">
            <v>7.9340000000000008E-2</v>
          </cell>
          <cell r="BD194">
            <v>1126.7533218390806</v>
          </cell>
          <cell r="BE194">
            <v>1061.2570573676985</v>
          </cell>
          <cell r="BF194">
            <v>1014.0027133333332</v>
          </cell>
          <cell r="BI194">
            <v>0</v>
          </cell>
          <cell r="BJ194">
            <v>1204.4879550000001</v>
          </cell>
          <cell r="BK194">
            <v>996.62226972164592</v>
          </cell>
          <cell r="BM194">
            <v>1097.5667383333332</v>
          </cell>
          <cell r="BO194">
            <v>1072.1279063933416</v>
          </cell>
          <cell r="BQ194">
            <v>1082.2936666666665</v>
          </cell>
          <cell r="BR194">
            <v>1127.6850833333335</v>
          </cell>
          <cell r="BS194">
            <v>1081.5238104273933</v>
          </cell>
          <cell r="BT194">
            <v>1456.8731666666665</v>
          </cell>
          <cell r="BX194">
            <v>1212.4884056183134</v>
          </cell>
          <cell r="BY194">
            <v>1073.6499291376147</v>
          </cell>
          <cell r="BZ194">
            <v>1052.12111</v>
          </cell>
          <cell r="CC194">
            <v>1099.60948136718</v>
          </cell>
          <cell r="CO194">
            <v>1083.4037945635989</v>
          </cell>
          <cell r="CP194">
            <v>1090.0691378035788</v>
          </cell>
          <cell r="CQ194">
            <v>1010.0862793702454</v>
          </cell>
          <cell r="CR194">
            <v>1286.6862666097929</v>
          </cell>
          <cell r="CS194">
            <v>1364.3381301390111</v>
          </cell>
          <cell r="CT194">
            <v>1.8</v>
          </cell>
        </row>
        <row r="195">
          <cell r="C195">
            <v>0</v>
          </cell>
          <cell r="J195">
            <v>1.3175862394116282</v>
          </cell>
          <cell r="T195">
            <v>2</v>
          </cell>
          <cell r="U195">
            <v>1098.4883333333335</v>
          </cell>
          <cell r="X195">
            <v>87</v>
          </cell>
          <cell r="Y195">
            <v>1133.3789999999999</v>
          </cell>
          <cell r="AB195">
            <v>93</v>
          </cell>
          <cell r="AC195">
            <v>9.0920634920634935</v>
          </cell>
          <cell r="AH195">
            <v>1052.93</v>
          </cell>
          <cell r="AM195">
            <v>1368.2871552846329</v>
          </cell>
          <cell r="AN195">
            <v>1.8999999999999997</v>
          </cell>
          <cell r="AO195">
            <v>1000.3631491573133</v>
          </cell>
          <cell r="AQ195">
            <v>875.14362121212105</v>
          </cell>
          <cell r="AR195">
            <v>891.72488034964942</v>
          </cell>
          <cell r="AU195">
            <v>900.30397878368512</v>
          </cell>
          <cell r="AY195">
            <v>25.936020702422194</v>
          </cell>
          <cell r="AZ195">
            <v>2.3036559683204588E-2</v>
          </cell>
          <cell r="BA195">
            <v>3.0447039683204589E-2</v>
          </cell>
          <cell r="BB195">
            <v>7.5010000000000007E-2</v>
          </cell>
          <cell r="BD195">
            <v>1127.3868275862069</v>
          </cell>
          <cell r="BE195">
            <v>1029.1950237630065</v>
          </cell>
          <cell r="BF195">
            <v>1055.0289533333334</v>
          </cell>
          <cell r="BI195">
            <v>0</v>
          </cell>
          <cell r="BJ195">
            <v>1293.0757666666668</v>
          </cell>
          <cell r="BK195">
            <v>1020.4880678281439</v>
          </cell>
          <cell r="BM195">
            <v>1113.3945699999997</v>
          </cell>
          <cell r="BO195">
            <v>1114.3100414171431</v>
          </cell>
          <cell r="BQ195">
            <v>1125.9099999999999</v>
          </cell>
          <cell r="BR195">
            <v>1158.0035066666667</v>
          </cell>
          <cell r="BS195">
            <v>1124.629731521042</v>
          </cell>
          <cell r="BT195">
            <v>1587.3119999999999</v>
          </cell>
          <cell r="BX195">
            <v>1212.3440310975568</v>
          </cell>
          <cell r="BY195">
            <v>1099.7968380633265</v>
          </cell>
          <cell r="BZ195">
            <v>1095.3713887812751</v>
          </cell>
          <cell r="CC195">
            <v>1147.3509594644631</v>
          </cell>
          <cell r="CO195">
            <v>1128.3887576450268</v>
          </cell>
          <cell r="CP195">
            <v>1206.4646118254432</v>
          </cell>
          <cell r="CQ195">
            <v>1048.1873826921098</v>
          </cell>
          <cell r="CR195">
            <v>1408.1155697963759</v>
          </cell>
          <cell r="CS195">
            <v>1396.563997121197</v>
          </cell>
          <cell r="CT195">
            <v>1.8</v>
          </cell>
        </row>
        <row r="196">
          <cell r="C196">
            <v>0</v>
          </cell>
          <cell r="J196">
            <v>1.3175862394116282</v>
          </cell>
          <cell r="T196">
            <v>2</v>
          </cell>
          <cell r="U196">
            <v>463.74833333333328</v>
          </cell>
          <cell r="X196">
            <v>87</v>
          </cell>
          <cell r="Y196">
            <v>498.53699999999998</v>
          </cell>
          <cell r="AB196">
            <v>93</v>
          </cell>
          <cell r="AC196">
            <v>13.355072463768115</v>
          </cell>
          <cell r="AH196">
            <v>434.52</v>
          </cell>
          <cell r="AM196">
            <v>914.28190667406659</v>
          </cell>
          <cell r="AN196">
            <v>1.8999999999999997</v>
          </cell>
          <cell r="AO196">
            <v>431.74091078495854</v>
          </cell>
          <cell r="AQ196">
            <v>415.0528973429951</v>
          </cell>
          <cell r="AR196">
            <v>409.23889759638791</v>
          </cell>
          <cell r="AU196">
            <v>424.53637525090585</v>
          </cell>
          <cell r="AY196">
            <v>17.854773601885441</v>
          </cell>
          <cell r="AZ196">
            <v>1.9656825017204591E-2</v>
          </cell>
          <cell r="BA196">
            <v>2.7067305017204588E-2</v>
          </cell>
          <cell r="BB196">
            <v>5.4740000000000004E-2</v>
          </cell>
          <cell r="BD196">
            <v>465.24662068965523</v>
          </cell>
          <cell r="BE196">
            <v>378.64959103130394</v>
          </cell>
          <cell r="BF196">
            <v>460.23186000000004</v>
          </cell>
          <cell r="BI196">
            <v>0</v>
          </cell>
          <cell r="BJ196">
            <v>527.58608666666669</v>
          </cell>
          <cell r="BK196">
            <v>463.91263128760085</v>
          </cell>
          <cell r="BM196">
            <v>533.1655966666666</v>
          </cell>
          <cell r="BO196">
            <v>531.67111127961289</v>
          </cell>
          <cell r="BQ196">
            <v>548.75433333333342</v>
          </cell>
          <cell r="BR196">
            <v>557.63989333333336</v>
          </cell>
          <cell r="BS196">
            <v>536.25450004292566</v>
          </cell>
          <cell r="BT196">
            <v>830.39933333333329</v>
          </cell>
          <cell r="BX196">
            <v>529.03901777967712</v>
          </cell>
          <cell r="BY196">
            <v>500.18624344862729</v>
          </cell>
          <cell r="BZ196">
            <v>506.32465940421088</v>
          </cell>
          <cell r="CC196">
            <v>553.39615875042898</v>
          </cell>
          <cell r="CO196">
            <v>541.00796064578674</v>
          </cell>
          <cell r="CP196">
            <v>621.74610704250006</v>
          </cell>
          <cell r="CQ196">
            <v>481.78370590916671</v>
          </cell>
          <cell r="CR196">
            <v>718.61210094941555</v>
          </cell>
          <cell r="CS196">
            <v>765.70734821517237</v>
          </cell>
          <cell r="CT196">
            <v>1.8</v>
          </cell>
        </row>
        <row r="197">
          <cell r="C197">
            <v>0</v>
          </cell>
          <cell r="J197">
            <v>1.3275921167517759</v>
          </cell>
          <cell r="T197">
            <v>2</v>
          </cell>
          <cell r="U197">
            <v>432.03499999999991</v>
          </cell>
          <cell r="X197">
            <v>87</v>
          </cell>
          <cell r="Y197">
            <v>462.85200000000003</v>
          </cell>
          <cell r="AB197">
            <v>93</v>
          </cell>
          <cell r="AC197">
            <v>12.204545454545453</v>
          </cell>
          <cell r="AH197">
            <v>409.78833333333336</v>
          </cell>
          <cell r="AM197">
            <v>641.92355328953317</v>
          </cell>
          <cell r="AN197">
            <v>1.8999999999999997</v>
          </cell>
          <cell r="AO197">
            <v>382.74464943621456</v>
          </cell>
          <cell r="AQ197">
            <v>352.57861495215303</v>
          </cell>
          <cell r="AR197">
            <v>392.68030641642969</v>
          </cell>
          <cell r="AU197">
            <v>400.18803468875603</v>
          </cell>
          <cell r="AY197">
            <v>13.020324381326198</v>
          </cell>
          <cell r="AZ197">
            <v>1.7848997170904456E-2</v>
          </cell>
          <cell r="BA197">
            <v>2.5259477170904456E-2</v>
          </cell>
          <cell r="BB197">
            <v>4.2899970966744437E-2</v>
          </cell>
          <cell r="BD197">
            <v>438.76608045977019</v>
          </cell>
          <cell r="BE197">
            <v>351.35103193948243</v>
          </cell>
          <cell r="BF197">
            <v>313.80487333333332</v>
          </cell>
          <cell r="BI197">
            <v>0</v>
          </cell>
          <cell r="BJ197">
            <v>373.88556</v>
          </cell>
          <cell r="BK197">
            <v>423.91001190044079</v>
          </cell>
          <cell r="BM197">
            <v>470.28451166666667</v>
          </cell>
          <cell r="BO197">
            <v>484.21264770503331</v>
          </cell>
          <cell r="BQ197">
            <v>537.59666666666669</v>
          </cell>
          <cell r="BR197">
            <v>589.32259499999998</v>
          </cell>
          <cell r="BS197">
            <v>488.1613116397109</v>
          </cell>
          <cell r="BT197">
            <v>850.60816666666676</v>
          </cell>
          <cell r="BX197">
            <v>489.53160712805101</v>
          </cell>
          <cell r="BY197">
            <v>456.94819791372629</v>
          </cell>
          <cell r="BZ197">
            <v>458.14524034195256</v>
          </cell>
          <cell r="CC197">
            <v>503.4758146072374</v>
          </cell>
          <cell r="CO197">
            <v>492.36300962900469</v>
          </cell>
          <cell r="CP197">
            <v>314.02764601314391</v>
          </cell>
          <cell r="CQ197">
            <v>435.00578277981049</v>
          </cell>
          <cell r="CR197">
            <v>740.92932465408819</v>
          </cell>
          <cell r="CS197">
            <v>837.49573562186072</v>
          </cell>
          <cell r="CT197">
            <v>1.8</v>
          </cell>
        </row>
        <row r="198">
          <cell r="C198">
            <v>0</v>
          </cell>
          <cell r="J198">
            <v>1.3275921167517759</v>
          </cell>
          <cell r="T198">
            <v>2</v>
          </cell>
          <cell r="U198">
            <v>592.61333333333334</v>
          </cell>
          <cell r="X198">
            <v>87</v>
          </cell>
          <cell r="Y198">
            <v>626.41800000000001</v>
          </cell>
          <cell r="AB198">
            <v>93</v>
          </cell>
          <cell r="AC198">
            <v>7.8000000000000007</v>
          </cell>
          <cell r="AH198">
            <v>532.38166666666666</v>
          </cell>
          <cell r="AM198">
            <v>473.71539260549986</v>
          </cell>
          <cell r="AN198">
            <v>1.8999999999999997</v>
          </cell>
          <cell r="AO198">
            <v>481.25800553599282</v>
          </cell>
          <cell r="AQ198">
            <v>379.81244621212119</v>
          </cell>
          <cell r="AR198">
            <v>419.99779851574039</v>
          </cell>
          <cell r="AU198">
            <v>439.78938958323869</v>
          </cell>
          <cell r="AY198">
            <v>10.026236284383373</v>
          </cell>
          <cell r="AZ198">
            <v>1.6509263389231078E-2</v>
          </cell>
          <cell r="BA198">
            <v>2.3919743389231082E-2</v>
          </cell>
          <cell r="BB198">
            <v>3.4864901223633622E-2</v>
          </cell>
          <cell r="BD198">
            <v>570.02847126436779</v>
          </cell>
          <cell r="BE198">
            <v>493.50528358969723</v>
          </cell>
          <cell r="BF198">
            <v>497.90178666666662</v>
          </cell>
          <cell r="BI198">
            <v>0</v>
          </cell>
          <cell r="BJ198">
            <v>678.93212000000005</v>
          </cell>
          <cell r="BK198">
            <v>562.58846451691477</v>
          </cell>
          <cell r="BM198">
            <v>640.92847999999992</v>
          </cell>
          <cell r="BO198">
            <v>635.52525629606725</v>
          </cell>
          <cell r="BQ198">
            <v>667.43133333333333</v>
          </cell>
          <cell r="BR198">
            <v>689.49308333333329</v>
          </cell>
          <cell r="BS198">
            <v>642.09544942285277</v>
          </cell>
          <cell r="BT198">
            <v>1054.5336666666665</v>
          </cell>
          <cell r="BX198">
            <v>631.18375939274404</v>
          </cell>
          <cell r="BY198">
            <v>606.86543174974588</v>
          </cell>
          <cell r="BZ198">
            <v>612.46687250000002</v>
          </cell>
          <cell r="CC198">
            <v>660.02784504452814</v>
          </cell>
          <cell r="CO198">
            <v>646.52821847166194</v>
          </cell>
          <cell r="CP198">
            <v>543.82441579917531</v>
          </cell>
          <cell r="CQ198">
            <v>602.46802086584205</v>
          </cell>
          <cell r="CR198">
            <v>931.13030247379459</v>
          </cell>
          <cell r="CS198">
            <v>994.02098696742894</v>
          </cell>
          <cell r="CT198">
            <v>1.8</v>
          </cell>
        </row>
        <row r="199">
          <cell r="C199">
            <v>0</v>
          </cell>
          <cell r="J199">
            <v>1.3275921167517759</v>
          </cell>
          <cell r="T199">
            <v>2</v>
          </cell>
          <cell r="U199">
            <v>642.66833333333329</v>
          </cell>
          <cell r="X199">
            <v>87</v>
          </cell>
          <cell r="Y199">
            <v>662.57100000000003</v>
          </cell>
          <cell r="AB199">
            <v>93</v>
          </cell>
          <cell r="AC199">
            <v>8.9746031746031747</v>
          </cell>
          <cell r="AH199">
            <v>595.45333333333326</v>
          </cell>
          <cell r="AM199">
            <v>462.06848933576657</v>
          </cell>
          <cell r="AN199">
            <v>1.8999999999999997</v>
          </cell>
          <cell r="AO199">
            <v>562.58922091097554</v>
          </cell>
          <cell r="AQ199">
            <v>451.975303030303</v>
          </cell>
          <cell r="AR199">
            <v>504.6983804515362</v>
          </cell>
          <cell r="AU199">
            <v>505.74634973051951</v>
          </cell>
          <cell r="AY199">
            <v>9.8189225945817409</v>
          </cell>
          <cell r="AZ199">
            <v>1.6584149540694051E-2</v>
          </cell>
          <cell r="BA199">
            <v>2.3994629540694052E-2</v>
          </cell>
          <cell r="BB199">
            <v>3.5314031833034686E-2</v>
          </cell>
          <cell r="BD199">
            <v>637.56018390804604</v>
          </cell>
          <cell r="BE199">
            <v>600.74852476246906</v>
          </cell>
          <cell r="BF199">
            <v>663.19500666666659</v>
          </cell>
          <cell r="BI199">
            <v>0</v>
          </cell>
          <cell r="BJ199">
            <v>939.38297999999998</v>
          </cell>
          <cell r="BK199">
            <v>594.63249015573035</v>
          </cell>
          <cell r="BM199">
            <v>717.31915333333325</v>
          </cell>
          <cell r="BO199">
            <v>649.09253896645964</v>
          </cell>
          <cell r="BQ199">
            <v>717.13366666666673</v>
          </cell>
          <cell r="BR199">
            <v>748.00490166666668</v>
          </cell>
          <cell r="BS199">
            <v>655.29979107996894</v>
          </cell>
          <cell r="BT199">
            <v>1102.3000000000002</v>
          </cell>
          <cell r="BX199">
            <v>702.93344209810039</v>
          </cell>
          <cell r="BY199">
            <v>640.91666318812975</v>
          </cell>
          <cell r="BZ199">
            <v>625.59336227998949</v>
          </cell>
          <cell r="CC199">
            <v>668.41300482754434</v>
          </cell>
          <cell r="CO199">
            <v>657.42264040567886</v>
          </cell>
          <cell r="CP199">
            <v>879.63227370848062</v>
          </cell>
          <cell r="CQ199">
            <v>708.96930967514709</v>
          </cell>
          <cell r="CR199">
            <v>975.18266666666671</v>
          </cell>
          <cell r="CS199">
            <v>964.03458766892572</v>
          </cell>
          <cell r="CT199">
            <v>1.8</v>
          </cell>
        </row>
        <row r="200">
          <cell r="C200">
            <v>0</v>
          </cell>
          <cell r="J200">
            <v>1.3275921167517759</v>
          </cell>
          <cell r="T200">
            <v>2</v>
          </cell>
          <cell r="U200">
            <v>675.92</v>
          </cell>
          <cell r="X200">
            <v>87</v>
          </cell>
          <cell r="Y200">
            <v>695.44799999999998</v>
          </cell>
          <cell r="AB200">
            <v>93</v>
          </cell>
          <cell r="AC200">
            <v>13.087301587301587</v>
          </cell>
          <cell r="AH200">
            <v>663.14</v>
          </cell>
          <cell r="AM200">
            <v>572.04213367113323</v>
          </cell>
          <cell r="AN200">
            <v>1.8999999999999997</v>
          </cell>
          <cell r="AO200">
            <v>649.52532998018876</v>
          </cell>
          <cell r="AQ200">
            <v>567.35532535885159</v>
          </cell>
          <cell r="AR200">
            <v>629.31990373006704</v>
          </cell>
          <cell r="AU200">
            <v>631.57735624028112</v>
          </cell>
          <cell r="AY200">
            <v>11.776442242516396</v>
          </cell>
          <cell r="AZ200">
            <v>1.7693498396694051E-2</v>
          </cell>
          <cell r="BA200">
            <v>2.5103978396694052E-2</v>
          </cell>
          <cell r="BB200">
            <v>4.1967365166368009E-2</v>
          </cell>
          <cell r="BD200">
            <v>710.03324137931043</v>
          </cell>
          <cell r="BE200">
            <v>654.6986782859741</v>
          </cell>
          <cell r="BF200">
            <v>648.24794666666662</v>
          </cell>
          <cell r="BI200">
            <v>0</v>
          </cell>
          <cell r="BJ200">
            <v>881.06437499999993</v>
          </cell>
          <cell r="BK200">
            <v>634.08275735406812</v>
          </cell>
          <cell r="BM200">
            <v>738.34531666666646</v>
          </cell>
          <cell r="BO200">
            <v>687.67172447836231</v>
          </cell>
          <cell r="BQ200">
            <v>767.68804</v>
          </cell>
          <cell r="BR200">
            <v>787.82255666666663</v>
          </cell>
          <cell r="BS200">
            <v>693.11761890742889</v>
          </cell>
          <cell r="BT200">
            <v>1037.9991666666667</v>
          </cell>
          <cell r="BX200">
            <v>776.21582033459561</v>
          </cell>
          <cell r="BY200">
            <v>682.94606935707907</v>
          </cell>
          <cell r="BZ200">
            <v>663.24078101709347</v>
          </cell>
          <cell r="CC200">
            <v>706.31304002017123</v>
          </cell>
          <cell r="CO200">
            <v>695.09754841059021</v>
          </cell>
          <cell r="CP200">
            <v>784.17454028920247</v>
          </cell>
          <cell r="CQ200">
            <v>727.77279465586923</v>
          </cell>
          <cell r="CR200">
            <v>914.37241671352695</v>
          </cell>
          <cell r="CS200">
            <v>951.24832499847287</v>
          </cell>
          <cell r="CT200">
            <v>1.8</v>
          </cell>
        </row>
        <row r="201">
          <cell r="C201">
            <v>1.77</v>
          </cell>
          <cell r="J201">
            <v>0.57375640685793949</v>
          </cell>
          <cell r="T201">
            <v>2</v>
          </cell>
          <cell r="U201">
            <v>342.57499999999999</v>
          </cell>
          <cell r="X201">
            <v>0</v>
          </cell>
          <cell r="Y201">
            <v>0</v>
          </cell>
          <cell r="AB201">
            <v>0</v>
          </cell>
          <cell r="AC201">
            <v>0</v>
          </cell>
          <cell r="AH201">
            <v>0</v>
          </cell>
          <cell r="AM201">
            <v>283.89326719974991</v>
          </cell>
          <cell r="AN201">
            <v>1.8</v>
          </cell>
          <cell r="AO201">
            <v>0</v>
          </cell>
          <cell r="AQ201">
            <v>0</v>
          </cell>
          <cell r="AR201">
            <v>0</v>
          </cell>
          <cell r="AU201">
            <v>0</v>
          </cell>
          <cell r="AY201">
            <v>5.2942142687046392</v>
          </cell>
          <cell r="AZ201">
            <v>1.1849995324716383E-2</v>
          </cell>
          <cell r="BA201">
            <v>1.9260475324716385E-2</v>
          </cell>
          <cell r="BB201">
            <v>2.6595000000000001E-2</v>
          </cell>
          <cell r="BD201">
            <v>0</v>
          </cell>
          <cell r="BE201" t="e">
            <v>#DIV/0!</v>
          </cell>
          <cell r="BF201">
            <v>0</v>
          </cell>
          <cell r="BI201">
            <v>0</v>
          </cell>
          <cell r="BJ201">
            <v>0</v>
          </cell>
          <cell r="BK201" t="e">
            <v>#DIV/0!</v>
          </cell>
          <cell r="BM201">
            <v>0</v>
          </cell>
          <cell r="BO201" t="e">
            <v>#DIV/0!</v>
          </cell>
          <cell r="BQ201">
            <v>0</v>
          </cell>
          <cell r="BR201">
            <v>0</v>
          </cell>
          <cell r="BS201" t="e">
            <v>#DIV/0!</v>
          </cell>
          <cell r="BT201">
            <v>0</v>
          </cell>
          <cell r="BX201" t="e">
            <v>#DIV/0!</v>
          </cell>
          <cell r="BY201" t="e">
            <v>#DIV/0!</v>
          </cell>
          <cell r="BZ201" t="e">
            <v>#DIV/0!</v>
          </cell>
          <cell r="CC201" t="e">
            <v>#DIV/0!</v>
          </cell>
          <cell r="CO201">
            <v>0</v>
          </cell>
          <cell r="CP201">
            <v>0</v>
          </cell>
          <cell r="CQ201">
            <v>0</v>
          </cell>
          <cell r="CR201">
            <v>-16.832355166421312</v>
          </cell>
          <cell r="CS201">
            <v>0</v>
          </cell>
          <cell r="CT201">
            <v>1.8</v>
          </cell>
        </row>
        <row r="202">
          <cell r="C202">
            <v>1.77</v>
          </cell>
          <cell r="J202">
            <v>0.57375640685793949</v>
          </cell>
          <cell r="T202">
            <v>2</v>
          </cell>
          <cell r="U202">
            <v>337.25</v>
          </cell>
          <cell r="X202">
            <v>0</v>
          </cell>
          <cell r="Y202">
            <v>0</v>
          </cell>
          <cell r="AB202">
            <v>0</v>
          </cell>
          <cell r="AC202">
            <v>0</v>
          </cell>
          <cell r="AH202">
            <v>0</v>
          </cell>
          <cell r="AM202">
            <v>276.78993608469284</v>
          </cell>
          <cell r="AN202">
            <v>1.8</v>
          </cell>
          <cell r="AO202">
            <v>0</v>
          </cell>
          <cell r="AQ202">
            <v>0</v>
          </cell>
          <cell r="AR202">
            <v>0</v>
          </cell>
          <cell r="AU202">
            <v>0</v>
          </cell>
          <cell r="AY202">
            <v>5.1691979967923238</v>
          </cell>
          <cell r="AZ202">
            <v>1.1797116256716382E-2</v>
          </cell>
          <cell r="BA202">
            <v>1.9207596256716385E-2</v>
          </cell>
          <cell r="BB202">
            <v>2.6277857142857144E-2</v>
          </cell>
          <cell r="BD202">
            <v>0</v>
          </cell>
          <cell r="BE202" t="e">
            <v>#DIV/0!</v>
          </cell>
          <cell r="BF202">
            <v>0</v>
          </cell>
          <cell r="BI202">
            <v>0</v>
          </cell>
          <cell r="BJ202">
            <v>0</v>
          </cell>
          <cell r="BK202" t="e">
            <v>#DIV/0!</v>
          </cell>
          <cell r="BM202">
            <v>0</v>
          </cell>
          <cell r="BO202" t="e">
            <v>#DIV/0!</v>
          </cell>
          <cell r="BQ202">
            <v>0</v>
          </cell>
          <cell r="BR202">
            <v>0</v>
          </cell>
          <cell r="BS202" t="e">
            <v>#DIV/0!</v>
          </cell>
          <cell r="BT202">
            <v>0</v>
          </cell>
          <cell r="BX202" t="e">
            <v>#DIV/0!</v>
          </cell>
          <cell r="BY202" t="e">
            <v>#DIV/0!</v>
          </cell>
          <cell r="BZ202" t="e">
            <v>#DIV/0!</v>
          </cell>
          <cell r="CC202" t="e">
            <v>#DIV/0!</v>
          </cell>
          <cell r="CO202">
            <v>0</v>
          </cell>
          <cell r="CP202">
            <v>0</v>
          </cell>
          <cell r="CQ202">
            <v>0</v>
          </cell>
          <cell r="CR202">
            <v>-16.932984097238922</v>
          </cell>
          <cell r="CS202">
            <v>0</v>
          </cell>
          <cell r="CT202">
            <v>1.8</v>
          </cell>
        </row>
        <row r="203">
          <cell r="C203">
            <v>1.77</v>
          </cell>
          <cell r="J203">
            <v>0.57375640685793949</v>
          </cell>
          <cell r="T203">
            <v>2</v>
          </cell>
          <cell r="U203">
            <v>334.40999999999997</v>
          </cell>
          <cell r="X203">
            <v>0</v>
          </cell>
          <cell r="Y203">
            <v>0</v>
          </cell>
          <cell r="AB203">
            <v>0</v>
          </cell>
          <cell r="AC203">
            <v>0</v>
          </cell>
          <cell r="AH203">
            <v>0</v>
          </cell>
          <cell r="AM203">
            <v>257.59174388183561</v>
          </cell>
          <cell r="AN203">
            <v>1.8</v>
          </cell>
          <cell r="AO203">
            <v>0</v>
          </cell>
          <cell r="AQ203">
            <v>0</v>
          </cell>
          <cell r="AR203">
            <v>0</v>
          </cell>
          <cell r="AU203">
            <v>0</v>
          </cell>
          <cell r="AY203">
            <v>4.83131618081309</v>
          </cell>
          <cell r="AZ203">
            <v>1.1654199856716381E-2</v>
          </cell>
          <cell r="BA203">
            <v>1.9064679856716379E-2</v>
          </cell>
          <cell r="BB203">
            <v>2.5420714285714283E-2</v>
          </cell>
          <cell r="BD203">
            <v>0</v>
          </cell>
          <cell r="BE203" t="e">
            <v>#DIV/0!</v>
          </cell>
          <cell r="BF203">
            <v>0</v>
          </cell>
          <cell r="BI203">
            <v>0</v>
          </cell>
          <cell r="BJ203">
            <v>0</v>
          </cell>
          <cell r="BK203" t="e">
            <v>#DIV/0!</v>
          </cell>
          <cell r="BM203">
            <v>0</v>
          </cell>
          <cell r="BO203" t="e">
            <v>#DIV/0!</v>
          </cell>
          <cell r="BQ203">
            <v>0</v>
          </cell>
          <cell r="BR203">
            <v>0</v>
          </cell>
          <cell r="BS203" t="e">
            <v>#DIV/0!</v>
          </cell>
          <cell r="BT203">
            <v>0</v>
          </cell>
          <cell r="BX203" t="e">
            <v>#DIV/0!</v>
          </cell>
          <cell r="BY203" t="e">
            <v>#DIV/0!</v>
          </cell>
          <cell r="BZ203" t="e">
            <v>#DIV/0!</v>
          </cell>
          <cell r="CC203" t="e">
            <v>#DIV/0!</v>
          </cell>
          <cell r="CO203">
            <v>0</v>
          </cell>
          <cell r="CP203">
            <v>0</v>
          </cell>
          <cell r="CQ203">
            <v>0</v>
          </cell>
          <cell r="CR203">
            <v>-17.01348724189301</v>
          </cell>
          <cell r="CS203">
            <v>0</v>
          </cell>
          <cell r="CT203">
            <v>1.8</v>
          </cell>
        </row>
        <row r="204">
          <cell r="C204">
            <v>1.81</v>
          </cell>
          <cell r="J204">
            <v>0.57375640685793949</v>
          </cell>
          <cell r="T204">
            <v>2</v>
          </cell>
          <cell r="U204">
            <v>353.58</v>
          </cell>
          <cell r="X204">
            <v>0</v>
          </cell>
          <cell r="Y204">
            <v>0</v>
          </cell>
          <cell r="AB204">
            <v>0</v>
          </cell>
          <cell r="AC204">
            <v>0</v>
          </cell>
          <cell r="AH204">
            <v>0</v>
          </cell>
          <cell r="AM204">
            <v>261.57536876392851</v>
          </cell>
          <cell r="AN204">
            <v>1.8</v>
          </cell>
          <cell r="AO204">
            <v>0</v>
          </cell>
          <cell r="AQ204">
            <v>0</v>
          </cell>
          <cell r="AR204">
            <v>0</v>
          </cell>
          <cell r="AU204">
            <v>0</v>
          </cell>
          <cell r="AY204">
            <v>4.9014266576287806</v>
          </cell>
          <cell r="AZ204">
            <v>1.168385500971638E-2</v>
          </cell>
          <cell r="BA204">
            <v>1.9094335009716381E-2</v>
          </cell>
          <cell r="BB204">
            <v>2.5598571428571429E-2</v>
          </cell>
          <cell r="BD204">
            <v>0</v>
          </cell>
          <cell r="BE204" t="e">
            <v>#DIV/0!</v>
          </cell>
          <cell r="BF204">
            <v>0</v>
          </cell>
          <cell r="BI204">
            <v>0</v>
          </cell>
          <cell r="BJ204">
            <v>0</v>
          </cell>
          <cell r="BK204" t="e">
            <v>#DIV/0!</v>
          </cell>
          <cell r="BM204">
            <v>0</v>
          </cell>
          <cell r="BO204" t="e">
            <v>#DIV/0!</v>
          </cell>
          <cell r="BQ204">
            <v>0</v>
          </cell>
          <cell r="BR204">
            <v>0</v>
          </cell>
          <cell r="BS204" t="e">
            <v>#DIV/0!</v>
          </cell>
          <cell r="BT204">
            <v>0</v>
          </cell>
          <cell r="BX204" t="e">
            <v>#DIV/0!</v>
          </cell>
          <cell r="BY204" t="e">
            <v>#DIV/0!</v>
          </cell>
          <cell r="BZ204" t="e">
            <v>#DIV/0!</v>
          </cell>
          <cell r="CC204" t="e">
            <v>#DIV/0!</v>
          </cell>
          <cell r="CO204">
            <v>0</v>
          </cell>
          <cell r="CP204">
            <v>0</v>
          </cell>
          <cell r="CQ204">
            <v>0</v>
          </cell>
          <cell r="CR204">
            <v>-17.11411617271062</v>
          </cell>
          <cell r="CS204">
            <v>0</v>
          </cell>
          <cell r="CT204">
            <v>1.8</v>
          </cell>
        </row>
        <row r="205">
          <cell r="C205">
            <v>1.81</v>
          </cell>
          <cell r="J205">
            <v>0.57375640685793949</v>
          </cell>
          <cell r="T205">
            <v>2</v>
          </cell>
          <cell r="U205">
            <v>350.38499999999999</v>
          </cell>
          <cell r="X205">
            <v>0</v>
          </cell>
          <cell r="Y205">
            <v>0</v>
          </cell>
          <cell r="AB205">
            <v>0</v>
          </cell>
          <cell r="AC205">
            <v>0</v>
          </cell>
          <cell r="AH205">
            <v>0</v>
          </cell>
          <cell r="AM205">
            <v>277.17389992874996</v>
          </cell>
          <cell r="AN205">
            <v>1.8</v>
          </cell>
          <cell r="AO205">
            <v>0</v>
          </cell>
          <cell r="AQ205">
            <v>0</v>
          </cell>
          <cell r="AR205">
            <v>0</v>
          </cell>
          <cell r="AU205">
            <v>0</v>
          </cell>
          <cell r="AY205">
            <v>5.1759556331119079</v>
          </cell>
          <cell r="AZ205">
            <v>1.1799974584716381E-2</v>
          </cell>
          <cell r="BA205">
            <v>1.9210454584716381E-2</v>
          </cell>
          <cell r="BB205">
            <v>2.6294999999999999E-2</v>
          </cell>
          <cell r="BD205">
            <v>0</v>
          </cell>
          <cell r="BE205" t="e">
            <v>#DIV/0!</v>
          </cell>
          <cell r="BF205">
            <v>0</v>
          </cell>
          <cell r="BI205">
            <v>0</v>
          </cell>
          <cell r="BJ205">
            <v>0</v>
          </cell>
          <cell r="BK205" t="e">
            <v>#DIV/0!</v>
          </cell>
          <cell r="BM205">
            <v>0</v>
          </cell>
          <cell r="BO205" t="e">
            <v>#DIV/0!</v>
          </cell>
          <cell r="BQ205">
            <v>0</v>
          </cell>
          <cell r="BR205">
            <v>0</v>
          </cell>
          <cell r="BS205" t="e">
            <v>#DIV/0!</v>
          </cell>
          <cell r="BT205">
            <v>0</v>
          </cell>
          <cell r="BX205" t="e">
            <v>#DIV/0!</v>
          </cell>
          <cell r="BY205" t="e">
            <v>#DIV/0!</v>
          </cell>
          <cell r="BZ205" t="e">
            <v>#DIV/0!</v>
          </cell>
          <cell r="CC205" t="e">
            <v>#DIV/0!</v>
          </cell>
          <cell r="CO205">
            <v>0</v>
          </cell>
          <cell r="CP205">
            <v>0</v>
          </cell>
          <cell r="CQ205">
            <v>0</v>
          </cell>
          <cell r="CR205">
            <v>-17.21474510352823</v>
          </cell>
          <cell r="CS205">
            <v>0</v>
          </cell>
          <cell r="CT205">
            <v>1.8</v>
          </cell>
        </row>
        <row r="206">
          <cell r="C206">
            <v>1.81</v>
          </cell>
          <cell r="J206">
            <v>0.57375640685793949</v>
          </cell>
          <cell r="T206">
            <v>2</v>
          </cell>
          <cell r="U206">
            <v>322.69499999999999</v>
          </cell>
          <cell r="X206">
            <v>0</v>
          </cell>
          <cell r="Y206">
            <v>0</v>
          </cell>
          <cell r="AB206">
            <v>0</v>
          </cell>
          <cell r="AC206">
            <v>0</v>
          </cell>
          <cell r="AH206">
            <v>0</v>
          </cell>
          <cell r="AM206">
            <v>279.23770559055708</v>
          </cell>
          <cell r="AN206">
            <v>1.8</v>
          </cell>
          <cell r="AO206">
            <v>0</v>
          </cell>
          <cell r="AQ206">
            <v>0</v>
          </cell>
          <cell r="AR206">
            <v>0</v>
          </cell>
          <cell r="AU206">
            <v>0</v>
          </cell>
          <cell r="AY206">
            <v>5.2122779283296747</v>
          </cell>
          <cell r="AZ206">
            <v>1.1815338097716382E-2</v>
          </cell>
          <cell r="BA206">
            <v>1.9225818097716382E-2</v>
          </cell>
          <cell r="BB206">
            <v>2.6387142857142856E-2</v>
          </cell>
          <cell r="BD206">
            <v>0</v>
          </cell>
          <cell r="BE206" t="e">
            <v>#DIV/0!</v>
          </cell>
          <cell r="BF206">
            <v>0</v>
          </cell>
          <cell r="BI206">
            <v>0</v>
          </cell>
          <cell r="BJ206">
            <v>0</v>
          </cell>
          <cell r="BK206" t="e">
            <v>#DIV/0!</v>
          </cell>
          <cell r="BM206">
            <v>0</v>
          </cell>
          <cell r="BO206" t="e">
            <v>#DIV/0!</v>
          </cell>
          <cell r="BQ206">
            <v>0</v>
          </cell>
          <cell r="BR206">
            <v>0</v>
          </cell>
          <cell r="BS206" t="e">
            <v>#DIV/0!</v>
          </cell>
          <cell r="BT206">
            <v>0</v>
          </cell>
          <cell r="BX206" t="e">
            <v>#DIV/0!</v>
          </cell>
          <cell r="BY206" t="e">
            <v>#DIV/0!</v>
          </cell>
          <cell r="BZ206" t="e">
            <v>#DIV/0!</v>
          </cell>
          <cell r="CC206" t="e">
            <v>#DIV/0!</v>
          </cell>
          <cell r="CO206">
            <v>0</v>
          </cell>
          <cell r="CP206">
            <v>0</v>
          </cell>
          <cell r="CQ206">
            <v>0</v>
          </cell>
          <cell r="CR206">
            <v>-17.234870889691752</v>
          </cell>
          <cell r="CS206">
            <v>0</v>
          </cell>
          <cell r="CT206">
            <v>1.8</v>
          </cell>
        </row>
        <row r="207">
          <cell r="C207">
            <v>1.78</v>
          </cell>
          <cell r="J207">
            <v>0.57375640685793949</v>
          </cell>
          <cell r="T207">
            <v>2</v>
          </cell>
          <cell r="U207">
            <v>314.17500000000001</v>
          </cell>
          <cell r="X207">
            <v>0</v>
          </cell>
          <cell r="Y207">
            <v>0</v>
          </cell>
          <cell r="AB207">
            <v>0</v>
          </cell>
          <cell r="AC207">
            <v>0</v>
          </cell>
          <cell r="AH207">
            <v>0</v>
          </cell>
          <cell r="AM207">
            <v>303.71540064919992</v>
          </cell>
          <cell r="AN207">
            <v>1.8</v>
          </cell>
          <cell r="AO207">
            <v>0</v>
          </cell>
          <cell r="AQ207">
            <v>0</v>
          </cell>
          <cell r="AR207">
            <v>0</v>
          </cell>
          <cell r="AU207">
            <v>0</v>
          </cell>
          <cell r="AY207">
            <v>5.6430772437031971</v>
          </cell>
          <cell r="AZ207">
            <v>1.1997556507716381E-2</v>
          </cell>
          <cell r="BA207">
            <v>1.9408036507716379E-2</v>
          </cell>
          <cell r="BB207">
            <v>2.7479999999999997E-2</v>
          </cell>
          <cell r="BD207">
            <v>0</v>
          </cell>
          <cell r="BE207" t="e">
            <v>#DIV/0!</v>
          </cell>
          <cell r="BF207">
            <v>0</v>
          </cell>
          <cell r="BI207">
            <v>0</v>
          </cell>
          <cell r="BJ207">
            <v>0</v>
          </cell>
          <cell r="BK207" t="e">
            <v>#DIV/0!</v>
          </cell>
          <cell r="BM207">
            <v>0</v>
          </cell>
          <cell r="BO207" t="e">
            <v>#DIV/0!</v>
          </cell>
          <cell r="BQ207">
            <v>0</v>
          </cell>
          <cell r="BR207">
            <v>0</v>
          </cell>
          <cell r="BS207" t="e">
            <v>#DIV/0!</v>
          </cell>
          <cell r="BT207">
            <v>0</v>
          </cell>
          <cell r="BX207" t="e">
            <v>#DIV/0!</v>
          </cell>
          <cell r="BY207" t="e">
            <v>#DIV/0!</v>
          </cell>
          <cell r="BZ207" t="e">
            <v>#DIV/0!</v>
          </cell>
          <cell r="CC207" t="e">
            <v>#DIV/0!</v>
          </cell>
          <cell r="CO207">
            <v>0</v>
          </cell>
          <cell r="CP207">
            <v>0</v>
          </cell>
          <cell r="CQ207">
            <v>0</v>
          </cell>
          <cell r="CR207">
            <v>-17.375751392836406</v>
          </cell>
          <cell r="CS207">
            <v>0</v>
          </cell>
          <cell r="CT207">
            <v>1.8</v>
          </cell>
        </row>
        <row r="208">
          <cell r="C208">
            <v>1.78</v>
          </cell>
          <cell r="J208">
            <v>0.57375640685793949</v>
          </cell>
          <cell r="T208">
            <v>2</v>
          </cell>
          <cell r="U208">
            <v>304.94499999999999</v>
          </cell>
          <cell r="X208">
            <v>0</v>
          </cell>
          <cell r="Y208">
            <v>0</v>
          </cell>
          <cell r="AB208">
            <v>0</v>
          </cell>
          <cell r="AC208">
            <v>0</v>
          </cell>
          <cell r="AH208">
            <v>0</v>
          </cell>
          <cell r="AM208">
            <v>311.10670464729992</v>
          </cell>
          <cell r="AN208">
            <v>1.8</v>
          </cell>
          <cell r="AO208">
            <v>0</v>
          </cell>
          <cell r="AQ208">
            <v>0</v>
          </cell>
          <cell r="AR208">
            <v>0</v>
          </cell>
          <cell r="AU208">
            <v>0</v>
          </cell>
          <cell r="AY208">
            <v>5.7731617428552013</v>
          </cell>
          <cell r="AZ208">
            <v>1.2052579321716382E-2</v>
          </cell>
          <cell r="BA208">
            <v>1.9463059321716381E-2</v>
          </cell>
          <cell r="BB208">
            <v>2.7810000000000001E-2</v>
          </cell>
          <cell r="BD208">
            <v>0</v>
          </cell>
          <cell r="BE208" t="e">
            <v>#DIV/0!</v>
          </cell>
          <cell r="BF208">
            <v>0</v>
          </cell>
          <cell r="BI208">
            <v>0</v>
          </cell>
          <cell r="BJ208">
            <v>0</v>
          </cell>
          <cell r="BK208" t="e">
            <v>#DIV/0!</v>
          </cell>
          <cell r="BM208">
            <v>0</v>
          </cell>
          <cell r="BO208" t="e">
            <v>#DIV/0!</v>
          </cell>
          <cell r="BQ208">
            <v>0</v>
          </cell>
          <cell r="BR208">
            <v>0</v>
          </cell>
          <cell r="BS208" t="e">
            <v>#DIV/0!</v>
          </cell>
          <cell r="BT208">
            <v>0</v>
          </cell>
          <cell r="BX208" t="e">
            <v>#DIV/0!</v>
          </cell>
          <cell r="BY208" t="e">
            <v>#DIV/0!</v>
          </cell>
          <cell r="BZ208" t="e">
            <v>#DIV/0!</v>
          </cell>
          <cell r="CC208" t="e">
            <v>#DIV/0!</v>
          </cell>
          <cell r="CO208">
            <v>0</v>
          </cell>
          <cell r="CP208">
            <v>0</v>
          </cell>
          <cell r="CQ208">
            <v>0</v>
          </cell>
          <cell r="CR208">
            <v>-17.375751392836406</v>
          </cell>
          <cell r="CS208">
            <v>0</v>
          </cell>
          <cell r="CT208">
            <v>1.8</v>
          </cell>
        </row>
        <row r="209">
          <cell r="C209">
            <v>1.78</v>
          </cell>
          <cell r="J209">
            <v>0.57375640685793949</v>
          </cell>
          <cell r="T209">
            <v>2</v>
          </cell>
          <cell r="U209">
            <v>321.98500000000001</v>
          </cell>
          <cell r="X209">
            <v>0</v>
          </cell>
          <cell r="Y209">
            <v>0</v>
          </cell>
          <cell r="AB209">
            <v>0</v>
          </cell>
          <cell r="AC209">
            <v>0</v>
          </cell>
          <cell r="AH209">
            <v>0</v>
          </cell>
          <cell r="AM209">
            <v>308.22697581687135</v>
          </cell>
          <cell r="AN209">
            <v>1.8</v>
          </cell>
          <cell r="AO209">
            <v>0</v>
          </cell>
          <cell r="AQ209">
            <v>0</v>
          </cell>
          <cell r="AR209">
            <v>0</v>
          </cell>
          <cell r="AU209">
            <v>0</v>
          </cell>
          <cell r="AY209">
            <v>5.7224794704583166</v>
          </cell>
          <cell r="AZ209">
            <v>1.2031141861716381E-2</v>
          </cell>
          <cell r="BA209">
            <v>1.9441621861716381E-2</v>
          </cell>
          <cell r="BB209">
            <v>2.7681428571428572E-2</v>
          </cell>
          <cell r="BD209">
            <v>0</v>
          </cell>
          <cell r="BE209" t="e">
            <v>#DIV/0!</v>
          </cell>
          <cell r="BF209">
            <v>0</v>
          </cell>
          <cell r="BI209">
            <v>0</v>
          </cell>
          <cell r="BJ209">
            <v>0</v>
          </cell>
          <cell r="BK209" t="e">
            <v>#DIV/0!</v>
          </cell>
          <cell r="BM209">
            <v>0</v>
          </cell>
          <cell r="BO209" t="e">
            <v>#DIV/0!</v>
          </cell>
          <cell r="BQ209">
            <v>0</v>
          </cell>
          <cell r="BR209">
            <v>0</v>
          </cell>
          <cell r="BS209" t="e">
            <v>#DIV/0!</v>
          </cell>
          <cell r="BT209">
            <v>0</v>
          </cell>
          <cell r="BX209" t="e">
            <v>#DIV/0!</v>
          </cell>
          <cell r="BY209" t="e">
            <v>#DIV/0!</v>
          </cell>
          <cell r="BZ209" t="e">
            <v>#DIV/0!</v>
          </cell>
          <cell r="CC209" t="e">
            <v>#DIV/0!</v>
          </cell>
          <cell r="CO209">
            <v>0</v>
          </cell>
          <cell r="CP209">
            <v>0</v>
          </cell>
          <cell r="CQ209">
            <v>0</v>
          </cell>
          <cell r="CR209">
            <v>-17.476380323654016</v>
          </cell>
          <cell r="CS209">
            <v>0</v>
          </cell>
          <cell r="CT209">
            <v>1.8</v>
          </cell>
        </row>
        <row r="210">
          <cell r="C210">
            <v>1.91</v>
          </cell>
          <cell r="J210">
            <v>0.57375640685793949</v>
          </cell>
          <cell r="T210">
            <v>2</v>
          </cell>
          <cell r="U210">
            <v>325.89</v>
          </cell>
          <cell r="X210">
            <v>0</v>
          </cell>
          <cell r="Y210">
            <v>0</v>
          </cell>
          <cell r="AB210">
            <v>0</v>
          </cell>
          <cell r="AC210">
            <v>0</v>
          </cell>
          <cell r="AH210">
            <v>0</v>
          </cell>
          <cell r="AM210">
            <v>325.5533442799499</v>
          </cell>
          <cell r="AN210">
            <v>1.8</v>
          </cell>
          <cell r="AO210">
            <v>0</v>
          </cell>
          <cell r="AQ210">
            <v>0</v>
          </cell>
          <cell r="AR210">
            <v>0</v>
          </cell>
          <cell r="AU210">
            <v>0</v>
          </cell>
          <cell r="AY210">
            <v>6.0274178093795738</v>
          </cell>
          <cell r="AZ210">
            <v>1.2160123912716382E-2</v>
          </cell>
          <cell r="BA210">
            <v>1.9570603912716381E-2</v>
          </cell>
          <cell r="BB210">
            <v>2.8455000000000001E-2</v>
          </cell>
          <cell r="BD210">
            <v>0</v>
          </cell>
          <cell r="BE210" t="e">
            <v>#DIV/0!</v>
          </cell>
          <cell r="BF210">
            <v>334.83915999999999</v>
          </cell>
          <cell r="BI210">
            <v>0</v>
          </cell>
          <cell r="BJ210">
            <v>0</v>
          </cell>
          <cell r="BK210" t="e">
            <v>#DIV/0!</v>
          </cell>
          <cell r="BM210">
            <v>0</v>
          </cell>
          <cell r="BO210" t="e">
            <v>#DIV/0!</v>
          </cell>
          <cell r="BQ210">
            <v>0</v>
          </cell>
          <cell r="BR210">
            <v>0</v>
          </cell>
          <cell r="BS210" t="e">
            <v>#DIV/0!</v>
          </cell>
          <cell r="BT210">
            <v>0</v>
          </cell>
          <cell r="BX210" t="e">
            <v>#DIV/0!</v>
          </cell>
          <cell r="BY210" t="e">
            <v>#DIV/0!</v>
          </cell>
          <cell r="BZ210" t="e">
            <v>#DIV/0!</v>
          </cell>
          <cell r="CC210" t="e">
            <v>#DIV/0!</v>
          </cell>
          <cell r="CO210">
            <v>0</v>
          </cell>
          <cell r="CP210">
            <v>449.46497040436765</v>
          </cell>
          <cell r="CQ210">
            <v>-19.837429595632351</v>
          </cell>
          <cell r="CR210">
            <v>-17.51663189598106</v>
          </cell>
          <cell r="CS210">
            <v>0</v>
          </cell>
          <cell r="CT210">
            <v>1.8</v>
          </cell>
        </row>
        <row r="211">
          <cell r="C211">
            <v>1.91</v>
          </cell>
          <cell r="J211">
            <v>0.57375640685793949</v>
          </cell>
          <cell r="T211">
            <v>2</v>
          </cell>
          <cell r="U211">
            <v>338.315</v>
          </cell>
          <cell r="X211">
            <v>0</v>
          </cell>
          <cell r="Y211">
            <v>0</v>
          </cell>
          <cell r="AB211">
            <v>0</v>
          </cell>
          <cell r="AC211">
            <v>0</v>
          </cell>
          <cell r="AH211">
            <v>0</v>
          </cell>
          <cell r="AM211">
            <v>352.76678172749996</v>
          </cell>
          <cell r="AN211">
            <v>1.8</v>
          </cell>
          <cell r="AO211">
            <v>0</v>
          </cell>
          <cell r="AQ211">
            <v>0</v>
          </cell>
          <cell r="AR211">
            <v>0</v>
          </cell>
          <cell r="AU211">
            <v>0</v>
          </cell>
          <cell r="AY211">
            <v>6.5063652835301369</v>
          </cell>
          <cell r="AZ211">
            <v>1.2362707909716381E-2</v>
          </cell>
          <cell r="BA211">
            <v>1.9773187909716383E-2</v>
          </cell>
          <cell r="BB211">
            <v>2.9670000000000002E-2</v>
          </cell>
          <cell r="BD211">
            <v>0</v>
          </cell>
          <cell r="BE211" t="e">
            <v>#DIV/0!</v>
          </cell>
          <cell r="BF211">
            <v>347.65986000000004</v>
          </cell>
          <cell r="BI211">
            <v>0</v>
          </cell>
          <cell r="BJ211">
            <v>0</v>
          </cell>
          <cell r="BK211" t="e">
            <v>#DIV/0!</v>
          </cell>
          <cell r="BM211">
            <v>0</v>
          </cell>
          <cell r="BO211" t="e">
            <v>#DIV/0!</v>
          </cell>
          <cell r="BQ211">
            <v>0</v>
          </cell>
          <cell r="BR211">
            <v>0</v>
          </cell>
          <cell r="BS211" t="e">
            <v>#DIV/0!</v>
          </cell>
          <cell r="BT211">
            <v>0</v>
          </cell>
          <cell r="BX211" t="e">
            <v>#DIV/0!</v>
          </cell>
          <cell r="BY211" t="e">
            <v>#DIV/0!</v>
          </cell>
          <cell r="BZ211" t="e">
            <v>#DIV/0!</v>
          </cell>
          <cell r="CC211" t="e">
            <v>#DIV/0!</v>
          </cell>
          <cell r="CO211">
            <v>0</v>
          </cell>
          <cell r="CP211">
            <v>463.03209764595994</v>
          </cell>
          <cell r="CQ211">
            <v>-20.936002354040046</v>
          </cell>
          <cell r="CR211">
            <v>-17.61726082679867</v>
          </cell>
          <cell r="CS211">
            <v>0</v>
          </cell>
          <cell r="CT211">
            <v>1.8</v>
          </cell>
        </row>
        <row r="212">
          <cell r="C212">
            <v>1.91</v>
          </cell>
          <cell r="J212">
            <v>0.57375640685793949</v>
          </cell>
          <cell r="T212">
            <v>2</v>
          </cell>
          <cell r="U212">
            <v>338.315</v>
          </cell>
          <cell r="X212">
            <v>0</v>
          </cell>
          <cell r="Y212">
            <v>0</v>
          </cell>
          <cell r="AB212">
            <v>0</v>
          </cell>
          <cell r="AC212">
            <v>0</v>
          </cell>
          <cell r="AH212">
            <v>0</v>
          </cell>
          <cell r="AM212">
            <v>348.63917040388566</v>
          </cell>
          <cell r="AN212">
            <v>1.8</v>
          </cell>
          <cell r="AO212">
            <v>0</v>
          </cell>
          <cell r="AQ212">
            <v>0</v>
          </cell>
          <cell r="AR212">
            <v>0</v>
          </cell>
          <cell r="AU212">
            <v>0</v>
          </cell>
          <cell r="AY212">
            <v>6.4337206930946023</v>
          </cell>
          <cell r="AZ212">
            <v>1.2331980883716382E-2</v>
          </cell>
          <cell r="BA212">
            <v>1.9742460883716381E-2</v>
          </cell>
          <cell r="BB212">
            <v>2.9485714285714285E-2</v>
          </cell>
          <cell r="BD212">
            <v>0</v>
          </cell>
          <cell r="BE212" t="e">
            <v>#DIV/0!</v>
          </cell>
          <cell r="BF212">
            <v>353.91386</v>
          </cell>
          <cell r="BI212">
            <v>0</v>
          </cell>
          <cell r="BJ212">
            <v>0</v>
          </cell>
          <cell r="BK212" t="e">
            <v>#DIV/0!</v>
          </cell>
          <cell r="BM212">
            <v>0</v>
          </cell>
          <cell r="BO212" t="e">
            <v>#DIV/0!</v>
          </cell>
          <cell r="BQ212">
            <v>0</v>
          </cell>
          <cell r="BR212">
            <v>0</v>
          </cell>
          <cell r="BS212" t="e">
            <v>#DIV/0!</v>
          </cell>
          <cell r="BT212">
            <v>0</v>
          </cell>
          <cell r="BX212" t="e">
            <v>#DIV/0!</v>
          </cell>
          <cell r="BY212" t="e">
            <v>#DIV/0!</v>
          </cell>
          <cell r="BZ212" t="e">
            <v>#DIV/0!</v>
          </cell>
          <cell r="CC212" t="e">
            <v>#DIV/0!</v>
          </cell>
          <cell r="CO212">
            <v>0</v>
          </cell>
          <cell r="CP212">
            <v>477.86442420190889</v>
          </cell>
          <cell r="CQ212">
            <v>-20.769375798091083</v>
          </cell>
          <cell r="CR212">
            <v>-17.577009254471626</v>
          </cell>
          <cell r="CS212">
            <v>0</v>
          </cell>
          <cell r="CT212">
            <v>1.8</v>
          </cell>
        </row>
        <row r="213">
          <cell r="C213">
            <v>2.08</v>
          </cell>
          <cell r="J213">
            <v>0.63325142956891267</v>
          </cell>
          <cell r="T213">
            <v>2</v>
          </cell>
          <cell r="U213">
            <v>349.67499999999995</v>
          </cell>
          <cell r="X213">
            <v>0</v>
          </cell>
          <cell r="Y213">
            <v>0</v>
          </cell>
          <cell r="AB213">
            <v>0</v>
          </cell>
          <cell r="AC213">
            <v>0</v>
          </cell>
          <cell r="AH213">
            <v>320.565</v>
          </cell>
          <cell r="AM213">
            <v>333.18462568058561</v>
          </cell>
          <cell r="AN213">
            <v>1.8</v>
          </cell>
          <cell r="AO213">
            <v>0</v>
          </cell>
          <cell r="AQ213">
            <v>0</v>
          </cell>
          <cell r="AR213">
            <v>0</v>
          </cell>
          <cell r="AU213">
            <v>0</v>
          </cell>
          <cell r="AY213">
            <v>6.4097532302905567</v>
          </cell>
          <cell r="AZ213">
            <v>1.2491946629149143E-2</v>
          </cell>
          <cell r="BA213">
            <v>1.9902426629149143E-2</v>
          </cell>
          <cell r="BB213">
            <v>2.8795714285714286E-2</v>
          </cell>
          <cell r="BD213">
            <v>0</v>
          </cell>
          <cell r="BE213" t="e">
            <v>#DIV/0!</v>
          </cell>
          <cell r="BF213">
            <v>372.42569999999984</v>
          </cell>
          <cell r="BI213">
            <v>0</v>
          </cell>
          <cell r="BJ213">
            <v>0</v>
          </cell>
          <cell r="BK213" t="e">
            <v>#DIV/0!</v>
          </cell>
          <cell r="BM213">
            <v>0</v>
          </cell>
          <cell r="BO213" t="e">
            <v>#DIV/0!</v>
          </cell>
          <cell r="BQ213">
            <v>0</v>
          </cell>
          <cell r="BR213">
            <v>0</v>
          </cell>
          <cell r="BS213" t="e">
            <v>#DIV/0!</v>
          </cell>
          <cell r="BT213">
            <v>0</v>
          </cell>
          <cell r="BX213" t="e">
            <v>#DIV/0!</v>
          </cell>
          <cell r="BY213" t="e">
            <v>#DIV/0!</v>
          </cell>
          <cell r="BZ213" t="e">
            <v>#DIV/0!</v>
          </cell>
          <cell r="CC213" t="e">
            <v>#DIV/0!</v>
          </cell>
          <cell r="CO213">
            <v>0</v>
          </cell>
          <cell r="CP213">
            <v>506.49868777078552</v>
          </cell>
          <cell r="CQ213">
            <v>-21.466512229214324</v>
          </cell>
          <cell r="CR213">
            <v>-19.135655273987147</v>
          </cell>
          <cell r="CS213">
            <v>0</v>
          </cell>
          <cell r="CT213">
            <v>1.8</v>
          </cell>
        </row>
        <row r="214">
          <cell r="C214">
            <v>2.08</v>
          </cell>
          <cell r="J214">
            <v>0.63325142956891267</v>
          </cell>
          <cell r="T214">
            <v>2</v>
          </cell>
          <cell r="U214">
            <v>364.22999999999996</v>
          </cell>
          <cell r="X214">
            <v>0</v>
          </cell>
          <cell r="Y214">
            <v>0</v>
          </cell>
          <cell r="AB214">
            <v>0</v>
          </cell>
          <cell r="AC214">
            <v>0</v>
          </cell>
          <cell r="AH214">
            <v>327.31</v>
          </cell>
          <cell r="AM214">
            <v>336.98586773675135</v>
          </cell>
          <cell r="AN214">
            <v>1.8</v>
          </cell>
          <cell r="AO214">
            <v>0</v>
          </cell>
          <cell r="AQ214">
            <v>0</v>
          </cell>
          <cell r="AR214">
            <v>0</v>
          </cell>
          <cell r="AU214">
            <v>0</v>
          </cell>
          <cell r="AY214">
            <v>6.4769562142066484</v>
          </cell>
          <cell r="AZ214">
            <v>1.2520244076349144E-2</v>
          </cell>
          <cell r="BA214">
            <v>1.9930724076349146E-2</v>
          </cell>
          <cell r="BB214">
            <v>2.8965428571428573E-2</v>
          </cell>
          <cell r="BD214">
            <v>0</v>
          </cell>
          <cell r="BE214" t="e">
            <v>#DIV/0!</v>
          </cell>
          <cell r="BF214">
            <v>380.11811999999992</v>
          </cell>
          <cell r="BI214">
            <v>0</v>
          </cell>
          <cell r="BJ214">
            <v>0</v>
          </cell>
          <cell r="BK214" t="e">
            <v>#DIV/0!</v>
          </cell>
          <cell r="BM214">
            <v>0</v>
          </cell>
          <cell r="BO214" t="e">
            <v>#DIV/0!</v>
          </cell>
          <cell r="BQ214">
            <v>0</v>
          </cell>
          <cell r="BR214">
            <v>0</v>
          </cell>
          <cell r="BS214" t="e">
            <v>#DIV/0!</v>
          </cell>
          <cell r="BT214">
            <v>0</v>
          </cell>
          <cell r="BX214" t="e">
            <v>#DIV/0!</v>
          </cell>
          <cell r="BY214" t="e">
            <v>#DIV/0!</v>
          </cell>
          <cell r="BZ214" t="e">
            <v>#DIV/0!</v>
          </cell>
          <cell r="CC214" t="e">
            <v>#DIV/0!</v>
          </cell>
          <cell r="CO214">
            <v>0</v>
          </cell>
          <cell r="CP214">
            <v>506.34456111062036</v>
          </cell>
          <cell r="CQ214">
            <v>-21.620638889379499</v>
          </cell>
          <cell r="CR214">
            <v>-19.135655273987147</v>
          </cell>
          <cell r="CS214">
            <v>0</v>
          </cell>
          <cell r="CT214">
            <v>1.8</v>
          </cell>
        </row>
        <row r="215">
          <cell r="C215">
            <v>2.08</v>
          </cell>
          <cell r="J215">
            <v>0.63325142956891267</v>
          </cell>
          <cell r="T215">
            <v>2</v>
          </cell>
          <cell r="U215">
            <v>360.67999999999995</v>
          </cell>
          <cell r="X215">
            <v>0</v>
          </cell>
          <cell r="Y215">
            <v>0</v>
          </cell>
          <cell r="AB215">
            <v>0</v>
          </cell>
          <cell r="AC215">
            <v>0</v>
          </cell>
          <cell r="AH215">
            <v>337.25</v>
          </cell>
          <cell r="AM215">
            <v>330.65046430980851</v>
          </cell>
          <cell r="AN215">
            <v>1.8</v>
          </cell>
          <cell r="AO215">
            <v>0</v>
          </cell>
          <cell r="AQ215">
            <v>0</v>
          </cell>
          <cell r="AR215">
            <v>0</v>
          </cell>
          <cell r="AU215">
            <v>0</v>
          </cell>
          <cell r="AY215">
            <v>6.3649512410131619</v>
          </cell>
          <cell r="AZ215">
            <v>1.2473081664349142E-2</v>
          </cell>
          <cell r="BA215">
            <v>1.9883561664349143E-2</v>
          </cell>
          <cell r="BB215">
            <v>2.8682571428571425E-2</v>
          </cell>
          <cell r="BD215">
            <v>0</v>
          </cell>
          <cell r="BE215" t="e">
            <v>#DIV/0!</v>
          </cell>
          <cell r="BF215">
            <v>378.24191999999994</v>
          </cell>
          <cell r="BI215">
            <v>0</v>
          </cell>
          <cell r="BJ215">
            <v>0</v>
          </cell>
          <cell r="BK215" t="e">
            <v>#DIV/0!</v>
          </cell>
          <cell r="BM215">
            <v>0</v>
          </cell>
          <cell r="BO215" t="e">
            <v>#DIV/0!</v>
          </cell>
          <cell r="BQ215">
            <v>0</v>
          </cell>
          <cell r="BR215">
            <v>0</v>
          </cell>
          <cell r="BS215" t="e">
            <v>#DIV/0!</v>
          </cell>
          <cell r="BT215">
            <v>0</v>
          </cell>
          <cell r="BX215" t="e">
            <v>#DIV/0!</v>
          </cell>
          <cell r="BY215" t="e">
            <v>#DIV/0!</v>
          </cell>
          <cell r="BZ215" t="e">
            <v>#DIV/0!</v>
          </cell>
          <cell r="CC215" t="e">
            <v>#DIV/0!</v>
          </cell>
          <cell r="CO215">
            <v>0</v>
          </cell>
          <cell r="CP215">
            <v>506.60143887756232</v>
          </cell>
          <cell r="CQ215">
            <v>-21.363761122437538</v>
          </cell>
          <cell r="CR215">
            <v>-19.135655273987147</v>
          </cell>
          <cell r="CS215">
            <v>0</v>
          </cell>
          <cell r="CT215">
            <v>1.8</v>
          </cell>
        </row>
        <row r="216">
          <cell r="C216">
            <v>2.2799999999999998</v>
          </cell>
          <cell r="J216">
            <v>0.63325142956891267</v>
          </cell>
          <cell r="T216">
            <v>2</v>
          </cell>
          <cell r="U216">
            <v>357.84</v>
          </cell>
          <cell r="X216">
            <v>0</v>
          </cell>
          <cell r="Y216">
            <v>0</v>
          </cell>
          <cell r="AB216">
            <v>0</v>
          </cell>
          <cell r="AC216">
            <v>0</v>
          </cell>
          <cell r="AH216">
            <v>333.7</v>
          </cell>
          <cell r="AM216">
            <v>342.64933443659424</v>
          </cell>
          <cell r="AN216">
            <v>1.8</v>
          </cell>
          <cell r="AO216">
            <v>0</v>
          </cell>
          <cell r="AQ216">
            <v>0</v>
          </cell>
          <cell r="AR216">
            <v>0</v>
          </cell>
          <cell r="AU216">
            <v>0</v>
          </cell>
          <cell r="AY216">
            <v>6.5770818720614326</v>
          </cell>
          <cell r="AZ216">
            <v>1.2562404414349143E-2</v>
          </cell>
          <cell r="BA216">
            <v>1.9972884414349142E-2</v>
          </cell>
          <cell r="BB216">
            <v>2.9218285714285711E-2</v>
          </cell>
          <cell r="BD216">
            <v>0</v>
          </cell>
          <cell r="BE216" t="e">
            <v>#DIV/0!</v>
          </cell>
          <cell r="BF216">
            <v>395.50295999999986</v>
          </cell>
          <cell r="BI216">
            <v>0</v>
          </cell>
          <cell r="BJ216">
            <v>0</v>
          </cell>
          <cell r="BK216" t="e">
            <v>#DIV/0!</v>
          </cell>
          <cell r="BM216">
            <v>0</v>
          </cell>
          <cell r="BO216" t="e">
            <v>#DIV/0!</v>
          </cell>
          <cell r="BQ216">
            <v>0</v>
          </cell>
          <cell r="BR216">
            <v>0</v>
          </cell>
          <cell r="BS216" t="e">
            <v>#DIV/0!</v>
          </cell>
          <cell r="BT216">
            <v>0</v>
          </cell>
          <cell r="BX216" t="e">
            <v>#DIV/0!</v>
          </cell>
          <cell r="BY216" t="e">
            <v>#DIV/0!</v>
          </cell>
          <cell r="BZ216" t="e">
            <v>#DIV/0!</v>
          </cell>
          <cell r="CC216" t="e">
            <v>#DIV/0!</v>
          </cell>
          <cell r="CO216">
            <v>0</v>
          </cell>
          <cell r="CP216">
            <v>550.11202795532381</v>
          </cell>
          <cell r="CQ216">
            <v>-21.850272044676103</v>
          </cell>
          <cell r="CR216">
            <v>-19.397290494112934</v>
          </cell>
          <cell r="CS216">
            <v>0</v>
          </cell>
          <cell r="CT216">
            <v>1.8</v>
          </cell>
        </row>
        <row r="217">
          <cell r="C217">
            <v>2.2799999999999998</v>
          </cell>
          <cell r="J217">
            <v>0.63325142956891267</v>
          </cell>
          <cell r="T217">
            <v>2</v>
          </cell>
          <cell r="U217">
            <v>358.90499999999997</v>
          </cell>
          <cell r="X217">
            <v>0</v>
          </cell>
          <cell r="Y217">
            <v>0</v>
          </cell>
          <cell r="AB217">
            <v>0</v>
          </cell>
          <cell r="AC217">
            <v>0</v>
          </cell>
          <cell r="AH217">
            <v>313.11</v>
          </cell>
          <cell r="AM217">
            <v>333.46299946752708</v>
          </cell>
          <cell r="AN217">
            <v>1.8</v>
          </cell>
          <cell r="AO217">
            <v>0</v>
          </cell>
          <cell r="AQ217">
            <v>0</v>
          </cell>
          <cell r="AR217">
            <v>0</v>
          </cell>
          <cell r="AU217">
            <v>0</v>
          </cell>
          <cell r="AY217">
            <v>6.4146746609308778</v>
          </cell>
          <cell r="AZ217">
            <v>1.2494018916949142E-2</v>
          </cell>
          <cell r="BA217">
            <v>1.9904498916949141E-2</v>
          </cell>
          <cell r="BB217">
            <v>2.8808142857142859E-2</v>
          </cell>
          <cell r="BD217">
            <v>0</v>
          </cell>
          <cell r="BE217" t="e">
            <v>#DIV/0!</v>
          </cell>
          <cell r="BF217">
            <v>383.55781999999999</v>
          </cell>
          <cell r="BI217">
            <v>0</v>
          </cell>
          <cell r="BJ217">
            <v>0</v>
          </cell>
          <cell r="BK217" t="e">
            <v>#DIV/0!</v>
          </cell>
          <cell r="BM217">
            <v>0</v>
          </cell>
          <cell r="BO217" t="e">
            <v>#DIV/0!</v>
          </cell>
          <cell r="BQ217">
            <v>0</v>
          </cell>
          <cell r="BR217">
            <v>0</v>
          </cell>
          <cell r="BS217" t="e">
            <v>#DIV/0!</v>
          </cell>
          <cell r="BT217">
            <v>0</v>
          </cell>
          <cell r="BX217" t="e">
            <v>#DIV/0!</v>
          </cell>
          <cell r="BY217" t="e">
            <v>#DIV/0!</v>
          </cell>
          <cell r="BZ217" t="e">
            <v>#DIV/0!</v>
          </cell>
          <cell r="CC217" t="e">
            <v>#DIV/0!</v>
          </cell>
          <cell r="CO217">
            <v>0</v>
          </cell>
          <cell r="CP217">
            <v>521.15310071738975</v>
          </cell>
          <cell r="CQ217">
            <v>-21.47779928261026</v>
          </cell>
          <cell r="CR217">
            <v>-19.397290494112934</v>
          </cell>
          <cell r="CS217">
            <v>0</v>
          </cell>
          <cell r="CT217">
            <v>1.8</v>
          </cell>
        </row>
        <row r="218">
          <cell r="C218">
            <v>2.2799999999999998</v>
          </cell>
          <cell r="J218">
            <v>0.63325142956891267</v>
          </cell>
          <cell r="T218">
            <v>2</v>
          </cell>
          <cell r="U218">
            <v>361.03499999999997</v>
          </cell>
          <cell r="X218">
            <v>0</v>
          </cell>
          <cell r="Y218">
            <v>0</v>
          </cell>
          <cell r="AB218">
            <v>0</v>
          </cell>
          <cell r="AC218">
            <v>0</v>
          </cell>
          <cell r="AH218">
            <v>313.11</v>
          </cell>
          <cell r="AM218">
            <v>320.47542244229425</v>
          </cell>
          <cell r="AN218">
            <v>1.8</v>
          </cell>
          <cell r="AO218">
            <v>0</v>
          </cell>
          <cell r="AQ218">
            <v>0</v>
          </cell>
          <cell r="AR218">
            <v>0</v>
          </cell>
          <cell r="AU218">
            <v>0</v>
          </cell>
          <cell r="AY218">
            <v>6.1850644658842295</v>
          </cell>
          <cell r="AZ218">
            <v>1.2397335972349143E-2</v>
          </cell>
          <cell r="BA218">
            <v>1.9807815972349145E-2</v>
          </cell>
          <cell r="BB218">
            <v>2.8228285714285713E-2</v>
          </cell>
          <cell r="BD218">
            <v>0</v>
          </cell>
          <cell r="BE218" t="e">
            <v>#DIV/0!</v>
          </cell>
          <cell r="BF218">
            <v>384.68353999999994</v>
          </cell>
          <cell r="BI218">
            <v>0</v>
          </cell>
          <cell r="BJ218">
            <v>0</v>
          </cell>
          <cell r="BK218" t="e">
            <v>#DIV/0!</v>
          </cell>
          <cell r="BM218">
            <v>0</v>
          </cell>
          <cell r="BO218" t="e">
            <v>#DIV/0!</v>
          </cell>
          <cell r="BQ218">
            <v>0</v>
          </cell>
          <cell r="BR218">
            <v>0</v>
          </cell>
          <cell r="BS218" t="e">
            <v>#DIV/0!</v>
          </cell>
          <cell r="BT218">
            <v>0</v>
          </cell>
          <cell r="BX218" t="e">
            <v>#DIV/0!</v>
          </cell>
          <cell r="BY218" t="e">
            <v>#DIV/0!</v>
          </cell>
          <cell r="BZ218" t="e">
            <v>#DIV/0!</v>
          </cell>
          <cell r="CC218" t="e">
            <v>#DIV/0!</v>
          </cell>
          <cell r="CO218">
            <v>0</v>
          </cell>
          <cell r="CP218">
            <v>521.67970013962076</v>
          </cell>
          <cell r="CQ218">
            <v>-20.951199860379234</v>
          </cell>
          <cell r="CR218">
            <v>-19.397290494112934</v>
          </cell>
          <cell r="CS218">
            <v>0</v>
          </cell>
          <cell r="CT218">
            <v>1.8</v>
          </cell>
        </row>
        <row r="219">
          <cell r="C219">
            <v>2.4300000000000002</v>
          </cell>
          <cell r="J219">
            <v>0.63325142956891267</v>
          </cell>
          <cell r="T219">
            <v>2</v>
          </cell>
          <cell r="U219">
            <v>367.07</v>
          </cell>
          <cell r="X219">
            <v>0</v>
          </cell>
          <cell r="Y219">
            <v>0</v>
          </cell>
          <cell r="AB219">
            <v>0</v>
          </cell>
          <cell r="AC219">
            <v>0</v>
          </cell>
          <cell r="AH219">
            <v>328.02</v>
          </cell>
          <cell r="AM219">
            <v>329.66175741136135</v>
          </cell>
          <cell r="AN219">
            <v>1.8</v>
          </cell>
          <cell r="AO219">
            <v>0</v>
          </cell>
          <cell r="AQ219">
            <v>0</v>
          </cell>
          <cell r="AR219">
            <v>0</v>
          </cell>
          <cell r="AU219">
            <v>0</v>
          </cell>
          <cell r="AY219">
            <v>6.3474716770147843</v>
          </cell>
          <cell r="AZ219">
            <v>1.2465721469749143E-2</v>
          </cell>
          <cell r="BA219">
            <v>1.9876201469749145E-2</v>
          </cell>
          <cell r="BB219">
            <v>2.8638428571428572E-2</v>
          </cell>
          <cell r="BD219">
            <v>0</v>
          </cell>
          <cell r="BE219" t="e">
            <v>#DIV/0!</v>
          </cell>
          <cell r="BF219">
            <v>387.87307999999996</v>
          </cell>
          <cell r="BI219">
            <v>0</v>
          </cell>
          <cell r="BJ219">
            <v>0</v>
          </cell>
          <cell r="BK219" t="e">
            <v>#DIV/0!</v>
          </cell>
          <cell r="BM219">
            <v>0</v>
          </cell>
          <cell r="BO219" t="e">
            <v>#DIV/0!</v>
          </cell>
          <cell r="BQ219">
            <v>0</v>
          </cell>
          <cell r="BR219">
            <v>0</v>
          </cell>
          <cell r="BS219" t="e">
            <v>#DIV/0!</v>
          </cell>
          <cell r="BT219">
            <v>0</v>
          </cell>
          <cell r="BX219" t="e">
            <v>#DIV/0!</v>
          </cell>
          <cell r="BY219" t="e">
            <v>#DIV/0!</v>
          </cell>
          <cell r="BZ219" t="e">
            <v>#DIV/0!</v>
          </cell>
          <cell r="CC219" t="e">
            <v>#DIV/0!</v>
          </cell>
          <cell r="CO219">
            <v>0</v>
          </cell>
          <cell r="CP219">
            <v>521.30722737755491</v>
          </cell>
          <cell r="CQ219">
            <v>-21.323672622445081</v>
          </cell>
          <cell r="CR219">
            <v>-19.397290494112934</v>
          </cell>
          <cell r="CS219">
            <v>0</v>
          </cell>
          <cell r="CT219">
            <v>1.8</v>
          </cell>
        </row>
        <row r="220">
          <cell r="C220">
            <v>2.4300000000000002</v>
          </cell>
          <cell r="J220">
            <v>0.63325142956891267</v>
          </cell>
          <cell r="T220">
            <v>2</v>
          </cell>
          <cell r="U220">
            <v>362.09999999999997</v>
          </cell>
          <cell r="X220">
            <v>0</v>
          </cell>
          <cell r="Y220">
            <v>0</v>
          </cell>
          <cell r="AB220">
            <v>0</v>
          </cell>
          <cell r="AC220">
            <v>0</v>
          </cell>
          <cell r="AH220">
            <v>330.15</v>
          </cell>
          <cell r="AM220">
            <v>330.2952977540557</v>
          </cell>
          <cell r="AN220">
            <v>1.8</v>
          </cell>
          <cell r="AO220">
            <v>0</v>
          </cell>
          <cell r="AQ220">
            <v>0</v>
          </cell>
          <cell r="AR220">
            <v>0</v>
          </cell>
          <cell r="AU220">
            <v>0</v>
          </cell>
          <cell r="AY220">
            <v>6.3586721743341341</v>
          </cell>
          <cell r="AZ220">
            <v>1.2470437710949144E-2</v>
          </cell>
          <cell r="BA220">
            <v>1.9880917710949145E-2</v>
          </cell>
          <cell r="BB220">
            <v>2.8666714285714288E-2</v>
          </cell>
          <cell r="BD220">
            <v>0</v>
          </cell>
          <cell r="BE220" t="e">
            <v>#DIV/0!</v>
          </cell>
          <cell r="BF220">
            <v>360.23039999999992</v>
          </cell>
          <cell r="BI220">
            <v>0</v>
          </cell>
          <cell r="BJ220">
            <v>0</v>
          </cell>
          <cell r="BK220" t="e">
            <v>#DIV/0!</v>
          </cell>
          <cell r="BM220">
            <v>0</v>
          </cell>
          <cell r="BO220" t="e">
            <v>#DIV/0!</v>
          </cell>
          <cell r="BQ220">
            <v>0</v>
          </cell>
          <cell r="BR220">
            <v>0</v>
          </cell>
          <cell r="BS220" t="e">
            <v>#DIV/0!</v>
          </cell>
          <cell r="BT220">
            <v>0</v>
          </cell>
          <cell r="BX220" t="e">
            <v>#DIV/0!</v>
          </cell>
          <cell r="BY220" t="e">
            <v>#DIV/0!</v>
          </cell>
          <cell r="BZ220" t="e">
            <v>#DIV/0!</v>
          </cell>
          <cell r="CC220" t="e">
            <v>#DIV/0!</v>
          </cell>
          <cell r="CO220">
            <v>0</v>
          </cell>
          <cell r="CP220">
            <v>462.61873960086069</v>
          </cell>
          <cell r="CQ220">
            <v>-21.349360399139275</v>
          </cell>
          <cell r="CR220">
            <v>-19.397290494112934</v>
          </cell>
          <cell r="CS220">
            <v>0</v>
          </cell>
          <cell r="CT220">
            <v>1.8</v>
          </cell>
        </row>
        <row r="221">
          <cell r="C221">
            <v>2.4300000000000002</v>
          </cell>
          <cell r="J221">
            <v>0.63325142956891267</v>
          </cell>
          <cell r="T221">
            <v>2</v>
          </cell>
          <cell r="U221">
            <v>353.22499999999997</v>
          </cell>
          <cell r="X221">
            <v>0</v>
          </cell>
          <cell r="Y221">
            <v>0</v>
          </cell>
          <cell r="AB221">
            <v>0</v>
          </cell>
          <cell r="AC221">
            <v>0</v>
          </cell>
          <cell r="AH221">
            <v>329.44</v>
          </cell>
          <cell r="AM221">
            <v>328.71144689731995</v>
          </cell>
          <cell r="AN221">
            <v>1.8</v>
          </cell>
          <cell r="AO221">
            <v>0</v>
          </cell>
          <cell r="AQ221">
            <v>0</v>
          </cell>
          <cell r="AR221">
            <v>0</v>
          </cell>
          <cell r="AU221">
            <v>0</v>
          </cell>
          <cell r="AY221">
            <v>6.3306709310357618</v>
          </cell>
          <cell r="AZ221">
            <v>1.2458647107949142E-2</v>
          </cell>
          <cell r="BA221">
            <v>1.9869127107949143E-2</v>
          </cell>
          <cell r="BB221">
            <v>2.8596E-2</v>
          </cell>
          <cell r="BD221">
            <v>0</v>
          </cell>
          <cell r="BE221" t="e">
            <v>#DIV/0!</v>
          </cell>
          <cell r="BF221">
            <v>355.53989999999999</v>
          </cell>
          <cell r="BI221">
            <v>0</v>
          </cell>
          <cell r="BJ221">
            <v>0</v>
          </cell>
          <cell r="BK221" t="e">
            <v>#DIV/0!</v>
          </cell>
          <cell r="BM221">
            <v>0</v>
          </cell>
          <cell r="BO221" t="e">
            <v>#DIV/0!</v>
          </cell>
          <cell r="BQ221">
            <v>0</v>
          </cell>
          <cell r="BR221">
            <v>0</v>
          </cell>
          <cell r="BS221" t="e">
            <v>#DIV/0!</v>
          </cell>
          <cell r="BT221">
            <v>0</v>
          </cell>
          <cell r="BX221" t="e">
            <v>#DIV/0!</v>
          </cell>
          <cell r="BY221" t="e">
            <v>#DIV/0!</v>
          </cell>
          <cell r="BZ221" t="e">
            <v>#DIV/0!</v>
          </cell>
          <cell r="CC221" t="e">
            <v>#DIV/0!</v>
          </cell>
          <cell r="CO221">
            <v>0</v>
          </cell>
          <cell r="CP221">
            <v>462.68295904259622</v>
          </cell>
          <cell r="CQ221">
            <v>-21.285140957403783</v>
          </cell>
          <cell r="CR221">
            <v>-19.397290494112934</v>
          </cell>
          <cell r="CS221">
            <v>0</v>
          </cell>
          <cell r="CT221">
            <v>1.8</v>
          </cell>
        </row>
        <row r="222">
          <cell r="C222">
            <v>2.25</v>
          </cell>
          <cell r="J222">
            <v>0.63325142956891267</v>
          </cell>
          <cell r="T222">
            <v>2</v>
          </cell>
          <cell r="U222">
            <v>355</v>
          </cell>
          <cell r="X222">
            <v>0</v>
          </cell>
          <cell r="Y222">
            <v>0</v>
          </cell>
          <cell r="AB222">
            <v>0</v>
          </cell>
          <cell r="AC222">
            <v>0</v>
          </cell>
          <cell r="AH222">
            <v>322.69499999999999</v>
          </cell>
          <cell r="AM222">
            <v>355.99207801757996</v>
          </cell>
          <cell r="AN222">
            <v>1.8</v>
          </cell>
          <cell r="AO222">
            <v>0</v>
          </cell>
          <cell r="AQ222">
            <v>0</v>
          </cell>
          <cell r="AR222">
            <v>0</v>
          </cell>
          <cell r="AU222">
            <v>0</v>
          </cell>
          <cell r="AY222">
            <v>6.8129711337871086</v>
          </cell>
          <cell r="AZ222">
            <v>1.2661731312349142E-2</v>
          </cell>
          <cell r="BA222">
            <v>2.0072211312349143E-2</v>
          </cell>
          <cell r="BB222">
            <v>2.9814E-2</v>
          </cell>
          <cell r="BD222">
            <v>0</v>
          </cell>
          <cell r="BE222" t="e">
            <v>#DIV/0!</v>
          </cell>
          <cell r="BF222">
            <v>343.97</v>
          </cell>
          <cell r="BI222">
            <v>0</v>
          </cell>
          <cell r="BJ222">
            <v>0</v>
          </cell>
          <cell r="BK222" t="e">
            <v>#DIV/0!</v>
          </cell>
          <cell r="BM222">
            <v>0</v>
          </cell>
          <cell r="BO222" t="e">
            <v>#DIV/0!</v>
          </cell>
          <cell r="BQ222">
            <v>0</v>
          </cell>
          <cell r="BR222">
            <v>0</v>
          </cell>
          <cell r="BS222" t="e">
            <v>#DIV/0!</v>
          </cell>
          <cell r="BT222">
            <v>0</v>
          </cell>
          <cell r="BX222" t="e">
            <v>#DIV/0!</v>
          </cell>
          <cell r="BY222" t="e">
            <v>#DIV/0!</v>
          </cell>
          <cell r="BZ222" t="e">
            <v>#DIV/0!</v>
          </cell>
          <cell r="CC222" t="e">
            <v>#DIV/0!</v>
          </cell>
          <cell r="CO222">
            <v>0</v>
          </cell>
          <cell r="CP222">
            <v>432.24542780979471</v>
          </cell>
          <cell r="CQ222">
            <v>-22.391272190205388</v>
          </cell>
          <cell r="CR222">
            <v>-19.799806217383374</v>
          </cell>
          <cell r="CS222">
            <v>0</v>
          </cell>
          <cell r="CT222">
            <v>1.8</v>
          </cell>
        </row>
        <row r="223">
          <cell r="C223">
            <v>2.25</v>
          </cell>
          <cell r="J223">
            <v>0.63325142956891267</v>
          </cell>
          <cell r="T223">
            <v>2</v>
          </cell>
          <cell r="U223">
            <v>355.71</v>
          </cell>
          <cell r="X223">
            <v>0</v>
          </cell>
          <cell r="Y223">
            <v>0</v>
          </cell>
          <cell r="AB223">
            <v>0</v>
          </cell>
          <cell r="AC223">
            <v>0</v>
          </cell>
          <cell r="AH223">
            <v>328.72999999999996</v>
          </cell>
          <cell r="AM223">
            <v>355.99207801757996</v>
          </cell>
          <cell r="AN223">
            <v>1.8</v>
          </cell>
          <cell r="AO223">
            <v>0</v>
          </cell>
          <cell r="AQ223">
            <v>0</v>
          </cell>
          <cell r="AR223">
            <v>0</v>
          </cell>
          <cell r="AU223">
            <v>0</v>
          </cell>
          <cell r="AY223">
            <v>6.8129711337871086</v>
          </cell>
          <cell r="AZ223">
            <v>1.2661731312349142E-2</v>
          </cell>
          <cell r="BA223">
            <v>2.0072211312349143E-2</v>
          </cell>
          <cell r="BB223">
            <v>2.9814E-2</v>
          </cell>
          <cell r="BD223">
            <v>0</v>
          </cell>
          <cell r="BE223" t="e">
            <v>#DIV/0!</v>
          </cell>
          <cell r="BF223">
            <v>344.34523999999999</v>
          </cell>
          <cell r="BI223">
            <v>0</v>
          </cell>
          <cell r="BJ223">
            <v>0</v>
          </cell>
          <cell r="BK223" t="e">
            <v>#DIV/0!</v>
          </cell>
          <cell r="BM223">
            <v>0</v>
          </cell>
          <cell r="BO223" t="e">
            <v>#DIV/0!</v>
          </cell>
          <cell r="BQ223">
            <v>0</v>
          </cell>
          <cell r="BR223">
            <v>0</v>
          </cell>
          <cell r="BS223" t="e">
            <v>#DIV/0!</v>
          </cell>
          <cell r="BT223">
            <v>0</v>
          </cell>
          <cell r="BX223" t="e">
            <v>#DIV/0!</v>
          </cell>
          <cell r="BY223" t="e">
            <v>#DIV/0!</v>
          </cell>
          <cell r="BZ223" t="e">
            <v>#DIV/0!</v>
          </cell>
          <cell r="CC223" t="e">
            <v>#DIV/0!</v>
          </cell>
          <cell r="CO223">
            <v>0</v>
          </cell>
          <cell r="CP223">
            <v>432.24542780979471</v>
          </cell>
          <cell r="CQ223">
            <v>-22.391272190205388</v>
          </cell>
          <cell r="CR223">
            <v>-19.799806217383374</v>
          </cell>
          <cell r="CS223">
            <v>0</v>
          </cell>
          <cell r="CT223">
            <v>1.8</v>
          </cell>
        </row>
        <row r="224">
          <cell r="C224">
            <v>2.25</v>
          </cell>
          <cell r="J224">
            <v>0.63325142956891267</v>
          </cell>
          <cell r="T224">
            <v>2</v>
          </cell>
          <cell r="U224">
            <v>335.83</v>
          </cell>
          <cell r="X224">
            <v>0</v>
          </cell>
          <cell r="Y224">
            <v>0</v>
          </cell>
          <cell r="AB224">
            <v>0</v>
          </cell>
          <cell r="AC224">
            <v>0</v>
          </cell>
          <cell r="AH224">
            <v>320.92</v>
          </cell>
          <cell r="AM224">
            <v>353.4579166468028</v>
          </cell>
          <cell r="AN224">
            <v>1.8</v>
          </cell>
          <cell r="AO224">
            <v>0</v>
          </cell>
          <cell r="AQ224">
            <v>0</v>
          </cell>
          <cell r="AR224">
            <v>0</v>
          </cell>
          <cell r="AU224">
            <v>0</v>
          </cell>
          <cell r="AY224">
            <v>6.7681691445097147</v>
          </cell>
          <cell r="AZ224">
            <v>1.2642866347549143E-2</v>
          </cell>
          <cell r="BA224">
            <v>2.0053346347549142E-2</v>
          </cell>
          <cell r="BB224">
            <v>2.970085714285714E-2</v>
          </cell>
          <cell r="BD224">
            <v>0</v>
          </cell>
          <cell r="BE224" t="e">
            <v>#DIV/0!</v>
          </cell>
          <cell r="BF224">
            <v>333.83852000000002</v>
          </cell>
          <cell r="BI224">
            <v>0</v>
          </cell>
          <cell r="BJ224">
            <v>0</v>
          </cell>
          <cell r="BK224" t="e">
            <v>#DIV/0!</v>
          </cell>
          <cell r="BM224">
            <v>0</v>
          </cell>
          <cell r="BO224" t="e">
            <v>#DIV/0!</v>
          </cell>
          <cell r="BQ224">
            <v>0</v>
          </cell>
          <cell r="BR224">
            <v>0</v>
          </cell>
          <cell r="BS224" t="e">
            <v>#DIV/0!</v>
          </cell>
          <cell r="BT224">
            <v>0</v>
          </cell>
          <cell r="BX224" t="e">
            <v>#DIV/0!</v>
          </cell>
          <cell r="BY224" t="e">
            <v>#DIV/0!</v>
          </cell>
          <cell r="BZ224" t="e">
            <v>#DIV/0!</v>
          </cell>
          <cell r="CC224" t="e">
            <v>#DIV/0!</v>
          </cell>
          <cell r="CO224">
            <v>0</v>
          </cell>
          <cell r="CP224">
            <v>432.3481789165715</v>
          </cell>
          <cell r="CQ224">
            <v>-22.288521083428602</v>
          </cell>
          <cell r="CR224">
            <v>-19.799806217383374</v>
          </cell>
          <cell r="CS224">
            <v>0</v>
          </cell>
          <cell r="CT224">
            <v>1.8</v>
          </cell>
        </row>
        <row r="225">
          <cell r="C225">
            <v>2.35</v>
          </cell>
          <cell r="J225">
            <v>0.67436309743684053</v>
          </cell>
          <cell r="T225">
            <v>2</v>
          </cell>
          <cell r="U225">
            <v>328.72999999999996</v>
          </cell>
          <cell r="X225">
            <v>0</v>
          </cell>
          <cell r="Y225">
            <v>0</v>
          </cell>
          <cell r="AB225">
            <v>0</v>
          </cell>
          <cell r="AC225">
            <v>0</v>
          </cell>
          <cell r="AH225">
            <v>309.91499999999996</v>
          </cell>
          <cell r="AM225">
            <v>357.54713158601135</v>
          </cell>
          <cell r="AN225">
            <v>1.8</v>
          </cell>
          <cell r="AO225">
            <v>0</v>
          </cell>
          <cell r="AQ225">
            <v>0</v>
          </cell>
          <cell r="AR225">
            <v>0</v>
          </cell>
          <cell r="AU225">
            <v>0</v>
          </cell>
          <cell r="AY225">
            <v>7.0689950530481287</v>
          </cell>
          <cell r="AZ225">
            <v>1.2556831257130563E-2</v>
          </cell>
          <cell r="BA225">
            <v>1.9967311257130561E-2</v>
          </cell>
          <cell r="BB225">
            <v>2.9883428571428568E-2</v>
          </cell>
          <cell r="BD225">
            <v>0</v>
          </cell>
          <cell r="BE225" t="e">
            <v>#DIV/0!</v>
          </cell>
          <cell r="BF225">
            <v>330.08611999999999</v>
          </cell>
          <cell r="BI225">
            <v>0</v>
          </cell>
          <cell r="BJ225">
            <v>0</v>
          </cell>
          <cell r="BK225" t="e">
            <v>#DIV/0!</v>
          </cell>
          <cell r="BM225">
            <v>0</v>
          </cell>
          <cell r="BO225" t="e">
            <v>#DIV/0!</v>
          </cell>
          <cell r="BQ225">
            <v>0</v>
          </cell>
          <cell r="BR225">
            <v>0</v>
          </cell>
          <cell r="BS225" t="e">
            <v>#DIV/0!</v>
          </cell>
          <cell r="BT225">
            <v>0</v>
          </cell>
          <cell r="BX225" t="e">
            <v>#DIV/0!</v>
          </cell>
          <cell r="BY225" t="e">
            <v>#DIV/0!</v>
          </cell>
          <cell r="BZ225" t="e">
            <v>#DIV/0!</v>
          </cell>
          <cell r="CC225" t="e">
            <v>#DIV/0!</v>
          </cell>
          <cell r="CO225">
            <v>0</v>
          </cell>
          <cell r="CP225">
            <v>431.01501472886264</v>
          </cell>
          <cell r="CQ225">
            <v>-23.621685271137441</v>
          </cell>
          <cell r="CR225">
            <v>-21.081383450611341</v>
          </cell>
          <cell r="CS225">
            <v>0</v>
          </cell>
          <cell r="CT225">
            <v>1.8</v>
          </cell>
        </row>
        <row r="226">
          <cell r="C226">
            <v>2.35</v>
          </cell>
          <cell r="J226">
            <v>0.67436309743684053</v>
          </cell>
          <cell r="T226">
            <v>2</v>
          </cell>
          <cell r="U226">
            <v>317.01499999999999</v>
          </cell>
          <cell r="X226">
            <v>0</v>
          </cell>
          <cell r="Y226">
            <v>0</v>
          </cell>
          <cell r="AB226">
            <v>0</v>
          </cell>
          <cell r="AC226">
            <v>0</v>
          </cell>
          <cell r="AH226">
            <v>300.33</v>
          </cell>
          <cell r="AM226">
            <v>357.33595147177999</v>
          </cell>
          <cell r="AN226">
            <v>1.8</v>
          </cell>
          <cell r="AO226">
            <v>0</v>
          </cell>
          <cell r="AQ226">
            <v>0</v>
          </cell>
          <cell r="AR226">
            <v>0</v>
          </cell>
          <cell r="AU226">
            <v>0</v>
          </cell>
          <cell r="AY226">
            <v>7.0652530972994931</v>
          </cell>
          <cell r="AZ226">
            <v>1.2555259176730562E-2</v>
          </cell>
          <cell r="BA226">
            <v>1.9965739176730564E-2</v>
          </cell>
          <cell r="BB226">
            <v>2.9873999999999998E-2</v>
          </cell>
          <cell r="BD226">
            <v>0</v>
          </cell>
          <cell r="BE226" t="e">
            <v>#DIV/0!</v>
          </cell>
          <cell r="BF226">
            <v>323.89466000000004</v>
          </cell>
          <cell r="BI226">
            <v>0</v>
          </cell>
          <cell r="BJ226">
            <v>0</v>
          </cell>
          <cell r="BK226" t="e">
            <v>#DIV/0!</v>
          </cell>
          <cell r="BM226">
            <v>0</v>
          </cell>
          <cell r="BO226" t="e">
            <v>#DIV/0!</v>
          </cell>
          <cell r="BQ226">
            <v>0</v>
          </cell>
          <cell r="BR226">
            <v>0</v>
          </cell>
          <cell r="BS226" t="e">
            <v>#DIV/0!</v>
          </cell>
          <cell r="BT226">
            <v>0</v>
          </cell>
          <cell r="BX226" t="e">
            <v>#DIV/0!</v>
          </cell>
          <cell r="BY226" t="e">
            <v>#DIV/0!</v>
          </cell>
          <cell r="BZ226" t="e">
            <v>#DIV/0!</v>
          </cell>
          <cell r="CC226" t="e">
            <v>#DIV/0!</v>
          </cell>
          <cell r="CO226">
            <v>0</v>
          </cell>
          <cell r="CP226">
            <v>431.02359620485953</v>
          </cell>
          <cell r="CQ226">
            <v>-23.613103795140525</v>
          </cell>
          <cell r="CR226">
            <v>-21.081383450611341</v>
          </cell>
          <cell r="CS226">
            <v>0</v>
          </cell>
          <cell r="CT226">
            <v>1.8</v>
          </cell>
        </row>
        <row r="227">
          <cell r="C227">
            <v>2.35</v>
          </cell>
          <cell r="J227">
            <v>0.67436309743684053</v>
          </cell>
          <cell r="T227">
            <v>2</v>
          </cell>
          <cell r="U227">
            <v>294.64999999999998</v>
          </cell>
          <cell r="X227">
            <v>0</v>
          </cell>
          <cell r="Y227">
            <v>0</v>
          </cell>
          <cell r="AB227">
            <v>0</v>
          </cell>
          <cell r="AC227">
            <v>0</v>
          </cell>
          <cell r="AH227">
            <v>278.67500000000001</v>
          </cell>
          <cell r="AM227">
            <v>355.22415032946566</v>
          </cell>
          <cell r="AN227">
            <v>1.8</v>
          </cell>
          <cell r="AO227">
            <v>0</v>
          </cell>
          <cell r="AQ227">
            <v>0</v>
          </cell>
          <cell r="AR227">
            <v>0</v>
          </cell>
          <cell r="AU227">
            <v>0</v>
          </cell>
          <cell r="AY227">
            <v>7.0278335398131411</v>
          </cell>
          <cell r="AZ227">
            <v>1.2539538372730561E-2</v>
          </cell>
          <cell r="BA227">
            <v>1.9950018372730562E-2</v>
          </cell>
          <cell r="BB227">
            <v>2.9779714285714284E-2</v>
          </cell>
          <cell r="BD227">
            <v>0</v>
          </cell>
          <cell r="BE227" t="e">
            <v>#DIV/0!</v>
          </cell>
          <cell r="BF227">
            <v>312.07460000000003</v>
          </cell>
          <cell r="BI227">
            <v>0</v>
          </cell>
          <cell r="BJ227">
            <v>0</v>
          </cell>
          <cell r="BK227" t="e">
            <v>#DIV/0!</v>
          </cell>
          <cell r="BM227">
            <v>0</v>
          </cell>
          <cell r="BO227" t="e">
            <v>#DIV/0!</v>
          </cell>
          <cell r="BQ227">
            <v>0</v>
          </cell>
          <cell r="BR227">
            <v>0</v>
          </cell>
          <cell r="BS227" t="e">
            <v>#DIV/0!</v>
          </cell>
          <cell r="BT227">
            <v>0</v>
          </cell>
          <cell r="BX227" t="e">
            <v>#DIV/0!</v>
          </cell>
          <cell r="BY227" t="e">
            <v>#DIV/0!</v>
          </cell>
          <cell r="BZ227" t="e">
            <v>#DIV/0!</v>
          </cell>
          <cell r="CC227" t="e">
            <v>#DIV/0!</v>
          </cell>
          <cell r="CO227">
            <v>0</v>
          </cell>
          <cell r="CP227">
            <v>431.10941096482873</v>
          </cell>
          <cell r="CQ227">
            <v>-23.527289035171375</v>
          </cell>
          <cell r="CR227">
            <v>-21.081383450611341</v>
          </cell>
          <cell r="CS227">
            <v>0</v>
          </cell>
          <cell r="CT227">
            <v>1.8</v>
          </cell>
        </row>
        <row r="228">
          <cell r="C228">
            <v>2.38</v>
          </cell>
          <cell r="J228">
            <v>0.67436309743684053</v>
          </cell>
          <cell r="T228">
            <v>2</v>
          </cell>
          <cell r="U228">
            <v>320.565</v>
          </cell>
          <cell r="X228">
            <v>0</v>
          </cell>
          <cell r="Y228">
            <v>0</v>
          </cell>
          <cell r="AB228">
            <v>0</v>
          </cell>
          <cell r="AC228">
            <v>0</v>
          </cell>
          <cell r="AH228">
            <v>281.51499999999999</v>
          </cell>
          <cell r="AM228">
            <v>373.84639676623704</v>
          </cell>
          <cell r="AN228">
            <v>1.8</v>
          </cell>
          <cell r="AO228">
            <v>0</v>
          </cell>
          <cell r="AQ228">
            <v>0</v>
          </cell>
          <cell r="AR228">
            <v>0</v>
          </cell>
          <cell r="AU228">
            <v>0</v>
          </cell>
          <cell r="AY228">
            <v>7.357806001283695</v>
          </cell>
          <cell r="AZ228">
            <v>1.2678167280730563E-2</v>
          </cell>
          <cell r="BA228">
            <v>2.0088647280730565E-2</v>
          </cell>
          <cell r="BB228">
            <v>3.0611142857142858E-2</v>
          </cell>
          <cell r="BD228">
            <v>0</v>
          </cell>
          <cell r="BE228" t="e">
            <v>#DIV/0!</v>
          </cell>
          <cell r="BF228">
            <v>325.77085999999997</v>
          </cell>
          <cell r="BI228">
            <v>0</v>
          </cell>
          <cell r="BJ228">
            <v>0</v>
          </cell>
          <cell r="BK228" t="e">
            <v>#DIV/0!</v>
          </cell>
          <cell r="BM228">
            <v>0</v>
          </cell>
          <cell r="BO228" t="e">
            <v>#DIV/0!</v>
          </cell>
          <cell r="BQ228">
            <v>0</v>
          </cell>
          <cell r="BR228">
            <v>0</v>
          </cell>
          <cell r="BS228" t="e">
            <v>#DIV/0!</v>
          </cell>
          <cell r="BT228">
            <v>0</v>
          </cell>
          <cell r="BX228" t="e">
            <v>#DIV/0!</v>
          </cell>
          <cell r="BY228" t="e">
            <v>#DIV/0!</v>
          </cell>
          <cell r="BZ228" t="e">
            <v>#DIV/0!</v>
          </cell>
          <cell r="CC228" t="e">
            <v>#DIV/0!</v>
          </cell>
          <cell r="CO228">
            <v>0</v>
          </cell>
          <cell r="CP228">
            <v>430.35268080873715</v>
          </cell>
          <cell r="CQ228">
            <v>-24.284019191262942</v>
          </cell>
          <cell r="CR228">
            <v>-21.363144456900649</v>
          </cell>
          <cell r="CS228">
            <v>0</v>
          </cell>
          <cell r="CT228">
            <v>1.8</v>
          </cell>
        </row>
        <row r="229">
          <cell r="C229">
            <v>2.38</v>
          </cell>
          <cell r="J229">
            <v>0.67436309743684053</v>
          </cell>
          <cell r="T229">
            <v>2</v>
          </cell>
          <cell r="U229">
            <v>351.09500000000003</v>
          </cell>
          <cell r="X229">
            <v>0</v>
          </cell>
          <cell r="Y229">
            <v>0</v>
          </cell>
          <cell r="AB229">
            <v>0</v>
          </cell>
          <cell r="AC229">
            <v>0</v>
          </cell>
          <cell r="AH229">
            <v>318.08</v>
          </cell>
          <cell r="AM229">
            <v>376.16937802278278</v>
          </cell>
          <cell r="AN229">
            <v>1.8</v>
          </cell>
          <cell r="AO229">
            <v>0</v>
          </cell>
          <cell r="AQ229">
            <v>0</v>
          </cell>
          <cell r="AR229">
            <v>0</v>
          </cell>
          <cell r="AU229">
            <v>0</v>
          </cell>
          <cell r="AY229">
            <v>7.3989675145186808</v>
          </cell>
          <cell r="AZ229">
            <v>1.2695460165130561E-2</v>
          </cell>
          <cell r="BA229">
            <v>2.0105940165130561E-2</v>
          </cell>
          <cell r="BB229">
            <v>3.0714857142857141E-2</v>
          </cell>
          <cell r="BD229">
            <v>0</v>
          </cell>
          <cell r="BE229" t="e">
            <v>#DIV/0!</v>
          </cell>
          <cell r="BF229">
            <v>341.90618000000001</v>
          </cell>
          <cell r="BI229">
            <v>0</v>
          </cell>
          <cell r="BJ229">
            <v>0</v>
          </cell>
          <cell r="BK229" t="e">
            <v>#DIV/0!</v>
          </cell>
          <cell r="BM229">
            <v>0</v>
          </cell>
          <cell r="BO229" t="e">
            <v>#DIV/0!</v>
          </cell>
          <cell r="BQ229">
            <v>0</v>
          </cell>
          <cell r="BR229">
            <v>0</v>
          </cell>
          <cell r="BS229" t="e">
            <v>#DIV/0!</v>
          </cell>
          <cell r="BT229">
            <v>0</v>
          </cell>
          <cell r="BX229" t="e">
            <v>#DIV/0!</v>
          </cell>
          <cell r="BY229" t="e">
            <v>#DIV/0!</v>
          </cell>
          <cell r="BZ229" t="e">
            <v>#DIV/0!</v>
          </cell>
          <cell r="CC229" t="e">
            <v>#DIV/0!</v>
          </cell>
          <cell r="CO229">
            <v>0</v>
          </cell>
          <cell r="CP229">
            <v>430.25828457277106</v>
          </cell>
          <cell r="CQ229">
            <v>-24.378415427229005</v>
          </cell>
          <cell r="CR229">
            <v>-21.363144456900649</v>
          </cell>
          <cell r="CS229">
            <v>0</v>
          </cell>
          <cell r="CT229">
            <v>1.8</v>
          </cell>
        </row>
        <row r="230">
          <cell r="C230">
            <v>2.38</v>
          </cell>
          <cell r="J230">
            <v>0.67436309743684053</v>
          </cell>
          <cell r="T230">
            <v>2</v>
          </cell>
          <cell r="U230">
            <v>347.19</v>
          </cell>
          <cell r="X230">
            <v>0</v>
          </cell>
          <cell r="Y230">
            <v>0</v>
          </cell>
          <cell r="AB230">
            <v>0</v>
          </cell>
          <cell r="AC230">
            <v>0</v>
          </cell>
          <cell r="AH230">
            <v>326.59999999999997</v>
          </cell>
          <cell r="AM230">
            <v>374.9022973373942</v>
          </cell>
          <cell r="AN230">
            <v>1.8</v>
          </cell>
          <cell r="AO230">
            <v>0</v>
          </cell>
          <cell r="AQ230">
            <v>0</v>
          </cell>
          <cell r="AR230">
            <v>0</v>
          </cell>
          <cell r="AU230">
            <v>0</v>
          </cell>
          <cell r="AY230">
            <v>7.3765157800268719</v>
          </cell>
          <cell r="AZ230">
            <v>1.2686027682730562E-2</v>
          </cell>
          <cell r="BA230">
            <v>2.0096507682730563E-2</v>
          </cell>
          <cell r="BB230">
            <v>3.0658285714285714E-2</v>
          </cell>
          <cell r="BD230">
            <v>0</v>
          </cell>
          <cell r="BE230" t="e">
            <v>#DIV/0!</v>
          </cell>
          <cell r="BF230">
            <v>339.84236000000004</v>
          </cell>
          <cell r="BI230">
            <v>0</v>
          </cell>
          <cell r="BJ230">
            <v>0</v>
          </cell>
          <cell r="BK230" t="e">
            <v>#DIV/0!</v>
          </cell>
          <cell r="BM230">
            <v>0</v>
          </cell>
          <cell r="BO230" t="e">
            <v>#DIV/0!</v>
          </cell>
          <cell r="BQ230">
            <v>0</v>
          </cell>
          <cell r="BR230">
            <v>0</v>
          </cell>
          <cell r="BS230" t="e">
            <v>#DIV/0!</v>
          </cell>
          <cell r="BT230">
            <v>0</v>
          </cell>
          <cell r="BX230" t="e">
            <v>#DIV/0!</v>
          </cell>
          <cell r="BY230" t="e">
            <v>#DIV/0!</v>
          </cell>
          <cell r="BZ230" t="e">
            <v>#DIV/0!</v>
          </cell>
          <cell r="CC230" t="e">
            <v>#DIV/0!</v>
          </cell>
          <cell r="CO230">
            <v>0</v>
          </cell>
          <cell r="CP230">
            <v>430.30977342875258</v>
          </cell>
          <cell r="CQ230">
            <v>-24.326926571247519</v>
          </cell>
          <cell r="CR230">
            <v>-21.363144456900649</v>
          </cell>
          <cell r="CS230">
            <v>0</v>
          </cell>
          <cell r="CT230">
            <v>1.8</v>
          </cell>
        </row>
        <row r="231">
          <cell r="C231">
            <v>2.48</v>
          </cell>
          <cell r="J231">
            <v>0.67436309743684053</v>
          </cell>
          <cell r="T231">
            <v>2</v>
          </cell>
          <cell r="U231">
            <v>340.79999999999995</v>
          </cell>
          <cell r="X231">
            <v>0</v>
          </cell>
          <cell r="Y231">
            <v>0</v>
          </cell>
          <cell r="AB231">
            <v>0</v>
          </cell>
          <cell r="AC231">
            <v>0</v>
          </cell>
          <cell r="AH231">
            <v>309.91499999999996</v>
          </cell>
          <cell r="AM231">
            <v>383.25351094563712</v>
          </cell>
          <cell r="AN231">
            <v>1.8</v>
          </cell>
          <cell r="AO231">
            <v>0</v>
          </cell>
          <cell r="AQ231">
            <v>0</v>
          </cell>
          <cell r="AR231">
            <v>0</v>
          </cell>
          <cell r="AU231">
            <v>0</v>
          </cell>
          <cell r="AY231">
            <v>7.5244931209956265</v>
          </cell>
          <cell r="AZ231">
            <v>1.2748196316730563E-2</v>
          </cell>
          <cell r="BA231">
            <v>2.0158676316730566E-2</v>
          </cell>
          <cell r="BB231">
            <v>3.1031142857142861E-2</v>
          </cell>
          <cell r="BD231">
            <v>0</v>
          </cell>
          <cell r="BE231" t="e">
            <v>#DIV/0!</v>
          </cell>
          <cell r="BF231">
            <v>336.46519999999998</v>
          </cell>
          <cell r="BI231">
            <v>0</v>
          </cell>
          <cell r="BJ231">
            <v>0</v>
          </cell>
          <cell r="BK231" t="e">
            <v>#DIV/0!</v>
          </cell>
          <cell r="BM231">
            <v>0</v>
          </cell>
          <cell r="BO231" t="e">
            <v>#DIV/0!</v>
          </cell>
          <cell r="BQ231">
            <v>0</v>
          </cell>
          <cell r="BR231">
            <v>0</v>
          </cell>
          <cell r="BS231" t="e">
            <v>#DIV/0!</v>
          </cell>
          <cell r="BT231">
            <v>0</v>
          </cell>
          <cell r="BX231" t="e">
            <v>#DIV/0!</v>
          </cell>
          <cell r="BY231" t="e">
            <v>#DIV/0!</v>
          </cell>
          <cell r="BZ231" t="e">
            <v>#DIV/0!</v>
          </cell>
          <cell r="CC231" t="e">
            <v>#DIV/0!</v>
          </cell>
          <cell r="CO231">
            <v>0</v>
          </cell>
          <cell r="CP231">
            <v>429.97041505978365</v>
          </cell>
          <cell r="CQ231">
            <v>-24.666284940216421</v>
          </cell>
          <cell r="CR231">
            <v>-21.544276532372347</v>
          </cell>
          <cell r="CS231">
            <v>0</v>
          </cell>
          <cell r="CT231">
            <v>1.8</v>
          </cell>
        </row>
        <row r="232">
          <cell r="C232">
            <v>2.48</v>
          </cell>
          <cell r="J232">
            <v>0.67436309743684053</v>
          </cell>
          <cell r="T232">
            <v>2</v>
          </cell>
          <cell r="U232">
            <v>347.9</v>
          </cell>
          <cell r="X232">
            <v>0</v>
          </cell>
          <cell r="Y232">
            <v>0</v>
          </cell>
          <cell r="AB232">
            <v>0</v>
          </cell>
          <cell r="AC232">
            <v>0</v>
          </cell>
          <cell r="AH232">
            <v>316.65999999999997</v>
          </cell>
          <cell r="AM232">
            <v>383.25351094563712</v>
          </cell>
          <cell r="AN232">
            <v>1.8</v>
          </cell>
          <cell r="AO232">
            <v>0</v>
          </cell>
          <cell r="AQ232">
            <v>0</v>
          </cell>
          <cell r="AR232">
            <v>0</v>
          </cell>
          <cell r="AU232">
            <v>0</v>
          </cell>
          <cell r="AY232">
            <v>7.5244931209956265</v>
          </cell>
          <cell r="AZ232">
            <v>1.2748196316730563E-2</v>
          </cell>
          <cell r="BA232">
            <v>2.0158676316730566E-2</v>
          </cell>
          <cell r="BB232">
            <v>3.1031142857142861E-2</v>
          </cell>
          <cell r="BD232">
            <v>0</v>
          </cell>
          <cell r="BE232" t="e">
            <v>#DIV/0!</v>
          </cell>
          <cell r="BF232">
            <v>340.2176</v>
          </cell>
          <cell r="BI232">
            <v>0</v>
          </cell>
          <cell r="BJ232">
            <v>0</v>
          </cell>
          <cell r="BK232" t="e">
            <v>#DIV/0!</v>
          </cell>
          <cell r="BM232">
            <v>0</v>
          </cell>
          <cell r="BO232" t="e">
            <v>#DIV/0!</v>
          </cell>
          <cell r="BQ232">
            <v>0</v>
          </cell>
          <cell r="BR232">
            <v>0</v>
          </cell>
          <cell r="BS232" t="e">
            <v>#DIV/0!</v>
          </cell>
          <cell r="BT232">
            <v>0</v>
          </cell>
          <cell r="BX232" t="e">
            <v>#DIV/0!</v>
          </cell>
          <cell r="BY232" t="e">
            <v>#DIV/0!</v>
          </cell>
          <cell r="BZ232" t="e">
            <v>#DIV/0!</v>
          </cell>
          <cell r="CC232" t="e">
            <v>#DIV/0!</v>
          </cell>
          <cell r="CO232">
            <v>0</v>
          </cell>
          <cell r="CP232">
            <v>429.97041505978365</v>
          </cell>
          <cell r="CQ232">
            <v>-24.666284940216421</v>
          </cell>
          <cell r="CR232">
            <v>-21.544276532372347</v>
          </cell>
          <cell r="CS232">
            <v>0</v>
          </cell>
          <cell r="CT232">
            <v>1.8</v>
          </cell>
        </row>
        <row r="233">
          <cell r="C233">
            <v>2.48</v>
          </cell>
          <cell r="J233">
            <v>0.67436309743684053</v>
          </cell>
          <cell r="T233">
            <v>2</v>
          </cell>
          <cell r="U233">
            <v>339.37999999999994</v>
          </cell>
          <cell r="X233">
            <v>0</v>
          </cell>
          <cell r="Y233">
            <v>0</v>
          </cell>
          <cell r="AB233">
            <v>0</v>
          </cell>
          <cell r="AC233">
            <v>0</v>
          </cell>
          <cell r="AH233">
            <v>319.5</v>
          </cell>
          <cell r="AM233">
            <v>387.26593311603426</v>
          </cell>
          <cell r="AN233">
            <v>1.8</v>
          </cell>
          <cell r="AO233">
            <v>0</v>
          </cell>
          <cell r="AQ233">
            <v>0</v>
          </cell>
          <cell r="AR233">
            <v>0</v>
          </cell>
          <cell r="AU233">
            <v>0</v>
          </cell>
          <cell r="AY233">
            <v>7.5955902802196942</v>
          </cell>
          <cell r="AZ233">
            <v>1.2778065844330564E-2</v>
          </cell>
          <cell r="BA233">
            <v>2.0188545844330566E-2</v>
          </cell>
          <cell r="BB233">
            <v>3.1210285714285718E-2</v>
          </cell>
          <cell r="BD233">
            <v>0</v>
          </cell>
          <cell r="BE233" t="e">
            <v>#DIV/0!</v>
          </cell>
          <cell r="BF233">
            <v>335.71472</v>
          </cell>
          <cell r="BI233">
            <v>0</v>
          </cell>
          <cell r="BJ233">
            <v>0</v>
          </cell>
          <cell r="BK233" t="e">
            <v>#DIV/0!</v>
          </cell>
          <cell r="BM233">
            <v>0</v>
          </cell>
          <cell r="BO233" t="e">
            <v>#DIV/0!</v>
          </cell>
          <cell r="BQ233">
            <v>0</v>
          </cell>
          <cell r="BR233">
            <v>0</v>
          </cell>
          <cell r="BS233" t="e">
            <v>#DIV/0!</v>
          </cell>
          <cell r="BT233">
            <v>0</v>
          </cell>
          <cell r="BX233" t="e">
            <v>#DIV/0!</v>
          </cell>
          <cell r="BY233" t="e">
            <v>#DIV/0!</v>
          </cell>
          <cell r="BZ233" t="e">
            <v>#DIV/0!</v>
          </cell>
          <cell r="CC233" t="e">
            <v>#DIV/0!</v>
          </cell>
          <cell r="CO233">
            <v>0</v>
          </cell>
          <cell r="CP233">
            <v>429.80736701584226</v>
          </cell>
          <cell r="CQ233">
            <v>-24.829332984157805</v>
          </cell>
          <cell r="CR233">
            <v>-21.544276532372347</v>
          </cell>
          <cell r="CS233">
            <v>0</v>
          </cell>
          <cell r="CT233">
            <v>1.8</v>
          </cell>
        </row>
        <row r="234">
          <cell r="C234">
            <v>2.5</v>
          </cell>
          <cell r="J234">
            <v>0.67436309743684053</v>
          </cell>
          <cell r="T234">
            <v>2</v>
          </cell>
          <cell r="U234">
            <v>328.02</v>
          </cell>
          <cell r="X234">
            <v>0</v>
          </cell>
          <cell r="Y234">
            <v>0</v>
          </cell>
          <cell r="AB234">
            <v>0</v>
          </cell>
          <cell r="AC234">
            <v>0</v>
          </cell>
          <cell r="AH234">
            <v>312.39999999999998</v>
          </cell>
          <cell r="AM234">
            <v>401.1078296942942</v>
          </cell>
          <cell r="AN234">
            <v>1.8</v>
          </cell>
          <cell r="AO234">
            <v>0</v>
          </cell>
          <cell r="AQ234">
            <v>0</v>
          </cell>
          <cell r="AR234">
            <v>0</v>
          </cell>
          <cell r="AU234">
            <v>0</v>
          </cell>
          <cell r="AY234">
            <v>7.84085847065296</v>
          </cell>
          <cell r="AZ234">
            <v>1.2881108568730561E-2</v>
          </cell>
          <cell r="BA234">
            <v>2.0291588568730562E-2</v>
          </cell>
          <cell r="BB234">
            <v>3.1828285714285712E-2</v>
          </cell>
          <cell r="BD234">
            <v>0</v>
          </cell>
          <cell r="BE234" t="e">
            <v>#DIV/0!</v>
          </cell>
          <cell r="BF234">
            <v>323.45687999999996</v>
          </cell>
          <cell r="BI234">
            <v>0</v>
          </cell>
          <cell r="BJ234">
            <v>0</v>
          </cell>
          <cell r="BK234" t="e">
            <v>#DIV/0!</v>
          </cell>
          <cell r="BM234">
            <v>0</v>
          </cell>
          <cell r="BO234" t="e">
            <v>#DIV/0!</v>
          </cell>
          <cell r="BQ234">
            <v>0</v>
          </cell>
          <cell r="BR234">
            <v>0</v>
          </cell>
          <cell r="BS234" t="e">
            <v>#DIV/0!</v>
          </cell>
          <cell r="BT234">
            <v>0</v>
          </cell>
          <cell r="BX234" t="e">
            <v>#DIV/0!</v>
          </cell>
          <cell r="BY234" t="e">
            <v>#DIV/0!</v>
          </cell>
          <cell r="BZ234" t="e">
            <v>#DIV/0!</v>
          </cell>
          <cell r="CC234" t="e">
            <v>#DIV/0!</v>
          </cell>
          <cell r="CO234">
            <v>0</v>
          </cell>
          <cell r="CP234">
            <v>414.57919027095352</v>
          </cell>
          <cell r="CQ234">
            <v>-25.391809729046482</v>
          </cell>
          <cell r="CR234">
            <v>-21.725408607844045</v>
          </cell>
          <cell r="CS234">
            <v>0</v>
          </cell>
          <cell r="CT234">
            <v>1.8</v>
          </cell>
        </row>
        <row r="235">
          <cell r="C235">
            <v>2.5</v>
          </cell>
          <cell r="J235">
            <v>0.67436309743684053</v>
          </cell>
          <cell r="T235">
            <v>2</v>
          </cell>
          <cell r="U235">
            <v>314.52999999999997</v>
          </cell>
          <cell r="X235">
            <v>0</v>
          </cell>
          <cell r="Y235">
            <v>0</v>
          </cell>
          <cell r="AB235">
            <v>0</v>
          </cell>
          <cell r="AC235">
            <v>0</v>
          </cell>
          <cell r="AH235">
            <v>305.3</v>
          </cell>
          <cell r="AM235">
            <v>397.94012798082275</v>
          </cell>
          <cell r="AN235">
            <v>1.8</v>
          </cell>
          <cell r="AO235">
            <v>0</v>
          </cell>
          <cell r="AQ235">
            <v>0</v>
          </cell>
          <cell r="AR235">
            <v>0</v>
          </cell>
          <cell r="AU235">
            <v>0</v>
          </cell>
          <cell r="AY235">
            <v>7.784729134423432</v>
          </cell>
          <cell r="AZ235">
            <v>1.2857527362730563E-2</v>
          </cell>
          <cell r="BA235">
            <v>2.0268007362730565E-2</v>
          </cell>
          <cell r="BB235">
            <v>3.1686857142857142E-2</v>
          </cell>
          <cell r="BD235">
            <v>0</v>
          </cell>
          <cell r="BE235" t="e">
            <v>#DIV/0!</v>
          </cell>
          <cell r="BF235">
            <v>316.32731999999993</v>
          </cell>
          <cell r="BI235">
            <v>0</v>
          </cell>
          <cell r="BJ235">
            <v>0</v>
          </cell>
          <cell r="BK235" t="e">
            <v>#DIV/0!</v>
          </cell>
          <cell r="BM235">
            <v>0</v>
          </cell>
          <cell r="BO235" t="e">
            <v>#DIV/0!</v>
          </cell>
          <cell r="BQ235">
            <v>0</v>
          </cell>
          <cell r="BR235">
            <v>0</v>
          </cell>
          <cell r="BS235" t="e">
            <v>#DIV/0!</v>
          </cell>
          <cell r="BT235">
            <v>0</v>
          </cell>
          <cell r="BX235" t="e">
            <v>#DIV/0!</v>
          </cell>
          <cell r="BY235" t="e">
            <v>#DIV/0!</v>
          </cell>
          <cell r="BZ235" t="e">
            <v>#DIV/0!</v>
          </cell>
          <cell r="CC235" t="e">
            <v>#DIV/0!</v>
          </cell>
          <cell r="CO235">
            <v>0</v>
          </cell>
          <cell r="CP235">
            <v>414.70791241090723</v>
          </cell>
          <cell r="CQ235">
            <v>-25.263087589092759</v>
          </cell>
          <cell r="CR235">
            <v>-21.725408607844045</v>
          </cell>
          <cell r="CS235">
            <v>0</v>
          </cell>
          <cell r="CT235">
            <v>1.8</v>
          </cell>
        </row>
        <row r="236">
          <cell r="C236">
            <v>2.5</v>
          </cell>
          <cell r="J236">
            <v>0.67436309743684053</v>
          </cell>
          <cell r="T236">
            <v>2</v>
          </cell>
          <cell r="U236">
            <v>297.48999999999995</v>
          </cell>
          <cell r="X236">
            <v>0</v>
          </cell>
          <cell r="Y236">
            <v>0</v>
          </cell>
          <cell r="AB236">
            <v>0</v>
          </cell>
          <cell r="AC236">
            <v>0</v>
          </cell>
          <cell r="AH236">
            <v>279.02999999999997</v>
          </cell>
          <cell r="AM236">
            <v>392.87180523926844</v>
          </cell>
          <cell r="AN236">
            <v>1.8</v>
          </cell>
          <cell r="AO236">
            <v>0</v>
          </cell>
          <cell r="AQ236">
            <v>0</v>
          </cell>
          <cell r="AR236">
            <v>0</v>
          </cell>
          <cell r="AU236">
            <v>0</v>
          </cell>
          <cell r="AY236">
            <v>7.6949221964561891</v>
          </cell>
          <cell r="AZ236">
            <v>1.2819797433130563E-2</v>
          </cell>
          <cell r="BA236">
            <v>2.0230277433130564E-2</v>
          </cell>
          <cell r="BB236">
            <v>3.1460571428571428E-2</v>
          </cell>
          <cell r="BD236">
            <v>0</v>
          </cell>
          <cell r="BE236" t="e">
            <v>#DIV/0!</v>
          </cell>
          <cell r="BF236">
            <v>301.06755999999996</v>
          </cell>
          <cell r="BI236">
            <v>0</v>
          </cell>
          <cell r="BJ236">
            <v>0</v>
          </cell>
          <cell r="BK236" t="e">
            <v>#DIV/0!</v>
          </cell>
          <cell r="BM236">
            <v>0</v>
          </cell>
          <cell r="BO236" t="e">
            <v>#DIV/0!</v>
          </cell>
          <cell r="BQ236">
            <v>0</v>
          </cell>
          <cell r="BR236">
            <v>0</v>
          </cell>
          <cell r="BS236" t="e">
            <v>#DIV/0!</v>
          </cell>
          <cell r="BT236">
            <v>0</v>
          </cell>
          <cell r="BX236" t="e">
            <v>#DIV/0!</v>
          </cell>
          <cell r="BY236" t="e">
            <v>#DIV/0!</v>
          </cell>
          <cell r="BZ236" t="e">
            <v>#DIV/0!</v>
          </cell>
          <cell r="CC236" t="e">
            <v>#DIV/0!</v>
          </cell>
          <cell r="CO236">
            <v>0</v>
          </cell>
          <cell r="CP236">
            <v>400.24816783483323</v>
          </cell>
          <cell r="CQ236">
            <v>-25.057132165166806</v>
          </cell>
          <cell r="CR236">
            <v>-21.725408607844045</v>
          </cell>
          <cell r="CS236">
            <v>0</v>
          </cell>
          <cell r="CT236">
            <v>1.8</v>
          </cell>
        </row>
        <row r="237">
          <cell r="C237">
            <v>2.41</v>
          </cell>
          <cell r="J237">
            <v>0.70197171300770078</v>
          </cell>
          <cell r="T237">
            <v>2</v>
          </cell>
          <cell r="U237">
            <v>296.42500000000001</v>
          </cell>
          <cell r="X237">
            <v>0</v>
          </cell>
          <cell r="Y237">
            <v>0</v>
          </cell>
          <cell r="AB237">
            <v>0</v>
          </cell>
          <cell r="AC237">
            <v>0</v>
          </cell>
          <cell r="AH237">
            <v>280.80499999999995</v>
          </cell>
          <cell r="AM237">
            <v>393.17897631451422</v>
          </cell>
          <cell r="AN237">
            <v>1.8</v>
          </cell>
          <cell r="AO237">
            <v>0</v>
          </cell>
          <cell r="AQ237">
            <v>0</v>
          </cell>
          <cell r="AR237">
            <v>0</v>
          </cell>
          <cell r="AU237">
            <v>0</v>
          </cell>
          <cell r="AY237">
            <v>7.8257152614792416</v>
          </cell>
          <cell r="AZ237">
            <v>1.2731491430493886E-2</v>
          </cell>
          <cell r="BA237">
            <v>2.0141971430493885E-2</v>
          </cell>
          <cell r="BB237">
            <v>3.1474285714285712E-2</v>
          </cell>
          <cell r="BD237">
            <v>0</v>
          </cell>
          <cell r="BE237" t="e">
            <v>#DIV/0!</v>
          </cell>
          <cell r="BF237">
            <v>300.50469999999996</v>
          </cell>
          <cell r="BI237">
            <v>0</v>
          </cell>
          <cell r="BJ237">
            <v>0</v>
          </cell>
          <cell r="BK237" t="e">
            <v>#DIV/0!</v>
          </cell>
          <cell r="BM237">
            <v>0</v>
          </cell>
          <cell r="BO237" t="e">
            <v>#DIV/0!</v>
          </cell>
          <cell r="BQ237">
            <v>0</v>
          </cell>
          <cell r="BR237">
            <v>0</v>
          </cell>
          <cell r="BS237" t="e">
            <v>#DIV/0!</v>
          </cell>
          <cell r="BT237">
            <v>0</v>
          </cell>
          <cell r="BX237" t="e">
            <v>#DIV/0!</v>
          </cell>
          <cell r="BY237" t="e">
            <v>#DIV/0!</v>
          </cell>
          <cell r="BZ237" t="e">
            <v>#DIV/0!</v>
          </cell>
          <cell r="CC237" t="e">
            <v>#DIV/0!</v>
          </cell>
          <cell r="CO237">
            <v>0</v>
          </cell>
          <cell r="CP237">
            <v>399.57328022944819</v>
          </cell>
          <cell r="CQ237">
            <v>-25.732019770551844</v>
          </cell>
          <cell r="CR237">
            <v>-22.423573083259804</v>
          </cell>
          <cell r="CS237">
            <v>0</v>
          </cell>
          <cell r="CT237">
            <v>1.8</v>
          </cell>
        </row>
        <row r="238">
          <cell r="C238">
            <v>2.41</v>
          </cell>
          <cell r="J238">
            <v>0.70197171300770078</v>
          </cell>
          <cell r="T238">
            <v>2</v>
          </cell>
          <cell r="U238">
            <v>289.32499999999999</v>
          </cell>
          <cell r="X238">
            <v>0</v>
          </cell>
          <cell r="Y238">
            <v>0</v>
          </cell>
          <cell r="AB238">
            <v>0</v>
          </cell>
          <cell r="AC238">
            <v>0</v>
          </cell>
          <cell r="AH238">
            <v>269.44499999999999</v>
          </cell>
          <cell r="AM238">
            <v>392.54543597181998</v>
          </cell>
          <cell r="AN238">
            <v>1.8</v>
          </cell>
          <cell r="AO238">
            <v>0</v>
          </cell>
          <cell r="AQ238">
            <v>0</v>
          </cell>
          <cell r="AR238">
            <v>0</v>
          </cell>
          <cell r="AU238">
            <v>0</v>
          </cell>
          <cell r="AY238">
            <v>7.8144893942333358</v>
          </cell>
          <cell r="AZ238">
            <v>1.2726775189293889E-2</v>
          </cell>
          <cell r="BA238">
            <v>2.0137255189293889E-2</v>
          </cell>
          <cell r="BB238">
            <v>3.1446000000000002E-2</v>
          </cell>
          <cell r="BD238">
            <v>0</v>
          </cell>
          <cell r="BE238" t="e">
            <v>#DIV/0!</v>
          </cell>
          <cell r="BF238">
            <v>296.75229999999999</v>
          </cell>
          <cell r="BI238">
            <v>0</v>
          </cell>
          <cell r="BJ238">
            <v>0</v>
          </cell>
          <cell r="BK238" t="e">
            <v>#DIV/0!</v>
          </cell>
          <cell r="BM238">
            <v>0</v>
          </cell>
          <cell r="BO238" t="e">
            <v>#DIV/0!</v>
          </cell>
          <cell r="BQ238">
            <v>0</v>
          </cell>
          <cell r="BR238">
            <v>0</v>
          </cell>
          <cell r="BS238" t="e">
            <v>#DIV/0!</v>
          </cell>
          <cell r="BT238">
            <v>0</v>
          </cell>
          <cell r="BX238" t="e">
            <v>#DIV/0!</v>
          </cell>
          <cell r="BY238" t="e">
            <v>#DIV/0!</v>
          </cell>
          <cell r="BZ238" t="e">
            <v>#DIV/0!</v>
          </cell>
          <cell r="CC238" t="e">
            <v>#DIV/0!</v>
          </cell>
          <cell r="CO238">
            <v>0</v>
          </cell>
          <cell r="CP238">
            <v>399.59902465743892</v>
          </cell>
          <cell r="CQ238">
            <v>-25.706275342561106</v>
          </cell>
          <cell r="CR238">
            <v>-22.423573083259804</v>
          </cell>
          <cell r="CS238">
            <v>0</v>
          </cell>
          <cell r="CT238">
            <v>1.8</v>
          </cell>
        </row>
        <row r="239">
          <cell r="C239">
            <v>2.41</v>
          </cell>
          <cell r="J239">
            <v>0.70197171300770078</v>
          </cell>
          <cell r="T239">
            <v>2</v>
          </cell>
          <cell r="U239">
            <v>287.90499999999997</v>
          </cell>
          <cell r="X239">
            <v>0</v>
          </cell>
          <cell r="Y239">
            <v>0</v>
          </cell>
          <cell r="AB239">
            <v>0</v>
          </cell>
          <cell r="AC239">
            <v>0</v>
          </cell>
          <cell r="AH239">
            <v>263.76499999999999</v>
          </cell>
          <cell r="AM239">
            <v>392.96779620028275</v>
          </cell>
          <cell r="AN239">
            <v>1.8</v>
          </cell>
          <cell r="AO239">
            <v>0</v>
          </cell>
          <cell r="AQ239">
            <v>0</v>
          </cell>
          <cell r="AR239">
            <v>0</v>
          </cell>
          <cell r="AU239">
            <v>0</v>
          </cell>
          <cell r="AY239">
            <v>7.8219733057306051</v>
          </cell>
          <cell r="AZ239">
            <v>1.2729919350093887E-2</v>
          </cell>
          <cell r="BA239">
            <v>2.0140399350093888E-2</v>
          </cell>
          <cell r="BB239">
            <v>3.1464857142857142E-2</v>
          </cell>
          <cell r="BD239">
            <v>0</v>
          </cell>
          <cell r="BE239" t="e">
            <v>#DIV/0!</v>
          </cell>
          <cell r="BF239">
            <v>296.00181999999995</v>
          </cell>
          <cell r="BI239">
            <v>0</v>
          </cell>
          <cell r="BJ239">
            <v>0</v>
          </cell>
          <cell r="BK239" t="e">
            <v>#DIV/0!</v>
          </cell>
          <cell r="BM239">
            <v>0</v>
          </cell>
          <cell r="BO239" t="e">
            <v>#DIV/0!</v>
          </cell>
          <cell r="BQ239">
            <v>0</v>
          </cell>
          <cell r="BR239">
            <v>0</v>
          </cell>
          <cell r="BS239" t="e">
            <v>#DIV/0!</v>
          </cell>
          <cell r="BT239">
            <v>0</v>
          </cell>
          <cell r="BX239" t="e">
            <v>#DIV/0!</v>
          </cell>
          <cell r="BY239" t="e">
            <v>#DIV/0!</v>
          </cell>
          <cell r="BZ239" t="e">
            <v>#DIV/0!</v>
          </cell>
          <cell r="CC239" t="e">
            <v>#DIV/0!</v>
          </cell>
          <cell r="CO239">
            <v>0</v>
          </cell>
          <cell r="CP239">
            <v>399.58186170544514</v>
          </cell>
          <cell r="CQ239">
            <v>-25.723438294554931</v>
          </cell>
          <cell r="CR239">
            <v>-22.423573083259804</v>
          </cell>
          <cell r="CS239">
            <v>0</v>
          </cell>
          <cell r="CT239">
            <v>1.8</v>
          </cell>
        </row>
        <row r="240">
          <cell r="C240">
            <v>2.48</v>
          </cell>
          <cell r="J240">
            <v>0.70197171300770078</v>
          </cell>
          <cell r="T240">
            <v>2</v>
          </cell>
          <cell r="U240">
            <v>309.56</v>
          </cell>
          <cell r="X240">
            <v>0</v>
          </cell>
          <cell r="Y240">
            <v>0</v>
          </cell>
          <cell r="AB240">
            <v>0</v>
          </cell>
          <cell r="AC240">
            <v>0</v>
          </cell>
          <cell r="AH240">
            <v>290.745</v>
          </cell>
          <cell r="AM240">
            <v>385.19252835812563</v>
          </cell>
          <cell r="AN240">
            <v>1.8</v>
          </cell>
          <cell r="AO240">
            <v>0</v>
          </cell>
          <cell r="AQ240">
            <v>0</v>
          </cell>
          <cell r="AR240">
            <v>0</v>
          </cell>
          <cell r="AU240">
            <v>0</v>
          </cell>
          <cell r="AY240">
            <v>7.6842012986217654</v>
          </cell>
          <cell r="AZ240">
            <v>1.2672038208093886E-2</v>
          </cell>
          <cell r="BA240">
            <v>2.0082518208093886E-2</v>
          </cell>
          <cell r="BB240">
            <v>3.1117714285714283E-2</v>
          </cell>
          <cell r="BD240">
            <v>0</v>
          </cell>
          <cell r="BE240" t="e">
            <v>#DIV/0!</v>
          </cell>
          <cell r="BF240">
            <v>307.44663999999995</v>
          </cell>
          <cell r="BI240">
            <v>0</v>
          </cell>
          <cell r="BJ240">
            <v>0</v>
          </cell>
          <cell r="BK240" t="e">
            <v>#DIV/0!</v>
          </cell>
          <cell r="BM240">
            <v>0</v>
          </cell>
          <cell r="BO240" t="e">
            <v>#DIV/0!</v>
          </cell>
          <cell r="BQ240">
            <v>0</v>
          </cell>
          <cell r="BR240">
            <v>0</v>
          </cell>
          <cell r="BS240" t="e">
            <v>#DIV/0!</v>
          </cell>
          <cell r="BT240">
            <v>0</v>
          </cell>
          <cell r="BX240" t="e">
            <v>#DIV/0!</v>
          </cell>
          <cell r="BY240" t="e">
            <v>#DIV/0!</v>
          </cell>
          <cell r="BZ240" t="e">
            <v>#DIV/0!</v>
          </cell>
          <cell r="CC240" t="e">
            <v>#DIV/0!</v>
          </cell>
          <cell r="CO240">
            <v>0</v>
          </cell>
          <cell r="CP240">
            <v>399.89781604896791</v>
          </cell>
          <cell r="CQ240">
            <v>-25.407483951032162</v>
          </cell>
          <cell r="CR240">
            <v>-22.262566793951628</v>
          </cell>
          <cell r="CS240">
            <v>0</v>
          </cell>
          <cell r="CT240">
            <v>1.8</v>
          </cell>
        </row>
        <row r="241">
          <cell r="C241">
            <v>2.48</v>
          </cell>
          <cell r="J241">
            <v>0.70197171300770078</v>
          </cell>
          <cell r="T241">
            <v>2</v>
          </cell>
          <cell r="U241">
            <v>308.84999999999997</v>
          </cell>
          <cell r="X241">
            <v>0</v>
          </cell>
          <cell r="Y241">
            <v>0</v>
          </cell>
          <cell r="AB241">
            <v>0</v>
          </cell>
          <cell r="AC241">
            <v>0</v>
          </cell>
          <cell r="AH241">
            <v>291.09999999999997</v>
          </cell>
          <cell r="AM241">
            <v>387.30432950043996</v>
          </cell>
          <cell r="AN241">
            <v>1.8</v>
          </cell>
          <cell r="AO241">
            <v>0</v>
          </cell>
          <cell r="AQ241">
            <v>0</v>
          </cell>
          <cell r="AR241">
            <v>0</v>
          </cell>
          <cell r="AU241">
            <v>0</v>
          </cell>
          <cell r="AY241">
            <v>7.7216208561081174</v>
          </cell>
          <cell r="AZ241">
            <v>1.2687759012093888E-2</v>
          </cell>
          <cell r="BA241">
            <v>2.0098239012093889E-2</v>
          </cell>
          <cell r="BB241">
            <v>3.1212000000000004E-2</v>
          </cell>
          <cell r="BD241">
            <v>0</v>
          </cell>
          <cell r="BE241" t="e">
            <v>#DIV/0!</v>
          </cell>
          <cell r="BF241">
            <v>307.07139999999998</v>
          </cell>
          <cell r="BI241">
            <v>0</v>
          </cell>
          <cell r="BJ241">
            <v>0</v>
          </cell>
          <cell r="BK241" t="e">
            <v>#DIV/0!</v>
          </cell>
          <cell r="BM241">
            <v>0</v>
          </cell>
          <cell r="BO241" t="e">
            <v>#DIV/0!</v>
          </cell>
          <cell r="BQ241">
            <v>0</v>
          </cell>
          <cell r="BR241">
            <v>0</v>
          </cell>
          <cell r="BS241" t="e">
            <v>#DIV/0!</v>
          </cell>
          <cell r="BT241">
            <v>0</v>
          </cell>
          <cell r="BX241" t="e">
            <v>#DIV/0!</v>
          </cell>
          <cell r="BY241" t="e">
            <v>#DIV/0!</v>
          </cell>
          <cell r="BZ241" t="e">
            <v>#DIV/0!</v>
          </cell>
          <cell r="CC241" t="e">
            <v>#DIV/0!</v>
          </cell>
          <cell r="CO241">
            <v>0</v>
          </cell>
          <cell r="CP241">
            <v>399.81200128899872</v>
          </cell>
          <cell r="CQ241">
            <v>-25.493298711001309</v>
          </cell>
          <cell r="CR241">
            <v>-22.262566793951628</v>
          </cell>
          <cell r="CS241">
            <v>0</v>
          </cell>
          <cell r="CT241">
            <v>1.8</v>
          </cell>
        </row>
        <row r="242">
          <cell r="C242">
            <v>2.48</v>
          </cell>
          <cell r="J242">
            <v>0.70197171300770078</v>
          </cell>
          <cell r="T242">
            <v>2</v>
          </cell>
          <cell r="U242">
            <v>309.91499999999996</v>
          </cell>
          <cell r="X242">
            <v>0</v>
          </cell>
          <cell r="Y242">
            <v>0</v>
          </cell>
          <cell r="AB242">
            <v>0</v>
          </cell>
          <cell r="AC242">
            <v>0</v>
          </cell>
          <cell r="AH242">
            <v>295.00499999999994</v>
          </cell>
          <cell r="AM242">
            <v>388.57141018582848</v>
          </cell>
          <cell r="AN242">
            <v>1.8</v>
          </cell>
          <cell r="AO242">
            <v>0</v>
          </cell>
          <cell r="AQ242">
            <v>0</v>
          </cell>
          <cell r="AR242">
            <v>0</v>
          </cell>
          <cell r="AU242">
            <v>0</v>
          </cell>
          <cell r="AY242">
            <v>7.7440725905999273</v>
          </cell>
          <cell r="AZ242">
            <v>1.2697191494493889E-2</v>
          </cell>
          <cell r="BA242">
            <v>2.0107671494493891E-2</v>
          </cell>
          <cell r="BB242">
            <v>3.126857142857143E-2</v>
          </cell>
          <cell r="BD242">
            <v>0</v>
          </cell>
          <cell r="BE242" t="e">
            <v>#DIV/0!</v>
          </cell>
          <cell r="BF242">
            <v>313.88825999999995</v>
          </cell>
          <cell r="BI242">
            <v>0</v>
          </cell>
          <cell r="BJ242">
            <v>0</v>
          </cell>
          <cell r="BK242" t="e">
            <v>#DIV/0!</v>
          </cell>
          <cell r="BM242">
            <v>0</v>
          </cell>
          <cell r="BO242" t="e">
            <v>#DIV/0!</v>
          </cell>
          <cell r="BQ242">
            <v>0</v>
          </cell>
          <cell r="BR242">
            <v>0</v>
          </cell>
          <cell r="BS242" t="e">
            <v>#DIV/0!</v>
          </cell>
          <cell r="BT242">
            <v>0</v>
          </cell>
          <cell r="BX242" t="e">
            <v>#DIV/0!</v>
          </cell>
          <cell r="BY242" t="e">
            <v>#DIV/0!</v>
          </cell>
          <cell r="BZ242" t="e">
            <v>#DIV/0!</v>
          </cell>
          <cell r="CC242" t="e">
            <v>#DIV/0!</v>
          </cell>
          <cell r="CO242">
            <v>0</v>
          </cell>
          <cell r="CP242">
            <v>414.42621243301721</v>
          </cell>
          <cell r="CQ242">
            <v>-25.544787566982798</v>
          </cell>
          <cell r="CR242">
            <v>-22.262566793951628</v>
          </cell>
          <cell r="CS242">
            <v>0</v>
          </cell>
          <cell r="CT242">
            <v>1.8</v>
          </cell>
        </row>
        <row r="243">
          <cell r="C243">
            <v>2.64</v>
          </cell>
          <cell r="J243">
            <v>0.70197171300770078</v>
          </cell>
          <cell r="T243">
            <v>2</v>
          </cell>
          <cell r="U243">
            <v>308.84999999999997</v>
          </cell>
          <cell r="X243">
            <v>0</v>
          </cell>
          <cell r="Y243">
            <v>0</v>
          </cell>
          <cell r="AB243">
            <v>0</v>
          </cell>
          <cell r="AC243">
            <v>0</v>
          </cell>
          <cell r="AH243">
            <v>294.29500000000002</v>
          </cell>
          <cell r="AM243">
            <v>394.88761542056852</v>
          </cell>
          <cell r="AN243">
            <v>1.8</v>
          </cell>
          <cell r="AO243">
            <v>0</v>
          </cell>
          <cell r="AQ243">
            <v>0</v>
          </cell>
          <cell r="AR243">
            <v>0</v>
          </cell>
          <cell r="AU243">
            <v>0</v>
          </cell>
          <cell r="AY243">
            <v>7.8559910852636525</v>
          </cell>
          <cell r="AZ243">
            <v>1.2744210990093888E-2</v>
          </cell>
          <cell r="BA243">
            <v>2.0154690990093888E-2</v>
          </cell>
          <cell r="BB243">
            <v>3.1550571428571428E-2</v>
          </cell>
          <cell r="BD243">
            <v>0</v>
          </cell>
          <cell r="BE243" t="e">
            <v>#DIV/0!</v>
          </cell>
          <cell r="BF243">
            <v>313.32539999999995</v>
          </cell>
          <cell r="BI243">
            <v>0</v>
          </cell>
          <cell r="BJ243">
            <v>0</v>
          </cell>
          <cell r="BK243" t="e">
            <v>#DIV/0!</v>
          </cell>
          <cell r="BM243">
            <v>0</v>
          </cell>
          <cell r="BO243" t="e">
            <v>#DIV/0!</v>
          </cell>
          <cell r="BQ243">
            <v>0</v>
          </cell>
          <cell r="BR243">
            <v>0</v>
          </cell>
          <cell r="BS243" t="e">
            <v>#DIV/0!</v>
          </cell>
          <cell r="BT243">
            <v>0</v>
          </cell>
          <cell r="BX243" t="e">
            <v>#DIV/0!</v>
          </cell>
          <cell r="BY243" t="e">
            <v>#DIV/0!</v>
          </cell>
          <cell r="BZ243" t="e">
            <v>#DIV/0!</v>
          </cell>
          <cell r="CC243" t="e">
            <v>#DIV/0!</v>
          </cell>
          <cell r="CO243">
            <v>0</v>
          </cell>
          <cell r="CP243">
            <v>414.16954828729132</v>
          </cell>
          <cell r="CQ243">
            <v>-25.801451712708705</v>
          </cell>
          <cell r="CR243">
            <v>-22.343069938605716</v>
          </cell>
          <cell r="CS243">
            <v>0</v>
          </cell>
          <cell r="CT243">
            <v>1.8</v>
          </cell>
        </row>
        <row r="244">
          <cell r="C244">
            <v>2.64</v>
          </cell>
          <cell r="J244">
            <v>0.70197171300770078</v>
          </cell>
          <cell r="T244">
            <v>2</v>
          </cell>
          <cell r="U244">
            <v>308.84999999999997</v>
          </cell>
          <cell r="X244">
            <v>0</v>
          </cell>
          <cell r="Y244">
            <v>0</v>
          </cell>
          <cell r="AB244">
            <v>0</v>
          </cell>
          <cell r="AC244">
            <v>0</v>
          </cell>
          <cell r="AH244">
            <v>291.45499999999998</v>
          </cell>
          <cell r="AM244">
            <v>396.1546961059571</v>
          </cell>
          <cell r="AN244">
            <v>1.8</v>
          </cell>
          <cell r="AO244">
            <v>0</v>
          </cell>
          <cell r="AQ244">
            <v>0</v>
          </cell>
          <cell r="AR244">
            <v>0</v>
          </cell>
          <cell r="AU244">
            <v>0</v>
          </cell>
          <cell r="AY244">
            <v>7.8784428197554615</v>
          </cell>
          <cell r="AZ244">
            <v>1.2753643472493888E-2</v>
          </cell>
          <cell r="BA244">
            <v>2.016412347249389E-2</v>
          </cell>
          <cell r="BB244">
            <v>3.1607142857142854E-2</v>
          </cell>
          <cell r="BD244">
            <v>0</v>
          </cell>
          <cell r="BE244" t="e">
            <v>#DIV/0!</v>
          </cell>
          <cell r="BF244">
            <v>313.32539999999995</v>
          </cell>
          <cell r="BI244">
            <v>0</v>
          </cell>
          <cell r="BJ244">
            <v>0</v>
          </cell>
          <cell r="BK244" t="e">
            <v>#DIV/0!</v>
          </cell>
          <cell r="BM244">
            <v>0</v>
          </cell>
          <cell r="BO244" t="e">
            <v>#DIV/0!</v>
          </cell>
          <cell r="BQ244">
            <v>0</v>
          </cell>
          <cell r="BR244">
            <v>0</v>
          </cell>
          <cell r="BS244" t="e">
            <v>#DIV/0!</v>
          </cell>
          <cell r="BT244">
            <v>0</v>
          </cell>
          <cell r="BX244" t="e">
            <v>#DIV/0!</v>
          </cell>
          <cell r="BY244" t="e">
            <v>#DIV/0!</v>
          </cell>
          <cell r="BZ244" t="e">
            <v>#DIV/0!</v>
          </cell>
          <cell r="CC244" t="e">
            <v>#DIV/0!</v>
          </cell>
          <cell r="CO244">
            <v>0</v>
          </cell>
          <cell r="CP244">
            <v>414.1180594313098</v>
          </cell>
          <cell r="CQ244">
            <v>-25.852940568690187</v>
          </cell>
          <cell r="CR244">
            <v>-22.343069938605716</v>
          </cell>
          <cell r="CS244">
            <v>0</v>
          </cell>
          <cell r="CT244">
            <v>1.8</v>
          </cell>
        </row>
        <row r="245">
          <cell r="C245">
            <v>2.64</v>
          </cell>
          <cell r="J245">
            <v>0.70197171300770078</v>
          </cell>
          <cell r="T245">
            <v>2</v>
          </cell>
          <cell r="U245">
            <v>303.52499999999998</v>
          </cell>
          <cell r="X245">
            <v>0</v>
          </cell>
          <cell r="Y245">
            <v>0</v>
          </cell>
          <cell r="AB245">
            <v>0</v>
          </cell>
          <cell r="AC245">
            <v>0</v>
          </cell>
          <cell r="AH245">
            <v>288.97000000000003</v>
          </cell>
          <cell r="AM245">
            <v>395.73233587749422</v>
          </cell>
          <cell r="AN245">
            <v>1.8</v>
          </cell>
          <cell r="AO245">
            <v>0</v>
          </cell>
          <cell r="AQ245">
            <v>0</v>
          </cell>
          <cell r="AR245">
            <v>0</v>
          </cell>
          <cell r="AU245">
            <v>0</v>
          </cell>
          <cell r="AY245">
            <v>7.8709589082581912</v>
          </cell>
          <cell r="AZ245">
            <v>1.2750499311693888E-2</v>
          </cell>
          <cell r="BA245">
            <v>2.0160979311693888E-2</v>
          </cell>
          <cell r="BB245">
            <v>3.1588285714285715E-2</v>
          </cell>
          <cell r="BD245">
            <v>0</v>
          </cell>
          <cell r="BE245" t="e">
            <v>#DIV/0!</v>
          </cell>
          <cell r="BF245">
            <v>310.51109999999994</v>
          </cell>
          <cell r="BI245">
            <v>0</v>
          </cell>
          <cell r="BJ245">
            <v>0</v>
          </cell>
          <cell r="BK245" t="e">
            <v>#DIV/0!</v>
          </cell>
          <cell r="BM245">
            <v>0</v>
          </cell>
          <cell r="BO245" t="e">
            <v>#DIV/0!</v>
          </cell>
          <cell r="BQ245">
            <v>0</v>
          </cell>
          <cell r="BR245">
            <v>0</v>
          </cell>
          <cell r="BS245" t="e">
            <v>#DIV/0!</v>
          </cell>
          <cell r="BT245">
            <v>0</v>
          </cell>
          <cell r="BX245" t="e">
            <v>#DIV/0!</v>
          </cell>
          <cell r="BY245" t="e">
            <v>#DIV/0!</v>
          </cell>
          <cell r="BZ245" t="e">
            <v>#DIV/0!</v>
          </cell>
          <cell r="CC245" t="e">
            <v>#DIV/0!</v>
          </cell>
          <cell r="CO245">
            <v>0</v>
          </cell>
          <cell r="CP245">
            <v>414.13522238330364</v>
          </cell>
          <cell r="CQ245">
            <v>-25.835777616696355</v>
          </cell>
          <cell r="CR245">
            <v>-22.343069938605716</v>
          </cell>
          <cell r="CS245">
            <v>0</v>
          </cell>
          <cell r="CT245">
            <v>1.8</v>
          </cell>
        </row>
        <row r="246">
          <cell r="C246">
            <v>2.68</v>
          </cell>
          <cell r="J246">
            <v>0.70197171300770078</v>
          </cell>
          <cell r="T246">
            <v>2</v>
          </cell>
          <cell r="U246">
            <v>290.745</v>
          </cell>
          <cell r="X246">
            <v>0</v>
          </cell>
          <cell r="Y246">
            <v>0</v>
          </cell>
          <cell r="AB246">
            <v>0</v>
          </cell>
          <cell r="AC246">
            <v>0</v>
          </cell>
          <cell r="AH246">
            <v>272.28499999999997</v>
          </cell>
          <cell r="AM246">
            <v>395.25238107242279</v>
          </cell>
          <cell r="AN246">
            <v>1.8</v>
          </cell>
          <cell r="AO246">
            <v>0</v>
          </cell>
          <cell r="AQ246">
            <v>0</v>
          </cell>
          <cell r="AR246">
            <v>0</v>
          </cell>
          <cell r="AU246">
            <v>0</v>
          </cell>
          <cell r="AY246">
            <v>7.8624544633749309</v>
          </cell>
          <cell r="AZ246">
            <v>1.2746926401693887E-2</v>
          </cell>
          <cell r="BA246">
            <v>2.0157406401693889E-2</v>
          </cell>
          <cell r="BB246">
            <v>3.156685714285714E-2</v>
          </cell>
          <cell r="BD246">
            <v>0</v>
          </cell>
          <cell r="BE246" t="e">
            <v>#DIV/0!</v>
          </cell>
          <cell r="BF246">
            <v>303.75677999999994</v>
          </cell>
          <cell r="BI246">
            <v>0</v>
          </cell>
          <cell r="BJ246">
            <v>0</v>
          </cell>
          <cell r="BK246" t="e">
            <v>#DIV/0!</v>
          </cell>
          <cell r="BM246">
            <v>0</v>
          </cell>
          <cell r="BO246" t="e">
            <v>#DIV/0!</v>
          </cell>
          <cell r="BQ246">
            <v>0</v>
          </cell>
          <cell r="BR246">
            <v>0</v>
          </cell>
          <cell r="BS246" t="e">
            <v>#DIV/0!</v>
          </cell>
          <cell r="BT246">
            <v>0</v>
          </cell>
          <cell r="BX246" t="e">
            <v>#DIV/0!</v>
          </cell>
          <cell r="BY246" t="e">
            <v>#DIV/0!</v>
          </cell>
          <cell r="BZ246" t="e">
            <v>#DIV/0!</v>
          </cell>
          <cell r="CC246" t="e">
            <v>#DIV/0!</v>
          </cell>
          <cell r="CO246">
            <v>0</v>
          </cell>
          <cell r="CP246">
            <v>414.15472573784211</v>
          </cell>
          <cell r="CQ246">
            <v>-25.816274262157918</v>
          </cell>
          <cell r="CR246">
            <v>-22.363195724769234</v>
          </cell>
          <cell r="CS246">
            <v>0</v>
          </cell>
          <cell r="CT246">
            <v>1.8</v>
          </cell>
        </row>
        <row r="247">
          <cell r="C247">
            <v>2.68</v>
          </cell>
          <cell r="J247">
            <v>0.70197171300770078</v>
          </cell>
          <cell r="T247">
            <v>2</v>
          </cell>
          <cell r="U247">
            <v>282.935</v>
          </cell>
          <cell r="X247">
            <v>0</v>
          </cell>
          <cell r="Y247">
            <v>0</v>
          </cell>
          <cell r="AB247">
            <v>0</v>
          </cell>
          <cell r="AC247">
            <v>0</v>
          </cell>
          <cell r="AH247">
            <v>272.28499999999997</v>
          </cell>
          <cell r="AM247">
            <v>395.67474130088567</v>
          </cell>
          <cell r="AN247">
            <v>1.8</v>
          </cell>
          <cell r="AO247">
            <v>0</v>
          </cell>
          <cell r="AQ247">
            <v>0</v>
          </cell>
          <cell r="AR247">
            <v>0</v>
          </cell>
          <cell r="AU247">
            <v>0</v>
          </cell>
          <cell r="AY247">
            <v>7.8699383748722012</v>
          </cell>
          <cell r="AZ247">
            <v>1.2750070562493887E-2</v>
          </cell>
          <cell r="BA247">
            <v>2.0160550562493888E-2</v>
          </cell>
          <cell r="BB247">
            <v>3.1585714285714286E-2</v>
          </cell>
          <cell r="BD247">
            <v>0</v>
          </cell>
          <cell r="BE247" t="e">
            <v>#DIV/0!</v>
          </cell>
          <cell r="BF247">
            <v>293.37513999999993</v>
          </cell>
          <cell r="BI247">
            <v>0</v>
          </cell>
          <cell r="BJ247">
            <v>0</v>
          </cell>
          <cell r="BK247" t="e">
            <v>#DIV/0!</v>
          </cell>
          <cell r="BM247">
            <v>0</v>
          </cell>
          <cell r="BO247" t="e">
            <v>#DIV/0!</v>
          </cell>
          <cell r="BQ247">
            <v>0</v>
          </cell>
          <cell r="BR247">
            <v>0</v>
          </cell>
          <cell r="BS247" t="e">
            <v>#DIV/0!</v>
          </cell>
          <cell r="BT247">
            <v>0</v>
          </cell>
          <cell r="BX247" t="e">
            <v>#DIV/0!</v>
          </cell>
          <cell r="BY247" t="e">
            <v>#DIV/0!</v>
          </cell>
          <cell r="BZ247" t="e">
            <v>#DIV/0!</v>
          </cell>
          <cell r="CC247" t="e">
            <v>#DIV/0!</v>
          </cell>
          <cell r="CO247">
            <v>0</v>
          </cell>
          <cell r="CP247">
            <v>399.47186278584832</v>
          </cell>
          <cell r="CQ247">
            <v>-25.833437214151751</v>
          </cell>
          <cell r="CR247">
            <v>-22.363195724769234</v>
          </cell>
          <cell r="CS247">
            <v>0</v>
          </cell>
          <cell r="CT247">
            <v>1.8</v>
          </cell>
        </row>
        <row r="248">
          <cell r="C248">
            <v>2.68</v>
          </cell>
          <cell r="J248">
            <v>0.70197171300770078</v>
          </cell>
          <cell r="T248">
            <v>2</v>
          </cell>
          <cell r="U248">
            <v>264.12</v>
          </cell>
          <cell r="X248">
            <v>0</v>
          </cell>
          <cell r="Y248">
            <v>0</v>
          </cell>
          <cell r="AB248">
            <v>0</v>
          </cell>
          <cell r="AC248">
            <v>0</v>
          </cell>
          <cell r="AH248">
            <v>257.02</v>
          </cell>
          <cell r="AM248">
            <v>395.88592141511702</v>
          </cell>
          <cell r="AN248">
            <v>1.8</v>
          </cell>
          <cell r="AO248">
            <v>0</v>
          </cell>
          <cell r="AQ248">
            <v>0</v>
          </cell>
          <cell r="AR248">
            <v>0</v>
          </cell>
          <cell r="AU248">
            <v>0</v>
          </cell>
          <cell r="AY248">
            <v>7.8736803306208358</v>
          </cell>
          <cell r="AZ248">
            <v>1.2751642642893886E-2</v>
          </cell>
          <cell r="BA248">
            <v>2.0162122642893889E-2</v>
          </cell>
          <cell r="BB248">
            <v>3.1595142857142856E-2</v>
          </cell>
          <cell r="BD248">
            <v>0</v>
          </cell>
          <cell r="BE248" t="e">
            <v>#DIV/0!</v>
          </cell>
          <cell r="BF248">
            <v>283.43128000000002</v>
          </cell>
          <cell r="BI248">
            <v>0</v>
          </cell>
          <cell r="BJ248">
            <v>0</v>
          </cell>
          <cell r="BK248" t="e">
            <v>#DIV/0!</v>
          </cell>
          <cell r="BM248">
            <v>0</v>
          </cell>
          <cell r="BO248" t="e">
            <v>#DIV/0!</v>
          </cell>
          <cell r="BQ248">
            <v>0</v>
          </cell>
          <cell r="BR248">
            <v>0</v>
          </cell>
          <cell r="BS248" t="e">
            <v>#DIV/0!</v>
          </cell>
          <cell r="BT248">
            <v>0</v>
          </cell>
          <cell r="BX248" t="e">
            <v>#DIV/0!</v>
          </cell>
          <cell r="BY248" t="e">
            <v>#DIV/0!</v>
          </cell>
          <cell r="BZ248" t="e">
            <v>#DIV/0!</v>
          </cell>
          <cell r="CC248" t="e">
            <v>#DIV/0!</v>
          </cell>
          <cell r="CO248">
            <v>0</v>
          </cell>
          <cell r="CP248">
            <v>399.46328130985137</v>
          </cell>
          <cell r="CQ248">
            <v>-25.842018690148663</v>
          </cell>
          <cell r="CR248">
            <v>-22.363195724769234</v>
          </cell>
          <cell r="CS248">
            <v>0</v>
          </cell>
          <cell r="CT248">
            <v>1.8</v>
          </cell>
        </row>
        <row r="249">
          <cell r="C249">
            <v>2.7</v>
          </cell>
          <cell r="J249">
            <v>0.7294378727361841</v>
          </cell>
          <cell r="T249">
            <v>2</v>
          </cell>
          <cell r="U249">
            <v>279.38499999999999</v>
          </cell>
          <cell r="X249">
            <v>0</v>
          </cell>
          <cell r="Y249">
            <v>0</v>
          </cell>
          <cell r="AB249">
            <v>0</v>
          </cell>
          <cell r="AC249">
            <v>0</v>
          </cell>
          <cell r="AH249">
            <v>267.67</v>
          </cell>
          <cell r="AM249">
            <v>409.57423245575421</v>
          </cell>
          <cell r="AN249">
            <v>1.8</v>
          </cell>
          <cell r="AO249">
            <v>0</v>
          </cell>
          <cell r="AQ249">
            <v>0</v>
          </cell>
          <cell r="AR249">
            <v>0</v>
          </cell>
          <cell r="AU249">
            <v>0</v>
          </cell>
          <cell r="AY249">
            <v>8.0896989093547074</v>
          </cell>
          <cell r="AZ249">
            <v>1.2921486534871391E-2</v>
          </cell>
          <cell r="BA249">
            <v>2.033196653487139E-2</v>
          </cell>
          <cell r="BB249">
            <v>3.2206285714285708E-2</v>
          </cell>
          <cell r="BD249">
            <v>0</v>
          </cell>
          <cell r="BE249" t="e">
            <v>#DIV/0!</v>
          </cell>
          <cell r="BF249">
            <v>286.49574000000001</v>
          </cell>
          <cell r="BI249">
            <v>0</v>
          </cell>
          <cell r="BJ249">
            <v>0</v>
          </cell>
          <cell r="BK249" t="e">
            <v>#DIV/0!</v>
          </cell>
          <cell r="BM249">
            <v>0</v>
          </cell>
          <cell r="BO249" t="e">
            <v>#DIV/0!</v>
          </cell>
          <cell r="BQ249">
            <v>372.76749999999998</v>
          </cell>
          <cell r="BR249">
            <v>0</v>
          </cell>
          <cell r="BS249" t="e">
            <v>#DIV/0!</v>
          </cell>
          <cell r="BT249">
            <v>0</v>
          </cell>
          <cell r="BX249" t="e">
            <v>#DIV/0!</v>
          </cell>
          <cell r="BY249" t="e">
            <v>#DIV/0!</v>
          </cell>
          <cell r="BZ249" t="e">
            <v>#DIV/0!</v>
          </cell>
          <cell r="CC249" t="e">
            <v>#DIV/0!</v>
          </cell>
          <cell r="CO249">
            <v>0</v>
          </cell>
          <cell r="CP249">
            <v>387.13858301990103</v>
          </cell>
          <cell r="CQ249">
            <v>-26.43415698009899</v>
          </cell>
          <cell r="CR249">
            <v>-23.178720196536997</v>
          </cell>
          <cell r="CS249">
            <v>0</v>
          </cell>
          <cell r="CT249">
            <v>1.8</v>
          </cell>
        </row>
        <row r="250">
          <cell r="C250">
            <v>2.7</v>
          </cell>
          <cell r="J250">
            <v>0.7294378727361841</v>
          </cell>
          <cell r="T250">
            <v>2</v>
          </cell>
          <cell r="U250">
            <v>287.55</v>
          </cell>
          <cell r="X250">
            <v>0</v>
          </cell>
          <cell r="Y250">
            <v>0</v>
          </cell>
          <cell r="AB250">
            <v>0</v>
          </cell>
          <cell r="AC250">
            <v>0</v>
          </cell>
          <cell r="AH250">
            <v>275.83499999999998</v>
          </cell>
          <cell r="AM250">
            <v>408.94069211305992</v>
          </cell>
          <cell r="AN250">
            <v>1.8</v>
          </cell>
          <cell r="AO250">
            <v>0</v>
          </cell>
          <cell r="AQ250">
            <v>0</v>
          </cell>
          <cell r="AR250">
            <v>0</v>
          </cell>
          <cell r="AU250">
            <v>0</v>
          </cell>
          <cell r="AY250">
            <v>8.0784730421088042</v>
          </cell>
          <cell r="AZ250">
            <v>1.2916770293671392E-2</v>
          </cell>
          <cell r="BA250">
            <v>2.0327250293671391E-2</v>
          </cell>
          <cell r="BB250">
            <v>3.2177999999999998E-2</v>
          </cell>
          <cell r="BD250">
            <v>0</v>
          </cell>
          <cell r="BE250" t="e">
            <v>#DIV/0!</v>
          </cell>
          <cell r="BF250">
            <v>290.81099999999998</v>
          </cell>
          <cell r="BI250">
            <v>0</v>
          </cell>
          <cell r="BJ250">
            <v>0</v>
          </cell>
          <cell r="BK250" t="e">
            <v>#DIV/0!</v>
          </cell>
          <cell r="BM250">
            <v>0</v>
          </cell>
          <cell r="BO250" t="e">
            <v>#DIV/0!</v>
          </cell>
          <cell r="BQ250">
            <v>372.76749999999998</v>
          </cell>
          <cell r="BR250">
            <v>0</v>
          </cell>
          <cell r="BS250" t="e">
            <v>#DIV/0!</v>
          </cell>
          <cell r="BT250">
            <v>0</v>
          </cell>
          <cell r="BX250" t="e">
            <v>#DIV/0!</v>
          </cell>
          <cell r="BY250" t="e">
            <v>#DIV/0!</v>
          </cell>
          <cell r="BZ250" t="e">
            <v>#DIV/0!</v>
          </cell>
          <cell r="CC250" t="e">
            <v>#DIV/0!</v>
          </cell>
          <cell r="CO250">
            <v>0</v>
          </cell>
          <cell r="CP250">
            <v>387.16432744789176</v>
          </cell>
          <cell r="CQ250">
            <v>-26.408412552108246</v>
          </cell>
          <cell r="CR250">
            <v>-23.178720196536997</v>
          </cell>
          <cell r="CS250">
            <v>0</v>
          </cell>
          <cell r="CT250">
            <v>1.8</v>
          </cell>
        </row>
        <row r="251">
          <cell r="C251">
            <v>2.7</v>
          </cell>
          <cell r="J251">
            <v>0.7294378727361841</v>
          </cell>
          <cell r="T251">
            <v>2</v>
          </cell>
          <cell r="U251">
            <v>292.875</v>
          </cell>
          <cell r="X251">
            <v>0</v>
          </cell>
          <cell r="Y251">
            <v>0</v>
          </cell>
          <cell r="AB251">
            <v>0</v>
          </cell>
          <cell r="AC251">
            <v>0</v>
          </cell>
          <cell r="AH251">
            <v>283.28999999999996</v>
          </cell>
          <cell r="AM251">
            <v>405.13945005689419</v>
          </cell>
          <cell r="AN251">
            <v>1.8</v>
          </cell>
          <cell r="AO251">
            <v>0</v>
          </cell>
          <cell r="AQ251">
            <v>0</v>
          </cell>
          <cell r="AR251">
            <v>0</v>
          </cell>
          <cell r="AU251">
            <v>0</v>
          </cell>
          <cell r="AY251">
            <v>8.0111178386333712</v>
          </cell>
          <cell r="AZ251">
            <v>1.2888472846471393E-2</v>
          </cell>
          <cell r="BA251">
            <v>2.0298952846471395E-2</v>
          </cell>
          <cell r="BB251">
            <v>3.2008285714285711E-2</v>
          </cell>
          <cell r="BD251">
            <v>0</v>
          </cell>
          <cell r="BE251" t="e">
            <v>#DIV/0!</v>
          </cell>
          <cell r="BF251">
            <v>296.12689999999998</v>
          </cell>
          <cell r="BI251">
            <v>0</v>
          </cell>
          <cell r="BJ251">
            <v>0</v>
          </cell>
          <cell r="BK251" t="e">
            <v>#DIV/0!</v>
          </cell>
          <cell r="BM251">
            <v>0</v>
          </cell>
          <cell r="BO251" t="e">
            <v>#DIV/0!</v>
          </cell>
          <cell r="BQ251">
            <v>372.76749999999998</v>
          </cell>
          <cell r="BR251">
            <v>0</v>
          </cell>
          <cell r="BS251" t="e">
            <v>#DIV/0!</v>
          </cell>
          <cell r="BT251">
            <v>0</v>
          </cell>
          <cell r="BX251" t="e">
            <v>#DIV/0!</v>
          </cell>
          <cell r="BY251" t="e">
            <v>#DIV/0!</v>
          </cell>
          <cell r="BZ251" t="e">
            <v>#DIV/0!</v>
          </cell>
          <cell r="CC251" t="e">
            <v>#DIV/0!</v>
          </cell>
          <cell r="CO251">
            <v>0</v>
          </cell>
          <cell r="CP251">
            <v>393.18507401583622</v>
          </cell>
          <cell r="CQ251">
            <v>-26.253945984163785</v>
          </cell>
          <cell r="CR251">
            <v>-23.178720196536997</v>
          </cell>
          <cell r="CS251">
            <v>0</v>
          </cell>
          <cell r="CT251">
            <v>1.8</v>
          </cell>
        </row>
        <row r="252">
          <cell r="C252">
            <v>2.71</v>
          </cell>
          <cell r="J252">
            <v>0.7294378727361841</v>
          </cell>
          <cell r="T252">
            <v>2</v>
          </cell>
          <cell r="U252">
            <v>290.39</v>
          </cell>
          <cell r="X252">
            <v>0</v>
          </cell>
          <cell r="Y252">
            <v>0</v>
          </cell>
          <cell r="AB252">
            <v>0</v>
          </cell>
          <cell r="AC252">
            <v>0</v>
          </cell>
          <cell r="AH252">
            <v>279.38499999999999</v>
          </cell>
          <cell r="AM252">
            <v>407.09766566158567</v>
          </cell>
          <cell r="AN252">
            <v>1.8</v>
          </cell>
          <cell r="AO252">
            <v>0</v>
          </cell>
          <cell r="AQ252">
            <v>0</v>
          </cell>
          <cell r="AR252">
            <v>0</v>
          </cell>
          <cell r="AU252">
            <v>0</v>
          </cell>
          <cell r="AY252">
            <v>8.0458159737570778</v>
          </cell>
          <cell r="AZ252">
            <v>1.2903050319271393E-2</v>
          </cell>
          <cell r="BA252">
            <v>2.0313530319271394E-2</v>
          </cell>
          <cell r="BB252">
            <v>3.2095714285714283E-2</v>
          </cell>
          <cell r="BD252">
            <v>0</v>
          </cell>
          <cell r="BE252" t="e">
            <v>#DIV/0!</v>
          </cell>
          <cell r="BF252">
            <v>299.81675999999987</v>
          </cell>
          <cell r="BI252">
            <v>0</v>
          </cell>
          <cell r="BJ252">
            <v>0</v>
          </cell>
          <cell r="BK252" t="e">
            <v>#DIV/0!</v>
          </cell>
          <cell r="BM252">
            <v>0</v>
          </cell>
          <cell r="BO252" t="e">
            <v>#DIV/0!</v>
          </cell>
          <cell r="BQ252">
            <v>349.94499999999999</v>
          </cell>
          <cell r="BR252">
            <v>0</v>
          </cell>
          <cell r="BS252" t="e">
            <v>#DIV/0!</v>
          </cell>
          <cell r="BT252">
            <v>0</v>
          </cell>
          <cell r="BX252" t="e">
            <v>#DIV/0!</v>
          </cell>
          <cell r="BY252" t="e">
            <v>#DIV/0!</v>
          </cell>
          <cell r="BZ252" t="e">
            <v>#DIV/0!</v>
          </cell>
          <cell r="CC252" t="e">
            <v>#DIV/0!</v>
          </cell>
          <cell r="CO252">
            <v>0</v>
          </cell>
          <cell r="CP252">
            <v>404.83806032931915</v>
          </cell>
          <cell r="CQ252">
            <v>-26.33351967068063</v>
          </cell>
          <cell r="CR252">
            <v>-23.158594410373471</v>
          </cell>
          <cell r="CS252">
            <v>0</v>
          </cell>
          <cell r="CT252">
            <v>1.8</v>
          </cell>
        </row>
        <row r="253">
          <cell r="C253">
            <v>2.71</v>
          </cell>
          <cell r="J253">
            <v>0.7294378727361841</v>
          </cell>
          <cell r="T253">
            <v>2</v>
          </cell>
          <cell r="U253">
            <v>283.64499999999998</v>
          </cell>
          <cell r="X253">
            <v>0</v>
          </cell>
          <cell r="Y253">
            <v>0</v>
          </cell>
          <cell r="AB253">
            <v>0</v>
          </cell>
          <cell r="AC253">
            <v>0</v>
          </cell>
          <cell r="AH253">
            <v>269.8</v>
          </cell>
          <cell r="AM253">
            <v>407.30884577581708</v>
          </cell>
          <cell r="AN253">
            <v>1.8</v>
          </cell>
          <cell r="AO253">
            <v>0</v>
          </cell>
          <cell r="AQ253">
            <v>0</v>
          </cell>
          <cell r="AR253">
            <v>0</v>
          </cell>
          <cell r="AU253">
            <v>0</v>
          </cell>
          <cell r="AY253">
            <v>8.0495579295057116</v>
          </cell>
          <cell r="AZ253">
            <v>1.2904622399671394E-2</v>
          </cell>
          <cell r="BA253">
            <v>2.0315102399671395E-2</v>
          </cell>
          <cell r="BB253">
            <v>3.210514285714286E-2</v>
          </cell>
          <cell r="BD253">
            <v>0</v>
          </cell>
          <cell r="BE253" t="e">
            <v>#DIV/0!</v>
          </cell>
          <cell r="BF253">
            <v>291.24878000000001</v>
          </cell>
          <cell r="BI253">
            <v>0</v>
          </cell>
          <cell r="BJ253">
            <v>0</v>
          </cell>
          <cell r="BK253" t="e">
            <v>#DIV/0!</v>
          </cell>
          <cell r="BM253">
            <v>0</v>
          </cell>
          <cell r="BO253" t="e">
            <v>#DIV/0!</v>
          </cell>
          <cell r="BQ253">
            <v>349.94499999999999</v>
          </cell>
          <cell r="BR253">
            <v>0</v>
          </cell>
          <cell r="BS253" t="e">
            <v>#DIV/0!</v>
          </cell>
          <cell r="BT253">
            <v>0</v>
          </cell>
          <cell r="BX253" t="e">
            <v>#DIV/0!</v>
          </cell>
          <cell r="BY253" t="e">
            <v>#DIV/0!</v>
          </cell>
          <cell r="BZ253" t="e">
            <v>#DIV/0!</v>
          </cell>
          <cell r="CC253" t="e">
            <v>#DIV/0!</v>
          </cell>
          <cell r="CO253">
            <v>0</v>
          </cell>
          <cell r="CP253">
            <v>393.09691885332251</v>
          </cell>
          <cell r="CQ253">
            <v>-26.342101146677543</v>
          </cell>
          <cell r="CR253">
            <v>-23.158594410373471</v>
          </cell>
          <cell r="CS253">
            <v>0</v>
          </cell>
          <cell r="CT253">
            <v>1.8</v>
          </cell>
        </row>
        <row r="254">
          <cell r="C254">
            <v>2.71</v>
          </cell>
          <cell r="J254">
            <v>0.7294378727361841</v>
          </cell>
          <cell r="T254">
            <v>2</v>
          </cell>
          <cell r="U254">
            <v>269.8</v>
          </cell>
          <cell r="X254">
            <v>0</v>
          </cell>
          <cell r="Y254">
            <v>0</v>
          </cell>
          <cell r="AB254">
            <v>0</v>
          </cell>
          <cell r="AC254">
            <v>0</v>
          </cell>
          <cell r="AH254">
            <v>255.245</v>
          </cell>
          <cell r="AM254">
            <v>406.46412531889132</v>
          </cell>
          <cell r="AN254">
            <v>1.8</v>
          </cell>
          <cell r="AO254">
            <v>0</v>
          </cell>
          <cell r="AQ254">
            <v>0</v>
          </cell>
          <cell r="AR254">
            <v>0</v>
          </cell>
          <cell r="AU254">
            <v>0</v>
          </cell>
          <cell r="AY254">
            <v>8.0345901065111711</v>
          </cell>
          <cell r="AZ254">
            <v>1.2898334078071392E-2</v>
          </cell>
          <cell r="BA254">
            <v>2.0308814078071391E-2</v>
          </cell>
          <cell r="BB254">
            <v>3.2067428571428566E-2</v>
          </cell>
          <cell r="BD254">
            <v>0</v>
          </cell>
          <cell r="BE254" t="e">
            <v>#DIV/0!</v>
          </cell>
          <cell r="BF254">
            <v>283.93160000000006</v>
          </cell>
          <cell r="BI254">
            <v>0</v>
          </cell>
          <cell r="BJ254">
            <v>0</v>
          </cell>
          <cell r="BK254" t="e">
            <v>#DIV/0!</v>
          </cell>
          <cell r="BM254">
            <v>0</v>
          </cell>
          <cell r="BO254" t="e">
            <v>#DIV/0!</v>
          </cell>
          <cell r="BQ254">
            <v>340.81599999999997</v>
          </cell>
          <cell r="BR254">
            <v>0</v>
          </cell>
          <cell r="BS254" t="e">
            <v>#DIV/0!</v>
          </cell>
          <cell r="BT254">
            <v>0</v>
          </cell>
          <cell r="BX254" t="e">
            <v>#DIV/0!</v>
          </cell>
          <cell r="BY254" t="e">
            <v>#DIV/0!</v>
          </cell>
          <cell r="BZ254" t="e">
            <v>#DIV/0!</v>
          </cell>
          <cell r="CC254" t="e">
            <v>#DIV/0!</v>
          </cell>
          <cell r="CO254">
            <v>0</v>
          </cell>
          <cell r="CP254">
            <v>393.13124475731013</v>
          </cell>
          <cell r="CQ254">
            <v>-26.307775242689885</v>
          </cell>
          <cell r="CR254">
            <v>-23.158594410373471</v>
          </cell>
          <cell r="CS254">
            <v>0</v>
          </cell>
          <cell r="CT254">
            <v>1.8</v>
          </cell>
        </row>
        <row r="255">
          <cell r="C255">
            <v>2.92</v>
          </cell>
          <cell r="J255">
            <v>0.7294378727361841</v>
          </cell>
          <cell r="T255">
            <v>2</v>
          </cell>
          <cell r="U255">
            <v>265.53999999999996</v>
          </cell>
          <cell r="X255">
            <v>0</v>
          </cell>
          <cell r="Y255">
            <v>0</v>
          </cell>
          <cell r="AB255">
            <v>0</v>
          </cell>
          <cell r="AC255">
            <v>0</v>
          </cell>
          <cell r="AH255">
            <v>250.98499999999999</v>
          </cell>
          <cell r="AM255">
            <v>403.14283806779702</v>
          </cell>
          <cell r="AN255">
            <v>1.8</v>
          </cell>
          <cell r="AO255">
            <v>0</v>
          </cell>
          <cell r="AQ255">
            <v>0</v>
          </cell>
          <cell r="AR255">
            <v>0</v>
          </cell>
          <cell r="AU255">
            <v>0</v>
          </cell>
          <cell r="AY255">
            <v>7.9757393479190011</v>
          </cell>
          <cell r="AZ255">
            <v>1.2873609540871392E-2</v>
          </cell>
          <cell r="BA255">
            <v>2.0284089540871394E-2</v>
          </cell>
          <cell r="BB255">
            <v>3.1919142857142854E-2</v>
          </cell>
          <cell r="BD255">
            <v>0</v>
          </cell>
          <cell r="BE255" t="e">
            <v>#DIV/0!</v>
          </cell>
          <cell r="BF255">
            <v>267.92135999999994</v>
          </cell>
          <cell r="BI255">
            <v>0</v>
          </cell>
          <cell r="BJ255">
            <v>0</v>
          </cell>
          <cell r="BK255" t="e">
            <v>#DIV/0!</v>
          </cell>
          <cell r="BM255">
            <v>0</v>
          </cell>
          <cell r="BO255" t="e">
            <v>#DIV/0!</v>
          </cell>
          <cell r="BQ255">
            <v>328.64400000000001</v>
          </cell>
          <cell r="BR255">
            <v>0</v>
          </cell>
          <cell r="BS255" t="e">
            <v>#DIV/0!</v>
          </cell>
          <cell r="BT255">
            <v>0</v>
          </cell>
          <cell r="BX255" t="e">
            <v>#DIV/0!</v>
          </cell>
          <cell r="BY255" t="e">
            <v>#DIV/0!</v>
          </cell>
          <cell r="BZ255" t="e">
            <v>#DIV/0!</v>
          </cell>
          <cell r="CC255" t="e">
            <v>#DIV/0!</v>
          </cell>
          <cell r="CO255">
            <v>0</v>
          </cell>
          <cell r="CP255">
            <v>361.00166797071597</v>
          </cell>
          <cell r="CQ255">
            <v>-26.172812029283861</v>
          </cell>
          <cell r="CR255">
            <v>-23.138468624209949</v>
          </cell>
          <cell r="CS255">
            <v>0</v>
          </cell>
          <cell r="CT255">
            <v>1.8</v>
          </cell>
        </row>
        <row r="256">
          <cell r="C256">
            <v>2.92</v>
          </cell>
          <cell r="J256">
            <v>0.7294378727361841</v>
          </cell>
          <cell r="T256">
            <v>2</v>
          </cell>
          <cell r="U256">
            <v>273.34999999999997</v>
          </cell>
          <cell r="X256">
            <v>0</v>
          </cell>
          <cell r="Y256">
            <v>0</v>
          </cell>
          <cell r="AB256">
            <v>0</v>
          </cell>
          <cell r="AC256">
            <v>0</v>
          </cell>
          <cell r="AH256">
            <v>254.535</v>
          </cell>
          <cell r="AM256">
            <v>402.50929772510278</v>
          </cell>
          <cell r="AN256">
            <v>1.8</v>
          </cell>
          <cell r="AO256">
            <v>0</v>
          </cell>
          <cell r="AQ256">
            <v>0</v>
          </cell>
          <cell r="AR256">
            <v>0</v>
          </cell>
          <cell r="AU256">
            <v>0</v>
          </cell>
          <cell r="AY256">
            <v>7.9645134806730962</v>
          </cell>
          <cell r="AZ256">
            <v>1.2868893299671393E-2</v>
          </cell>
          <cell r="BA256">
            <v>2.0279373299671395E-2</v>
          </cell>
          <cell r="BB256">
            <v>3.1890857142857144E-2</v>
          </cell>
          <cell r="BD256">
            <v>0</v>
          </cell>
          <cell r="BE256" t="e">
            <v>#DIV/0!</v>
          </cell>
          <cell r="BF256">
            <v>272.04899999999992</v>
          </cell>
          <cell r="BI256">
            <v>0</v>
          </cell>
          <cell r="BJ256">
            <v>0</v>
          </cell>
          <cell r="BK256" t="e">
            <v>#DIV/0!</v>
          </cell>
          <cell r="BM256">
            <v>0</v>
          </cell>
          <cell r="BO256" t="e">
            <v>#DIV/0!</v>
          </cell>
          <cell r="BQ256">
            <v>328.64400000000001</v>
          </cell>
          <cell r="BR256">
            <v>0</v>
          </cell>
          <cell r="BS256" t="e">
            <v>#DIV/0!</v>
          </cell>
          <cell r="BT256">
            <v>0</v>
          </cell>
          <cell r="BX256" t="e">
            <v>#DIV/0!</v>
          </cell>
          <cell r="BY256" t="e">
            <v>#DIV/0!</v>
          </cell>
          <cell r="BZ256" t="e">
            <v>#DIV/0!</v>
          </cell>
          <cell r="CC256" t="e">
            <v>#DIV/0!</v>
          </cell>
          <cell r="CO256">
            <v>0</v>
          </cell>
          <cell r="CP256">
            <v>361.0274123987067</v>
          </cell>
          <cell r="CQ256">
            <v>-26.147067601293116</v>
          </cell>
          <cell r="CR256">
            <v>-23.138468624209949</v>
          </cell>
          <cell r="CS256">
            <v>0</v>
          </cell>
          <cell r="CT256">
            <v>1.8</v>
          </cell>
        </row>
        <row r="257">
          <cell r="C257">
            <v>2.92</v>
          </cell>
          <cell r="J257">
            <v>0.7294378727361841</v>
          </cell>
          <cell r="T257">
            <v>2</v>
          </cell>
          <cell r="U257">
            <v>277.61</v>
          </cell>
          <cell r="X257">
            <v>0</v>
          </cell>
          <cell r="Y257">
            <v>0</v>
          </cell>
          <cell r="AB257">
            <v>0</v>
          </cell>
          <cell r="AC257">
            <v>0</v>
          </cell>
          <cell r="AH257">
            <v>257.02</v>
          </cell>
          <cell r="AM257">
            <v>403.56519829625989</v>
          </cell>
          <cell r="AN257">
            <v>1.8</v>
          </cell>
          <cell r="AO257">
            <v>0</v>
          </cell>
          <cell r="AQ257">
            <v>0</v>
          </cell>
          <cell r="AR257">
            <v>0</v>
          </cell>
          <cell r="AU257">
            <v>0</v>
          </cell>
          <cell r="AY257">
            <v>7.9832232594162704</v>
          </cell>
          <cell r="AZ257">
            <v>1.2876753701671394E-2</v>
          </cell>
          <cell r="BA257">
            <v>2.0287233701671396E-2</v>
          </cell>
          <cell r="BB257">
            <v>3.1937999999999994E-2</v>
          </cell>
          <cell r="BD257">
            <v>0</v>
          </cell>
          <cell r="BE257" t="e">
            <v>#DIV/0!</v>
          </cell>
          <cell r="BF257">
            <v>268.04644000000002</v>
          </cell>
          <cell r="BI257">
            <v>0</v>
          </cell>
          <cell r="BJ257">
            <v>0</v>
          </cell>
          <cell r="BK257" t="e">
            <v>#DIV/0!</v>
          </cell>
          <cell r="BM257">
            <v>0</v>
          </cell>
          <cell r="BO257" t="e">
            <v>#DIV/0!</v>
          </cell>
          <cell r="BQ257">
            <v>316.47199999999998</v>
          </cell>
          <cell r="BR257">
            <v>0</v>
          </cell>
          <cell r="BS257" t="e">
            <v>#DIV/0!</v>
          </cell>
          <cell r="BT257">
            <v>0</v>
          </cell>
          <cell r="BX257" t="e">
            <v>#DIV/0!</v>
          </cell>
          <cell r="BY257" t="e">
            <v>#DIV/0!</v>
          </cell>
          <cell r="BZ257" t="e">
            <v>#DIV/0!</v>
          </cell>
          <cell r="CC257" t="e">
            <v>#DIV/0!</v>
          </cell>
          <cell r="CO257">
            <v>0</v>
          </cell>
          <cell r="CP257">
            <v>346.31880501872229</v>
          </cell>
          <cell r="CQ257">
            <v>-26.189974981277686</v>
          </cell>
          <cell r="CR257">
            <v>-23.138468624209949</v>
          </cell>
          <cell r="CS257">
            <v>0</v>
          </cell>
          <cell r="CT257">
            <v>1.8</v>
          </cell>
        </row>
        <row r="258">
          <cell r="C258">
            <v>3.04</v>
          </cell>
          <cell r="J258">
            <v>0.7294378727361841</v>
          </cell>
          <cell r="T258">
            <v>2</v>
          </cell>
          <cell r="U258">
            <v>268.73500000000001</v>
          </cell>
          <cell r="X258">
            <v>0</v>
          </cell>
          <cell r="Y258">
            <v>0</v>
          </cell>
          <cell r="AB258">
            <v>0</v>
          </cell>
          <cell r="AC258">
            <v>0</v>
          </cell>
          <cell r="AH258">
            <v>254.89</v>
          </cell>
          <cell r="AM258">
            <v>396.51946175781137</v>
          </cell>
          <cell r="AN258">
            <v>1.8</v>
          </cell>
          <cell r="AO258">
            <v>0</v>
          </cell>
          <cell r="AQ258">
            <v>0</v>
          </cell>
          <cell r="AR258">
            <v>0</v>
          </cell>
          <cell r="AU258">
            <v>0</v>
          </cell>
          <cell r="AY258">
            <v>7.8583780085299901</v>
          </cell>
          <cell r="AZ258">
            <v>1.2824303382871393E-2</v>
          </cell>
          <cell r="BA258">
            <v>2.0234783382871394E-2</v>
          </cell>
          <cell r="BB258">
            <v>3.1623428571428573E-2</v>
          </cell>
          <cell r="BD258">
            <v>0</v>
          </cell>
          <cell r="BE258" t="e">
            <v>#DIV/0!</v>
          </cell>
          <cell r="BF258">
            <v>255.85114000000004</v>
          </cell>
          <cell r="BI258">
            <v>0</v>
          </cell>
          <cell r="BJ258">
            <v>0</v>
          </cell>
          <cell r="BK258" t="e">
            <v>#DIV/0!</v>
          </cell>
          <cell r="BM258">
            <v>0</v>
          </cell>
          <cell r="BO258" t="e">
            <v>#DIV/0!</v>
          </cell>
          <cell r="BQ258">
            <v>316.47199999999998</v>
          </cell>
          <cell r="BR258">
            <v>0</v>
          </cell>
          <cell r="BS258" t="e">
            <v>#DIV/0!</v>
          </cell>
          <cell r="BT258">
            <v>0</v>
          </cell>
          <cell r="BX258" t="e">
            <v>#DIV/0!</v>
          </cell>
          <cell r="BY258" t="e">
            <v>#DIV/0!</v>
          </cell>
          <cell r="BZ258" t="e">
            <v>#DIV/0!</v>
          </cell>
          <cell r="CC258" t="e">
            <v>#DIV/0!</v>
          </cell>
          <cell r="CO258">
            <v>0</v>
          </cell>
          <cell r="CP258">
            <v>329.00627426334665</v>
          </cell>
          <cell r="CQ258">
            <v>-25.903665736653352</v>
          </cell>
          <cell r="CR258">
            <v>-23.017713907228821</v>
          </cell>
          <cell r="CS258">
            <v>0</v>
          </cell>
          <cell r="CT258">
            <v>1.8</v>
          </cell>
        </row>
        <row r="259">
          <cell r="C259">
            <v>3.04</v>
          </cell>
          <cell r="J259">
            <v>0.7294378727361841</v>
          </cell>
          <cell r="T259">
            <v>2</v>
          </cell>
          <cell r="U259">
            <v>250.62999999999997</v>
          </cell>
          <cell r="X259">
            <v>0</v>
          </cell>
          <cell r="Y259">
            <v>0</v>
          </cell>
          <cell r="AB259">
            <v>0</v>
          </cell>
          <cell r="AC259">
            <v>0</v>
          </cell>
          <cell r="AH259">
            <v>241.39999999999998</v>
          </cell>
          <cell r="AM259">
            <v>395.67474130088567</v>
          </cell>
          <cell r="AN259">
            <v>1.8</v>
          </cell>
          <cell r="AO259">
            <v>0</v>
          </cell>
          <cell r="AQ259">
            <v>0</v>
          </cell>
          <cell r="AR259">
            <v>0</v>
          </cell>
          <cell r="AU259">
            <v>0</v>
          </cell>
          <cell r="AY259">
            <v>7.8434101855354497</v>
          </cell>
          <cell r="AZ259">
            <v>1.2818015061271393E-2</v>
          </cell>
          <cell r="BA259">
            <v>2.0228495061271393E-2</v>
          </cell>
          <cell r="BB259">
            <v>3.1585714285714286E-2</v>
          </cell>
          <cell r="BD259">
            <v>0</v>
          </cell>
          <cell r="BE259" t="e">
            <v>#DIV/0!</v>
          </cell>
          <cell r="BF259">
            <v>241.27931999999998</v>
          </cell>
          <cell r="BI259">
            <v>0</v>
          </cell>
          <cell r="BJ259">
            <v>0</v>
          </cell>
          <cell r="BK259" t="e">
            <v>#DIV/0!</v>
          </cell>
          <cell r="BM259">
            <v>0</v>
          </cell>
          <cell r="BO259" t="e">
            <v>#DIV/0!</v>
          </cell>
          <cell r="BQ259">
            <v>298.214</v>
          </cell>
          <cell r="BR259">
            <v>0</v>
          </cell>
          <cell r="BS259" t="e">
            <v>#DIV/0!</v>
          </cell>
          <cell r="BT259">
            <v>0</v>
          </cell>
          <cell r="BX259" t="e">
            <v>#DIV/0!</v>
          </cell>
          <cell r="BY259" t="e">
            <v>#DIV/0!</v>
          </cell>
          <cell r="BZ259" t="e">
            <v>#DIV/0!</v>
          </cell>
          <cell r="CC259" t="e">
            <v>#DIV/0!</v>
          </cell>
          <cell r="CO259">
            <v>0</v>
          </cell>
          <cell r="CP259">
            <v>317.3080401673343</v>
          </cell>
          <cell r="CQ259">
            <v>-25.869339832665695</v>
          </cell>
          <cell r="CR259">
            <v>-23.017713907228821</v>
          </cell>
          <cell r="CS259">
            <v>0</v>
          </cell>
          <cell r="CT259">
            <v>1.8</v>
          </cell>
        </row>
        <row r="260">
          <cell r="C260">
            <v>3.04</v>
          </cell>
          <cell r="J260">
            <v>0.7294378727361841</v>
          </cell>
          <cell r="T260">
            <v>2</v>
          </cell>
          <cell r="U260">
            <v>236.42999999999998</v>
          </cell>
          <cell r="X260">
            <v>0</v>
          </cell>
          <cell r="Y260">
            <v>0</v>
          </cell>
          <cell r="AB260">
            <v>0</v>
          </cell>
          <cell r="AC260">
            <v>0</v>
          </cell>
          <cell r="AH260">
            <v>225.78</v>
          </cell>
          <cell r="AM260">
            <v>395.4635611866542</v>
          </cell>
          <cell r="AN260">
            <v>1.8</v>
          </cell>
          <cell r="AO260">
            <v>0</v>
          </cell>
          <cell r="AQ260">
            <v>0</v>
          </cell>
          <cell r="AR260">
            <v>0</v>
          </cell>
          <cell r="AU260">
            <v>0</v>
          </cell>
          <cell r="AY260">
            <v>7.839668229786815</v>
          </cell>
          <cell r="AZ260">
            <v>1.2816442980871394E-2</v>
          </cell>
          <cell r="BA260">
            <v>2.0226922980871392E-2</v>
          </cell>
          <cell r="BB260">
            <v>3.157628571428571E-2</v>
          </cell>
          <cell r="BD260">
            <v>0</v>
          </cell>
          <cell r="BE260" t="e">
            <v>#DIV/0!</v>
          </cell>
          <cell r="BF260">
            <v>233.77451999999997</v>
          </cell>
          <cell r="BI260">
            <v>0</v>
          </cell>
          <cell r="BJ260">
            <v>0</v>
          </cell>
          <cell r="BK260" t="e">
            <v>#DIV/0!</v>
          </cell>
          <cell r="BM260">
            <v>0</v>
          </cell>
          <cell r="BO260" t="e">
            <v>#DIV/0!</v>
          </cell>
          <cell r="BQ260">
            <v>298.214</v>
          </cell>
          <cell r="BR260">
            <v>0</v>
          </cell>
          <cell r="BS260" t="e">
            <v>#DIV/0!</v>
          </cell>
          <cell r="BT260">
            <v>0</v>
          </cell>
          <cell r="BX260" t="e">
            <v>#DIV/0!</v>
          </cell>
          <cell r="BY260" t="e">
            <v>#DIV/0!</v>
          </cell>
          <cell r="BZ260" t="e">
            <v>#DIV/0!</v>
          </cell>
          <cell r="CC260" t="e">
            <v>#DIV/0!</v>
          </cell>
          <cell r="CO260">
            <v>0</v>
          </cell>
          <cell r="CP260">
            <v>317.31662164333119</v>
          </cell>
          <cell r="CQ260">
            <v>-25.860758356668782</v>
          </cell>
          <cell r="CR260">
            <v>-23.017713907228821</v>
          </cell>
          <cell r="CS260">
            <v>0</v>
          </cell>
          <cell r="CT260">
            <v>1.8</v>
          </cell>
        </row>
        <row r="261">
          <cell r="C261">
            <v>3.26</v>
          </cell>
          <cell r="J261">
            <v>0.75235705726716362</v>
          </cell>
          <cell r="T261">
            <v>2</v>
          </cell>
          <cell r="U261">
            <v>242.82000000000002</v>
          </cell>
          <cell r="X261">
            <v>0</v>
          </cell>
          <cell r="Y261">
            <v>0</v>
          </cell>
          <cell r="AB261">
            <v>0</v>
          </cell>
          <cell r="AC261">
            <v>0</v>
          </cell>
          <cell r="AH261">
            <v>227.2</v>
          </cell>
          <cell r="AM261">
            <v>402.50929772510278</v>
          </cell>
          <cell r="AN261">
            <v>1.8</v>
          </cell>
          <cell r="AO261">
            <v>0</v>
          </cell>
          <cell r="AQ261">
            <v>0</v>
          </cell>
          <cell r="AR261">
            <v>0</v>
          </cell>
          <cell r="AU261">
            <v>0</v>
          </cell>
          <cell r="AY261">
            <v>7.9660700156795503</v>
          </cell>
          <cell r="AZ261">
            <v>1.2529170805783864E-2</v>
          </cell>
          <cell r="BA261">
            <v>1.9939650805783866E-2</v>
          </cell>
          <cell r="BB261">
            <v>3.1890857142857144E-2</v>
          </cell>
          <cell r="BD261">
            <v>0</v>
          </cell>
          <cell r="BE261" t="e">
            <v>#DIV/0!</v>
          </cell>
          <cell r="BF261">
            <v>237.15168000000003</v>
          </cell>
          <cell r="BI261">
            <v>0</v>
          </cell>
          <cell r="BJ261">
            <v>0</v>
          </cell>
          <cell r="BK261" t="e">
            <v>#DIV/0!</v>
          </cell>
          <cell r="BM261">
            <v>0</v>
          </cell>
          <cell r="BO261" t="e">
            <v>#DIV/0!</v>
          </cell>
          <cell r="BQ261">
            <v>298.214</v>
          </cell>
          <cell r="BR261">
            <v>0</v>
          </cell>
          <cell r="BS261" t="e">
            <v>#DIV/0!</v>
          </cell>
          <cell r="BT261">
            <v>0</v>
          </cell>
          <cell r="BX261" t="e">
            <v>#DIV/0!</v>
          </cell>
          <cell r="BY261" t="e">
            <v>#DIV/0!</v>
          </cell>
          <cell r="BZ261" t="e">
            <v>#DIV/0!</v>
          </cell>
          <cell r="CC261" t="e">
            <v>#DIV/0!</v>
          </cell>
          <cell r="CO261">
            <v>0</v>
          </cell>
          <cell r="CP261">
            <v>317.02998940517148</v>
          </cell>
          <cell r="CQ261">
            <v>-26.147390594828472</v>
          </cell>
          <cell r="CR261">
            <v>-23.684632454573027</v>
          </cell>
          <cell r="CS261">
            <v>0</v>
          </cell>
          <cell r="CT261">
            <v>1.8</v>
          </cell>
        </row>
        <row r="262">
          <cell r="C262">
            <v>3.26</v>
          </cell>
          <cell r="J262">
            <v>0.75235705726716362</v>
          </cell>
          <cell r="T262">
            <v>2</v>
          </cell>
          <cell r="U262">
            <v>263.41000000000003</v>
          </cell>
          <cell r="X262">
            <v>0</v>
          </cell>
          <cell r="Y262">
            <v>0</v>
          </cell>
          <cell r="AB262">
            <v>0</v>
          </cell>
          <cell r="AC262">
            <v>0</v>
          </cell>
          <cell r="AH262">
            <v>246.01499999999999</v>
          </cell>
          <cell r="AM262">
            <v>403.35401818202848</v>
          </cell>
          <cell r="AN262">
            <v>1.8</v>
          </cell>
          <cell r="AO262">
            <v>0</v>
          </cell>
          <cell r="AQ262">
            <v>0</v>
          </cell>
          <cell r="AR262">
            <v>0</v>
          </cell>
          <cell r="AU262">
            <v>0</v>
          </cell>
          <cell r="AY262">
            <v>7.9810378386740908</v>
          </cell>
          <cell r="AZ262">
            <v>1.2535459127383864E-2</v>
          </cell>
          <cell r="BA262">
            <v>1.9945939127383863E-2</v>
          </cell>
          <cell r="BB262">
            <v>3.1928571428571431E-2</v>
          </cell>
          <cell r="BD262">
            <v>0</v>
          </cell>
          <cell r="BE262" t="e">
            <v>#DIV/0!</v>
          </cell>
          <cell r="BF262">
            <v>248.03363999999999</v>
          </cell>
          <cell r="BI262">
            <v>0</v>
          </cell>
          <cell r="BJ262">
            <v>0</v>
          </cell>
          <cell r="BK262" t="e">
            <v>#DIV/0!</v>
          </cell>
          <cell r="BM262">
            <v>0</v>
          </cell>
          <cell r="BO262" t="e">
            <v>#DIV/0!</v>
          </cell>
          <cell r="BQ262">
            <v>298.214</v>
          </cell>
          <cell r="BR262">
            <v>0</v>
          </cell>
          <cell r="BS262" t="e">
            <v>#DIV/0!</v>
          </cell>
          <cell r="BT262">
            <v>0</v>
          </cell>
          <cell r="BX262" t="e">
            <v>#DIV/0!</v>
          </cell>
          <cell r="BY262" t="e">
            <v>#DIV/0!</v>
          </cell>
          <cell r="BZ262" t="e">
            <v>#DIV/0!</v>
          </cell>
          <cell r="CC262" t="e">
            <v>#DIV/0!</v>
          </cell>
          <cell r="CO262">
            <v>0</v>
          </cell>
          <cell r="CP262">
            <v>316.99566350118386</v>
          </cell>
          <cell r="CQ262">
            <v>-26.18171649881613</v>
          </cell>
          <cell r="CR262">
            <v>-23.684632454573027</v>
          </cell>
          <cell r="CS262">
            <v>0</v>
          </cell>
          <cell r="CT262">
            <v>1.8</v>
          </cell>
        </row>
        <row r="263">
          <cell r="C263">
            <v>3.26</v>
          </cell>
          <cell r="J263">
            <v>0.75235705726716362</v>
          </cell>
          <cell r="T263">
            <v>2</v>
          </cell>
          <cell r="U263">
            <v>281.15999999999997</v>
          </cell>
          <cell r="X263">
            <v>0</v>
          </cell>
          <cell r="Y263">
            <v>0</v>
          </cell>
          <cell r="AB263">
            <v>0</v>
          </cell>
          <cell r="AC263">
            <v>0</v>
          </cell>
          <cell r="AH263">
            <v>259.14999999999998</v>
          </cell>
          <cell r="AM263">
            <v>399.97513635432557</v>
          </cell>
          <cell r="AN263">
            <v>1.8</v>
          </cell>
          <cell r="AO263">
            <v>0</v>
          </cell>
          <cell r="AQ263">
            <v>0</v>
          </cell>
          <cell r="AR263">
            <v>0</v>
          </cell>
          <cell r="AU263">
            <v>0</v>
          </cell>
          <cell r="AY263">
            <v>7.921166546695928</v>
          </cell>
          <cell r="AZ263">
            <v>1.2510305840983862E-2</v>
          </cell>
          <cell r="BA263">
            <v>1.9920785840983862E-2</v>
          </cell>
          <cell r="BB263">
            <v>3.1777714285714284E-2</v>
          </cell>
          <cell r="BD263">
            <v>0</v>
          </cell>
          <cell r="BE263" t="e">
            <v>#DIV/0!</v>
          </cell>
          <cell r="BF263">
            <v>257.41463999999996</v>
          </cell>
          <cell r="BI263">
            <v>0</v>
          </cell>
          <cell r="BJ263">
            <v>0</v>
          </cell>
          <cell r="BK263" t="e">
            <v>#DIV/0!</v>
          </cell>
          <cell r="BM263">
            <v>0</v>
          </cell>
          <cell r="BO263" t="e">
            <v>#DIV/0!</v>
          </cell>
          <cell r="BQ263">
            <v>324.0795</v>
          </cell>
          <cell r="BR263">
            <v>0</v>
          </cell>
          <cell r="BS263" t="e">
            <v>#DIV/0!</v>
          </cell>
          <cell r="BT263">
            <v>0</v>
          </cell>
          <cell r="BX263" t="e">
            <v>#DIV/0!</v>
          </cell>
          <cell r="BY263" t="e">
            <v>#DIV/0!</v>
          </cell>
          <cell r="BZ263" t="e">
            <v>#DIV/0!</v>
          </cell>
          <cell r="CC263" t="e">
            <v>#DIV/0!</v>
          </cell>
          <cell r="CO263">
            <v>0</v>
          </cell>
          <cell r="CP263">
            <v>317.13296711713446</v>
          </cell>
          <cell r="CQ263">
            <v>-26.044412882865497</v>
          </cell>
          <cell r="CR263">
            <v>-23.684632454573027</v>
          </cell>
          <cell r="CS263">
            <v>0</v>
          </cell>
          <cell r="CT263">
            <v>1.8</v>
          </cell>
        </row>
        <row r="264">
          <cell r="C264">
            <v>3.09</v>
          </cell>
          <cell r="J264">
            <v>0.75235705726716362</v>
          </cell>
          <cell r="T264">
            <v>2</v>
          </cell>
          <cell r="U264">
            <v>292.16499999999996</v>
          </cell>
          <cell r="X264">
            <v>0</v>
          </cell>
          <cell r="Y264">
            <v>0</v>
          </cell>
          <cell r="AB264">
            <v>0</v>
          </cell>
          <cell r="AC264">
            <v>0</v>
          </cell>
          <cell r="AH264">
            <v>271.22000000000003</v>
          </cell>
          <cell r="AM264">
            <v>388.60980657023418</v>
          </cell>
          <cell r="AN264">
            <v>1.8</v>
          </cell>
          <cell r="AO264">
            <v>0</v>
          </cell>
          <cell r="AQ264">
            <v>0</v>
          </cell>
          <cell r="AR264">
            <v>0</v>
          </cell>
          <cell r="AU264">
            <v>0</v>
          </cell>
          <cell r="AY264">
            <v>7.7197812918602908</v>
          </cell>
          <cell r="AZ264">
            <v>1.2425699332183862E-2</v>
          </cell>
          <cell r="BA264">
            <v>1.9836179332183863E-2</v>
          </cell>
          <cell r="BB264">
            <v>3.1270285714285709E-2</v>
          </cell>
          <cell r="BD264">
            <v>0</v>
          </cell>
          <cell r="BE264" t="e">
            <v>#DIV/0!</v>
          </cell>
          <cell r="BF264">
            <v>269.48485999999991</v>
          </cell>
          <cell r="BI264">
            <v>0</v>
          </cell>
          <cell r="BJ264">
            <v>0</v>
          </cell>
          <cell r="BK264" t="e">
            <v>#DIV/0!</v>
          </cell>
          <cell r="BM264">
            <v>0</v>
          </cell>
          <cell r="BO264" t="e">
            <v>#DIV/0!</v>
          </cell>
          <cell r="BQ264">
            <v>354.50950000000006</v>
          </cell>
          <cell r="BR264">
            <v>0</v>
          </cell>
          <cell r="BS264" t="e">
            <v>#DIV/0!</v>
          </cell>
          <cell r="BT264">
            <v>0</v>
          </cell>
          <cell r="BX264" t="e">
            <v>#DIV/0!</v>
          </cell>
          <cell r="BY264" t="e">
            <v>#DIV/0!</v>
          </cell>
          <cell r="BZ264" t="e">
            <v>#DIV/0!</v>
          </cell>
          <cell r="CC264" t="e">
            <v>#DIV/0!</v>
          </cell>
          <cell r="CO264">
            <v>0</v>
          </cell>
          <cell r="CP264">
            <v>332.26050655260468</v>
          </cell>
          <cell r="CQ264">
            <v>-25.582573447395177</v>
          </cell>
          <cell r="CR264">
            <v>-23.523626165264851</v>
          </cell>
          <cell r="CS264">
            <v>0</v>
          </cell>
          <cell r="CT264">
            <v>1.8</v>
          </cell>
        </row>
        <row r="265">
          <cell r="C265">
            <v>3.09</v>
          </cell>
          <cell r="J265">
            <v>0.75235705726716362</v>
          </cell>
          <cell r="T265">
            <v>2</v>
          </cell>
          <cell r="U265">
            <v>288.97000000000003</v>
          </cell>
          <cell r="X265">
            <v>0</v>
          </cell>
          <cell r="Y265">
            <v>0</v>
          </cell>
          <cell r="AB265">
            <v>0</v>
          </cell>
          <cell r="AC265">
            <v>0</v>
          </cell>
          <cell r="AH265">
            <v>273.34999999999997</v>
          </cell>
          <cell r="AM265">
            <v>381.85204291482847</v>
          </cell>
          <cell r="AN265">
            <v>1.8</v>
          </cell>
          <cell r="AO265">
            <v>0</v>
          </cell>
          <cell r="AQ265">
            <v>0</v>
          </cell>
          <cell r="AR265">
            <v>0</v>
          </cell>
          <cell r="AU265">
            <v>0</v>
          </cell>
          <cell r="AY265">
            <v>7.6000387079039662</v>
          </cell>
          <cell r="AZ265">
            <v>1.2375392759383864E-2</v>
          </cell>
          <cell r="BA265">
            <v>1.9785872759383864E-2</v>
          </cell>
          <cell r="BB265">
            <v>3.0968571428571429E-2</v>
          </cell>
          <cell r="BD265">
            <v>0</v>
          </cell>
          <cell r="BE265" t="e">
            <v>#DIV/0!</v>
          </cell>
          <cell r="BF265">
            <v>287.80907999999994</v>
          </cell>
          <cell r="BI265">
            <v>0</v>
          </cell>
          <cell r="BJ265">
            <v>0</v>
          </cell>
          <cell r="BK265" t="e">
            <v>#DIV/0!</v>
          </cell>
          <cell r="BM265">
            <v>0</v>
          </cell>
          <cell r="BO265" t="e">
            <v>#DIV/0!</v>
          </cell>
          <cell r="BQ265">
            <v>378.8535</v>
          </cell>
          <cell r="BR265">
            <v>0</v>
          </cell>
          <cell r="BS265" t="e">
            <v>#DIV/0!</v>
          </cell>
          <cell r="BT265">
            <v>0</v>
          </cell>
          <cell r="BX265" t="e">
            <v>#DIV/0!</v>
          </cell>
          <cell r="BY265" t="e">
            <v>#DIV/0!</v>
          </cell>
          <cell r="BZ265" t="e">
            <v>#DIV/0!</v>
          </cell>
          <cell r="CC265" t="e">
            <v>#DIV/0!</v>
          </cell>
          <cell r="CO265">
            <v>0</v>
          </cell>
          <cell r="CP265">
            <v>379.46535378450608</v>
          </cell>
          <cell r="CQ265">
            <v>-25.307966215493906</v>
          </cell>
          <cell r="CR265">
            <v>-23.523626165264851</v>
          </cell>
          <cell r="CS265">
            <v>0</v>
          </cell>
          <cell r="CT265">
            <v>1.8</v>
          </cell>
        </row>
        <row r="266">
          <cell r="C266">
            <v>3.09</v>
          </cell>
          <cell r="J266">
            <v>0.75235705726716362</v>
          </cell>
          <cell r="T266">
            <v>2</v>
          </cell>
          <cell r="U266">
            <v>288.26</v>
          </cell>
          <cell r="X266">
            <v>0</v>
          </cell>
          <cell r="Y266">
            <v>0</v>
          </cell>
          <cell r="AB266">
            <v>0</v>
          </cell>
          <cell r="AC266">
            <v>0</v>
          </cell>
          <cell r="AH266">
            <v>270.15499999999997</v>
          </cell>
          <cell r="AM266">
            <v>382.90794348598564</v>
          </cell>
          <cell r="AN266">
            <v>1.8</v>
          </cell>
          <cell r="AO266">
            <v>0</v>
          </cell>
          <cell r="AQ266">
            <v>0</v>
          </cell>
          <cell r="AR266">
            <v>0</v>
          </cell>
          <cell r="AU266">
            <v>0</v>
          </cell>
          <cell r="AY266">
            <v>7.6187484866471413</v>
          </cell>
          <cell r="AZ266">
            <v>1.2383253161383863E-2</v>
          </cell>
          <cell r="BA266">
            <v>1.9793733161383865E-2</v>
          </cell>
          <cell r="BB266">
            <v>3.1015714285714285E-2</v>
          </cell>
          <cell r="BD266">
            <v>0</v>
          </cell>
          <cell r="BE266" t="e">
            <v>#DIV/0!</v>
          </cell>
          <cell r="BF266">
            <v>299.94183999999996</v>
          </cell>
          <cell r="BI266">
            <v>0</v>
          </cell>
          <cell r="BJ266">
            <v>0</v>
          </cell>
          <cell r="BK266" t="e">
            <v>#DIV/0!</v>
          </cell>
          <cell r="BM266">
            <v>0</v>
          </cell>
          <cell r="BO266" t="e">
            <v>#DIV/0!</v>
          </cell>
          <cell r="BQ266">
            <v>377.33200000000005</v>
          </cell>
          <cell r="BR266">
            <v>0</v>
          </cell>
          <cell r="BS266" t="e">
            <v>#DIV/0!</v>
          </cell>
          <cell r="BT266">
            <v>0</v>
          </cell>
          <cell r="BX266" t="e">
            <v>#DIV/0!</v>
          </cell>
          <cell r="BY266" t="e">
            <v>#DIV/0!</v>
          </cell>
          <cell r="BZ266" t="e">
            <v>#DIV/0!</v>
          </cell>
          <cell r="CC266" t="e">
            <v>#DIV/0!</v>
          </cell>
          <cell r="CO266">
            <v>0</v>
          </cell>
          <cell r="CP266">
            <v>408.75384640452148</v>
          </cell>
          <cell r="CQ266">
            <v>-25.350873595478475</v>
          </cell>
          <cell r="CR266">
            <v>-23.523626165264851</v>
          </cell>
          <cell r="CS266">
            <v>0</v>
          </cell>
          <cell r="CT266">
            <v>1.8</v>
          </cell>
        </row>
        <row r="267">
          <cell r="C267">
            <v>2.85</v>
          </cell>
          <cell r="J267">
            <v>0.75235705726716362</v>
          </cell>
          <cell r="T267">
            <v>2</v>
          </cell>
          <cell r="U267">
            <v>281.15999999999997</v>
          </cell>
          <cell r="X267">
            <v>0</v>
          </cell>
          <cell r="Y267">
            <v>0</v>
          </cell>
          <cell r="AB267">
            <v>0</v>
          </cell>
          <cell r="AC267">
            <v>0</v>
          </cell>
          <cell r="AH267">
            <v>269.08999999999997</v>
          </cell>
          <cell r="AM267">
            <v>369.60359628940563</v>
          </cell>
          <cell r="AN267">
            <v>1.8</v>
          </cell>
          <cell r="AO267">
            <v>0</v>
          </cell>
          <cell r="AQ267">
            <v>0</v>
          </cell>
          <cell r="AR267">
            <v>0</v>
          </cell>
          <cell r="AU267">
            <v>0</v>
          </cell>
          <cell r="AY267">
            <v>7.3830052744831285</v>
          </cell>
          <cell r="AZ267">
            <v>1.2284212096183862E-2</v>
          </cell>
          <cell r="BA267">
            <v>1.9694692096183863E-2</v>
          </cell>
          <cell r="BB267">
            <v>3.0421714285714281E-2</v>
          </cell>
          <cell r="BD267">
            <v>0</v>
          </cell>
          <cell r="BE267" t="e">
            <v>#DIV/0!</v>
          </cell>
          <cell r="BF267">
            <v>296.18943999999993</v>
          </cell>
          <cell r="BI267">
            <v>0</v>
          </cell>
          <cell r="BJ267">
            <v>0</v>
          </cell>
          <cell r="BK267" t="e">
            <v>#DIV/0!</v>
          </cell>
          <cell r="BM267">
            <v>0</v>
          </cell>
          <cell r="BO267" t="e">
            <v>#DIV/0!</v>
          </cell>
          <cell r="BQ267">
            <v>377.33200000000005</v>
          </cell>
          <cell r="BR267">
            <v>0</v>
          </cell>
          <cell r="BS267" t="e">
            <v>#DIV/0!</v>
          </cell>
          <cell r="BT267">
            <v>0</v>
          </cell>
          <cell r="BX267" t="e">
            <v>#DIV/0!</v>
          </cell>
          <cell r="BY267" t="e">
            <v>#DIV/0!</v>
          </cell>
          <cell r="BZ267" t="e">
            <v>#DIV/0!</v>
          </cell>
          <cell r="CC267" t="e">
            <v>#DIV/0!</v>
          </cell>
          <cell r="CO267">
            <v>0</v>
          </cell>
          <cell r="CP267">
            <v>409.29447939232705</v>
          </cell>
          <cell r="CQ267">
            <v>-24.810240607672856</v>
          </cell>
          <cell r="CR267">
            <v>-23.302242517466105</v>
          </cell>
          <cell r="CS267">
            <v>0</v>
          </cell>
          <cell r="CT267">
            <v>1.8</v>
          </cell>
        </row>
        <row r="268">
          <cell r="C268">
            <v>2.85</v>
          </cell>
          <cell r="J268">
            <v>0.75235705726716362</v>
          </cell>
          <cell r="T268">
            <v>2</v>
          </cell>
          <cell r="U268">
            <v>267.315</v>
          </cell>
          <cell r="X268">
            <v>0</v>
          </cell>
          <cell r="Y268">
            <v>0</v>
          </cell>
          <cell r="AB268">
            <v>0</v>
          </cell>
          <cell r="AC268">
            <v>0</v>
          </cell>
          <cell r="AH268">
            <v>258.79500000000002</v>
          </cell>
          <cell r="AM268">
            <v>369.81477640363704</v>
          </cell>
          <cell r="AN268">
            <v>1.8</v>
          </cell>
          <cell r="AO268">
            <v>0</v>
          </cell>
          <cell r="AQ268">
            <v>0</v>
          </cell>
          <cell r="AR268">
            <v>0</v>
          </cell>
          <cell r="AU268">
            <v>0</v>
          </cell>
          <cell r="AY268">
            <v>7.3867472302317632</v>
          </cell>
          <cell r="AZ268">
            <v>1.2285784176583863E-2</v>
          </cell>
          <cell r="BA268">
            <v>1.9696264176583864E-2</v>
          </cell>
          <cell r="BB268">
            <v>3.0431142857142858E-2</v>
          </cell>
          <cell r="BD268">
            <v>0</v>
          </cell>
          <cell r="BE268" t="e">
            <v>#DIV/0!</v>
          </cell>
          <cell r="BF268">
            <v>288.87225999999998</v>
          </cell>
          <cell r="BI268">
            <v>0</v>
          </cell>
          <cell r="BJ268">
            <v>0</v>
          </cell>
          <cell r="BK268" t="e">
            <v>#DIV/0!</v>
          </cell>
          <cell r="BM268">
            <v>0</v>
          </cell>
          <cell r="BO268" t="e">
            <v>#DIV/0!</v>
          </cell>
          <cell r="BQ268">
            <v>377.33200000000005</v>
          </cell>
          <cell r="BR268">
            <v>0</v>
          </cell>
          <cell r="BS268" t="e">
            <v>#DIV/0!</v>
          </cell>
          <cell r="BT268">
            <v>0</v>
          </cell>
          <cell r="BX268" t="e">
            <v>#DIV/0!</v>
          </cell>
          <cell r="BY268" t="e">
            <v>#DIV/0!</v>
          </cell>
          <cell r="BZ268" t="e">
            <v>#DIV/0!</v>
          </cell>
          <cell r="CC268" t="e">
            <v>#DIV/0!</v>
          </cell>
          <cell r="CO268">
            <v>0</v>
          </cell>
          <cell r="CP268">
            <v>409.28589791633016</v>
          </cell>
          <cell r="CQ268">
            <v>-24.818822083669769</v>
          </cell>
          <cell r="CR268">
            <v>-23.302242517466105</v>
          </cell>
          <cell r="CS268">
            <v>0</v>
          </cell>
          <cell r="CT268">
            <v>1.8</v>
          </cell>
        </row>
        <row r="269">
          <cell r="C269">
            <v>2.85</v>
          </cell>
          <cell r="J269">
            <v>0.75235705726716362</v>
          </cell>
          <cell r="T269">
            <v>2</v>
          </cell>
          <cell r="U269">
            <v>269.44499999999999</v>
          </cell>
          <cell r="X269">
            <v>0</v>
          </cell>
          <cell r="Y269">
            <v>0</v>
          </cell>
          <cell r="AB269">
            <v>0</v>
          </cell>
          <cell r="AC269">
            <v>0</v>
          </cell>
          <cell r="AH269">
            <v>260.21499999999997</v>
          </cell>
          <cell r="AM269">
            <v>374.24955880249706</v>
          </cell>
          <cell r="AN269">
            <v>1.8</v>
          </cell>
          <cell r="AO269">
            <v>0</v>
          </cell>
          <cell r="AQ269">
            <v>0</v>
          </cell>
          <cell r="AR269">
            <v>0</v>
          </cell>
          <cell r="AU269">
            <v>0</v>
          </cell>
          <cell r="AY269">
            <v>7.4653283009531011</v>
          </cell>
          <cell r="AZ269">
            <v>1.2318797864983863E-2</v>
          </cell>
          <cell r="BA269">
            <v>1.9729277864983866E-2</v>
          </cell>
          <cell r="BB269">
            <v>3.0629142857142855E-2</v>
          </cell>
          <cell r="BD269">
            <v>0</v>
          </cell>
          <cell r="BE269" t="e">
            <v>#DIV/0!</v>
          </cell>
          <cell r="BF269">
            <v>283.74398000000002</v>
          </cell>
          <cell r="BI269">
            <v>0</v>
          </cell>
          <cell r="BJ269">
            <v>0</v>
          </cell>
          <cell r="BK269" t="e">
            <v>#DIV/0!</v>
          </cell>
          <cell r="BM269">
            <v>0</v>
          </cell>
          <cell r="BO269" t="e">
            <v>#DIV/0!</v>
          </cell>
          <cell r="BQ269">
            <v>377.33200000000005</v>
          </cell>
          <cell r="BR269">
            <v>0</v>
          </cell>
          <cell r="BS269" t="e">
            <v>#DIV/0!</v>
          </cell>
          <cell r="BT269">
            <v>0</v>
          </cell>
          <cell r="BX269" t="e">
            <v>#DIV/0!</v>
          </cell>
          <cell r="BY269" t="e">
            <v>#DIV/0!</v>
          </cell>
          <cell r="BZ269" t="e">
            <v>#DIV/0!</v>
          </cell>
          <cell r="CC269" t="e">
            <v>#DIV/0!</v>
          </cell>
          <cell r="CO269">
            <v>0</v>
          </cell>
          <cell r="CP269">
            <v>394.43998692039503</v>
          </cell>
          <cell r="CQ269">
            <v>-24.999033079604974</v>
          </cell>
          <cell r="CR269">
            <v>-23.302242517466105</v>
          </cell>
          <cell r="CS269">
            <v>0</v>
          </cell>
          <cell r="CT269">
            <v>1.8</v>
          </cell>
        </row>
        <row r="270">
          <cell r="C270">
            <v>2.58</v>
          </cell>
          <cell r="J270">
            <v>0.75235705726716362</v>
          </cell>
          <cell r="T270">
            <v>2</v>
          </cell>
          <cell r="U270">
            <v>280.45</v>
          </cell>
          <cell r="X270">
            <v>0</v>
          </cell>
          <cell r="Y270">
            <v>0</v>
          </cell>
          <cell r="AB270">
            <v>0</v>
          </cell>
          <cell r="AC270">
            <v>0</v>
          </cell>
          <cell r="AH270">
            <v>263.76499999999999</v>
          </cell>
          <cell r="AM270">
            <v>354.93617744642279</v>
          </cell>
          <cell r="AN270">
            <v>1.8</v>
          </cell>
          <cell r="AO270">
            <v>0</v>
          </cell>
          <cell r="AQ270">
            <v>0</v>
          </cell>
          <cell r="AR270">
            <v>0</v>
          </cell>
          <cell r="AU270">
            <v>0</v>
          </cell>
          <cell r="AY270">
            <v>7.1231094388506504</v>
          </cell>
          <cell r="AZ270">
            <v>1.2175023966583862E-2</v>
          </cell>
          <cell r="BA270">
            <v>1.9585503966583862E-2</v>
          </cell>
          <cell r="BB270">
            <v>2.9766857142857137E-2</v>
          </cell>
          <cell r="BD270">
            <v>0</v>
          </cell>
          <cell r="BE270" t="e">
            <v>#DIV/0!</v>
          </cell>
          <cell r="BF270">
            <v>269.54739999999993</v>
          </cell>
          <cell r="BI270">
            <v>0</v>
          </cell>
          <cell r="BJ270">
            <v>0</v>
          </cell>
          <cell r="BK270" t="e">
            <v>#DIV/0!</v>
          </cell>
          <cell r="BM270">
            <v>0</v>
          </cell>
          <cell r="BO270" t="e">
            <v>#DIV/0!</v>
          </cell>
          <cell r="BQ270">
            <v>349.94499999999999</v>
          </cell>
          <cell r="BR270">
            <v>0</v>
          </cell>
          <cell r="BS270" t="e">
            <v>#DIV/0!</v>
          </cell>
          <cell r="BT270">
            <v>0</v>
          </cell>
          <cell r="BX270" t="e">
            <v>#DIV/0!</v>
          </cell>
          <cell r="BY270" t="e">
            <v>#DIV/0!</v>
          </cell>
          <cell r="BZ270" t="e">
            <v>#DIV/0!</v>
          </cell>
          <cell r="CC270" t="e">
            <v>#DIV/0!</v>
          </cell>
          <cell r="CO270">
            <v>0</v>
          </cell>
          <cell r="CP270">
            <v>348.29456190702194</v>
          </cell>
          <cell r="CQ270">
            <v>-24.214218092978051</v>
          </cell>
          <cell r="CR270">
            <v>-23.040607297340326</v>
          </cell>
          <cell r="CS270">
            <v>0</v>
          </cell>
          <cell r="CT270">
            <v>1.8</v>
          </cell>
        </row>
        <row r="271">
          <cell r="C271">
            <v>2.58</v>
          </cell>
          <cell r="J271">
            <v>0.75235705726716362</v>
          </cell>
          <cell r="T271">
            <v>2</v>
          </cell>
          <cell r="U271">
            <v>281.51499999999999</v>
          </cell>
          <cell r="X271">
            <v>0</v>
          </cell>
          <cell r="Y271">
            <v>0</v>
          </cell>
          <cell r="AB271">
            <v>0</v>
          </cell>
          <cell r="AC271">
            <v>0</v>
          </cell>
          <cell r="AH271">
            <v>269.8</v>
          </cell>
          <cell r="AM271">
            <v>354.72499733219138</v>
          </cell>
          <cell r="AN271">
            <v>1.8</v>
          </cell>
          <cell r="AO271">
            <v>0</v>
          </cell>
          <cell r="AQ271">
            <v>0</v>
          </cell>
          <cell r="AR271">
            <v>0</v>
          </cell>
          <cell r="AU271">
            <v>0</v>
          </cell>
          <cell r="AY271">
            <v>7.1193674831020166</v>
          </cell>
          <cell r="AZ271">
            <v>1.2173451886183864E-2</v>
          </cell>
          <cell r="BA271">
            <v>1.9583931886183865E-2</v>
          </cell>
          <cell r="BB271">
            <v>2.9757428571428574E-2</v>
          </cell>
          <cell r="BD271">
            <v>0</v>
          </cell>
          <cell r="BE271" t="e">
            <v>#DIV/0!</v>
          </cell>
          <cell r="BF271">
            <v>257.60226</v>
          </cell>
          <cell r="BI271">
            <v>0</v>
          </cell>
          <cell r="BJ271">
            <v>0</v>
          </cell>
          <cell r="BK271" t="e">
            <v>#DIV/0!</v>
          </cell>
          <cell r="BM271">
            <v>0</v>
          </cell>
          <cell r="BO271" t="e">
            <v>#DIV/0!</v>
          </cell>
          <cell r="BQ271">
            <v>349.94499999999999</v>
          </cell>
          <cell r="BR271">
            <v>0</v>
          </cell>
          <cell r="BS271" t="e">
            <v>#DIV/0!</v>
          </cell>
          <cell r="BT271">
            <v>0</v>
          </cell>
          <cell r="BX271" t="e">
            <v>#DIV/0!</v>
          </cell>
          <cell r="BY271" t="e">
            <v>#DIV/0!</v>
          </cell>
          <cell r="BZ271" t="e">
            <v>#DIV/0!</v>
          </cell>
          <cell r="CC271" t="e">
            <v>#DIV/0!</v>
          </cell>
          <cell r="CO271">
            <v>0</v>
          </cell>
          <cell r="CP271">
            <v>318.97174338301886</v>
          </cell>
          <cell r="CQ271">
            <v>-24.205636616981138</v>
          </cell>
          <cell r="CR271">
            <v>-23.040607297340326</v>
          </cell>
          <cell r="CS271">
            <v>0</v>
          </cell>
          <cell r="CT271">
            <v>1.8</v>
          </cell>
        </row>
        <row r="272">
          <cell r="C272">
            <v>2.58</v>
          </cell>
          <cell r="J272">
            <v>0.75235705726716362</v>
          </cell>
          <cell r="T272">
            <v>2</v>
          </cell>
          <cell r="U272">
            <v>244.595</v>
          </cell>
          <cell r="X272">
            <v>0</v>
          </cell>
          <cell r="Y272">
            <v>0</v>
          </cell>
          <cell r="AB272">
            <v>0</v>
          </cell>
          <cell r="AC272">
            <v>0</v>
          </cell>
          <cell r="AH272">
            <v>239.27</v>
          </cell>
          <cell r="AM272">
            <v>354.72499733219138</v>
          </cell>
          <cell r="AN272">
            <v>1.8</v>
          </cell>
          <cell r="AO272">
            <v>0</v>
          </cell>
          <cell r="AQ272">
            <v>0</v>
          </cell>
          <cell r="AR272">
            <v>0</v>
          </cell>
          <cell r="AU272">
            <v>0</v>
          </cell>
          <cell r="AY272">
            <v>7.1193674831020166</v>
          </cell>
          <cell r="AZ272">
            <v>1.2173451886183864E-2</v>
          </cell>
          <cell r="BA272">
            <v>1.9583931886183865E-2</v>
          </cell>
          <cell r="BB272">
            <v>2.9757428571428574E-2</v>
          </cell>
          <cell r="BD272">
            <v>0</v>
          </cell>
          <cell r="BE272" t="e">
            <v>#DIV/0!</v>
          </cell>
          <cell r="BF272">
            <v>241.84218000000001</v>
          </cell>
          <cell r="BI272">
            <v>0</v>
          </cell>
          <cell r="BJ272">
            <v>0</v>
          </cell>
          <cell r="BK272" t="e">
            <v>#DIV/0!</v>
          </cell>
          <cell r="BM272">
            <v>0</v>
          </cell>
          <cell r="BO272" t="e">
            <v>#DIV/0!</v>
          </cell>
          <cell r="BQ272">
            <v>349.94499999999999</v>
          </cell>
          <cell r="BR272">
            <v>0</v>
          </cell>
          <cell r="BS272" t="e">
            <v>#DIV/0!</v>
          </cell>
          <cell r="BT272">
            <v>0</v>
          </cell>
          <cell r="BX272" t="e">
            <v>#DIV/0!</v>
          </cell>
          <cell r="BY272" t="e">
            <v>#DIV/0!</v>
          </cell>
          <cell r="BZ272" t="e">
            <v>#DIV/0!</v>
          </cell>
          <cell r="CC272" t="e">
            <v>#DIV/0!</v>
          </cell>
          <cell r="CO272">
            <v>0</v>
          </cell>
          <cell r="CP272">
            <v>327.77116338301892</v>
          </cell>
          <cell r="CQ272">
            <v>-24.205636616981138</v>
          </cell>
          <cell r="CR272">
            <v>-23.040607297340326</v>
          </cell>
          <cell r="CS272">
            <v>0</v>
          </cell>
          <cell r="CT272">
            <v>1.8</v>
          </cell>
        </row>
        <row r="273">
          <cell r="C273">
            <v>2.44</v>
          </cell>
          <cell r="J273">
            <v>0.76933681115424701</v>
          </cell>
          <cell r="T273">
            <v>2</v>
          </cell>
          <cell r="U273">
            <v>221.16499999999999</v>
          </cell>
          <cell r="X273">
            <v>87</v>
          </cell>
          <cell r="Y273">
            <v>0</v>
          </cell>
          <cell r="AB273">
            <v>92</v>
          </cell>
          <cell r="AC273">
            <v>13.5</v>
          </cell>
          <cell r="AH273">
            <v>214.42</v>
          </cell>
          <cell r="AM273">
            <v>333.28061664159992</v>
          </cell>
          <cell r="AN273">
            <v>1.8</v>
          </cell>
          <cell r="AO273">
            <v>209.09271355877149</v>
          </cell>
          <cell r="AQ273">
            <v>187.84309090909079</v>
          </cell>
          <cell r="AR273">
            <v>222.6525880728469</v>
          </cell>
          <cell r="AU273">
            <v>220.73515184659104</v>
          </cell>
          <cell r="AY273">
            <v>6.697418356227673</v>
          </cell>
          <cell r="AZ273">
            <v>1.1489670991100242E-2</v>
          </cell>
          <cell r="BA273">
            <v>1.8900150991100241E-2</v>
          </cell>
          <cell r="BB273">
            <v>2.8799999999999999E-2</v>
          </cell>
          <cell r="BD273">
            <v>212.85793103448276</v>
          </cell>
          <cell r="BE273">
            <v>1153.3601669893421</v>
          </cell>
          <cell r="BF273">
            <v>235.71325999999996</v>
          </cell>
          <cell r="BI273">
            <v>0</v>
          </cell>
          <cell r="BJ273">
            <v>339.70550000000003</v>
          </cell>
          <cell r="BK273">
            <v>-107.44025429818188</v>
          </cell>
          <cell r="BM273">
            <v>0</v>
          </cell>
          <cell r="BO273">
            <v>-474.46489099781832</v>
          </cell>
          <cell r="BQ273">
            <v>319.51499999999999</v>
          </cell>
          <cell r="BR273">
            <v>307.34300000000002</v>
          </cell>
          <cell r="BS273">
            <v>-478.83990712000013</v>
          </cell>
          <cell r="BT273">
            <v>507.05799999999988</v>
          </cell>
          <cell r="BX273">
            <v>278.43910399999999</v>
          </cell>
          <cell r="BY273">
            <v>-120.74829703272712</v>
          </cell>
          <cell r="BZ273">
            <v>-509.75094881454555</v>
          </cell>
          <cell r="CC273">
            <v>-576.40565085090918</v>
          </cell>
          <cell r="CO273">
            <v>-521.49317896000014</v>
          </cell>
          <cell r="CP273">
            <v>343.48253989745172</v>
          </cell>
          <cell r="CQ273">
            <v>253.63221989745168</v>
          </cell>
          <cell r="CR273">
            <v>483.73352013418662</v>
          </cell>
          <cell r="CS273">
            <v>0</v>
          </cell>
          <cell r="CT273">
            <v>1.8</v>
          </cell>
        </row>
        <row r="274">
          <cell r="C274">
            <v>2.33</v>
          </cell>
          <cell r="J274">
            <v>0.76933681115424701</v>
          </cell>
          <cell r="T274">
            <v>2</v>
          </cell>
          <cell r="U274">
            <v>160.10499999999999</v>
          </cell>
          <cell r="X274">
            <v>87</v>
          </cell>
          <cell r="Y274">
            <v>0</v>
          </cell>
          <cell r="AB274">
            <v>92</v>
          </cell>
          <cell r="AC274">
            <v>13.5</v>
          </cell>
          <cell r="AH274">
            <v>151.93999999999997</v>
          </cell>
          <cell r="AM274">
            <v>330.5928697331999</v>
          </cell>
          <cell r="AN274">
            <v>1.8</v>
          </cell>
          <cell r="AO274">
            <v>150.3572846367606</v>
          </cell>
          <cell r="AQ274">
            <v>143.32278947368437</v>
          </cell>
          <cell r="AR274">
            <v>171.02868971998987</v>
          </cell>
          <cell r="AU274">
            <v>166.75463546052652</v>
          </cell>
          <cell r="AY274">
            <v>6.6495767355042181</v>
          </cell>
          <cell r="AZ274">
            <v>1.1469662695100245E-2</v>
          </cell>
          <cell r="BA274">
            <v>1.8880142695100244E-2</v>
          </cell>
          <cell r="BB274">
            <v>2.8679999999999997E-2</v>
          </cell>
          <cell r="BD274">
            <v>155.84241379310342</v>
          </cell>
          <cell r="BE274">
            <v>833.76012889034098</v>
          </cell>
          <cell r="BF274">
            <v>178.42661999999996</v>
          </cell>
          <cell r="BI274">
            <v>0</v>
          </cell>
          <cell r="BJ274">
            <v>272.36299999999994</v>
          </cell>
          <cell r="BK274">
            <v>-79.26852366935681</v>
          </cell>
          <cell r="BM274">
            <v>0</v>
          </cell>
          <cell r="BO274">
            <v>-345.2558648311815</v>
          </cell>
          <cell r="BQ274">
            <v>304.3</v>
          </cell>
          <cell r="BR274">
            <v>248.00450000000001</v>
          </cell>
          <cell r="BS274">
            <v>-348.58251329964929</v>
          </cell>
          <cell r="BT274">
            <v>507.05799999999988</v>
          </cell>
          <cell r="BX274">
            <v>202.69435794152045</v>
          </cell>
          <cell r="BY274">
            <v>-89.07467891532157</v>
          </cell>
          <cell r="BZ274">
            <v>-379.38676863578956</v>
          </cell>
          <cell r="CC274">
            <v>-419.23504423111132</v>
          </cell>
          <cell r="CO274">
            <v>-379.45258136210543</v>
          </cell>
          <cell r="CP274">
            <v>284.9294426417066</v>
          </cell>
          <cell r="CQ274">
            <v>210.5861526417066</v>
          </cell>
          <cell r="CR274">
            <v>483.77377170651363</v>
          </cell>
          <cell r="CS274">
            <v>0</v>
          </cell>
          <cell r="CT274">
            <v>1.8</v>
          </cell>
        </row>
        <row r="275">
          <cell r="C275">
            <v>2.27</v>
          </cell>
          <cell r="J275">
            <v>0.76933681115424701</v>
          </cell>
          <cell r="T275">
            <v>2</v>
          </cell>
          <cell r="U275">
            <v>141.64499999999998</v>
          </cell>
          <cell r="X275">
            <v>87</v>
          </cell>
          <cell r="Y275">
            <v>0</v>
          </cell>
          <cell r="AB275">
            <v>92</v>
          </cell>
          <cell r="AC275">
            <v>11.5</v>
          </cell>
          <cell r="AH275">
            <v>137.38499999999999</v>
          </cell>
          <cell r="AM275">
            <v>317.15413519119994</v>
          </cell>
          <cell r="AN275">
            <v>1.8</v>
          </cell>
          <cell r="AO275">
            <v>130.90984706705228</v>
          </cell>
          <cell r="AQ275">
            <v>131.63219999999998</v>
          </cell>
          <cell r="AR275">
            <v>129.67070761494253</v>
          </cell>
          <cell r="AU275">
            <v>137.79174740625001</v>
          </cell>
          <cell r="AY275">
            <v>6.4103686318869491</v>
          </cell>
          <cell r="AZ275">
            <v>1.1369621215100243E-2</v>
          </cell>
          <cell r="BA275">
            <v>1.8780101215100244E-2</v>
          </cell>
          <cell r="BB275">
            <v>2.8080000000000001E-2</v>
          </cell>
          <cell r="BD275">
            <v>136.83724137931037</v>
          </cell>
          <cell r="BE275">
            <v>745.36003160014695</v>
          </cell>
          <cell r="BF275">
            <v>143.65437999999995</v>
          </cell>
          <cell r="BI275">
            <v>0</v>
          </cell>
          <cell r="BJ275">
            <v>215.49600000000001</v>
          </cell>
          <cell r="BK275">
            <v>-62.492787673936178</v>
          </cell>
          <cell r="BM275">
            <v>0</v>
          </cell>
          <cell r="BO275">
            <v>-296.95867772840427</v>
          </cell>
          <cell r="BQ275">
            <v>237.35400000000001</v>
          </cell>
          <cell r="BR275">
            <v>203.881</v>
          </cell>
          <cell r="BS275">
            <v>-299.45725325957449</v>
          </cell>
          <cell r="BT275">
            <v>485.01199999999989</v>
          </cell>
          <cell r="BX275">
            <v>181.25773340425525</v>
          </cell>
          <cell r="BY275">
            <v>-70.433974018084982</v>
          </cell>
          <cell r="BZ275">
            <v>-330.13946085319151</v>
          </cell>
          <cell r="CC275">
            <v>-361.8849024595745</v>
          </cell>
          <cell r="CO275">
            <v>-326.80178579999995</v>
          </cell>
          <cell r="CP275">
            <v>226.8151563629811</v>
          </cell>
          <cell r="CQ275">
            <v>132.26377636298113</v>
          </cell>
          <cell r="CR275">
            <v>461.92902956814885</v>
          </cell>
          <cell r="CS275">
            <v>0</v>
          </cell>
          <cell r="CT275">
            <v>1.8</v>
          </cell>
        </row>
        <row r="276">
          <cell r="C276">
            <v>2.2799999999999998</v>
          </cell>
          <cell r="J276">
            <v>0.76933681115424701</v>
          </cell>
          <cell r="T276">
            <v>2</v>
          </cell>
          <cell r="U276">
            <v>161.88</v>
          </cell>
          <cell r="X276">
            <v>87</v>
          </cell>
          <cell r="Y276">
            <v>0</v>
          </cell>
          <cell r="AB276">
            <v>92</v>
          </cell>
          <cell r="AC276">
            <v>10</v>
          </cell>
          <cell r="AH276">
            <v>149.1</v>
          </cell>
          <cell r="AM276">
            <v>295.65215992399999</v>
          </cell>
          <cell r="AN276">
            <v>1.8</v>
          </cell>
          <cell r="AO276">
            <v>142.48980475657726</v>
          </cell>
          <cell r="AQ276">
            <v>131.91627272727294</v>
          </cell>
          <cell r="AR276">
            <v>131.40616369980583</v>
          </cell>
          <cell r="AU276">
            <v>141.00493725000001</v>
          </cell>
          <cell r="AY276">
            <v>6.0276356660993189</v>
          </cell>
          <cell r="AZ276">
            <v>1.1209554847100242E-2</v>
          </cell>
          <cell r="BA276">
            <v>1.8620034847100245E-2</v>
          </cell>
          <cell r="BB276">
            <v>2.7119999999999998E-2</v>
          </cell>
          <cell r="BD276">
            <v>144.43931034482759</v>
          </cell>
          <cell r="BE276">
            <v>856.77648483156156</v>
          </cell>
          <cell r="BF276">
            <v>138.71372</v>
          </cell>
          <cell r="BI276">
            <v>0</v>
          </cell>
          <cell r="BJ276">
            <v>197.53799999999993</v>
          </cell>
          <cell r="BK276">
            <v>-66.395777353701973</v>
          </cell>
          <cell r="BM276">
            <v>0</v>
          </cell>
          <cell r="BO276">
            <v>-333.73836939126528</v>
          </cell>
          <cell r="BQ276">
            <v>191.709</v>
          </cell>
          <cell r="BR276">
            <v>191.709</v>
          </cell>
          <cell r="BS276">
            <v>-336.26840248181827</v>
          </cell>
          <cell r="BT276">
            <v>429.89699999999999</v>
          </cell>
          <cell r="BX276">
            <v>207.74128757263347</v>
          </cell>
          <cell r="BY276">
            <v>-74.975129301593128</v>
          </cell>
          <cell r="BZ276">
            <v>-366.93074098762884</v>
          </cell>
          <cell r="CC276">
            <v>-407.5590086567949</v>
          </cell>
          <cell r="CO276">
            <v>-367.54185260454545</v>
          </cell>
          <cell r="CP276">
            <v>191.02852831702035</v>
          </cell>
          <cell r="CQ276">
            <v>156.95147831702033</v>
          </cell>
          <cell r="CR276">
            <v>407.13604214676531</v>
          </cell>
          <cell r="CS276">
            <v>0</v>
          </cell>
          <cell r="CT276">
            <v>1.8</v>
          </cell>
        </row>
        <row r="277">
          <cell r="C277">
            <v>2.2200000000000002</v>
          </cell>
          <cell r="J277">
            <v>0.76933681115424701</v>
          </cell>
          <cell r="T277">
            <v>2</v>
          </cell>
          <cell r="U277">
            <v>181.405</v>
          </cell>
          <cell r="X277">
            <v>87</v>
          </cell>
          <cell r="Y277">
            <v>0</v>
          </cell>
          <cell r="AB277">
            <v>92</v>
          </cell>
          <cell r="AC277">
            <v>9</v>
          </cell>
          <cell r="AH277">
            <v>164.36499999999998</v>
          </cell>
          <cell r="AM277">
            <v>290.27666610719996</v>
          </cell>
          <cell r="AN277">
            <v>1.8</v>
          </cell>
          <cell r="AO277">
            <v>161.70287632177269</v>
          </cell>
          <cell r="AQ277">
            <v>146.84700000000012</v>
          </cell>
          <cell r="AR277">
            <v>153.79752619438563</v>
          </cell>
          <cell r="AU277">
            <v>163.16254714285708</v>
          </cell>
          <cell r="AY277">
            <v>5.9319524246524109</v>
          </cell>
          <cell r="AZ277">
            <v>1.1169538255100244E-2</v>
          </cell>
          <cell r="BA277">
            <v>1.8580018255100243E-2</v>
          </cell>
          <cell r="BB277">
            <v>2.6880000000000001E-2</v>
          </cell>
          <cell r="BD277">
            <v>167.2455172413793</v>
          </cell>
          <cell r="BE277">
            <v>962.46995607218366</v>
          </cell>
          <cell r="BF277">
            <v>155.28682000000003</v>
          </cell>
          <cell r="BI277">
            <v>0</v>
          </cell>
          <cell r="BJ277">
            <v>240.93650000000002</v>
          </cell>
          <cell r="BK277">
            <v>-72.737963104569516</v>
          </cell>
          <cell r="BM277">
            <v>0</v>
          </cell>
          <cell r="BO277">
            <v>-372.39117078099088</v>
          </cell>
          <cell r="BQ277">
            <v>205.4025</v>
          </cell>
          <cell r="BR277">
            <v>228.22500000000002</v>
          </cell>
          <cell r="BS277">
            <v>-375.27505670591631</v>
          </cell>
          <cell r="BT277">
            <v>429.89699999999999</v>
          </cell>
          <cell r="BX277">
            <v>236.23506501202493</v>
          </cell>
          <cell r="BY277">
            <v>-82.249752577585227</v>
          </cell>
          <cell r="BZ277">
            <v>-405.97691594458871</v>
          </cell>
          <cell r="CC277">
            <v>-455.16259325291014</v>
          </cell>
          <cell r="CO277">
            <v>-410.32638923463202</v>
          </cell>
          <cell r="CP277">
            <v>205.91363380553014</v>
          </cell>
          <cell r="CQ277">
            <v>192.88600380553009</v>
          </cell>
          <cell r="CR277">
            <v>407.21654529141938</v>
          </cell>
          <cell r="CS277">
            <v>0</v>
          </cell>
          <cell r="CT277">
            <v>1.8</v>
          </cell>
        </row>
        <row r="278">
          <cell r="C278">
            <v>2.33</v>
          </cell>
          <cell r="J278">
            <v>0.76933681115424701</v>
          </cell>
          <cell r="T278">
            <v>2</v>
          </cell>
          <cell r="U278">
            <v>145.54999999999998</v>
          </cell>
          <cell r="X278">
            <v>87</v>
          </cell>
          <cell r="Y278">
            <v>0</v>
          </cell>
          <cell r="AB278">
            <v>92</v>
          </cell>
          <cell r="AC278">
            <v>9</v>
          </cell>
          <cell r="AH278">
            <v>118.925</v>
          </cell>
          <cell r="AM278">
            <v>275.4940581109999</v>
          </cell>
          <cell r="AN278">
            <v>1.8</v>
          </cell>
          <cell r="AO278">
            <v>132.32764324467382</v>
          </cell>
          <cell r="AQ278">
            <v>132.21500000000017</v>
          </cell>
          <cell r="AR278">
            <v>136.61314410821805</v>
          </cell>
          <cell r="AU278">
            <v>147.81009551785718</v>
          </cell>
          <cell r="AY278">
            <v>5.6688235106734135</v>
          </cell>
          <cell r="AZ278">
            <v>1.1059492627100244E-2</v>
          </cell>
          <cell r="BA278">
            <v>1.8469972627100244E-2</v>
          </cell>
          <cell r="BB278">
            <v>2.6219999999999997E-2</v>
          </cell>
          <cell r="BD278">
            <v>136.83724137931037</v>
          </cell>
          <cell r="BE278">
            <v>771.81011834071444</v>
          </cell>
          <cell r="BF278">
            <v>145.71819999999997</v>
          </cell>
          <cell r="BI278">
            <v>0</v>
          </cell>
          <cell r="BJ278">
            <v>219.98549999999989</v>
          </cell>
          <cell r="BK278">
            <v>-59.385277664261686</v>
          </cell>
          <cell r="BM278">
            <v>0</v>
          </cell>
          <cell r="BO278">
            <v>-300.1562466766714</v>
          </cell>
          <cell r="BQ278">
            <v>243.44</v>
          </cell>
          <cell r="BR278">
            <v>244.9615</v>
          </cell>
          <cell r="BS278">
            <v>-302.6631206810967</v>
          </cell>
          <cell r="BT278">
            <v>429.89699999999999</v>
          </cell>
          <cell r="BX278">
            <v>192.0441412217412</v>
          </cell>
          <cell r="BY278">
            <v>-67.168506362674265</v>
          </cell>
          <cell r="BZ278">
            <v>-333.34464845021648</v>
          </cell>
          <cell r="CC278">
            <v>-366.78545337566146</v>
          </cell>
          <cell r="CO278">
            <v>-330.78059671861479</v>
          </cell>
          <cell r="CP278">
            <v>228.51554889893205</v>
          </cell>
          <cell r="CQ278">
            <v>172.65554889893207</v>
          </cell>
          <cell r="CR278">
            <v>407.43792893921812</v>
          </cell>
          <cell r="CS278">
            <v>0</v>
          </cell>
          <cell r="CT278">
            <v>1.8</v>
          </cell>
        </row>
        <row r="279">
          <cell r="C279">
            <v>2.15</v>
          </cell>
          <cell r="J279">
            <v>0.76933681115424701</v>
          </cell>
          <cell r="T279">
            <v>2</v>
          </cell>
          <cell r="U279">
            <v>118.57</v>
          </cell>
          <cell r="X279">
            <v>87</v>
          </cell>
          <cell r="Y279">
            <v>132.67799999999997</v>
          </cell>
          <cell r="AB279">
            <v>92</v>
          </cell>
          <cell r="AC279">
            <v>9</v>
          </cell>
          <cell r="AH279">
            <v>97.27</v>
          </cell>
          <cell r="AM279">
            <v>268.77469083999995</v>
          </cell>
          <cell r="AN279">
            <v>1.8</v>
          </cell>
          <cell r="AO279">
            <v>100.19503943939105</v>
          </cell>
          <cell r="AQ279">
            <v>105.40281818181835</v>
          </cell>
          <cell r="AR279">
            <v>103.99881278922251</v>
          </cell>
          <cell r="AU279">
            <v>114.24553593750016</v>
          </cell>
          <cell r="AY279">
            <v>5.549219458864779</v>
          </cell>
          <cell r="AZ279">
            <v>1.1009471887100244E-2</v>
          </cell>
          <cell r="BA279">
            <v>1.8419951887100244E-2</v>
          </cell>
          <cell r="BB279">
            <v>2.5919999999999999E-2</v>
          </cell>
          <cell r="BD279">
            <v>106.42896551724138</v>
          </cell>
          <cell r="BE279">
            <v>62.539778455495494</v>
          </cell>
          <cell r="BF279">
            <v>122.07808000000001</v>
          </cell>
          <cell r="BI279">
            <v>0</v>
          </cell>
          <cell r="BJ279">
            <v>215.49600000000001</v>
          </cell>
          <cell r="BK279">
            <v>123.56848185179059</v>
          </cell>
          <cell r="BM279">
            <v>0</v>
          </cell>
          <cell r="BO279">
            <v>152.43714764418721</v>
          </cell>
          <cell r="BQ279">
            <v>243.44</v>
          </cell>
          <cell r="BR279">
            <v>243.44</v>
          </cell>
          <cell r="BS279">
            <v>153.69809984380154</v>
          </cell>
          <cell r="BT279">
            <v>429.89699999999999</v>
          </cell>
          <cell r="BX279">
            <v>129.74584550964192</v>
          </cell>
          <cell r="BY279">
            <v>133.35802034269963</v>
          </cell>
          <cell r="BZ279">
            <v>123.40862446115689</v>
          </cell>
          <cell r="CC279">
            <v>161.16884673939381</v>
          </cell>
          <cell r="CO279">
            <v>156.25748531859492</v>
          </cell>
          <cell r="CP279">
            <v>206.79125575956937</v>
          </cell>
          <cell r="CQ279">
            <v>169.95354575956932</v>
          </cell>
          <cell r="CR279">
            <v>407.53855787003579</v>
          </cell>
          <cell r="CS279">
            <v>0</v>
          </cell>
          <cell r="CT279">
            <v>1.8</v>
          </cell>
        </row>
        <row r="280">
          <cell r="C280">
            <v>2.06</v>
          </cell>
          <cell r="J280">
            <v>0.76933681115424701</v>
          </cell>
          <cell r="T280">
            <v>2</v>
          </cell>
          <cell r="U280">
            <v>147.68</v>
          </cell>
          <cell r="X280">
            <v>87</v>
          </cell>
          <cell r="Y280">
            <v>165.321</v>
          </cell>
          <cell r="AB280">
            <v>92</v>
          </cell>
          <cell r="AC280">
            <v>9</v>
          </cell>
          <cell r="AH280">
            <v>135.96499999999997</v>
          </cell>
          <cell r="AM280">
            <v>264.74307047739995</v>
          </cell>
          <cell r="AN280">
            <v>1.8</v>
          </cell>
          <cell r="AO280">
            <v>117.29900376188584</v>
          </cell>
          <cell r="AQ280">
            <v>112.53000000000021</v>
          </cell>
          <cell r="AR280">
            <v>119.80584877629222</v>
          </cell>
          <cell r="AU280">
            <v>125.5843018928573</v>
          </cell>
          <cell r="AY280">
            <v>5.4774570277795993</v>
          </cell>
          <cell r="AZ280">
            <v>1.0979459443100244E-2</v>
          </cell>
          <cell r="BA280">
            <v>1.8389939443100245E-2</v>
          </cell>
          <cell r="BB280">
            <v>2.5739999999999999E-2</v>
          </cell>
          <cell r="BD280">
            <v>115.93155172413792</v>
          </cell>
          <cell r="BE280">
            <v>77.911319453318058</v>
          </cell>
          <cell r="BF280">
            <v>128.08191999999997</v>
          </cell>
          <cell r="BI280">
            <v>0</v>
          </cell>
          <cell r="BJ280">
            <v>221.48199999999997</v>
          </cell>
          <cell r="BK280">
            <v>154.7489893949014</v>
          </cell>
          <cell r="BM280">
            <v>0</v>
          </cell>
          <cell r="BO280">
            <v>191.07641379721019</v>
          </cell>
          <cell r="BQ280">
            <v>205.4025</v>
          </cell>
          <cell r="BR280">
            <v>213.01000000000002</v>
          </cell>
          <cell r="BS280">
            <v>192.79065696392496</v>
          </cell>
          <cell r="BT280">
            <v>429.89699999999999</v>
          </cell>
          <cell r="BX280">
            <v>159.74537527657532</v>
          </cell>
          <cell r="BY280">
            <v>167.06181231553629</v>
          </cell>
          <cell r="BZ280">
            <v>162.55943487445887</v>
          </cell>
          <cell r="CC280">
            <v>202.14492478306877</v>
          </cell>
          <cell r="CO280">
            <v>195.98736420346322</v>
          </cell>
          <cell r="CP280">
            <v>184.95725987595165</v>
          </cell>
          <cell r="CQ280">
            <v>173.09435987595165</v>
          </cell>
          <cell r="CR280">
            <v>407.59893522852633</v>
          </cell>
          <cell r="CS280">
            <v>0</v>
          </cell>
          <cell r="CT280">
            <v>1.8</v>
          </cell>
        </row>
        <row r="281">
          <cell r="C281">
            <v>2.0499999999999998</v>
          </cell>
          <cell r="J281">
            <v>0.76933681115424701</v>
          </cell>
          <cell r="T281">
            <v>2</v>
          </cell>
          <cell r="U281">
            <v>142</v>
          </cell>
          <cell r="X281">
            <v>87</v>
          </cell>
          <cell r="Y281">
            <v>161.45999999999998</v>
          </cell>
          <cell r="AB281">
            <v>92</v>
          </cell>
          <cell r="AC281">
            <v>10</v>
          </cell>
          <cell r="AH281">
            <v>136.32</v>
          </cell>
          <cell r="AM281">
            <v>266.08694393159993</v>
          </cell>
          <cell r="AN281">
            <v>1.8</v>
          </cell>
          <cell r="AO281">
            <v>123.35793424519109</v>
          </cell>
          <cell r="AQ281">
            <v>105.52400000000017</v>
          </cell>
          <cell r="AR281">
            <v>118.24363222300423</v>
          </cell>
          <cell r="AU281">
            <v>124.4546965178573</v>
          </cell>
          <cell r="AY281">
            <v>5.5013778381413259</v>
          </cell>
          <cell r="AZ281">
            <v>1.0989463591100245E-2</v>
          </cell>
          <cell r="BA281">
            <v>1.8399943591100247E-2</v>
          </cell>
          <cell r="BB281">
            <v>2.58E-2</v>
          </cell>
          <cell r="BD281">
            <v>121.63310344827588</v>
          </cell>
          <cell r="BE281">
            <v>65.761206829177425</v>
          </cell>
          <cell r="BF281">
            <v>140.715</v>
          </cell>
          <cell r="BI281">
            <v>0</v>
          </cell>
          <cell r="BJ281">
            <v>243.92950000000002</v>
          </cell>
          <cell r="BK281">
            <v>153.14863333529701</v>
          </cell>
          <cell r="BM281">
            <v>0</v>
          </cell>
          <cell r="BO281">
            <v>192.29731525419731</v>
          </cell>
          <cell r="BQ281">
            <v>228.22500000000002</v>
          </cell>
          <cell r="BR281">
            <v>228.22500000000002</v>
          </cell>
          <cell r="BS281">
            <v>193.99067038095237</v>
          </cell>
          <cell r="BT281">
            <v>429.89699999999999</v>
          </cell>
          <cell r="BX281">
            <v>155.07896789396173</v>
          </cell>
          <cell r="BY281">
            <v>165.36614105449186</v>
          </cell>
          <cell r="BZ281">
            <v>163.75465913991164</v>
          </cell>
          <cell r="CC281">
            <v>204.11185726460482</v>
          </cell>
          <cell r="CO281">
            <v>197.53968757142854</v>
          </cell>
          <cell r="CP281">
            <v>221.56665850382421</v>
          </cell>
          <cell r="CQ281">
            <v>196.84958850382421</v>
          </cell>
          <cell r="CR281">
            <v>407.5788094423628</v>
          </cell>
          <cell r="CS281">
            <v>0</v>
          </cell>
          <cell r="CT281">
            <v>1.8</v>
          </cell>
        </row>
        <row r="282">
          <cell r="C282">
            <v>2</v>
          </cell>
          <cell r="J282">
            <v>0.76933681115424701</v>
          </cell>
          <cell r="T282">
            <v>2</v>
          </cell>
          <cell r="U282">
            <v>142.35499999999999</v>
          </cell>
          <cell r="X282">
            <v>87</v>
          </cell>
          <cell r="Y282">
            <v>161.45999999999998</v>
          </cell>
          <cell r="AB282">
            <v>92</v>
          </cell>
          <cell r="AC282">
            <v>11.5</v>
          </cell>
          <cell r="AH282">
            <v>136.67499999999998</v>
          </cell>
          <cell r="AM282">
            <v>259.36757666059992</v>
          </cell>
          <cell r="AN282">
            <v>1.8</v>
          </cell>
          <cell r="AO282">
            <v>118.5123496211402</v>
          </cell>
          <cell r="AQ282">
            <v>101.98056521739112</v>
          </cell>
          <cell r="AR282">
            <v>108.281281234383</v>
          </cell>
          <cell r="AU282">
            <v>115.72623401086958</v>
          </cell>
          <cell r="AY282">
            <v>5.3817737863326904</v>
          </cell>
          <cell r="AZ282">
            <v>1.0939442851100243E-2</v>
          </cell>
          <cell r="BA282">
            <v>1.8349922851100244E-2</v>
          </cell>
          <cell r="BB282">
            <v>2.5499999999999998E-2</v>
          </cell>
          <cell r="BD282">
            <v>117.83206896551725</v>
          </cell>
          <cell r="BE282">
            <v>70.977256284793768</v>
          </cell>
          <cell r="BF282">
            <v>144.02961999999997</v>
          </cell>
          <cell r="BI282">
            <v>0</v>
          </cell>
          <cell r="BJ282">
            <v>252.90850000000003</v>
          </cell>
          <cell r="BK282">
            <v>156.34457766040703</v>
          </cell>
          <cell r="BM282">
            <v>0</v>
          </cell>
          <cell r="BO282">
            <v>195.29783202495832</v>
          </cell>
          <cell r="BQ282">
            <v>228.22500000000002</v>
          </cell>
          <cell r="BR282">
            <v>235.83250000000001</v>
          </cell>
          <cell r="BS282">
            <v>197.19026553894537</v>
          </cell>
          <cell r="BT282">
            <v>418.87399999999997</v>
          </cell>
          <cell r="BX282">
            <v>156.17156895467164</v>
          </cell>
          <cell r="BY282">
            <v>168.86862539481959</v>
          </cell>
          <cell r="BZ282">
            <v>166.98963434486583</v>
          </cell>
          <cell r="CC282">
            <v>207.19062099981491</v>
          </cell>
          <cell r="CO282">
            <v>200.65582193043474</v>
          </cell>
          <cell r="CP282">
            <v>229.17376536446145</v>
          </cell>
          <cell r="CQ282">
            <v>173.31376536446146</v>
          </cell>
          <cell r="CR282">
            <v>396.65643837318044</v>
          </cell>
          <cell r="CS282">
            <v>0</v>
          </cell>
          <cell r="CT282">
            <v>1.8</v>
          </cell>
        </row>
        <row r="283">
          <cell r="C283">
            <v>2.02</v>
          </cell>
          <cell r="J283">
            <v>0.76933681115424701</v>
          </cell>
          <cell r="T283">
            <v>2</v>
          </cell>
          <cell r="U283">
            <v>145.19499999999999</v>
          </cell>
          <cell r="X283">
            <v>87</v>
          </cell>
          <cell r="Y283">
            <v>164.61899999999997</v>
          </cell>
          <cell r="AB283">
            <v>92</v>
          </cell>
          <cell r="AC283">
            <v>13.5</v>
          </cell>
          <cell r="AH283">
            <v>139.86999999999998</v>
          </cell>
          <cell r="AM283">
            <v>264.74307047739995</v>
          </cell>
          <cell r="AN283">
            <v>1.8</v>
          </cell>
          <cell r="AO283">
            <v>126.83604605001983</v>
          </cell>
          <cell r="AQ283">
            <v>99.675333333333384</v>
          </cell>
          <cell r="AR283">
            <v>118.84517537858061</v>
          </cell>
          <cell r="AU283">
            <v>118.05951675000001</v>
          </cell>
          <cell r="AY283">
            <v>5.4774570277795993</v>
          </cell>
          <cell r="AZ283">
            <v>1.0979459443100244E-2</v>
          </cell>
          <cell r="BA283">
            <v>1.8389939443100245E-2</v>
          </cell>
          <cell r="BB283">
            <v>2.5739999999999999E-2</v>
          </cell>
          <cell r="BD283">
            <v>128.28491379310347</v>
          </cell>
          <cell r="BE283">
            <v>75.784443630481121</v>
          </cell>
          <cell r="BF283">
            <v>148.03218000000001</v>
          </cell>
          <cell r="BI283">
            <v>0</v>
          </cell>
          <cell r="BJ283">
            <v>273.85950000000003</v>
          </cell>
          <cell r="BK283">
            <v>161.60975826049381</v>
          </cell>
          <cell r="BM283">
            <v>0</v>
          </cell>
          <cell r="BO283">
            <v>201.15505985456781</v>
          </cell>
          <cell r="BQ283">
            <v>232.7895</v>
          </cell>
          <cell r="BR283">
            <v>234.31100000000006</v>
          </cell>
          <cell r="BS283">
            <v>203.02305432592587</v>
          </cell>
          <cell r="BT283">
            <v>418.87399999999997</v>
          </cell>
          <cell r="BX283">
            <v>163.801695308642</v>
          </cell>
          <cell r="BY283">
            <v>174.51465684197524</v>
          </cell>
          <cell r="BZ283">
            <v>172.81371408888882</v>
          </cell>
          <cell r="CC283">
            <v>213.19771628641965</v>
          </cell>
          <cell r="CO283">
            <v>206.53793664444433</v>
          </cell>
          <cell r="CP283">
            <v>234.82063987595168</v>
          </cell>
          <cell r="CQ283">
            <v>179.04687987595165</v>
          </cell>
          <cell r="CR283">
            <v>396.57593522852636</v>
          </cell>
          <cell r="CS283">
            <v>0</v>
          </cell>
          <cell r="CT283">
            <v>1.8</v>
          </cell>
        </row>
        <row r="284">
          <cell r="C284">
            <v>1.99</v>
          </cell>
          <cell r="J284">
            <v>0.76933681115424701</v>
          </cell>
          <cell r="T284">
            <v>2</v>
          </cell>
          <cell r="U284">
            <v>147.68</v>
          </cell>
          <cell r="X284">
            <v>87</v>
          </cell>
          <cell r="Y284">
            <v>164.97</v>
          </cell>
          <cell r="AB284">
            <v>92</v>
          </cell>
          <cell r="AC284">
            <v>13.5</v>
          </cell>
          <cell r="AH284">
            <v>136.32</v>
          </cell>
          <cell r="AM284">
            <v>263.39919702319992</v>
          </cell>
          <cell r="AN284">
            <v>1.8</v>
          </cell>
          <cell r="AO284">
            <v>132.98928146089716</v>
          </cell>
          <cell r="AQ284">
            <v>101.80400000000026</v>
          </cell>
          <cell r="AR284">
            <v>133.73112391508315</v>
          </cell>
          <cell r="AU284">
            <v>128.99624169642865</v>
          </cell>
          <cell r="AY284">
            <v>5.4535362174178719</v>
          </cell>
          <cell r="AZ284">
            <v>1.0969455295100244E-2</v>
          </cell>
          <cell r="BA284">
            <v>1.8379935295100243E-2</v>
          </cell>
          <cell r="BB284">
            <v>2.5680000000000001E-2</v>
          </cell>
          <cell r="BD284">
            <v>134.93672413793104</v>
          </cell>
          <cell r="BE284">
            <v>85.804209717350886</v>
          </cell>
          <cell r="BF284">
            <v>159.35191999999998</v>
          </cell>
          <cell r="BI284">
            <v>0</v>
          </cell>
          <cell r="BJ284">
            <v>329.23</v>
          </cell>
          <cell r="BK284">
            <v>159.01382093682543</v>
          </cell>
          <cell r="BM284">
            <v>0</v>
          </cell>
          <cell r="BO284">
            <v>194.6641765314921</v>
          </cell>
          <cell r="BQ284">
            <v>234.31100000000006</v>
          </cell>
          <cell r="BR284">
            <v>237.35400000000001</v>
          </cell>
          <cell r="BS284">
            <v>196.29157252190478</v>
          </cell>
          <cell r="BT284">
            <v>418.87399999999997</v>
          </cell>
          <cell r="BX284">
            <v>168.31468101587302</v>
          </cell>
          <cell r="BY284">
            <v>171.59768735301589</v>
          </cell>
          <cell r="BZ284">
            <v>166.04148213714291</v>
          </cell>
          <cell r="CC284">
            <v>205.49909692444444</v>
          </cell>
          <cell r="CO284">
            <v>199.40368022285716</v>
          </cell>
          <cell r="CP284">
            <v>258.34061124807909</v>
          </cell>
          <cell r="CQ284">
            <v>188.03051124807911</v>
          </cell>
          <cell r="CR284">
            <v>396.59606101468989</v>
          </cell>
          <cell r="CS284">
            <v>0</v>
          </cell>
          <cell r="CT284">
            <v>1.8</v>
          </cell>
        </row>
        <row r="285">
          <cell r="C285">
            <v>1.857</v>
          </cell>
          <cell r="J285">
            <v>0.79088889857731837</v>
          </cell>
          <cell r="T285">
            <v>2</v>
          </cell>
          <cell r="U285">
            <v>174.30500000000001</v>
          </cell>
          <cell r="X285">
            <v>87</v>
          </cell>
          <cell r="Y285">
            <v>189.54</v>
          </cell>
          <cell r="AB285">
            <v>92</v>
          </cell>
          <cell r="AC285">
            <v>13.5</v>
          </cell>
          <cell r="AH285">
            <v>172.17499999999998</v>
          </cell>
          <cell r="AM285">
            <v>271.80800520805133</v>
          </cell>
          <cell r="AN285">
            <v>1.8</v>
          </cell>
          <cell r="AO285">
            <v>155.10690183179264</v>
          </cell>
          <cell r="AQ285">
            <v>125.41514999999998</v>
          </cell>
          <cell r="AR285">
            <v>168.75574969211823</v>
          </cell>
          <cell r="AU285">
            <v>159.65481870000002</v>
          </cell>
          <cell r="AY285">
            <v>5.5982811255305034</v>
          </cell>
          <cell r="AZ285">
            <v>1.058232480543961E-2</v>
          </cell>
          <cell r="BA285">
            <v>1.7992804805439612E-2</v>
          </cell>
          <cell r="BB285">
            <v>2.605542857142857E-2</v>
          </cell>
          <cell r="BD285">
            <v>159.64344827586208</v>
          </cell>
          <cell r="BE285">
            <v>121.48129857777779</v>
          </cell>
          <cell r="BF285">
            <v>194.68701999999996</v>
          </cell>
          <cell r="BI285">
            <v>0</v>
          </cell>
          <cell r="BJ285">
            <v>335.21600000000001</v>
          </cell>
          <cell r="BK285">
            <v>178.86600155944447</v>
          </cell>
          <cell r="BM285">
            <v>0</v>
          </cell>
          <cell r="BO285">
            <v>211.83238019411107</v>
          </cell>
          <cell r="BQ285">
            <v>235.83250000000001</v>
          </cell>
          <cell r="BR285">
            <v>238.87549999999996</v>
          </cell>
          <cell r="BS285">
            <v>213.44135539333331</v>
          </cell>
          <cell r="BT285">
            <v>385.80500000000001</v>
          </cell>
          <cell r="BX285">
            <v>200.40827577777782</v>
          </cell>
          <cell r="BY285">
            <v>192.86273190777774</v>
          </cell>
          <cell r="BZ285">
            <v>183.17575717999998</v>
          </cell>
          <cell r="CC285">
            <v>221.95318665777779</v>
          </cell>
          <cell r="CO285">
            <v>216.13180623</v>
          </cell>
          <cell r="CP285">
            <v>307.75131565676475</v>
          </cell>
          <cell r="CQ285">
            <v>211.38791565676473</v>
          </cell>
          <cell r="CR285">
            <v>363.05372666063312</v>
          </cell>
          <cell r="CS285">
            <v>0</v>
          </cell>
          <cell r="CT285">
            <v>1.8</v>
          </cell>
        </row>
        <row r="286">
          <cell r="C286">
            <v>1.823</v>
          </cell>
          <cell r="J286">
            <v>0.79088889857731837</v>
          </cell>
          <cell r="T286">
            <v>2</v>
          </cell>
          <cell r="U286">
            <v>171.11</v>
          </cell>
          <cell r="X286">
            <v>87</v>
          </cell>
          <cell r="Y286">
            <v>183.57299999999998</v>
          </cell>
          <cell r="AB286">
            <v>92</v>
          </cell>
          <cell r="AC286">
            <v>13.5</v>
          </cell>
          <cell r="AH286">
            <v>167.20499999999998</v>
          </cell>
          <cell r="AM286">
            <v>265.53019635771705</v>
          </cell>
          <cell r="AN286">
            <v>1.8</v>
          </cell>
          <cell r="AO286">
            <v>153.26022231044064</v>
          </cell>
          <cell r="AQ286">
            <v>114.06205263157901</v>
          </cell>
          <cell r="AR286">
            <v>175.91097085385877</v>
          </cell>
          <cell r="AU286">
            <v>157.77983196710525</v>
          </cell>
          <cell r="AY286">
            <v>5.4870429864574408</v>
          </cell>
          <cell r="AZ286">
            <v>1.0535591142639609E-2</v>
          </cell>
          <cell r="BA286">
            <v>1.7946071142639609E-2</v>
          </cell>
          <cell r="BB286">
            <v>2.5775142857142854E-2</v>
          </cell>
          <cell r="BD286">
            <v>152.04137931034484</v>
          </cell>
          <cell r="BE286">
            <v>128.39769470957862</v>
          </cell>
          <cell r="BF286">
            <v>200.50324000000001</v>
          </cell>
          <cell r="BI286">
            <v>0</v>
          </cell>
          <cell r="BJ286">
            <v>419.01999999999992</v>
          </cell>
          <cell r="BK286">
            <v>170.58323488222223</v>
          </cell>
          <cell r="BM286">
            <v>0</v>
          </cell>
          <cell r="BO286">
            <v>198.40613152755552</v>
          </cell>
          <cell r="BQ286">
            <v>237.35400000000001</v>
          </cell>
          <cell r="BR286">
            <v>240.39700000000002</v>
          </cell>
          <cell r="BS286">
            <v>199.75452970666663</v>
          </cell>
          <cell r="BT286">
            <v>385.80500000000001</v>
          </cell>
          <cell r="BX286">
            <v>198.14872088888893</v>
          </cell>
          <cell r="BY286">
            <v>183.82366580888888</v>
          </cell>
          <cell r="BZ286">
            <v>169.44928311999996</v>
          </cell>
          <cell r="CC286">
            <v>206.96331480888881</v>
          </cell>
          <cell r="CO286">
            <v>201.92575331999996</v>
          </cell>
          <cell r="CP286">
            <v>325.60525953412758</v>
          </cell>
          <cell r="CQ286">
            <v>208.66675953412755</v>
          </cell>
          <cell r="CR286">
            <v>363.07385244679659</v>
          </cell>
          <cell r="CS286">
            <v>0</v>
          </cell>
          <cell r="CT286">
            <v>1.8</v>
          </cell>
        </row>
        <row r="287">
          <cell r="C287">
            <v>1.8354999999999999</v>
          </cell>
          <cell r="J287">
            <v>0.79088889857731837</v>
          </cell>
          <cell r="T287">
            <v>2</v>
          </cell>
          <cell r="U287">
            <v>178.92</v>
          </cell>
          <cell r="X287">
            <v>87</v>
          </cell>
          <cell r="Y287">
            <v>194.10299999999998</v>
          </cell>
          <cell r="AB287">
            <v>92</v>
          </cell>
          <cell r="AC287">
            <v>11.5</v>
          </cell>
          <cell r="AH287">
            <v>172.88499999999999</v>
          </cell>
          <cell r="AM287">
            <v>265.95255658617992</v>
          </cell>
          <cell r="AN287">
            <v>1.8</v>
          </cell>
          <cell r="AO287">
            <v>162.37955177018296</v>
          </cell>
          <cell r="AQ287">
            <v>121.82577272727295</v>
          </cell>
          <cell r="AR287">
            <v>174.00839677563837</v>
          </cell>
          <cell r="AU287">
            <v>163.4067630000001</v>
          </cell>
          <cell r="AY287">
            <v>5.4945268979547102</v>
          </cell>
          <cell r="AZ287">
            <v>1.0538735303439611E-2</v>
          </cell>
          <cell r="BA287">
            <v>1.7949215303439611E-2</v>
          </cell>
          <cell r="BB287">
            <v>2.5793999999999997E-2</v>
          </cell>
          <cell r="BD287">
            <v>144.43931034482759</v>
          </cell>
          <cell r="BE287">
            <v>123.40380323110784</v>
          </cell>
          <cell r="BF287">
            <v>222.14207999999991</v>
          </cell>
          <cell r="BI287">
            <v>0</v>
          </cell>
          <cell r="BJ287">
            <v>472.89399999999995</v>
          </cell>
          <cell r="BK287">
            <v>180.23106491644097</v>
          </cell>
          <cell r="BM287">
            <v>0</v>
          </cell>
          <cell r="BO287">
            <v>213.14630015466147</v>
          </cell>
          <cell r="BQ287">
            <v>241.91850000000002</v>
          </cell>
          <cell r="BR287">
            <v>252.56900000000002</v>
          </cell>
          <cell r="BS287">
            <v>214.71676631566726</v>
          </cell>
          <cell r="BT287">
            <v>385.80500000000001</v>
          </cell>
          <cell r="BX287">
            <v>203.19578352030953</v>
          </cell>
          <cell r="BY287">
            <v>194.31220720232102</v>
          </cell>
          <cell r="BZ287">
            <v>184.44299588704058</v>
          </cell>
          <cell r="CC287">
            <v>223.23015187930363</v>
          </cell>
          <cell r="CO287">
            <v>217.40239716363629</v>
          </cell>
          <cell r="CP287">
            <v>366.65205658213358</v>
          </cell>
          <cell r="CQ287">
            <v>208.64959658213371</v>
          </cell>
          <cell r="CR287">
            <v>363.07385244679659</v>
          </cell>
          <cell r="CS287">
            <v>0</v>
          </cell>
          <cell r="CT287">
            <v>1.8</v>
          </cell>
        </row>
        <row r="288">
          <cell r="C288">
            <v>1.81</v>
          </cell>
          <cell r="J288">
            <v>0.79088889857731837</v>
          </cell>
          <cell r="T288">
            <v>2</v>
          </cell>
          <cell r="U288">
            <v>179.98500000000001</v>
          </cell>
          <cell r="X288">
            <v>87</v>
          </cell>
          <cell r="Y288">
            <v>195.85799999999998</v>
          </cell>
          <cell r="AB288">
            <v>92</v>
          </cell>
          <cell r="AC288">
            <v>10</v>
          </cell>
          <cell r="AH288">
            <v>171.11</v>
          </cell>
          <cell r="AM288">
            <v>264.7046740929942</v>
          </cell>
          <cell r="AN288">
            <v>1.8</v>
          </cell>
          <cell r="AO288">
            <v>167.47717348154029</v>
          </cell>
          <cell r="AQ288">
            <v>126.48000000000005</v>
          </cell>
          <cell r="AR288">
            <v>167.74973610133719</v>
          </cell>
          <cell r="AU288">
            <v>166.93430930357152</v>
          </cell>
          <cell r="AY288">
            <v>5.4724153412582304</v>
          </cell>
          <cell r="AZ288">
            <v>1.052944573743961E-2</v>
          </cell>
          <cell r="BA288">
            <v>1.7939925737439612E-2</v>
          </cell>
          <cell r="BB288">
            <v>2.5738285714285714E-2</v>
          </cell>
          <cell r="BD288">
            <v>158.69318965517243</v>
          </cell>
          <cell r="BE288">
            <v>119.79246677487185</v>
          </cell>
          <cell r="BF288">
            <v>253.97493999999998</v>
          </cell>
          <cell r="BI288">
            <v>0</v>
          </cell>
          <cell r="BJ288">
            <v>546.22249999999997</v>
          </cell>
          <cell r="BK288">
            <v>180.93152066686304</v>
          </cell>
          <cell r="BM288">
            <v>0</v>
          </cell>
          <cell r="BO288">
            <v>215.16603832541966</v>
          </cell>
          <cell r="BQ288">
            <v>260.17650000000003</v>
          </cell>
          <cell r="BR288">
            <v>269.30549999999999</v>
          </cell>
          <cell r="BS288">
            <v>216.82992137142853</v>
          </cell>
          <cell r="BT288">
            <v>418.87399999999997</v>
          </cell>
          <cell r="BX288">
            <v>201.1774967893962</v>
          </cell>
          <cell r="BY288">
            <v>195.11288210544913</v>
          </cell>
          <cell r="BZ288">
            <v>186.57232391399108</v>
          </cell>
          <cell r="CC288">
            <v>225.66640705979373</v>
          </cell>
          <cell r="CO288">
            <v>219.65030425714278</v>
          </cell>
          <cell r="CP288">
            <v>440.03126530393371</v>
          </cell>
          <cell r="CQ288">
            <v>220.60534530393369</v>
          </cell>
          <cell r="CR288">
            <v>396.22335559145074</v>
          </cell>
          <cell r="CS288">
            <v>0</v>
          </cell>
          <cell r="CT288">
            <v>1.8</v>
          </cell>
        </row>
        <row r="289">
          <cell r="C289">
            <v>1.79</v>
          </cell>
          <cell r="J289">
            <v>0.79088889857731837</v>
          </cell>
          <cell r="T289">
            <v>2</v>
          </cell>
          <cell r="U289">
            <v>188.14999999999998</v>
          </cell>
          <cell r="X289">
            <v>87</v>
          </cell>
          <cell r="Y289">
            <v>202.17599999999999</v>
          </cell>
          <cell r="AB289">
            <v>92</v>
          </cell>
          <cell r="AC289">
            <v>9</v>
          </cell>
          <cell r="AH289">
            <v>178.56499999999997</v>
          </cell>
          <cell r="AM289">
            <v>261.55617057172566</v>
          </cell>
          <cell r="AN289">
            <v>1.8</v>
          </cell>
          <cell r="AO289">
            <v>169.71020246129416</v>
          </cell>
          <cell r="AQ289">
            <v>119.71889999999999</v>
          </cell>
          <cell r="AR289">
            <v>151.41918616584564</v>
          </cell>
          <cell r="AU289">
            <v>156.92038711875</v>
          </cell>
          <cell r="AY289">
            <v>5.4166261828240332</v>
          </cell>
          <cell r="AZ289">
            <v>1.050600744783961E-2</v>
          </cell>
          <cell r="BA289">
            <v>1.7916487447839611E-2</v>
          </cell>
          <cell r="BB289">
            <v>2.5597714285714286E-2</v>
          </cell>
          <cell r="BD289">
            <v>161.54396551724139</v>
          </cell>
          <cell r="BE289">
            <v>135.37368568686855</v>
          </cell>
          <cell r="BF289">
            <v>274.55059999999992</v>
          </cell>
          <cell r="BI289">
            <v>0</v>
          </cell>
          <cell r="BJ289">
            <v>748.25</v>
          </cell>
          <cell r="BK289">
            <v>186.33655540808084</v>
          </cell>
          <cell r="BM289">
            <v>0</v>
          </cell>
          <cell r="BO289">
            <v>218.33377195838389</v>
          </cell>
          <cell r="BQ289">
            <v>272.3485</v>
          </cell>
          <cell r="BR289">
            <v>282.99900000000002</v>
          </cell>
          <cell r="BS289">
            <v>220.33200205151525</v>
          </cell>
          <cell r="BT289">
            <v>418.87399999999997</v>
          </cell>
          <cell r="BX289">
            <v>204.90361050505049</v>
          </cell>
          <cell r="BY289">
            <v>201.01564334141415</v>
          </cell>
          <cell r="BZ289">
            <v>190.13513692727278</v>
          </cell>
          <cell r="CC289">
            <v>228.4505329777779</v>
          </cell>
          <cell r="CO289">
            <v>222.78230499545461</v>
          </cell>
          <cell r="CP289">
            <v>478.29002730970581</v>
          </cell>
          <cell r="CQ289">
            <v>220.73328730970587</v>
          </cell>
          <cell r="CR289">
            <v>396.30385873610481</v>
          </cell>
          <cell r="CS289">
            <v>0</v>
          </cell>
          <cell r="CT289">
            <v>1.8</v>
          </cell>
        </row>
        <row r="290">
          <cell r="C290">
            <v>1.82</v>
          </cell>
          <cell r="J290">
            <v>0.79088889857731837</v>
          </cell>
          <cell r="T290">
            <v>2</v>
          </cell>
          <cell r="U290">
            <v>190.63499999999999</v>
          </cell>
          <cell r="X290">
            <v>87</v>
          </cell>
          <cell r="Y290">
            <v>202.52699999999999</v>
          </cell>
          <cell r="AB290">
            <v>92</v>
          </cell>
          <cell r="AC290">
            <v>9</v>
          </cell>
          <cell r="AH290">
            <v>183.89</v>
          </cell>
          <cell r="AM290">
            <v>262.18971091441995</v>
          </cell>
          <cell r="AN290">
            <v>1.8</v>
          </cell>
          <cell r="AO290">
            <v>174.74015662781045</v>
          </cell>
          <cell r="AQ290">
            <v>122.35840909090918</v>
          </cell>
          <cell r="AR290">
            <v>155.44544428272863</v>
          </cell>
          <cell r="AU290">
            <v>161.04307980681821</v>
          </cell>
          <cell r="AY290">
            <v>5.427852050069939</v>
          </cell>
          <cell r="AZ290">
            <v>1.051072368903961E-2</v>
          </cell>
          <cell r="BA290">
            <v>1.792120368903961E-2</v>
          </cell>
          <cell r="BB290">
            <v>2.5625999999999999E-2</v>
          </cell>
          <cell r="BD290">
            <v>166.86541379310347</v>
          </cell>
          <cell r="BE290">
            <v>146.99780445616037</v>
          </cell>
          <cell r="BF290">
            <v>344.65793999999994</v>
          </cell>
          <cell r="BI290">
            <v>0</v>
          </cell>
          <cell r="BJ290">
            <v>553.70500000000004</v>
          </cell>
          <cell r="BK290">
            <v>185.64477444077139</v>
          </cell>
          <cell r="BM290">
            <v>0</v>
          </cell>
          <cell r="BO290">
            <v>214.08183798457301</v>
          </cell>
          <cell r="BQ290">
            <v>279.95600000000002</v>
          </cell>
          <cell r="BR290">
            <v>282.99900000000002</v>
          </cell>
          <cell r="BS290">
            <v>216.0209856280992</v>
          </cell>
          <cell r="BT290">
            <v>418.87399999999997</v>
          </cell>
          <cell r="BX290">
            <v>208.43606391184574</v>
          </cell>
          <cell r="BY290">
            <v>200.21401389531681</v>
          </cell>
          <cell r="BZ290">
            <v>185.81597766942153</v>
          </cell>
          <cell r="CC290">
            <v>223.19949769696973</v>
          </cell>
          <cell r="CO290">
            <v>218.05936661570252</v>
          </cell>
          <cell r="CP290">
            <v>639.58698288171502</v>
          </cell>
          <cell r="CQ290">
            <v>238.56510288171512</v>
          </cell>
          <cell r="CR290">
            <v>396.30385873610481</v>
          </cell>
          <cell r="CS290">
            <v>0</v>
          </cell>
          <cell r="CT290">
            <v>1.8</v>
          </cell>
        </row>
        <row r="291">
          <cell r="C291">
            <v>1.8480000000000001</v>
          </cell>
          <cell r="J291">
            <v>0.79088889857731837</v>
          </cell>
          <cell r="T291">
            <v>2</v>
          </cell>
          <cell r="U291">
            <v>196.31499999999997</v>
          </cell>
          <cell r="X291">
            <v>87</v>
          </cell>
          <cell r="Y291">
            <v>206.03700000000001</v>
          </cell>
          <cell r="AB291">
            <v>92</v>
          </cell>
          <cell r="AC291">
            <v>9</v>
          </cell>
          <cell r="AH291">
            <v>188.86</v>
          </cell>
          <cell r="AM291">
            <v>265.72217827974566</v>
          </cell>
          <cell r="AN291">
            <v>1.8</v>
          </cell>
          <cell r="AO291">
            <v>176.85158016466158</v>
          </cell>
          <cell r="AQ291">
            <v>131.11731818181835</v>
          </cell>
          <cell r="AR291">
            <v>170.40893230332881</v>
          </cell>
          <cell r="AU291">
            <v>171.74667231818188</v>
          </cell>
          <cell r="AY291">
            <v>5.4904447644107455</v>
          </cell>
          <cell r="AZ291">
            <v>1.0537020306639609E-2</v>
          </cell>
          <cell r="BA291">
            <v>1.7947500306639608E-2</v>
          </cell>
          <cell r="BB291">
            <v>2.5783714285714285E-2</v>
          </cell>
          <cell r="BD291">
            <v>168.76593103448275</v>
          </cell>
          <cell r="BE291">
            <v>161.82151991729197</v>
          </cell>
          <cell r="BF291">
            <v>238.84025999999994</v>
          </cell>
          <cell r="BI291">
            <v>0</v>
          </cell>
          <cell r="BJ291">
            <v>344.19499999999999</v>
          </cell>
          <cell r="BK291">
            <v>187.11467329439856</v>
          </cell>
          <cell r="BM291">
            <v>0</v>
          </cell>
          <cell r="BO291">
            <v>211.85210259202947</v>
          </cell>
          <cell r="BQ291">
            <v>273.87</v>
          </cell>
          <cell r="BR291">
            <v>266.26249999999999</v>
          </cell>
          <cell r="BS291">
            <v>213.63730732451796</v>
          </cell>
          <cell r="BT291">
            <v>440.91999999999996</v>
          </cell>
          <cell r="BX291">
            <v>217.08396635445362</v>
          </cell>
          <cell r="BY291">
            <v>201.69428017924702</v>
          </cell>
          <cell r="BZ291">
            <v>183.40487729586783</v>
          </cell>
          <cell r="CC291">
            <v>219.87466847676771</v>
          </cell>
          <cell r="CO291">
            <v>215.25648262644631</v>
          </cell>
          <cell r="CP291">
            <v>384.26025819231216</v>
          </cell>
          <cell r="CQ291">
            <v>196.7539181923122</v>
          </cell>
          <cell r="CR291">
            <v>418.32973294994127</v>
          </cell>
          <cell r="CS291">
            <v>0</v>
          </cell>
          <cell r="CT291">
            <v>1.8</v>
          </cell>
        </row>
        <row r="292">
          <cell r="C292">
            <v>1.8580000000000001</v>
          </cell>
          <cell r="J292">
            <v>0.79088889857731837</v>
          </cell>
          <cell r="T292">
            <v>2</v>
          </cell>
          <cell r="U292">
            <v>188.505</v>
          </cell>
          <cell r="X292">
            <v>87</v>
          </cell>
          <cell r="Y292">
            <v>197.262</v>
          </cell>
          <cell r="AB292">
            <v>92</v>
          </cell>
          <cell r="AC292">
            <v>9</v>
          </cell>
          <cell r="AH292">
            <v>178.56499999999997</v>
          </cell>
          <cell r="AM292">
            <v>258.92601823993419</v>
          </cell>
          <cell r="AN292">
            <v>1.8</v>
          </cell>
          <cell r="AO292">
            <v>171.24614832038409</v>
          </cell>
          <cell r="AQ292">
            <v>132.21500000000017</v>
          </cell>
          <cell r="AR292">
            <v>170.11999569942924</v>
          </cell>
          <cell r="AU292">
            <v>175.33348307142859</v>
          </cell>
          <cell r="AY292">
            <v>5.370021824863759</v>
          </cell>
          <cell r="AZ292">
            <v>1.0486427901039611E-2</v>
          </cell>
          <cell r="BA292">
            <v>1.7896907901039611E-2</v>
          </cell>
          <cell r="BB292">
            <v>2.5480285714285712E-2</v>
          </cell>
          <cell r="BD292">
            <v>163.44448275862069</v>
          </cell>
          <cell r="BE292">
            <v>157.6431249007646</v>
          </cell>
          <cell r="BF292">
            <v>180.92821999999995</v>
          </cell>
          <cell r="BI292">
            <v>0</v>
          </cell>
          <cell r="BJ292">
            <v>284.33499999999998</v>
          </cell>
          <cell r="BK292">
            <v>178.42077294968738</v>
          </cell>
          <cell r="BM292">
            <v>0</v>
          </cell>
          <cell r="BO292">
            <v>201.02496294530067</v>
          </cell>
          <cell r="BQ292">
            <v>249.52600000000001</v>
          </cell>
          <cell r="BR292">
            <v>241.91850000000002</v>
          </cell>
          <cell r="BS292">
            <v>202.63042096854261</v>
          </cell>
          <cell r="BT292">
            <v>440.91999999999996</v>
          </cell>
          <cell r="BX292">
            <v>209.786666974507</v>
          </cell>
          <cell r="BY292">
            <v>192.27603220048098</v>
          </cell>
          <cell r="BZ292">
            <v>172.37173933852816</v>
          </cell>
          <cell r="CC292">
            <v>208.34735651216934</v>
          </cell>
          <cell r="CO292">
            <v>204.07708611341994</v>
          </cell>
          <cell r="CP292">
            <v>258.41140569257647</v>
          </cell>
          <cell r="CQ292">
            <v>194.05382569257654</v>
          </cell>
          <cell r="CR292">
            <v>418.39011030843187</v>
          </cell>
          <cell r="CS292">
            <v>0</v>
          </cell>
          <cell r="CT292">
            <v>1.8</v>
          </cell>
        </row>
        <row r="293">
          <cell r="C293">
            <v>1.82</v>
          </cell>
          <cell r="J293">
            <v>0.79088889857731837</v>
          </cell>
          <cell r="T293">
            <v>2</v>
          </cell>
          <cell r="U293">
            <v>176.07999999999998</v>
          </cell>
          <cell r="X293">
            <v>87</v>
          </cell>
          <cell r="Y293">
            <v>184.977</v>
          </cell>
          <cell r="AB293">
            <v>92</v>
          </cell>
          <cell r="AC293">
            <v>10</v>
          </cell>
          <cell r="AH293">
            <v>167.56</v>
          </cell>
          <cell r="AM293">
            <v>248.5589944503914</v>
          </cell>
          <cell r="AN293">
            <v>1.8</v>
          </cell>
          <cell r="AO293">
            <v>161.95099065285646</v>
          </cell>
          <cell r="AQ293">
            <v>130.32399999999987</v>
          </cell>
          <cell r="AR293">
            <v>168.61164868246166</v>
          </cell>
          <cell r="AU293">
            <v>173.52901553571428</v>
          </cell>
          <cell r="AY293">
            <v>5.1863258153853078</v>
          </cell>
          <cell r="AZ293">
            <v>1.0409253045039609E-2</v>
          </cell>
          <cell r="BA293">
            <v>1.7819733045039608E-2</v>
          </cell>
          <cell r="BB293">
            <v>2.5017428571428572E-2</v>
          </cell>
          <cell r="BD293">
            <v>154.322</v>
          </cell>
          <cell r="BE293">
            <v>145.12880045963468</v>
          </cell>
          <cell r="BF293">
            <v>174.36151999999998</v>
          </cell>
          <cell r="BI293">
            <v>0</v>
          </cell>
          <cell r="BJ293">
            <v>275.35599999999999</v>
          </cell>
          <cell r="BK293">
            <v>167.89480022110951</v>
          </cell>
          <cell r="BM293">
            <v>0</v>
          </cell>
          <cell r="BO293">
            <v>190.02255162262148</v>
          </cell>
          <cell r="BQ293">
            <v>237.35400000000001</v>
          </cell>
          <cell r="BR293">
            <v>231.268</v>
          </cell>
          <cell r="BS293">
            <v>191.42058156190478</v>
          </cell>
          <cell r="BT293">
            <v>440.91999999999996</v>
          </cell>
          <cell r="BX293">
            <v>198.73178486008842</v>
          </cell>
          <cell r="BY293">
            <v>180.89882273578792</v>
          </cell>
          <cell r="BZ293">
            <v>161.13055915405008</v>
          </cell>
          <cell r="CC293">
            <v>197.0720346611684</v>
          </cell>
          <cell r="CO293">
            <v>192.90961054285714</v>
          </cell>
          <cell r="CP293">
            <v>258.83267815060685</v>
          </cell>
          <cell r="CQ293">
            <v>185.54631815060691</v>
          </cell>
          <cell r="CR293">
            <v>418.53099081157649</v>
          </cell>
          <cell r="CS293">
            <v>0</v>
          </cell>
          <cell r="CT293">
            <v>1.8</v>
          </cell>
        </row>
        <row r="294">
          <cell r="C294">
            <v>1.8</v>
          </cell>
          <cell r="J294">
            <v>0.79088889857731837</v>
          </cell>
          <cell r="T294">
            <v>2</v>
          </cell>
          <cell r="U294">
            <v>181.405</v>
          </cell>
          <cell r="X294">
            <v>87</v>
          </cell>
          <cell r="Y294">
            <v>194.45399999999998</v>
          </cell>
          <cell r="AB294">
            <v>92</v>
          </cell>
          <cell r="AC294">
            <v>11.5</v>
          </cell>
          <cell r="AH294">
            <v>173.595</v>
          </cell>
          <cell r="AM294">
            <v>249.34612033070852</v>
          </cell>
          <cell r="AN294">
            <v>1.8</v>
          </cell>
          <cell r="AO294">
            <v>167.22905915045652</v>
          </cell>
          <cell r="AQ294">
            <v>137.42018181818162</v>
          </cell>
          <cell r="AR294">
            <v>178.79054243170606</v>
          </cell>
          <cell r="AU294">
            <v>177.76336172727264</v>
          </cell>
          <cell r="AY294">
            <v>5.2002731049938564</v>
          </cell>
          <cell r="AZ294">
            <v>1.0415112617439609E-2</v>
          </cell>
          <cell r="BA294">
            <v>1.7825592617439608E-2</v>
          </cell>
          <cell r="BB294">
            <v>2.5052571428571424E-2</v>
          </cell>
          <cell r="BD294">
            <v>159.64344827586208</v>
          </cell>
          <cell r="BE294">
            <v>134.80519217021282</v>
          </cell>
          <cell r="BF294">
            <v>177.17581999999999</v>
          </cell>
          <cell r="BI294">
            <v>0</v>
          </cell>
          <cell r="BJ294">
            <v>269.36999999999995</v>
          </cell>
          <cell r="BK294">
            <v>179.31266026131533</v>
          </cell>
          <cell r="BM294">
            <v>0</v>
          </cell>
          <cell r="BO294">
            <v>208.63987960197295</v>
          </cell>
          <cell r="BQ294">
            <v>228.22500000000002</v>
          </cell>
          <cell r="BR294">
            <v>223.66049999999996</v>
          </cell>
          <cell r="BS294">
            <v>210.13660045725342</v>
          </cell>
          <cell r="BT294">
            <v>385.80500000000001</v>
          </cell>
          <cell r="BX294">
            <v>206.70128348162476</v>
          </cell>
          <cell r="BY294">
            <v>193.2615767121857</v>
          </cell>
          <cell r="BZ294">
            <v>179.85210480696324</v>
          </cell>
          <cell r="CC294">
            <v>217.70747576634429</v>
          </cell>
          <cell r="CO294">
            <v>212.41132650909091</v>
          </cell>
          <cell r="CP294">
            <v>258.80069264916381</v>
          </cell>
          <cell r="CQ294">
            <v>187.00246264916385</v>
          </cell>
          <cell r="CR294">
            <v>363.395865025413</v>
          </cell>
          <cell r="CS294">
            <v>0</v>
          </cell>
          <cell r="CT294">
            <v>1.8</v>
          </cell>
        </row>
        <row r="295">
          <cell r="C295">
            <v>1.68</v>
          </cell>
          <cell r="J295">
            <v>0.79088889857731837</v>
          </cell>
          <cell r="T295">
            <v>2</v>
          </cell>
          <cell r="U295">
            <v>176.07999999999998</v>
          </cell>
          <cell r="X295">
            <v>87</v>
          </cell>
          <cell r="Y295">
            <v>188.83799999999997</v>
          </cell>
          <cell r="AB295">
            <v>92</v>
          </cell>
          <cell r="AC295">
            <v>13.5</v>
          </cell>
          <cell r="AH295">
            <v>167.91499999999999</v>
          </cell>
          <cell r="AM295">
            <v>256.54544240677996</v>
          </cell>
          <cell r="AN295">
            <v>1.8</v>
          </cell>
          <cell r="AO295">
            <v>165.00784513884949</v>
          </cell>
          <cell r="AQ295">
            <v>131.77610526315803</v>
          </cell>
          <cell r="AR295">
            <v>171.9813299412323</v>
          </cell>
          <cell r="AU295">
            <v>165.93674583552635</v>
          </cell>
          <cell r="AY295">
            <v>5.3278397782427813</v>
          </cell>
          <cell r="AZ295">
            <v>1.0468706267439608E-2</v>
          </cell>
          <cell r="BA295">
            <v>1.787918626743961E-2</v>
          </cell>
          <cell r="BB295">
            <v>2.5374000000000001E-2</v>
          </cell>
          <cell r="BD295">
            <v>157.74293103448278</v>
          </cell>
          <cell r="BE295">
            <v>133.48559853551134</v>
          </cell>
          <cell r="BF295">
            <v>174.36151999999998</v>
          </cell>
          <cell r="BI295">
            <v>0</v>
          </cell>
          <cell r="BJ295">
            <v>269.36999999999995</v>
          </cell>
          <cell r="BK295">
            <v>176.8136058059649</v>
          </cell>
          <cell r="BM295">
            <v>0</v>
          </cell>
          <cell r="BO295">
            <v>205.59898605522795</v>
          </cell>
          <cell r="BQ295">
            <v>237.35400000000001</v>
          </cell>
          <cell r="BR295">
            <v>232.7895</v>
          </cell>
          <cell r="BS295">
            <v>207.13121869052623</v>
          </cell>
          <cell r="BT295">
            <v>385.80500000000001</v>
          </cell>
          <cell r="BX295">
            <v>202.87534891228071</v>
          </cell>
          <cell r="BY295">
            <v>190.58811484701749</v>
          </cell>
          <cell r="BZ295">
            <v>176.85554196631568</v>
          </cell>
          <cell r="CC295">
            <v>214.5403883733332</v>
          </cell>
          <cell r="CO295">
            <v>209.34593357684201</v>
          </cell>
          <cell r="CP295">
            <v>258.50814233108719</v>
          </cell>
          <cell r="CQ295">
            <v>185.22178233108721</v>
          </cell>
          <cell r="CR295">
            <v>363.25498452226833</v>
          </cell>
          <cell r="CS295">
            <v>0</v>
          </cell>
          <cell r="CT295">
            <v>1.8</v>
          </cell>
        </row>
        <row r="296">
          <cell r="C296">
            <v>1.63</v>
          </cell>
          <cell r="J296">
            <v>0.79088889857731837</v>
          </cell>
          <cell r="T296">
            <v>2</v>
          </cell>
          <cell r="U296">
            <v>154.07</v>
          </cell>
          <cell r="X296">
            <v>87</v>
          </cell>
          <cell r="Y296">
            <v>166.374</v>
          </cell>
          <cell r="AB296">
            <v>92</v>
          </cell>
          <cell r="AC296">
            <v>13.5</v>
          </cell>
          <cell r="AH296">
            <v>141.64499999999998</v>
          </cell>
          <cell r="AM296">
            <v>260.42347723175709</v>
          </cell>
          <cell r="AN296">
            <v>1.8</v>
          </cell>
          <cell r="AO296">
            <v>143.49638400331392</v>
          </cell>
          <cell r="AQ296">
            <v>123.66040909090917</v>
          </cell>
          <cell r="AR296">
            <v>147.1409655359011</v>
          </cell>
          <cell r="AU296">
            <v>143.71607567045473</v>
          </cell>
          <cell r="AY296">
            <v>5.3965556928995362</v>
          </cell>
          <cell r="AZ296">
            <v>1.0497575380239607E-2</v>
          </cell>
          <cell r="BA296">
            <v>1.790805538023961E-2</v>
          </cell>
          <cell r="BB296">
            <v>2.5547142857142855E-2</v>
          </cell>
          <cell r="BD296">
            <v>152.04137931034484</v>
          </cell>
          <cell r="BE296">
            <v>112.45478003761752</v>
          </cell>
          <cell r="BF296">
            <v>162.72907999999998</v>
          </cell>
          <cell r="BI296">
            <v>0</v>
          </cell>
          <cell r="BJ296">
            <v>266.37700000000001</v>
          </cell>
          <cell r="BK296">
            <v>156.79797783181817</v>
          </cell>
          <cell r="BM296">
            <v>0</v>
          </cell>
          <cell r="BO296">
            <v>184.02248434818176</v>
          </cell>
          <cell r="BQ296">
            <v>226.70350000000002</v>
          </cell>
          <cell r="BR296">
            <v>226.70350000000002</v>
          </cell>
          <cell r="BS296">
            <v>185.44711459999996</v>
          </cell>
          <cell r="BT296">
            <v>385.80500000000001</v>
          </cell>
          <cell r="BX296">
            <v>177.02318000000002</v>
          </cell>
          <cell r="BY296">
            <v>169.05580102727268</v>
          </cell>
          <cell r="BZ296">
            <v>155.1663083454545</v>
          </cell>
          <cell r="CC296">
            <v>192.45189170909086</v>
          </cell>
          <cell r="CO296">
            <v>187.60103929999997</v>
          </cell>
          <cell r="CP296">
            <v>258.35055522641653</v>
          </cell>
          <cell r="CQ296">
            <v>176.13541522641663</v>
          </cell>
          <cell r="CR296">
            <v>363.13422980528719</v>
          </cell>
          <cell r="CS296">
            <v>0</v>
          </cell>
          <cell r="CT296">
            <v>1.8</v>
          </cell>
        </row>
        <row r="297">
          <cell r="C297">
            <v>1.65</v>
          </cell>
          <cell r="J297">
            <v>0.81882526359899832</v>
          </cell>
          <cell r="T297">
            <v>2</v>
          </cell>
          <cell r="U297">
            <v>154.42499999999998</v>
          </cell>
          <cell r="X297">
            <v>87</v>
          </cell>
          <cell r="Y297">
            <v>165.321</v>
          </cell>
          <cell r="AB297">
            <v>92</v>
          </cell>
          <cell r="AC297">
            <v>13.5</v>
          </cell>
          <cell r="AH297">
            <v>146.97</v>
          </cell>
          <cell r="AM297">
            <v>292.00450340545706</v>
          </cell>
          <cell r="AN297">
            <v>1.8</v>
          </cell>
          <cell r="AO297">
            <v>147.52878126240572</v>
          </cell>
          <cell r="AQ297">
            <v>125.61044999999997</v>
          </cell>
          <cell r="AR297">
            <v>157.64111761083743</v>
          </cell>
          <cell r="AU297">
            <v>151.32251143125004</v>
          </cell>
          <cell r="AY297">
            <v>6.0171640346327893</v>
          </cell>
          <cell r="AZ297">
            <v>1.1415353298337408E-2</v>
          </cell>
          <cell r="BA297">
            <v>1.882583329833741E-2</v>
          </cell>
          <cell r="BB297">
            <v>2.6957142857142857E-2</v>
          </cell>
          <cell r="BD297">
            <v>142.15868965517242</v>
          </cell>
          <cell r="BE297">
            <v>117.47385947586204</v>
          </cell>
          <cell r="BF297">
            <v>156.66269999999997</v>
          </cell>
          <cell r="BI297">
            <v>0</v>
          </cell>
          <cell r="BJ297">
            <v>261.88749999999999</v>
          </cell>
          <cell r="BK297">
            <v>153.63149811000002</v>
          </cell>
          <cell r="BM297">
            <v>0</v>
          </cell>
          <cell r="BO297">
            <v>178.176920862</v>
          </cell>
          <cell r="BQ297">
            <v>213.01000000000002</v>
          </cell>
          <cell r="BR297">
            <v>220.61750000000001</v>
          </cell>
          <cell r="BS297">
            <v>179.40274284000003</v>
          </cell>
          <cell r="BT297">
            <v>385.80500000000001</v>
          </cell>
          <cell r="BX297">
            <v>178.733172</v>
          </cell>
          <cell r="BY297">
            <v>165.55516481999999</v>
          </cell>
          <cell r="BZ297">
            <v>149.08860252000002</v>
          </cell>
          <cell r="CC297">
            <v>185.75275632000003</v>
          </cell>
          <cell r="CO297">
            <v>181.29403422000004</v>
          </cell>
          <cell r="CP297">
            <v>241.94234090084007</v>
          </cell>
          <cell r="CQ297">
            <v>181.83355090084012</v>
          </cell>
          <cell r="CR297">
            <v>361.92511041118968</v>
          </cell>
          <cell r="CS297">
            <v>0</v>
          </cell>
          <cell r="CT297">
            <v>1.8</v>
          </cell>
        </row>
        <row r="298">
          <cell r="C298">
            <v>1.7</v>
          </cell>
          <cell r="J298">
            <v>0.81882526359899832</v>
          </cell>
          <cell r="T298">
            <v>2</v>
          </cell>
          <cell r="U298">
            <v>159.39499999999998</v>
          </cell>
          <cell r="X298">
            <v>87</v>
          </cell>
          <cell r="Y298">
            <v>170.93700000000001</v>
          </cell>
          <cell r="AB298">
            <v>92</v>
          </cell>
          <cell r="AC298">
            <v>13.5</v>
          </cell>
          <cell r="AH298">
            <v>153.36000000000001</v>
          </cell>
          <cell r="AM298">
            <v>279.37209293597709</v>
          </cell>
          <cell r="AN298">
            <v>1.8</v>
          </cell>
          <cell r="AO298">
            <v>150.40454450934797</v>
          </cell>
          <cell r="AQ298">
            <v>123.13664999999999</v>
          </cell>
          <cell r="AR298">
            <v>153.79483271756976</v>
          </cell>
          <cell r="AU298">
            <v>150.32216486250002</v>
          </cell>
          <cell r="AY298">
            <v>5.794336485937138</v>
          </cell>
          <cell r="AZ298">
            <v>1.1321314307137408E-2</v>
          </cell>
          <cell r="BA298">
            <v>1.8731794307137409E-2</v>
          </cell>
          <cell r="BB298">
            <v>2.6393142857142855E-2</v>
          </cell>
          <cell r="BD298">
            <v>148.24034482758623</v>
          </cell>
          <cell r="BE298">
            <v>121.09197128582367</v>
          </cell>
          <cell r="BF298">
            <v>159.28937999999997</v>
          </cell>
          <cell r="BI298">
            <v>0</v>
          </cell>
          <cell r="BJ298">
            <v>332.22299999999996</v>
          </cell>
          <cell r="BK298">
            <v>160.33540574111115</v>
          </cell>
          <cell r="BM298">
            <v>0</v>
          </cell>
          <cell r="BO298">
            <v>186.43718562377782</v>
          </cell>
          <cell r="BQ298">
            <v>231.268</v>
          </cell>
          <cell r="BR298">
            <v>263.21949999999998</v>
          </cell>
          <cell r="BS298">
            <v>187.85465505333337</v>
          </cell>
          <cell r="BT298">
            <v>385.80500000000001</v>
          </cell>
          <cell r="BX298">
            <v>183.43552044444445</v>
          </cell>
          <cell r="BY298">
            <v>172.83681750444447</v>
          </cell>
          <cell r="BZ298">
            <v>157.57080716000004</v>
          </cell>
          <cell r="CC298">
            <v>194.56298700444449</v>
          </cell>
          <cell r="CO298">
            <v>189.85674326000006</v>
          </cell>
          <cell r="CP298">
            <v>242.45341510139212</v>
          </cell>
          <cell r="CQ298">
            <v>210.61909510139219</v>
          </cell>
          <cell r="CR298">
            <v>362.10624248666136</v>
          </cell>
          <cell r="CS298">
            <v>0</v>
          </cell>
          <cell r="CT298">
            <v>1.8</v>
          </cell>
        </row>
        <row r="299">
          <cell r="C299">
            <v>1.68</v>
          </cell>
          <cell r="J299">
            <v>0.81882526359899832</v>
          </cell>
          <cell r="T299">
            <v>2</v>
          </cell>
          <cell r="U299">
            <v>162.23500000000001</v>
          </cell>
          <cell r="X299">
            <v>87</v>
          </cell>
          <cell r="Y299">
            <v>175.14899999999997</v>
          </cell>
          <cell r="AB299">
            <v>92</v>
          </cell>
          <cell r="AC299">
            <v>11.5</v>
          </cell>
          <cell r="AH299">
            <v>153.71499999999997</v>
          </cell>
          <cell r="AM299">
            <v>263.93674640487995</v>
          </cell>
          <cell r="AN299">
            <v>1.8</v>
          </cell>
          <cell r="AO299">
            <v>150.68091202513074</v>
          </cell>
          <cell r="AQ299">
            <v>126.86008695652166</v>
          </cell>
          <cell r="AR299">
            <v>151.49050474762609</v>
          </cell>
          <cell r="AU299">
            <v>150.56752451086953</v>
          </cell>
          <cell r="AY299">
            <v>5.5220669583515702</v>
          </cell>
          <cell r="AZ299">
            <v>1.1206409521537408E-2</v>
          </cell>
          <cell r="BA299">
            <v>1.8616889521537408E-2</v>
          </cell>
          <cell r="BB299">
            <v>2.5703999999999998E-2</v>
          </cell>
          <cell r="BD299">
            <v>148.24034482758623</v>
          </cell>
          <cell r="BE299">
            <v>115.98282947258294</v>
          </cell>
          <cell r="BF299">
            <v>182.67934000000002</v>
          </cell>
          <cell r="BI299">
            <v>0</v>
          </cell>
          <cell r="BJ299">
            <v>338.20899999999995</v>
          </cell>
          <cell r="BK299">
            <v>163.01426939796488</v>
          </cell>
          <cell r="BM299">
            <v>0</v>
          </cell>
          <cell r="BO299">
            <v>191.58847781520811</v>
          </cell>
          <cell r="BQ299">
            <v>270.827</v>
          </cell>
          <cell r="BR299">
            <v>282.99900000000002</v>
          </cell>
          <cell r="BS299">
            <v>193.0882351052729</v>
          </cell>
          <cell r="BT299">
            <v>385.80500000000001</v>
          </cell>
          <cell r="BX299">
            <v>183.42627522664202</v>
          </cell>
          <cell r="BY299">
            <v>175.76793842590192</v>
          </cell>
          <cell r="BZ299">
            <v>162.81626867567064</v>
          </cell>
          <cell r="CC299">
            <v>200.43695740092505</v>
          </cell>
          <cell r="CO299">
            <v>195.35602074782605</v>
          </cell>
          <cell r="CP299">
            <v>294.40783874461982</v>
          </cell>
          <cell r="CQ299">
            <v>208.26730874461987</v>
          </cell>
          <cell r="CR299">
            <v>362.34775192062364</v>
          </cell>
          <cell r="CS299">
            <v>0</v>
          </cell>
          <cell r="CT299">
            <v>1.8</v>
          </cell>
        </row>
        <row r="300">
          <cell r="C300">
            <v>1.67</v>
          </cell>
          <cell r="J300">
            <v>0.81882526359899832</v>
          </cell>
          <cell r="T300">
            <v>2</v>
          </cell>
          <cell r="U300">
            <v>181.405</v>
          </cell>
          <cell r="X300">
            <v>87</v>
          </cell>
          <cell r="Y300">
            <v>196.20899999999997</v>
          </cell>
          <cell r="AB300">
            <v>92</v>
          </cell>
          <cell r="AC300">
            <v>10</v>
          </cell>
          <cell r="AH300">
            <v>179.27499999999998</v>
          </cell>
          <cell r="AM300">
            <v>252.30264192994855</v>
          </cell>
          <cell r="AN300">
            <v>1.8</v>
          </cell>
          <cell r="AO300">
            <v>163.77908845157751</v>
          </cell>
          <cell r="AQ300">
            <v>127.20539999999998</v>
          </cell>
          <cell r="AR300">
            <v>147.88399784482758</v>
          </cell>
          <cell r="AU300">
            <v>152.84956618125</v>
          </cell>
          <cell r="AY300">
            <v>5.3168488815893138</v>
          </cell>
          <cell r="AZ300">
            <v>1.111980218313741E-2</v>
          </cell>
          <cell r="BA300">
            <v>1.853028218313741E-2</v>
          </cell>
          <cell r="BB300">
            <v>2.5184571428571431E-2</v>
          </cell>
          <cell r="BD300">
            <v>159.64344827586208</v>
          </cell>
          <cell r="BE300">
            <v>126.87319978972631</v>
          </cell>
          <cell r="BF300">
            <v>202.19181999999998</v>
          </cell>
          <cell r="BI300">
            <v>0</v>
          </cell>
          <cell r="BJ300">
            <v>314.26499999999999</v>
          </cell>
          <cell r="BK300">
            <v>182.75842406391754</v>
          </cell>
          <cell r="BM300">
            <v>0</v>
          </cell>
          <cell r="BO300">
            <v>215.80675032412367</v>
          </cell>
          <cell r="BQ300">
            <v>270.827</v>
          </cell>
          <cell r="BR300">
            <v>266.26249999999999</v>
          </cell>
          <cell r="BS300">
            <v>217.77092565000001</v>
          </cell>
          <cell r="BT300">
            <v>462.96600000000001</v>
          </cell>
          <cell r="BX300">
            <v>199.28500494845363</v>
          </cell>
          <cell r="BY300">
            <v>197.1745793237113</v>
          </cell>
          <cell r="BZ300">
            <v>187.56942050412368</v>
          </cell>
          <cell r="CC300">
            <v>226.18136196288657</v>
          </cell>
          <cell r="CO300">
            <v>220.37364532499996</v>
          </cell>
          <cell r="CP300">
            <v>316.87707410257514</v>
          </cell>
          <cell r="CQ300">
            <v>208.7379941025751</v>
          </cell>
          <cell r="CR300">
            <v>439.75026135458592</v>
          </cell>
          <cell r="CS300">
            <v>0</v>
          </cell>
          <cell r="CT300">
            <v>1.8</v>
          </cell>
        </row>
        <row r="301">
          <cell r="C301">
            <v>1.69</v>
          </cell>
          <cell r="J301">
            <v>0.81882526359899832</v>
          </cell>
          <cell r="T301">
            <v>2</v>
          </cell>
          <cell r="U301">
            <v>180.69499999999999</v>
          </cell>
          <cell r="X301">
            <v>87</v>
          </cell>
          <cell r="Y301">
            <v>202.87799999999999</v>
          </cell>
          <cell r="AB301">
            <v>92</v>
          </cell>
          <cell r="AC301">
            <v>9</v>
          </cell>
          <cell r="AH301">
            <v>176.79</v>
          </cell>
          <cell r="AM301">
            <v>245.62167104335427</v>
          </cell>
          <cell r="AN301">
            <v>1.8</v>
          </cell>
          <cell r="AO301">
            <v>162.42466346674365</v>
          </cell>
          <cell r="AQ301">
            <v>127.81300000000016</v>
          </cell>
          <cell r="AR301">
            <v>150.64615831964986</v>
          </cell>
          <cell r="AU301">
            <v>154.57704600000017</v>
          </cell>
          <cell r="AY301">
            <v>5.1990008771119776</v>
          </cell>
          <cell r="AZ301">
            <v>1.1070067275937408E-2</v>
          </cell>
          <cell r="BA301">
            <v>1.8480547275937408E-2</v>
          </cell>
          <cell r="BB301">
            <v>2.4886285714285715E-2</v>
          </cell>
          <cell r="BD301">
            <v>161.54396551724139</v>
          </cell>
          <cell r="BE301">
            <v>92.644236246836186</v>
          </cell>
          <cell r="BF301">
            <v>195.56257999999997</v>
          </cell>
          <cell r="BI301">
            <v>0</v>
          </cell>
          <cell r="BJ301">
            <v>311.27199999999999</v>
          </cell>
          <cell r="BK301">
            <v>189.80263281750842</v>
          </cell>
          <cell r="BM301">
            <v>0</v>
          </cell>
          <cell r="BO301">
            <v>235.15916466316494</v>
          </cell>
          <cell r="BQ301">
            <v>264.74100000000004</v>
          </cell>
          <cell r="BR301">
            <v>266.26249999999999</v>
          </cell>
          <cell r="BS301">
            <v>237.21180276161616</v>
          </cell>
          <cell r="BT301">
            <v>462.96600000000001</v>
          </cell>
          <cell r="BX301">
            <v>196.11144942760947</v>
          </cell>
          <cell r="BY301">
            <v>204.89393277306394</v>
          </cell>
          <cell r="BZ301">
            <v>207.01338304242421</v>
          </cell>
          <cell r="CC301">
            <v>248.91885131851845</v>
          </cell>
          <cell r="CO301">
            <v>241.23980114848482</v>
          </cell>
          <cell r="CP301">
            <v>302.48166866456921</v>
          </cell>
          <cell r="CQ301">
            <v>226.8658486645692</v>
          </cell>
          <cell r="CR301">
            <v>439.89114185773053</v>
          </cell>
          <cell r="CS301">
            <v>0</v>
          </cell>
          <cell r="CT301">
            <v>1.8</v>
          </cell>
        </row>
        <row r="302">
          <cell r="C302">
            <v>1.76</v>
          </cell>
          <cell r="J302">
            <v>0.81882526359899832</v>
          </cell>
          <cell r="T302">
            <v>2</v>
          </cell>
          <cell r="U302">
            <v>175.72499999999999</v>
          </cell>
          <cell r="X302">
            <v>87</v>
          </cell>
          <cell r="Y302">
            <v>205.68599999999998</v>
          </cell>
          <cell r="AB302">
            <v>92</v>
          </cell>
          <cell r="AC302">
            <v>9</v>
          </cell>
          <cell r="AH302">
            <v>171.46499999999997</v>
          </cell>
          <cell r="AM302">
            <v>247.54149026363996</v>
          </cell>
          <cell r="AN302">
            <v>1.8</v>
          </cell>
          <cell r="AO302">
            <v>150.40239633332129</v>
          </cell>
          <cell r="AQ302">
            <v>117.32795454545457</v>
          </cell>
          <cell r="AR302">
            <v>139.83919474921635</v>
          </cell>
          <cell r="AU302">
            <v>144.77963604545457</v>
          </cell>
          <cell r="AY302">
            <v>5.2328652462146596</v>
          </cell>
          <cell r="AZ302">
            <v>1.1084358915937408E-2</v>
          </cell>
          <cell r="BA302">
            <v>1.8494838915937409E-2</v>
          </cell>
          <cell r="BB302">
            <v>2.4972000000000001E-2</v>
          </cell>
          <cell r="BD302">
            <v>148.24034482758623</v>
          </cell>
          <cell r="BE302">
            <v>54.499671853867895</v>
          </cell>
          <cell r="BF302">
            <v>192.9359</v>
          </cell>
          <cell r="BI302">
            <v>0</v>
          </cell>
          <cell r="BJ302">
            <v>317.25800000000004</v>
          </cell>
          <cell r="BK302">
            <v>195.93354806923782</v>
          </cell>
          <cell r="BM302">
            <v>0</v>
          </cell>
          <cell r="BO302">
            <v>254.42982713524327</v>
          </cell>
          <cell r="BQ302">
            <v>264.74100000000004</v>
          </cell>
          <cell r="BR302">
            <v>273.87</v>
          </cell>
          <cell r="BS302">
            <v>256.72542699366386</v>
          </cell>
          <cell r="BT302">
            <v>462.96600000000001</v>
          </cell>
          <cell r="BX302">
            <v>187.85530637281914</v>
          </cell>
          <cell r="BY302">
            <v>211.70062618438928</v>
          </cell>
          <cell r="BZ302">
            <v>226.55924043140487</v>
          </cell>
          <cell r="CC302">
            <v>271.89685152323227</v>
          </cell>
          <cell r="CO302">
            <v>262.24979816900816</v>
          </cell>
          <cell r="CP302">
            <v>302.40399781342148</v>
          </cell>
          <cell r="CQ302">
            <v>235.71695781342149</v>
          </cell>
          <cell r="CR302">
            <v>439.87101607156706</v>
          </cell>
          <cell r="CS302">
            <v>0</v>
          </cell>
          <cell r="CT302">
            <v>1.8</v>
          </cell>
        </row>
        <row r="303">
          <cell r="C303">
            <v>1.8440000000000001</v>
          </cell>
          <cell r="J303">
            <v>0.81882526359899832</v>
          </cell>
          <cell r="T303">
            <v>2</v>
          </cell>
          <cell r="U303">
            <v>195.60499999999999</v>
          </cell>
          <cell r="X303">
            <v>87</v>
          </cell>
          <cell r="Y303">
            <v>221.13</v>
          </cell>
          <cell r="AB303">
            <v>92</v>
          </cell>
          <cell r="AC303">
            <v>9</v>
          </cell>
          <cell r="AH303">
            <v>189.57</v>
          </cell>
          <cell r="AM303">
            <v>249.03894925546282</v>
          </cell>
          <cell r="AN303">
            <v>1.8</v>
          </cell>
          <cell r="AO303">
            <v>141.04708973704606</v>
          </cell>
          <cell r="AQ303">
            <v>101.94659999999999</v>
          </cell>
          <cell r="AR303">
            <v>116.37839952791461</v>
          </cell>
          <cell r="AU303">
            <v>121.09976859375001</v>
          </cell>
          <cell r="AY303">
            <v>5.2592794541147514</v>
          </cell>
          <cell r="AZ303">
            <v>1.1095506395137409E-2</v>
          </cell>
          <cell r="BA303">
            <v>1.8505986395137411E-2</v>
          </cell>
          <cell r="BB303">
            <v>2.503885714285714E-2</v>
          </cell>
          <cell r="BD303">
            <v>137.78749999999999</v>
          </cell>
          <cell r="BE303">
            <v>95.341092609021246</v>
          </cell>
          <cell r="BF303">
            <v>203.44261999999998</v>
          </cell>
          <cell r="BI303">
            <v>0</v>
          </cell>
          <cell r="BJ303">
            <v>317.25800000000004</v>
          </cell>
          <cell r="BK303">
            <v>211.03581628383839</v>
          </cell>
          <cell r="BM303">
            <v>0</v>
          </cell>
          <cell r="BO303">
            <v>263.9144797032323</v>
          </cell>
          <cell r="BQ303">
            <v>270.827</v>
          </cell>
          <cell r="BR303">
            <v>273.87</v>
          </cell>
          <cell r="BS303">
            <v>266.85494904696969</v>
          </cell>
          <cell r="BT303">
            <v>507.05799999999988</v>
          </cell>
          <cell r="BX303">
            <v>203.165338989899</v>
          </cell>
          <cell r="BY303">
            <v>228.0904475171717</v>
          </cell>
          <cell r="BZ303">
            <v>236.8035328454545</v>
          </cell>
          <cell r="CC303">
            <v>280.29536924444449</v>
          </cell>
          <cell r="CO303">
            <v>271.48461108409089</v>
          </cell>
          <cell r="CP303">
            <v>302.34341454952624</v>
          </cell>
          <cell r="CQ303">
            <v>244.58515454952624</v>
          </cell>
          <cell r="CR303">
            <v>483.94289028540339</v>
          </cell>
          <cell r="CS303">
            <v>0</v>
          </cell>
          <cell r="CT303">
            <v>1.8</v>
          </cell>
        </row>
        <row r="304">
          <cell r="C304">
            <v>1.89</v>
          </cell>
          <cell r="J304">
            <v>0.81882526359899832</v>
          </cell>
          <cell r="T304">
            <v>2</v>
          </cell>
          <cell r="U304">
            <v>169.33500000000001</v>
          </cell>
          <cell r="X304">
            <v>87</v>
          </cell>
          <cell r="Y304">
            <v>193.04999999999998</v>
          </cell>
          <cell r="AB304">
            <v>92</v>
          </cell>
          <cell r="AC304">
            <v>9</v>
          </cell>
          <cell r="AH304">
            <v>153.36000000000001</v>
          </cell>
          <cell r="AM304">
            <v>249.46130948392567</v>
          </cell>
          <cell r="AN304">
            <v>1.8</v>
          </cell>
          <cell r="AO304">
            <v>136.95911075823739</v>
          </cell>
          <cell r="AQ304">
            <v>112.05691304347832</v>
          </cell>
          <cell r="AR304">
            <v>126.62737158206605</v>
          </cell>
          <cell r="AU304">
            <v>128.43730007608704</v>
          </cell>
          <cell r="AY304">
            <v>5.2667296153173426</v>
          </cell>
          <cell r="AZ304">
            <v>1.1098650555937409E-2</v>
          </cell>
          <cell r="BA304">
            <v>1.8509130555937409E-2</v>
          </cell>
          <cell r="BB304">
            <v>2.5057714285714284E-2</v>
          </cell>
          <cell r="BD304">
            <v>134.93672413793104</v>
          </cell>
          <cell r="BE304">
            <v>74.794420509714897</v>
          </cell>
          <cell r="BF304">
            <v>189.55874</v>
          </cell>
          <cell r="BI304">
            <v>0</v>
          </cell>
          <cell r="BJ304">
            <v>326.23700000000002</v>
          </cell>
          <cell r="BK304">
            <v>182.7778400261748</v>
          </cell>
          <cell r="BM304">
            <v>0</v>
          </cell>
          <cell r="BO304">
            <v>230.62144360172152</v>
          </cell>
          <cell r="BQ304">
            <v>276.91300000000001</v>
          </cell>
          <cell r="BR304">
            <v>278.43450000000001</v>
          </cell>
          <cell r="BS304">
            <v>232.82802301686428</v>
          </cell>
          <cell r="BT304">
            <v>507.05799999999988</v>
          </cell>
          <cell r="BX304">
            <v>180.46990011418535</v>
          </cell>
          <cell r="BY304">
            <v>197.44107714501536</v>
          </cell>
          <cell r="BZ304">
            <v>202.66177082529643</v>
          </cell>
          <cell r="CC304">
            <v>245.1429777932367</v>
          </cell>
          <cell r="CO304">
            <v>237.15806443201578</v>
          </cell>
          <cell r="CP304">
            <v>302.32632696227375</v>
          </cell>
          <cell r="CQ304">
            <v>244.56806696227375</v>
          </cell>
          <cell r="CR304">
            <v>483.94289028540339</v>
          </cell>
          <cell r="CS304">
            <v>0</v>
          </cell>
          <cell r="CT304">
            <v>1.8</v>
          </cell>
        </row>
        <row r="305">
          <cell r="C305">
            <v>1.87</v>
          </cell>
          <cell r="J305">
            <v>0.81882526359899832</v>
          </cell>
          <cell r="T305">
            <v>2</v>
          </cell>
          <cell r="U305">
            <v>164.36499999999998</v>
          </cell>
          <cell r="X305">
            <v>87</v>
          </cell>
          <cell r="Y305">
            <v>194.10299999999998</v>
          </cell>
          <cell r="AB305">
            <v>92</v>
          </cell>
          <cell r="AC305">
            <v>10</v>
          </cell>
          <cell r="AH305">
            <v>153.36000000000001</v>
          </cell>
          <cell r="AM305">
            <v>247.81026495447998</v>
          </cell>
          <cell r="AN305">
            <v>1.8</v>
          </cell>
          <cell r="AO305">
            <v>126.01952434227147</v>
          </cell>
          <cell r="AQ305">
            <v>106.67100000000021</v>
          </cell>
          <cell r="AR305">
            <v>113.04522196809778</v>
          </cell>
          <cell r="AU305">
            <v>117.19971471428583</v>
          </cell>
          <cell r="AY305">
            <v>5.237606257889035</v>
          </cell>
          <cell r="AZ305">
            <v>1.1086359745537408E-2</v>
          </cell>
          <cell r="BA305">
            <v>1.8496839745537411E-2</v>
          </cell>
          <cell r="BB305">
            <v>2.4983999999999999E-2</v>
          </cell>
          <cell r="BD305">
            <v>123.53362068965518</v>
          </cell>
          <cell r="BE305">
            <v>46.684523838809547</v>
          </cell>
          <cell r="BF305">
            <v>186.93205999999998</v>
          </cell>
          <cell r="BI305">
            <v>0</v>
          </cell>
          <cell r="BJ305">
            <v>353.17400000000004</v>
          </cell>
          <cell r="BK305">
            <v>188.93466337555228</v>
          </cell>
          <cell r="BM305">
            <v>0</v>
          </cell>
          <cell r="BO305">
            <v>247.11731396524297</v>
          </cell>
          <cell r="BQ305">
            <v>279.95600000000002</v>
          </cell>
          <cell r="BR305">
            <v>307.34300000000002</v>
          </cell>
          <cell r="BS305">
            <v>249.60989985714281</v>
          </cell>
          <cell r="BT305">
            <v>507.05799999999988</v>
          </cell>
          <cell r="BX305">
            <v>174.12580972017676</v>
          </cell>
          <cell r="BY305">
            <v>204.2627926715758</v>
          </cell>
          <cell r="BZ305">
            <v>219.48593150810007</v>
          </cell>
          <cell r="CC305">
            <v>264.61815785567006</v>
          </cell>
          <cell r="CO305">
            <v>255.08979278571428</v>
          </cell>
          <cell r="CP305">
            <v>302.39312389426078</v>
          </cell>
          <cell r="CQ305">
            <v>262.49242389426075</v>
          </cell>
          <cell r="CR305">
            <v>483.90263871307633</v>
          </cell>
          <cell r="CS305">
            <v>0</v>
          </cell>
          <cell r="CT305">
            <v>1.8</v>
          </cell>
        </row>
        <row r="306">
          <cell r="C306">
            <v>1.82</v>
          </cell>
          <cell r="J306">
            <v>0.81882526359899832</v>
          </cell>
          <cell r="T306">
            <v>2</v>
          </cell>
          <cell r="U306">
            <v>170.755</v>
          </cell>
          <cell r="X306">
            <v>87</v>
          </cell>
          <cell r="Y306">
            <v>207.08999999999997</v>
          </cell>
          <cell r="AB306">
            <v>92</v>
          </cell>
          <cell r="AC306">
            <v>11.5</v>
          </cell>
          <cell r="AH306">
            <v>158.32999999999998</v>
          </cell>
          <cell r="AM306">
            <v>245.08412166167426</v>
          </cell>
          <cell r="AN306">
            <v>1.8</v>
          </cell>
          <cell r="AO306">
            <v>119.00035917503165</v>
          </cell>
          <cell r="AQ306">
            <v>100.90499999999999</v>
          </cell>
          <cell r="AR306">
            <v>106.98489913206642</v>
          </cell>
          <cell r="AU306">
            <v>109.7697909642856</v>
          </cell>
          <cell r="AY306">
            <v>5.189518853763226</v>
          </cell>
          <cell r="AZ306">
            <v>1.1066065616737409E-2</v>
          </cell>
          <cell r="BA306">
            <v>1.8476545616737408E-2</v>
          </cell>
          <cell r="BB306">
            <v>2.4862285714285715E-2</v>
          </cell>
          <cell r="BD306">
            <v>117.83206896551725</v>
          </cell>
          <cell r="BE306">
            <v>30.437246907871309</v>
          </cell>
          <cell r="BF306">
            <v>202.81721999999999</v>
          </cell>
          <cell r="BI306">
            <v>0</v>
          </cell>
          <cell r="BJ306">
            <v>354.67049999999995</v>
          </cell>
          <cell r="BK306">
            <v>208.20931133920976</v>
          </cell>
          <cell r="BM306">
            <v>0</v>
          </cell>
          <cell r="BO306">
            <v>278.34433956024316</v>
          </cell>
          <cell r="BQ306">
            <v>304.3</v>
          </cell>
          <cell r="BR306">
            <v>342.33749999999998</v>
          </cell>
          <cell r="BS306">
            <v>281.30582300425533</v>
          </cell>
          <cell r="BT306">
            <v>551.15</v>
          </cell>
          <cell r="BX306">
            <v>182.01764547112461</v>
          </cell>
          <cell r="BY306">
            <v>225.24508954772034</v>
          </cell>
          <cell r="BZ306">
            <v>251.24824441094228</v>
          </cell>
          <cell r="CC306">
            <v>299.39126877568395</v>
          </cell>
          <cell r="CO306">
            <v>288.02194280000003</v>
          </cell>
          <cell r="CP306">
            <v>331.83481650289059</v>
          </cell>
          <cell r="CQ306">
            <v>265.57897650289044</v>
          </cell>
          <cell r="CR306">
            <v>527.97451292691289</v>
          </cell>
          <cell r="CS306">
            <v>0</v>
          </cell>
          <cell r="CT306">
            <v>1.8</v>
          </cell>
        </row>
        <row r="307">
          <cell r="C307">
            <v>1.74</v>
          </cell>
          <cell r="J307">
            <v>0.81882526359899832</v>
          </cell>
          <cell r="T307">
            <v>2</v>
          </cell>
          <cell r="U307">
            <v>167.20499999999998</v>
          </cell>
          <cell r="X307">
            <v>87</v>
          </cell>
          <cell r="Y307">
            <v>198.666</v>
          </cell>
          <cell r="AB307">
            <v>92</v>
          </cell>
          <cell r="AC307">
            <v>13.5</v>
          </cell>
          <cell r="AH307">
            <v>155.13499999999999</v>
          </cell>
          <cell r="AM307">
            <v>263.43759340760568</v>
          </cell>
          <cell r="AN307">
            <v>1.8</v>
          </cell>
          <cell r="AO307">
            <v>130.82392002598434</v>
          </cell>
          <cell r="AQ307">
            <v>101.68619999999999</v>
          </cell>
          <cell r="AR307">
            <v>111.5988249178982</v>
          </cell>
          <cell r="AU307">
            <v>112.84835535000001</v>
          </cell>
          <cell r="AY307">
            <v>5.5132622223848724</v>
          </cell>
          <cell r="AZ307">
            <v>1.1202693695137409E-2</v>
          </cell>
          <cell r="BA307">
            <v>1.861317369513741E-2</v>
          </cell>
          <cell r="BB307">
            <v>2.5681714285714287E-2</v>
          </cell>
          <cell r="BD307">
            <v>127.3346551724138</v>
          </cell>
          <cell r="BE307">
            <v>52.47404124137929</v>
          </cell>
          <cell r="BF307">
            <v>204.06801999999996</v>
          </cell>
          <cell r="BI307">
            <v>0</v>
          </cell>
          <cell r="BJ307">
            <v>439.97099999999978</v>
          </cell>
          <cell r="BK307">
            <v>202.52628345000002</v>
          </cell>
          <cell r="BM307">
            <v>0</v>
          </cell>
          <cell r="BO307">
            <v>264.26385648999997</v>
          </cell>
          <cell r="BQ307">
            <v>343.85900000000004</v>
          </cell>
          <cell r="BR307">
            <v>421.45550000000003</v>
          </cell>
          <cell r="BS307">
            <v>267.06159179999997</v>
          </cell>
          <cell r="BT307">
            <v>551.15</v>
          </cell>
          <cell r="BX307">
            <v>184.86294000000004</v>
          </cell>
          <cell r="BY307">
            <v>218.99826389999996</v>
          </cell>
          <cell r="BZ307">
            <v>236.98305540000004</v>
          </cell>
          <cell r="CC307">
            <v>282.93410640000002</v>
          </cell>
          <cell r="CO307">
            <v>272.83237690000004</v>
          </cell>
          <cell r="CP307">
            <v>338.42513316591828</v>
          </cell>
          <cell r="CQ307">
            <v>300.55156316591825</v>
          </cell>
          <cell r="CR307">
            <v>527.77325506527768</v>
          </cell>
          <cell r="CS307">
            <v>0</v>
          </cell>
          <cell r="CT307">
            <v>1.8</v>
          </cell>
        </row>
        <row r="308">
          <cell r="C308">
            <v>1.756</v>
          </cell>
          <cell r="J308">
            <v>0.81882526359899832</v>
          </cell>
          <cell r="T308">
            <v>2</v>
          </cell>
          <cell r="U308">
            <v>154.78</v>
          </cell>
          <cell r="X308">
            <v>87</v>
          </cell>
          <cell r="Y308">
            <v>188.136</v>
          </cell>
          <cell r="AB308">
            <v>92</v>
          </cell>
          <cell r="AC308">
            <v>13.5</v>
          </cell>
          <cell r="AH308">
            <v>141.64499999999998</v>
          </cell>
          <cell r="AM308">
            <v>281.86785792234849</v>
          </cell>
          <cell r="AN308">
            <v>1.8</v>
          </cell>
          <cell r="AO308">
            <v>138.99128527949486</v>
          </cell>
          <cell r="AQ308">
            <v>108.562</v>
          </cell>
          <cell r="AR308">
            <v>131.25312524435071</v>
          </cell>
          <cell r="AU308">
            <v>128.29475341071426</v>
          </cell>
          <cell r="AY308">
            <v>5.8383601657706254</v>
          </cell>
          <cell r="AZ308">
            <v>1.1339893439137411E-2</v>
          </cell>
          <cell r="BA308">
            <v>1.8750373439137411E-2</v>
          </cell>
          <cell r="BB308">
            <v>2.6504571428571429E-2</v>
          </cell>
          <cell r="BD308">
            <v>136.83724137931037</v>
          </cell>
          <cell r="BE308">
            <v>27.631147557015094</v>
          </cell>
          <cell r="BF308">
            <v>210.63471999999999</v>
          </cell>
          <cell r="BI308">
            <v>0</v>
          </cell>
          <cell r="BJ308">
            <v>547.71900000000005</v>
          </cell>
          <cell r="BK308">
            <v>189.10829467989419</v>
          </cell>
          <cell r="BM308">
            <v>0</v>
          </cell>
          <cell r="BO308">
            <v>252.62061183544972</v>
          </cell>
          <cell r="BQ308">
            <v>395.58999999999992</v>
          </cell>
          <cell r="BR308">
            <v>435.149</v>
          </cell>
          <cell r="BS308">
            <v>254.86825215873017</v>
          </cell>
          <cell r="BT308">
            <v>551.15</v>
          </cell>
          <cell r="BX308">
            <v>173.91846243386246</v>
          </cell>
          <cell r="BY308">
            <v>204.41156486243383</v>
          </cell>
          <cell r="BZ308">
            <v>224.6943040952381</v>
          </cell>
          <cell r="CC308">
            <v>271.40273748148149</v>
          </cell>
          <cell r="CO308">
            <v>261.04196290476193</v>
          </cell>
          <cell r="CP308">
            <v>368.47746299490012</v>
          </cell>
          <cell r="CQ308">
            <v>359.33112299490011</v>
          </cell>
          <cell r="CR308">
            <v>527.49149405898834</v>
          </cell>
          <cell r="CS308">
            <v>0</v>
          </cell>
          <cell r="CT308">
            <v>1.8</v>
          </cell>
        </row>
        <row r="309">
          <cell r="C309">
            <v>1.829</v>
          </cell>
          <cell r="J309">
            <v>0.85106416099714621</v>
          </cell>
          <cell r="T309">
            <v>2</v>
          </cell>
          <cell r="U309">
            <v>175.01499999999999</v>
          </cell>
          <cell r="X309">
            <v>87</v>
          </cell>
          <cell r="Y309">
            <v>202.87799999999999</v>
          </cell>
          <cell r="AB309">
            <v>92</v>
          </cell>
          <cell r="AC309">
            <v>13.5</v>
          </cell>
          <cell r="AH309">
            <v>171.11</v>
          </cell>
          <cell r="AM309">
            <v>296.76565507176565</v>
          </cell>
          <cell r="AN309">
            <v>1.8</v>
          </cell>
          <cell r="AO309">
            <v>148.79770884137693</v>
          </cell>
          <cell r="AQ309">
            <v>108.68599999999988</v>
          </cell>
          <cell r="AR309">
            <v>132.30358120259581</v>
          </cell>
          <cell r="AU309">
            <v>133.28411025</v>
          </cell>
          <cell r="AY309">
            <v>6.1723584681457986</v>
          </cell>
          <cell r="AZ309">
            <v>1.1984646198789242E-2</v>
          </cell>
          <cell r="BA309">
            <v>1.9395126198789241E-2</v>
          </cell>
          <cell r="BB309">
            <v>2.7169714285714287E-2</v>
          </cell>
          <cell r="BD309">
            <v>148.24034482758623</v>
          </cell>
          <cell r="BE309">
            <v>74.150427843824104</v>
          </cell>
          <cell r="BF309">
            <v>273.86265999999995</v>
          </cell>
          <cell r="BI309">
            <v>0</v>
          </cell>
          <cell r="BJ309">
            <v>535.74700000000007</v>
          </cell>
          <cell r="BK309">
            <v>202.62188446243391</v>
          </cell>
          <cell r="BM309">
            <v>0</v>
          </cell>
          <cell r="BO309">
            <v>258.1738666046561</v>
          </cell>
          <cell r="BQ309">
            <v>426.02000000000004</v>
          </cell>
          <cell r="BR309">
            <v>451.88550000000004</v>
          </cell>
          <cell r="BS309">
            <v>260.71904274920644</v>
          </cell>
          <cell r="BT309">
            <v>628.31100000000004</v>
          </cell>
          <cell r="BX309">
            <v>195.76028402116401</v>
          </cell>
          <cell r="BY309">
            <v>218.94077836402113</v>
          </cell>
          <cell r="BZ309">
            <v>230.59722300952382</v>
          </cell>
          <cell r="CC309">
            <v>275.01367312592595</v>
          </cell>
          <cell r="CO309">
            <v>265.80010739047623</v>
          </cell>
          <cell r="CP309">
            <v>490.71113967822782</v>
          </cell>
          <cell r="CQ309">
            <v>358.37291967822784</v>
          </cell>
          <cell r="CR309">
            <v>603.62260638791463</v>
          </cell>
          <cell r="CS309">
            <v>0</v>
          </cell>
          <cell r="CT309">
            <v>1.8</v>
          </cell>
        </row>
        <row r="310">
          <cell r="C310">
            <v>1.85</v>
          </cell>
          <cell r="J310">
            <v>0.85106416099714621</v>
          </cell>
          <cell r="T310">
            <v>2</v>
          </cell>
          <cell r="U310">
            <v>173.595</v>
          </cell>
          <cell r="X310">
            <v>87</v>
          </cell>
          <cell r="Y310">
            <v>188.136</v>
          </cell>
          <cell r="AB310">
            <v>92</v>
          </cell>
          <cell r="AC310">
            <v>13.5</v>
          </cell>
          <cell r="AH310">
            <v>171.11</v>
          </cell>
          <cell r="AM310">
            <v>273.93900454256851</v>
          </cell>
          <cell r="AN310">
            <v>1.8</v>
          </cell>
          <cell r="AO310">
            <v>157.38283780113241</v>
          </cell>
          <cell r="AQ310">
            <v>101.7958421052634</v>
          </cell>
          <cell r="AR310">
            <v>113.87075276553443</v>
          </cell>
          <cell r="AU310">
            <v>124.56047385852642</v>
          </cell>
          <cell r="AY310">
            <v>5.7678870694978723</v>
          </cell>
          <cell r="AZ310">
            <v>1.1814718599189242E-2</v>
          </cell>
          <cell r="BA310">
            <v>1.9225198599189242E-2</v>
          </cell>
          <cell r="BB310">
            <v>2.6150571428571426E-2</v>
          </cell>
          <cell r="BD310">
            <v>155.84241379310342</v>
          </cell>
          <cell r="BE310">
            <v>130.08956850026212</v>
          </cell>
          <cell r="BF310">
            <v>273.11217999999997</v>
          </cell>
          <cell r="BI310">
            <v>0</v>
          </cell>
          <cell r="BJ310">
            <v>469.90100000000001</v>
          </cell>
          <cell r="BK310">
            <v>185.46733986818717</v>
          </cell>
          <cell r="BM310">
            <v>0</v>
          </cell>
          <cell r="BO310">
            <v>218.83372453878368</v>
          </cell>
          <cell r="BQ310">
            <v>456.45000000000005</v>
          </cell>
          <cell r="BR310">
            <v>464.0575</v>
          </cell>
          <cell r="BS310">
            <v>221.29756031719305</v>
          </cell>
          <cell r="BT310">
            <v>628.31100000000004</v>
          </cell>
          <cell r="BX310">
            <v>193.44596580116959</v>
          </cell>
          <cell r="BY310">
            <v>200.27385381590645</v>
          </cell>
          <cell r="BZ310">
            <v>191.18801284631581</v>
          </cell>
          <cell r="CC310">
            <v>229.61703534222229</v>
          </cell>
          <cell r="CO310">
            <v>223.81558325684213</v>
          </cell>
          <cell r="CP310">
            <v>491.63871922007615</v>
          </cell>
          <cell r="CQ310">
            <v>302.75155922007616</v>
          </cell>
          <cell r="CR310">
            <v>603.98487053885799</v>
          </cell>
          <cell r="CS310">
            <v>0</v>
          </cell>
          <cell r="CT310">
            <v>1.8</v>
          </cell>
        </row>
        <row r="311">
          <cell r="C311">
            <v>1.865</v>
          </cell>
          <cell r="J311">
            <v>0.85106416099714621</v>
          </cell>
          <cell r="T311">
            <v>2</v>
          </cell>
          <cell r="U311">
            <v>194.89499999999998</v>
          </cell>
          <cell r="X311">
            <v>87</v>
          </cell>
          <cell r="Y311">
            <v>215.86499999999998</v>
          </cell>
          <cell r="AB311">
            <v>92</v>
          </cell>
          <cell r="AC311">
            <v>11.5</v>
          </cell>
          <cell r="AH311">
            <v>190.98999999999998</v>
          </cell>
          <cell r="AM311">
            <v>263.95594459708281</v>
          </cell>
          <cell r="AN311">
            <v>1.8</v>
          </cell>
          <cell r="AO311">
            <v>177.15363239380704</v>
          </cell>
          <cell r="AQ311">
            <v>109.36799999999998</v>
          </cell>
          <cell r="AR311">
            <v>121.94471422973562</v>
          </cell>
          <cell r="AU311">
            <v>133.43589265909094</v>
          </cell>
          <cell r="AY311">
            <v>5.5909946159260286</v>
          </cell>
          <cell r="AZ311">
            <v>1.1740402071189242E-2</v>
          </cell>
          <cell r="BA311">
            <v>1.9150882071189243E-2</v>
          </cell>
          <cell r="BB311">
            <v>2.570485714285714E-2</v>
          </cell>
          <cell r="BD311">
            <v>182.44965517241377</v>
          </cell>
          <cell r="BE311">
            <v>121.07897731914892</v>
          </cell>
          <cell r="BF311">
            <v>259.35338000000002</v>
          </cell>
          <cell r="BI311">
            <v>0</v>
          </cell>
          <cell r="BJ311">
            <v>460.92200000000003</v>
          </cell>
          <cell r="BK311">
            <v>210.16329114110258</v>
          </cell>
          <cell r="BM311">
            <v>0</v>
          </cell>
          <cell r="BO311">
            <v>255.42914935665382</v>
          </cell>
          <cell r="BQ311">
            <v>456.45000000000005</v>
          </cell>
          <cell r="BR311">
            <v>467.10050000000001</v>
          </cell>
          <cell r="BS311">
            <v>258.29594718916832</v>
          </cell>
          <cell r="BT311">
            <v>628.31100000000004</v>
          </cell>
          <cell r="BX311">
            <v>210.60751880077368</v>
          </cell>
          <cell r="BY311">
            <v>227.0472507058027</v>
          </cell>
          <cell r="BZ311">
            <v>228.23660991760156</v>
          </cell>
          <cell r="CC311">
            <v>269.7080108982592</v>
          </cell>
          <cell r="CO311">
            <v>262.03015810909096</v>
          </cell>
          <cell r="CP311">
            <v>433.38158899447586</v>
          </cell>
          <cell r="CQ311">
            <v>321.01478899447579</v>
          </cell>
          <cell r="CR311">
            <v>604.18612840049332</v>
          </cell>
          <cell r="CS311">
            <v>0</v>
          </cell>
          <cell r="CT311">
            <v>1.8</v>
          </cell>
        </row>
        <row r="312">
          <cell r="C312">
            <v>1.863</v>
          </cell>
          <cell r="J312">
            <v>0.85106416099714621</v>
          </cell>
          <cell r="T312">
            <v>2</v>
          </cell>
          <cell r="U312">
            <v>245.66</v>
          </cell>
          <cell r="X312">
            <v>87</v>
          </cell>
          <cell r="Y312">
            <v>272.37599999999998</v>
          </cell>
          <cell r="AB312">
            <v>92</v>
          </cell>
          <cell r="AC312">
            <v>10</v>
          </cell>
          <cell r="AH312">
            <v>227.91</v>
          </cell>
          <cell r="AM312">
            <v>255.35515449020278</v>
          </cell>
          <cell r="AN312">
            <v>1.8</v>
          </cell>
          <cell r="AO312">
            <v>196.3080587534736</v>
          </cell>
          <cell r="AQ312">
            <v>114.12029999999999</v>
          </cell>
          <cell r="AR312">
            <v>119.51764675697866</v>
          </cell>
          <cell r="AU312">
            <v>139.10837113125001</v>
          </cell>
          <cell r="AY312">
            <v>5.4385949636179785</v>
          </cell>
          <cell r="AZ312">
            <v>1.167637552398924E-2</v>
          </cell>
          <cell r="BA312">
            <v>1.9086855523989241E-2</v>
          </cell>
          <cell r="BB312">
            <v>2.5320857142857138E-2</v>
          </cell>
          <cell r="BD312">
            <v>197.65379310344829</v>
          </cell>
          <cell r="BE312">
            <v>147.55102918343417</v>
          </cell>
          <cell r="BF312">
            <v>286.18304000000006</v>
          </cell>
          <cell r="BI312">
            <v>0</v>
          </cell>
          <cell r="BJ312">
            <v>454.93599999999986</v>
          </cell>
          <cell r="BK312">
            <v>263.7229557072165</v>
          </cell>
          <cell r="BM312">
            <v>0</v>
          </cell>
          <cell r="BO312">
            <v>321.9488307991752</v>
          </cell>
          <cell r="BQ312">
            <v>448.84249999999992</v>
          </cell>
          <cell r="BR312">
            <v>453.40700000000004</v>
          </cell>
          <cell r="BS312">
            <v>325.97802769999993</v>
          </cell>
          <cell r="BT312">
            <v>650.35699999999997</v>
          </cell>
          <cell r="BX312">
            <v>254.69028701030931</v>
          </cell>
          <cell r="BY312">
            <v>285.08832077525767</v>
          </cell>
          <cell r="BZ312">
            <v>296.09090923917512</v>
          </cell>
          <cell r="CC312">
            <v>340.52731384742259</v>
          </cell>
          <cell r="CO312">
            <v>330.74109884999996</v>
          </cell>
          <cell r="CP312">
            <v>433.73108910780473</v>
          </cell>
          <cell r="CQ312">
            <v>330.29306910780463</v>
          </cell>
          <cell r="CR312">
            <v>626.47363783445542</v>
          </cell>
          <cell r="CS312">
            <v>0</v>
          </cell>
          <cell r="CT312">
            <v>1.8</v>
          </cell>
        </row>
        <row r="313">
          <cell r="C313">
            <v>1.9450000000000001</v>
          </cell>
          <cell r="J313">
            <v>0.85106416099714621</v>
          </cell>
          <cell r="T313">
            <v>2</v>
          </cell>
          <cell r="U313">
            <v>239.625</v>
          </cell>
          <cell r="X313">
            <v>87</v>
          </cell>
          <cell r="Y313">
            <v>257.28299999999996</v>
          </cell>
          <cell r="AB313">
            <v>92</v>
          </cell>
          <cell r="AC313">
            <v>9</v>
          </cell>
          <cell r="AH313">
            <v>213.35499999999999</v>
          </cell>
          <cell r="AM313">
            <v>257.98530682199424</v>
          </cell>
          <cell r="AN313">
            <v>1.8</v>
          </cell>
          <cell r="AO313">
            <v>174.08603702768053</v>
          </cell>
          <cell r="AQ313">
            <v>106.05381818181836</v>
          </cell>
          <cell r="AR313">
            <v>113.126026272578</v>
          </cell>
          <cell r="AU313">
            <v>131.82097321022732</v>
          </cell>
          <cell r="AY313">
            <v>5.4851993215782535</v>
          </cell>
          <cell r="AZ313">
            <v>1.1695955070789242E-2</v>
          </cell>
          <cell r="BA313">
            <v>1.9106435070789241E-2</v>
          </cell>
          <cell r="BB313">
            <v>2.5438285714285712E-2</v>
          </cell>
          <cell r="BD313">
            <v>197.65379310344829</v>
          </cell>
          <cell r="BE313">
            <v>175.85671094949501</v>
          </cell>
          <cell r="BF313">
            <v>270.4855</v>
          </cell>
          <cell r="BI313">
            <v>0</v>
          </cell>
          <cell r="BJ313">
            <v>386.09700000000004</v>
          </cell>
          <cell r="BK313">
            <v>243.22854544646466</v>
          </cell>
          <cell r="BM313">
            <v>0</v>
          </cell>
          <cell r="BO313">
            <v>285.71149683070701</v>
          </cell>
          <cell r="BQ313">
            <v>441.23500000000001</v>
          </cell>
          <cell r="BR313">
            <v>456.45000000000005</v>
          </cell>
          <cell r="BS313">
            <v>289.41578332121207</v>
          </cell>
          <cell r="BT313">
            <v>650.35699999999997</v>
          </cell>
          <cell r="BX313">
            <v>245.91092040404041</v>
          </cell>
          <cell r="BY313">
            <v>262.81253291313129</v>
          </cell>
          <cell r="BZ313">
            <v>259.4928997818181</v>
          </cell>
          <cell r="CC313">
            <v>299.81207182222221</v>
          </cell>
          <cell r="CO313">
            <v>292.46143523636363</v>
          </cell>
          <cell r="CP313">
            <v>404.29281072493404</v>
          </cell>
          <cell r="CQ313">
            <v>279.58977072493389</v>
          </cell>
          <cell r="CR313">
            <v>626.43338626212847</v>
          </cell>
          <cell r="CS313">
            <v>0</v>
          </cell>
          <cell r="CT313">
            <v>1.8</v>
          </cell>
        </row>
        <row r="314">
          <cell r="C314">
            <v>1.97</v>
          </cell>
          <cell r="J314">
            <v>0.85106416099714621</v>
          </cell>
          <cell r="T314">
            <v>2</v>
          </cell>
          <cell r="U314">
            <v>216.905</v>
          </cell>
          <cell r="X314">
            <v>87</v>
          </cell>
          <cell r="Y314">
            <v>228.50099999999998</v>
          </cell>
          <cell r="AB314">
            <v>92</v>
          </cell>
          <cell r="AC314">
            <v>9</v>
          </cell>
          <cell r="AH314">
            <v>189.21499999999997</v>
          </cell>
          <cell r="AM314">
            <v>255.39355087460851</v>
          </cell>
          <cell r="AN314">
            <v>1.8</v>
          </cell>
          <cell r="AO314">
            <v>165.7854848605146</v>
          </cell>
          <cell r="AQ314">
            <v>103.86409090909079</v>
          </cell>
          <cell r="AR314">
            <v>116.05701877145854</v>
          </cell>
          <cell r="AU314">
            <v>127.14618865909098</v>
          </cell>
          <cell r="AY314">
            <v>5.4392753192086403</v>
          </cell>
          <cell r="AZ314">
            <v>1.167666135678924E-2</v>
          </cell>
          <cell r="BA314">
            <v>1.9087141356789239E-2</v>
          </cell>
          <cell r="BB314">
            <v>2.5322571428571427E-2</v>
          </cell>
          <cell r="BD314">
            <v>182.44965517241377</v>
          </cell>
          <cell r="BE314">
            <v>177.47508532440403</v>
          </cell>
          <cell r="BF314">
            <v>220.95381999999998</v>
          </cell>
          <cell r="BI314">
            <v>0</v>
          </cell>
          <cell r="BJ314">
            <v>315.76149999999996</v>
          </cell>
          <cell r="BK314">
            <v>213.44075719559228</v>
          </cell>
          <cell r="BM314">
            <v>0</v>
          </cell>
          <cell r="BO314">
            <v>244.10449888815418</v>
          </cell>
          <cell r="BQ314">
            <v>395.58999999999992</v>
          </cell>
          <cell r="BR314">
            <v>380.375</v>
          </cell>
          <cell r="BS314">
            <v>247.15238455371892</v>
          </cell>
          <cell r="BT314">
            <v>650.35699999999997</v>
          </cell>
          <cell r="BX314">
            <v>226.01746336088161</v>
          </cell>
          <cell r="BY314">
            <v>230.48068574104678</v>
          </cell>
          <cell r="BZ314">
            <v>217.1350856033057</v>
          </cell>
          <cell r="CC314">
            <v>254.56331830303023</v>
          </cell>
          <cell r="CO314">
            <v>249.07311483884288</v>
          </cell>
          <cell r="CP314">
            <v>316.40392883944162</v>
          </cell>
          <cell r="CQ314">
            <v>226.12240883944159</v>
          </cell>
          <cell r="CR314">
            <v>626.41326047596488</v>
          </cell>
          <cell r="CS314">
            <v>0</v>
          </cell>
          <cell r="CT314">
            <v>1.8</v>
          </cell>
        </row>
        <row r="315">
          <cell r="C315">
            <v>1.89</v>
          </cell>
          <cell r="J315">
            <v>0.85106416099714621</v>
          </cell>
          <cell r="T315">
            <v>2</v>
          </cell>
          <cell r="U315">
            <v>187.79499999999999</v>
          </cell>
          <cell r="X315">
            <v>87</v>
          </cell>
          <cell r="Y315">
            <v>203.93099999999998</v>
          </cell>
          <cell r="AB315">
            <v>92</v>
          </cell>
          <cell r="AC315">
            <v>9</v>
          </cell>
          <cell r="AH315">
            <v>166.14</v>
          </cell>
          <cell r="AM315">
            <v>255.18237076037713</v>
          </cell>
          <cell r="AN315">
            <v>1.8</v>
          </cell>
          <cell r="AO315">
            <v>161.97948225068427</v>
          </cell>
          <cell r="AQ315">
            <v>104.98231578947363</v>
          </cell>
          <cell r="AR315">
            <v>121.64024824993508</v>
          </cell>
          <cell r="AU315">
            <v>130.3674998092105</v>
          </cell>
          <cell r="AY315">
            <v>5.4355333634600056</v>
          </cell>
          <cell r="AZ315">
            <v>1.1675089276389243E-2</v>
          </cell>
          <cell r="BA315">
            <v>1.9085569276389241E-2</v>
          </cell>
          <cell r="BB315">
            <v>2.5313142857142857E-2</v>
          </cell>
          <cell r="BD315">
            <v>171.04655172413794</v>
          </cell>
          <cell r="BE315">
            <v>126.94805541065824</v>
          </cell>
          <cell r="BF315">
            <v>186.80697999999995</v>
          </cell>
          <cell r="BI315">
            <v>0</v>
          </cell>
          <cell r="BJ315">
            <v>276.85250000000002</v>
          </cell>
          <cell r="BK315">
            <v>191.03041031961726</v>
          </cell>
          <cell r="BM315">
            <v>0</v>
          </cell>
          <cell r="BO315">
            <v>227.3568251529187</v>
          </cell>
          <cell r="BQ315">
            <v>289.08499999999998</v>
          </cell>
          <cell r="BR315">
            <v>278.43450000000001</v>
          </cell>
          <cell r="BS315">
            <v>229.83351524019142</v>
          </cell>
          <cell r="BT315">
            <v>650.35699999999997</v>
          </cell>
          <cell r="BX315">
            <v>198.52637550239234</v>
          </cell>
          <cell r="BY315">
            <v>206.27824762488035</v>
          </cell>
          <cell r="BZ315">
            <v>199.72041116555027</v>
          </cell>
          <cell r="CC315">
            <v>238.95307924210528</v>
          </cell>
          <cell r="CO315">
            <v>232.67612439521537</v>
          </cell>
          <cell r="CP315">
            <v>272.41541031543846</v>
          </cell>
          <cell r="CQ315">
            <v>220.17847031543852</v>
          </cell>
          <cell r="CR315">
            <v>626.41326047596488</v>
          </cell>
          <cell r="CS315">
            <v>0</v>
          </cell>
          <cell r="CT315">
            <v>1.8</v>
          </cell>
        </row>
        <row r="316">
          <cell r="C316">
            <v>1.93</v>
          </cell>
          <cell r="J316">
            <v>0.85106416099714621</v>
          </cell>
          <cell r="T316">
            <v>2</v>
          </cell>
          <cell r="U316">
            <v>180.69499999999999</v>
          </cell>
          <cell r="X316">
            <v>87</v>
          </cell>
          <cell r="Y316">
            <v>195.15600000000001</v>
          </cell>
          <cell r="AB316">
            <v>92</v>
          </cell>
          <cell r="AC316">
            <v>9</v>
          </cell>
          <cell r="AH316">
            <v>175.01499999999999</v>
          </cell>
          <cell r="AM316">
            <v>246.54318426909137</v>
          </cell>
          <cell r="AN316">
            <v>1.8</v>
          </cell>
          <cell r="AO316">
            <v>146.32272986174638</v>
          </cell>
          <cell r="AQ316">
            <v>108.26413043478274</v>
          </cell>
          <cell r="AR316">
            <v>129.08663302277444</v>
          </cell>
          <cell r="AU316">
            <v>136.26210330978265</v>
          </cell>
          <cell r="AY316">
            <v>5.2824533555612954</v>
          </cell>
          <cell r="AZ316">
            <v>1.161077689638924E-2</v>
          </cell>
          <cell r="BA316">
            <v>1.9021256896389241E-2</v>
          </cell>
          <cell r="BB316">
            <v>2.4927428571428569E-2</v>
          </cell>
          <cell r="BD316">
            <v>152.04137931034484</v>
          </cell>
          <cell r="BE316">
            <v>126.3066688186511</v>
          </cell>
          <cell r="BF316">
            <v>174.29897999999997</v>
          </cell>
          <cell r="BI316">
            <v>0</v>
          </cell>
          <cell r="BJ316">
            <v>296.30700000000002</v>
          </cell>
          <cell r="BK316">
            <v>181.49897805199831</v>
          </cell>
          <cell r="BM316">
            <v>0</v>
          </cell>
          <cell r="BO316">
            <v>214.33325219133957</v>
          </cell>
          <cell r="BQ316">
            <v>266.26249999999999</v>
          </cell>
          <cell r="BR316">
            <v>264.74100000000004</v>
          </cell>
          <cell r="BS316">
            <v>216.51472373148889</v>
          </cell>
          <cell r="BT316">
            <v>650.35699999999997</v>
          </cell>
          <cell r="BX316">
            <v>193.50398411945545</v>
          </cell>
          <cell r="BY316">
            <v>195.90347583170842</v>
          </cell>
          <cell r="BZ316">
            <v>186.3551662972333</v>
          </cell>
          <cell r="CC316">
            <v>224.78785644830927</v>
          </cell>
          <cell r="CO316">
            <v>219.05082180118589</v>
          </cell>
          <cell r="CP316">
            <v>252.23449069713047</v>
          </cell>
          <cell r="CQ316">
            <v>205.64823069713046</v>
          </cell>
          <cell r="CR316">
            <v>626.49376362061901</v>
          </cell>
          <cell r="CS316">
            <v>0</v>
          </cell>
          <cell r="CT316">
            <v>1.8</v>
          </cell>
        </row>
        <row r="317">
          <cell r="C317">
            <v>1.95</v>
          </cell>
          <cell r="J317">
            <v>0.85106416099714621</v>
          </cell>
          <cell r="T317">
            <v>2</v>
          </cell>
          <cell r="U317">
            <v>204.48</v>
          </cell>
          <cell r="X317">
            <v>87</v>
          </cell>
          <cell r="Y317">
            <v>220.42799999999997</v>
          </cell>
          <cell r="AB317">
            <v>92</v>
          </cell>
          <cell r="AC317">
            <v>10</v>
          </cell>
          <cell r="AH317">
            <v>195.96</v>
          </cell>
          <cell r="AM317">
            <v>239.70862784487426</v>
          </cell>
          <cell r="AN317">
            <v>1.8</v>
          </cell>
          <cell r="AO317">
            <v>157.87514886859861</v>
          </cell>
          <cell r="AQ317">
            <v>113.72969999999998</v>
          </cell>
          <cell r="AR317">
            <v>135.55326098111658</v>
          </cell>
          <cell r="AU317">
            <v>139.93938095625003</v>
          </cell>
          <cell r="AY317">
            <v>5.1613500604236489</v>
          </cell>
          <cell r="AZ317">
            <v>1.155989865798924E-2</v>
          </cell>
          <cell r="BA317">
            <v>1.8970378657989242E-2</v>
          </cell>
          <cell r="BB317">
            <v>2.4622285714285715E-2</v>
          </cell>
          <cell r="BD317">
            <v>157.36282758620689</v>
          </cell>
          <cell r="BE317">
            <v>147.71441292801288</v>
          </cell>
          <cell r="BF317">
            <v>195.62511999999995</v>
          </cell>
          <cell r="BI317">
            <v>0</v>
          </cell>
          <cell r="BJ317">
            <v>344.19499999999999</v>
          </cell>
          <cell r="BK317">
            <v>207.9246541835052</v>
          </cell>
          <cell r="BM317">
            <v>0</v>
          </cell>
          <cell r="BO317">
            <v>244.75912130474222</v>
          </cell>
          <cell r="BQ317">
            <v>258.65499999999997</v>
          </cell>
          <cell r="BR317">
            <v>270.827</v>
          </cell>
          <cell r="BS317">
            <v>247.42009184999998</v>
          </cell>
          <cell r="BT317">
            <v>650.35699999999997</v>
          </cell>
          <cell r="BX317">
            <v>219.34614969072169</v>
          </cell>
          <cell r="BY317">
            <v>224.47968954226801</v>
          </cell>
          <cell r="BZ317">
            <v>217.32948212474221</v>
          </cell>
          <cell r="CC317">
            <v>256.62898937731956</v>
          </cell>
          <cell r="CO317">
            <v>250.19623842499996</v>
          </cell>
          <cell r="CP317">
            <v>273.04419846575786</v>
          </cell>
          <cell r="CQ317">
            <v>211.87847846575789</v>
          </cell>
          <cell r="CR317">
            <v>626.61451833760009</v>
          </cell>
          <cell r="CS317">
            <v>0</v>
          </cell>
          <cell r="CT317">
            <v>1.8</v>
          </cell>
        </row>
        <row r="318">
          <cell r="C318">
            <v>1.8660000000000001</v>
          </cell>
          <cell r="J318">
            <v>0.85106416099714621</v>
          </cell>
          <cell r="T318">
            <v>2</v>
          </cell>
          <cell r="U318">
            <v>190.28</v>
          </cell>
          <cell r="X318">
            <v>87</v>
          </cell>
          <cell r="Y318">
            <v>208.49399999999997</v>
          </cell>
          <cell r="AB318">
            <v>92</v>
          </cell>
          <cell r="AC318">
            <v>11.5</v>
          </cell>
          <cell r="AH318">
            <v>177.5</v>
          </cell>
          <cell r="AM318">
            <v>246.14002223283137</v>
          </cell>
          <cell r="AN318">
            <v>1.8</v>
          </cell>
          <cell r="AO318">
            <v>155.02634523079143</v>
          </cell>
          <cell r="AQ318">
            <v>114.54640909090918</v>
          </cell>
          <cell r="AR318">
            <v>136.62538718465433</v>
          </cell>
          <cell r="AU318">
            <v>139.22925448295462</v>
          </cell>
          <cell r="AY318">
            <v>5.2753096218593543</v>
          </cell>
          <cell r="AZ318">
            <v>1.1607775651989241E-2</v>
          </cell>
          <cell r="BA318">
            <v>1.9018255651989242E-2</v>
          </cell>
          <cell r="BB318">
            <v>2.4909428571428568E-2</v>
          </cell>
          <cell r="BD318">
            <v>153.94189655172414</v>
          </cell>
          <cell r="BE318">
            <v>126.34408941159214</v>
          </cell>
          <cell r="BF318">
            <v>200.62831999999997</v>
          </cell>
          <cell r="BI318">
            <v>0</v>
          </cell>
          <cell r="BJ318">
            <v>413.03399999999993</v>
          </cell>
          <cell r="BK318">
            <v>200.10394289767896</v>
          </cell>
          <cell r="BM318">
            <v>0</v>
          </cell>
          <cell r="BO318">
            <v>239.97216685651836</v>
          </cell>
          <cell r="BQ318">
            <v>273.87</v>
          </cell>
          <cell r="BR318">
            <v>275.39150000000001</v>
          </cell>
          <cell r="BS318">
            <v>242.44274827543521</v>
          </cell>
          <cell r="BT318">
            <v>628.31100000000004</v>
          </cell>
          <cell r="BX318">
            <v>208.56495620889751</v>
          </cell>
          <cell r="BY318">
            <v>216.04796016673112</v>
          </cell>
          <cell r="BZ318">
            <v>212.31964735241777</v>
          </cell>
          <cell r="CC318">
            <v>252.53004012998065</v>
          </cell>
          <cell r="CO318">
            <v>245.66591905454544</v>
          </cell>
          <cell r="CP318">
            <v>302.11425351494279</v>
          </cell>
          <cell r="CQ318">
            <v>229.47469351494277</v>
          </cell>
          <cell r="CR318">
            <v>604.52826676527309</v>
          </cell>
          <cell r="CS318">
            <v>0</v>
          </cell>
          <cell r="CT318">
            <v>1.8</v>
          </cell>
        </row>
        <row r="319">
          <cell r="C319">
            <v>1.83</v>
          </cell>
          <cell r="J319">
            <v>0.85106416099714621</v>
          </cell>
          <cell r="T319">
            <v>2</v>
          </cell>
          <cell r="U319">
            <v>179.63</v>
          </cell>
          <cell r="X319">
            <v>87</v>
          </cell>
          <cell r="Y319">
            <v>194.45399999999998</v>
          </cell>
          <cell r="AB319">
            <v>92</v>
          </cell>
          <cell r="AC319">
            <v>13.5</v>
          </cell>
          <cell r="AH319">
            <v>173.23999999999998</v>
          </cell>
          <cell r="AM319">
            <v>255.18237076037713</v>
          </cell>
          <cell r="AN319">
            <v>1.8</v>
          </cell>
          <cell r="AO319">
            <v>152.03501011361274</v>
          </cell>
          <cell r="AQ319">
            <v>110.34449999999998</v>
          </cell>
          <cell r="AR319">
            <v>134.53512674466339</v>
          </cell>
          <cell r="AU319">
            <v>134.97627194999998</v>
          </cell>
          <cell r="AY319">
            <v>5.4355333634600056</v>
          </cell>
          <cell r="AZ319">
            <v>1.1675089276389243E-2</v>
          </cell>
          <cell r="BA319">
            <v>1.9085569276389241E-2</v>
          </cell>
          <cell r="BB319">
            <v>2.5313142857142857E-2</v>
          </cell>
          <cell r="BD319">
            <v>152.42148275862067</v>
          </cell>
          <cell r="BE319">
            <v>133.54179516321841</v>
          </cell>
          <cell r="BF319">
            <v>213.76171999999994</v>
          </cell>
          <cell r="BI319">
            <v>0</v>
          </cell>
          <cell r="BJ319">
            <v>463.91500000000002</v>
          </cell>
          <cell r="BK319">
            <v>189.07774177166667</v>
          </cell>
          <cell r="BM319">
            <v>0</v>
          </cell>
          <cell r="BO319">
            <v>222.73042050766662</v>
          </cell>
          <cell r="BQ319">
            <v>258.65499999999997</v>
          </cell>
          <cell r="BR319">
            <v>240.39700000000002</v>
          </cell>
          <cell r="BS319">
            <v>225.00349761999999</v>
          </cell>
          <cell r="BT319">
            <v>628.31100000000004</v>
          </cell>
          <cell r="BX319">
            <v>202.1057126666667</v>
          </cell>
          <cell r="BY319">
            <v>204.07817417666664</v>
          </cell>
          <cell r="BZ319">
            <v>194.85529985999995</v>
          </cell>
          <cell r="CC319">
            <v>233.47280242666668</v>
          </cell>
          <cell r="CO319">
            <v>227.57888420999998</v>
          </cell>
          <cell r="CP319">
            <v>345.74391031543848</v>
          </cell>
          <cell r="CQ319">
            <v>211.2496903154385</v>
          </cell>
          <cell r="CR319">
            <v>604.36726047596494</v>
          </cell>
          <cell r="CS319">
            <v>0</v>
          </cell>
          <cell r="CT319">
            <v>1.8</v>
          </cell>
        </row>
        <row r="320">
          <cell r="C320">
            <v>1.74</v>
          </cell>
          <cell r="J320">
            <v>0.85106416099714621</v>
          </cell>
          <cell r="T320">
            <v>2</v>
          </cell>
          <cell r="U320">
            <v>189.21499999999997</v>
          </cell>
          <cell r="X320">
            <v>87</v>
          </cell>
          <cell r="Y320">
            <v>206.03700000000001</v>
          </cell>
          <cell r="AB320">
            <v>92</v>
          </cell>
          <cell r="AC320">
            <v>13.5</v>
          </cell>
          <cell r="AH320">
            <v>187.79499999999999</v>
          </cell>
          <cell r="AM320">
            <v>291.48615221597993</v>
          </cell>
          <cell r="AN320">
            <v>1.8</v>
          </cell>
          <cell r="AO320">
            <v>172.86125446605794</v>
          </cell>
          <cell r="AQ320">
            <v>199.07579999999999</v>
          </cell>
          <cell r="AR320">
            <v>197.32007132594418</v>
          </cell>
          <cell r="AU320">
            <v>202.87556510625004</v>
          </cell>
          <cell r="AY320">
            <v>6.0788095744299202</v>
          </cell>
          <cell r="AZ320">
            <v>1.1945344188789243E-2</v>
          </cell>
          <cell r="BA320">
            <v>1.9355824188789242E-2</v>
          </cell>
          <cell r="BB320">
            <v>2.6934E-2</v>
          </cell>
          <cell r="BD320">
            <v>163.06437931034483</v>
          </cell>
          <cell r="BE320">
            <v>129.00447496091945</v>
          </cell>
          <cell r="BF320">
            <v>250.09745999999996</v>
          </cell>
          <cell r="BI320">
            <v>0</v>
          </cell>
          <cell r="BJ320">
            <v>411.53750000000002</v>
          </cell>
          <cell r="BK320">
            <v>192.42018449833338</v>
          </cell>
          <cell r="BM320">
            <v>0</v>
          </cell>
          <cell r="BO320">
            <v>228.26949142633339</v>
          </cell>
          <cell r="BQ320">
            <v>237.35400000000001</v>
          </cell>
          <cell r="BR320">
            <v>237.35400000000001</v>
          </cell>
          <cell r="BS320">
            <v>229.79464026000008</v>
          </cell>
          <cell r="BT320">
            <v>628.31100000000004</v>
          </cell>
          <cell r="BX320">
            <v>219.14189133333332</v>
          </cell>
          <cell r="BY320">
            <v>207.40352856333334</v>
          </cell>
          <cell r="BZ320">
            <v>199.50173178000006</v>
          </cell>
          <cell r="CC320">
            <v>239.12931581333342</v>
          </cell>
          <cell r="CO320">
            <v>232.78013433000007</v>
          </cell>
          <cell r="CP320">
            <v>417.59717657815071</v>
          </cell>
          <cell r="CQ320">
            <v>212.75071657815073</v>
          </cell>
          <cell r="CR320">
            <v>603.84399003571343</v>
          </cell>
          <cell r="CS320">
            <v>0</v>
          </cell>
          <cell r="CT320">
            <v>1.8</v>
          </cell>
        </row>
        <row r="321">
          <cell r="C321">
            <v>1.69</v>
          </cell>
          <cell r="J321">
            <v>0.88375152682966063</v>
          </cell>
          <cell r="T321">
            <v>2</v>
          </cell>
          <cell r="U321">
            <v>227.2</v>
          </cell>
          <cell r="X321">
            <v>87</v>
          </cell>
          <cell r="Y321">
            <v>253.77299999999997</v>
          </cell>
          <cell r="AB321">
            <v>92</v>
          </cell>
          <cell r="AC321">
            <v>13.5</v>
          </cell>
          <cell r="AH321">
            <v>225.07</v>
          </cell>
          <cell r="AM321">
            <v>333.47259856362848</v>
          </cell>
          <cell r="AN321">
            <v>1.8</v>
          </cell>
          <cell r="AO321">
            <v>183.87455339420401</v>
          </cell>
          <cell r="AQ321">
            <v>234.80267999999998</v>
          </cell>
          <cell r="AR321">
            <v>200.82584688013137</v>
          </cell>
          <cell r="AU321">
            <v>221.68350525599999</v>
          </cell>
          <cell r="AY321">
            <v>6.9686034312694698</v>
          </cell>
          <cell r="AZ321">
            <v>1.236143682991687E-2</v>
          </cell>
          <cell r="BA321">
            <v>1.9771916829916872E-2</v>
          </cell>
          <cell r="BB321">
            <v>2.8808571428571426E-2</v>
          </cell>
          <cell r="BD321">
            <v>185.87058620689652</v>
          </cell>
          <cell r="BE321">
            <v>132.70587165977014</v>
          </cell>
          <cell r="BF321">
            <v>260.16639999999995</v>
          </cell>
          <cell r="BI321">
            <v>0</v>
          </cell>
          <cell r="BJ321">
            <v>438.47450000000003</v>
          </cell>
          <cell r="BK321">
            <v>245.34325352666667</v>
          </cell>
          <cell r="BM321">
            <v>0</v>
          </cell>
          <cell r="BO321">
            <v>300.28988227866665</v>
          </cell>
          <cell r="BQ321">
            <v>304.3</v>
          </cell>
          <cell r="BR321">
            <v>319.51499999999999</v>
          </cell>
          <cell r="BS321">
            <v>302.87246784000001</v>
          </cell>
          <cell r="BT321">
            <v>562.173</v>
          </cell>
          <cell r="BX321">
            <v>258.38545866666669</v>
          </cell>
          <cell r="BY321">
            <v>264.78553998666661</v>
          </cell>
          <cell r="BZ321">
            <v>272.72815751999997</v>
          </cell>
          <cell r="CC321">
            <v>317.03724298666663</v>
          </cell>
          <cell r="CO321">
            <v>307.65148971999997</v>
          </cell>
          <cell r="CP321">
            <v>391.83676941983947</v>
          </cell>
          <cell r="CQ321">
            <v>301.23135941983958</v>
          </cell>
          <cell r="CR321">
            <v>536.28608918669897</v>
          </cell>
          <cell r="CS321">
            <v>0</v>
          </cell>
          <cell r="CT321">
            <v>1.8</v>
          </cell>
        </row>
        <row r="322">
          <cell r="C322">
            <v>1.67</v>
          </cell>
          <cell r="J322">
            <v>0.88375152682966063</v>
          </cell>
          <cell r="T322">
            <v>2</v>
          </cell>
          <cell r="U322">
            <v>207.67499999999998</v>
          </cell>
          <cell r="X322">
            <v>87</v>
          </cell>
          <cell r="Y322">
            <v>225.69299999999998</v>
          </cell>
          <cell r="AB322">
            <v>92</v>
          </cell>
          <cell r="AC322">
            <v>13.5</v>
          </cell>
          <cell r="AH322">
            <v>206.96499999999997</v>
          </cell>
          <cell r="AM322">
            <v>278.58496705565994</v>
          </cell>
          <cell r="AN322">
            <v>1.8</v>
          </cell>
          <cell r="AO322">
            <v>171.98094481937275</v>
          </cell>
          <cell r="AQ322">
            <v>144.41783999999998</v>
          </cell>
          <cell r="AR322">
            <v>159.59819786535306</v>
          </cell>
          <cell r="AU322">
            <v>176.57359632000001</v>
          </cell>
          <cell r="AY322">
            <v>5.9960351144196604</v>
          </cell>
          <cell r="AZ322">
            <v>1.1952838842316869E-2</v>
          </cell>
          <cell r="BA322">
            <v>1.936331884231687E-2</v>
          </cell>
          <cell r="BB322">
            <v>2.6357999999999999E-2</v>
          </cell>
          <cell r="BD322">
            <v>175.98789655172416</v>
          </cell>
          <cell r="BE322">
            <v>150.24810192183912</v>
          </cell>
          <cell r="BF322">
            <v>253.59969999999998</v>
          </cell>
          <cell r="BI322">
            <v>0</v>
          </cell>
          <cell r="BJ322">
            <v>395.07599999999985</v>
          </cell>
          <cell r="BK322">
            <v>219.20161334666668</v>
          </cell>
          <cell r="BM322">
            <v>0</v>
          </cell>
          <cell r="BO322">
            <v>259.4823571226666</v>
          </cell>
          <cell r="BQ322">
            <v>304.3</v>
          </cell>
          <cell r="BR322">
            <v>289.08499999999998</v>
          </cell>
          <cell r="BS322">
            <v>262.06754192</v>
          </cell>
          <cell r="BT322">
            <v>562.173</v>
          </cell>
          <cell r="BX322">
            <v>234.0398026666667</v>
          </cell>
          <cell r="BY322">
            <v>236.58609682666665</v>
          </cell>
          <cell r="BZ322">
            <v>231.95233775999995</v>
          </cell>
          <cell r="CC322">
            <v>272.24587882666663</v>
          </cell>
          <cell r="CO322">
            <v>265.21654735999999</v>
          </cell>
          <cell r="CP322">
            <v>402.8665930448559</v>
          </cell>
          <cell r="CQ322">
            <v>263.28225304485574</v>
          </cell>
          <cell r="CR322">
            <v>537.03074327474928</v>
          </cell>
          <cell r="CS322">
            <v>0</v>
          </cell>
          <cell r="CT322">
            <v>1.8</v>
          </cell>
        </row>
        <row r="323">
          <cell r="C323">
            <v>1.7</v>
          </cell>
          <cell r="J323">
            <v>0.88375152682966063</v>
          </cell>
          <cell r="T323">
            <v>2</v>
          </cell>
          <cell r="U323">
            <v>205.54499999999999</v>
          </cell>
          <cell r="X323">
            <v>87</v>
          </cell>
          <cell r="Y323">
            <v>228.14999999999998</v>
          </cell>
          <cell r="AB323">
            <v>92</v>
          </cell>
          <cell r="AC323">
            <v>11.5</v>
          </cell>
          <cell r="AH323">
            <v>194.54</v>
          </cell>
          <cell r="AM323">
            <v>238.65272727371709</v>
          </cell>
          <cell r="AN323">
            <v>1.8</v>
          </cell>
          <cell r="AO323">
            <v>168.67407701468835</v>
          </cell>
          <cell r="AQ323">
            <v>124.63785599999997</v>
          </cell>
          <cell r="AR323">
            <v>140.6880513136289</v>
          </cell>
          <cell r="AU323">
            <v>161.786483901</v>
          </cell>
          <cell r="AY323">
            <v>5.2884653001322866</v>
          </cell>
          <cell r="AZ323">
            <v>1.1655572730316871E-2</v>
          </cell>
          <cell r="BA323">
            <v>1.9066052730316869E-2</v>
          </cell>
          <cell r="BB323">
            <v>2.4575142857142858E-2</v>
          </cell>
          <cell r="BD323">
            <v>168.00572413793105</v>
          </cell>
          <cell r="BE323">
            <v>124.68596494790899</v>
          </cell>
          <cell r="BF323">
            <v>239.96597999999997</v>
          </cell>
          <cell r="BI323">
            <v>0</v>
          </cell>
          <cell r="BJ323">
            <v>384.60050000000001</v>
          </cell>
          <cell r="BK323">
            <v>220.89270377234044</v>
          </cell>
          <cell r="BM323">
            <v>0</v>
          </cell>
          <cell r="BO323">
            <v>269.12390878851062</v>
          </cell>
          <cell r="BQ323">
            <v>276.91300000000001</v>
          </cell>
          <cell r="BR323">
            <v>273.87</v>
          </cell>
          <cell r="BS323">
            <v>271.9730067489362</v>
          </cell>
          <cell r="BT323">
            <v>562.173</v>
          </cell>
          <cell r="BX323">
            <v>223.85355148936171</v>
          </cell>
          <cell r="BY323">
            <v>238.58321397021271</v>
          </cell>
          <cell r="BZ323">
            <v>241.90073318297871</v>
          </cell>
          <cell r="CC323">
            <v>284.20325994893619</v>
          </cell>
          <cell r="CO323">
            <v>276.01237480000003</v>
          </cell>
          <cell r="CP323">
            <v>375.15787214245432</v>
          </cell>
          <cell r="CQ323">
            <v>247.04737214245424</v>
          </cell>
          <cell r="CR323">
            <v>537.61439107349133</v>
          </cell>
          <cell r="CS323">
            <v>0</v>
          </cell>
          <cell r="CT323">
            <v>1.8</v>
          </cell>
        </row>
        <row r="324">
          <cell r="C324">
            <v>1.69</v>
          </cell>
          <cell r="J324">
            <v>0.88375152682966063</v>
          </cell>
          <cell r="T324">
            <v>2</v>
          </cell>
          <cell r="U324">
            <v>218.68</v>
          </cell>
          <cell r="X324">
            <v>87</v>
          </cell>
          <cell r="Y324">
            <v>243.94499999999999</v>
          </cell>
          <cell r="AB324">
            <v>92</v>
          </cell>
          <cell r="AC324">
            <v>10</v>
          </cell>
          <cell r="AH324">
            <v>201.285</v>
          </cell>
          <cell r="AM324">
            <v>230.76227027834281</v>
          </cell>
          <cell r="AN324">
            <v>1.8</v>
          </cell>
          <cell r="AO324">
            <v>161.99285430726476</v>
          </cell>
          <cell r="AQ324">
            <v>120.14335199999998</v>
          </cell>
          <cell r="AR324">
            <v>133.48871100164203</v>
          </cell>
          <cell r="AU324">
            <v>152.962262955</v>
          </cell>
          <cell r="AY324">
            <v>5.1486522262514649</v>
          </cell>
          <cell r="AZ324">
            <v>1.1596834089916869E-2</v>
          </cell>
          <cell r="BA324">
            <v>1.900731408991687E-2</v>
          </cell>
          <cell r="BB324">
            <v>2.4222857142857143E-2</v>
          </cell>
          <cell r="BD324">
            <v>161.92406896551719</v>
          </cell>
          <cell r="BE324">
            <v>123.68682197227176</v>
          </cell>
          <cell r="BF324">
            <v>240.65391999999991</v>
          </cell>
          <cell r="BI324">
            <v>0</v>
          </cell>
          <cell r="BJ324">
            <v>384.60050000000001</v>
          </cell>
          <cell r="BK324">
            <v>234.19056187216498</v>
          </cell>
          <cell r="BM324">
            <v>0</v>
          </cell>
          <cell r="BO324">
            <v>287.80928135175253</v>
          </cell>
          <cell r="BQ324">
            <v>278.43450000000001</v>
          </cell>
          <cell r="BR324">
            <v>299.7355</v>
          </cell>
          <cell r="BS324">
            <v>291.02765119999992</v>
          </cell>
          <cell r="BT324">
            <v>507.05799999999988</v>
          </cell>
          <cell r="BX324">
            <v>231.17599010309286</v>
          </cell>
          <cell r="BY324">
            <v>253.04686135257731</v>
          </cell>
          <cell r="BZ324">
            <v>261.01180399175252</v>
          </cell>
          <cell r="CC324">
            <v>304.59319607422674</v>
          </cell>
          <cell r="CO324">
            <v>295.56596059999993</v>
          </cell>
          <cell r="CP324">
            <v>360.81280729106618</v>
          </cell>
          <cell r="CQ324">
            <v>274.1543472910663</v>
          </cell>
          <cell r="CR324">
            <v>482.62014579047241</v>
          </cell>
          <cell r="CS324">
            <v>0</v>
          </cell>
          <cell r="CT324">
            <v>1.8</v>
          </cell>
        </row>
        <row r="325">
          <cell r="C325">
            <v>1.66</v>
          </cell>
          <cell r="J325">
            <v>0.88375152682966063</v>
          </cell>
          <cell r="T325">
            <v>2</v>
          </cell>
          <cell r="U325">
            <v>235.72</v>
          </cell>
          <cell r="X325">
            <v>87</v>
          </cell>
          <cell r="Y325">
            <v>260.44200000000001</v>
          </cell>
          <cell r="AB325">
            <v>92</v>
          </cell>
          <cell r="AC325">
            <v>9</v>
          </cell>
          <cell r="AH325">
            <v>194.89499999999998</v>
          </cell>
          <cell r="AM325">
            <v>225.86673126661424</v>
          </cell>
          <cell r="AN325">
            <v>1.8</v>
          </cell>
          <cell r="AO325">
            <v>160.30567685589517</v>
          </cell>
          <cell r="AQ325">
            <v>116.11236</v>
          </cell>
          <cell r="AR325">
            <v>127.80525944170772</v>
          </cell>
          <cell r="AU325">
            <v>141.393437694</v>
          </cell>
          <cell r="AY325">
            <v>5.0619068884421958</v>
          </cell>
          <cell r="AZ325">
            <v>1.1560390407916871E-2</v>
          </cell>
          <cell r="BA325">
            <v>1.8970870407916871E-2</v>
          </cell>
          <cell r="BB325">
            <v>2.4004285714285714E-2</v>
          </cell>
          <cell r="BD325">
            <v>158.88324137931031</v>
          </cell>
          <cell r="BE325">
            <v>141.07151700452809</v>
          </cell>
          <cell r="BF325">
            <v>249.6596799999999</v>
          </cell>
          <cell r="BI325">
            <v>0</v>
          </cell>
          <cell r="BJ325">
            <v>433.98500000000001</v>
          </cell>
          <cell r="BK325">
            <v>247.48058868686874</v>
          </cell>
          <cell r="BM325">
            <v>0</v>
          </cell>
          <cell r="BO325">
            <v>301.29751826262623</v>
          </cell>
          <cell r="BQ325">
            <v>319.51499999999999</v>
          </cell>
          <cell r="BR325">
            <v>322.55800000000005</v>
          </cell>
          <cell r="BS325">
            <v>304.8772478787879</v>
          </cell>
          <cell r="BT325">
            <v>507.05799999999988</v>
          </cell>
          <cell r="BX325">
            <v>243.62817292929299</v>
          </cell>
          <cell r="BY325">
            <v>267.44518602020202</v>
          </cell>
          <cell r="BZ325">
            <v>274.91998181818178</v>
          </cell>
          <cell r="CC325">
            <v>318.38087111111111</v>
          </cell>
          <cell r="CO325">
            <v>309.2918483636364</v>
          </cell>
          <cell r="CP325">
            <v>361.01174150735835</v>
          </cell>
          <cell r="CQ325">
            <v>313.04466150735834</v>
          </cell>
          <cell r="CR325">
            <v>482.68052314896295</v>
          </cell>
          <cell r="CS325">
            <v>0</v>
          </cell>
          <cell r="CT325">
            <v>1.8</v>
          </cell>
        </row>
        <row r="326">
          <cell r="C326">
            <v>1.68</v>
          </cell>
          <cell r="J326">
            <v>0.88375152682966063</v>
          </cell>
          <cell r="T326">
            <v>2</v>
          </cell>
          <cell r="U326">
            <v>216.905</v>
          </cell>
          <cell r="X326">
            <v>87</v>
          </cell>
          <cell r="Y326">
            <v>241.48799999999997</v>
          </cell>
          <cell r="AB326">
            <v>92</v>
          </cell>
          <cell r="AC326">
            <v>9</v>
          </cell>
          <cell r="AH326">
            <v>188.505</v>
          </cell>
          <cell r="AM326">
            <v>223.90851566192282</v>
          </cell>
          <cell r="AN326">
            <v>1.8</v>
          </cell>
          <cell r="AO326">
            <v>151.70305676855892</v>
          </cell>
          <cell r="AQ326">
            <v>125.39301599999999</v>
          </cell>
          <cell r="AR326">
            <v>134.21724261083745</v>
          </cell>
          <cell r="AU326">
            <v>146.45434638600003</v>
          </cell>
          <cell r="AY326">
            <v>5.0272087533184875</v>
          </cell>
          <cell r="AZ326">
            <v>1.154581293511687E-2</v>
          </cell>
          <cell r="BA326">
            <v>1.8956292935116872E-2</v>
          </cell>
          <cell r="BB326">
            <v>2.3916857142857142E-2</v>
          </cell>
          <cell r="BD326">
            <v>152.04137931034484</v>
          </cell>
          <cell r="BE326">
            <v>121.44454910135848</v>
          </cell>
          <cell r="BF326">
            <v>258.47782000000001</v>
          </cell>
          <cell r="BI326">
            <v>0</v>
          </cell>
          <cell r="BJ326">
            <v>407.04799999999994</v>
          </cell>
          <cell r="BK326">
            <v>228.80868260606061</v>
          </cell>
          <cell r="BM326">
            <v>0</v>
          </cell>
          <cell r="BO326">
            <v>281.00473827878784</v>
          </cell>
          <cell r="BQ326">
            <v>319.51499999999999</v>
          </cell>
          <cell r="BR326">
            <v>313.42900000000003</v>
          </cell>
          <cell r="BS326">
            <v>284.10028936363636</v>
          </cell>
          <cell r="BT326">
            <v>507.05799999999988</v>
          </cell>
          <cell r="BX326">
            <v>226.97670787878789</v>
          </cell>
          <cell r="BY326">
            <v>247.21114060606058</v>
          </cell>
          <cell r="BZ326">
            <v>254.06608854545451</v>
          </cell>
          <cell r="CC326">
            <v>297.32027733333331</v>
          </cell>
          <cell r="CO326">
            <v>288.52204040909089</v>
          </cell>
          <cell r="CP326">
            <v>405.08841519387528</v>
          </cell>
          <cell r="CQ326">
            <v>304.1954551938752</v>
          </cell>
          <cell r="CR326">
            <v>482.66039736279947</v>
          </cell>
          <cell r="CS326">
            <v>0</v>
          </cell>
          <cell r="CT326">
            <v>1.8</v>
          </cell>
        </row>
        <row r="327">
          <cell r="C327">
            <v>1.64</v>
          </cell>
          <cell r="J327">
            <v>0.88375152682966063</v>
          </cell>
          <cell r="T327">
            <v>2</v>
          </cell>
          <cell r="U327">
            <v>206.96499999999997</v>
          </cell>
          <cell r="X327">
            <v>87</v>
          </cell>
          <cell r="Y327">
            <v>246.05099999999996</v>
          </cell>
          <cell r="AB327">
            <v>92</v>
          </cell>
          <cell r="AC327">
            <v>9</v>
          </cell>
          <cell r="AH327">
            <v>181.405</v>
          </cell>
          <cell r="AM327">
            <v>229.97514439802563</v>
          </cell>
          <cell r="AN327">
            <v>1.8</v>
          </cell>
          <cell r="AO327">
            <v>154.35093290988488</v>
          </cell>
          <cell r="AQ327">
            <v>144.20952</v>
          </cell>
          <cell r="AR327">
            <v>143.50715188834153</v>
          </cell>
          <cell r="AU327">
            <v>155.327414769</v>
          </cell>
          <cell r="AY327">
            <v>5.1347049366429154</v>
          </cell>
          <cell r="AZ327">
            <v>1.159097451751687E-2</v>
          </cell>
          <cell r="BA327">
            <v>1.9001454517516871E-2</v>
          </cell>
          <cell r="BB327">
            <v>2.4187714285714285E-2</v>
          </cell>
          <cell r="BD327">
            <v>154.70210344827589</v>
          </cell>
          <cell r="BE327">
            <v>48.654546785092272</v>
          </cell>
          <cell r="BF327">
            <v>234.46245999999996</v>
          </cell>
          <cell r="BI327">
            <v>0</v>
          </cell>
          <cell r="BJ327">
            <v>384.60050000000001</v>
          </cell>
          <cell r="BK327">
            <v>237.31527232323231</v>
          </cell>
          <cell r="BM327">
            <v>0</v>
          </cell>
          <cell r="BO327">
            <v>313.2003495353535</v>
          </cell>
          <cell r="BQ327">
            <v>289.08499999999998</v>
          </cell>
          <cell r="BR327">
            <v>310.38600000000002</v>
          </cell>
          <cell r="BS327">
            <v>316.30509606060605</v>
          </cell>
          <cell r="BT327">
            <v>473.98900000000009</v>
          </cell>
          <cell r="BX327">
            <v>216.5153002020202</v>
          </cell>
          <cell r="BY327">
            <v>256.58770965656555</v>
          </cell>
          <cell r="BZ327">
            <v>286.25004909090904</v>
          </cell>
          <cell r="CC327">
            <v>335.92231111111113</v>
          </cell>
          <cell r="CO327">
            <v>323.53126881818179</v>
          </cell>
          <cell r="CP327">
            <v>360.84479279250922</v>
          </cell>
          <cell r="CQ327">
            <v>297.99641279250932</v>
          </cell>
          <cell r="CR327">
            <v>449.57127157663615</v>
          </cell>
          <cell r="CS327">
            <v>0</v>
          </cell>
          <cell r="CT327">
            <v>1.8</v>
          </cell>
        </row>
        <row r="328">
          <cell r="C328">
            <v>1.57</v>
          </cell>
          <cell r="J328">
            <v>0.88375152682966063</v>
          </cell>
          <cell r="T328">
            <v>2</v>
          </cell>
          <cell r="U328">
            <v>325.17999999999995</v>
          </cell>
          <cell r="X328">
            <v>87</v>
          </cell>
          <cell r="Y328">
            <v>326.07900000000001</v>
          </cell>
          <cell r="AB328">
            <v>92</v>
          </cell>
          <cell r="AC328">
            <v>9</v>
          </cell>
          <cell r="AH328">
            <v>290.39</v>
          </cell>
          <cell r="AM328">
            <v>247.65667941685709</v>
          </cell>
          <cell r="AN328">
            <v>1.8</v>
          </cell>
          <cell r="AO328">
            <v>233.20762207225087</v>
          </cell>
          <cell r="AQ328">
            <v>198.33105599999999</v>
          </cell>
          <cell r="AR328">
            <v>200.92087274220032</v>
          </cell>
          <cell r="AU328">
            <v>210.69355354200002</v>
          </cell>
          <cell r="AY328">
            <v>5.448008686142277</v>
          </cell>
          <cell r="AZ328">
            <v>1.1722600521916871E-2</v>
          </cell>
          <cell r="BA328">
            <v>1.9133080521916871E-2</v>
          </cell>
          <cell r="BB328">
            <v>2.4977142857142857E-2</v>
          </cell>
          <cell r="BD328">
            <v>229.96258620689653</v>
          </cell>
          <cell r="BE328">
            <v>335.58018827864839</v>
          </cell>
          <cell r="BF328">
            <v>296.93991999999992</v>
          </cell>
          <cell r="BI328">
            <v>0</v>
          </cell>
          <cell r="BJ328">
            <v>433.98500000000001</v>
          </cell>
          <cell r="BK328">
            <v>296.60494559191926</v>
          </cell>
          <cell r="BM328">
            <v>0</v>
          </cell>
          <cell r="BO328">
            <v>313.93874424161623</v>
          </cell>
          <cell r="BQ328">
            <v>319.51499999999999</v>
          </cell>
          <cell r="BR328">
            <v>447.32099999999991</v>
          </cell>
          <cell r="BS328">
            <v>317.71756444848495</v>
          </cell>
          <cell r="BT328">
            <v>473.98900000000009</v>
          </cell>
          <cell r="BX328">
            <v>347.08502949494948</v>
          </cell>
          <cell r="BY328">
            <v>319.84841065858592</v>
          </cell>
          <cell r="BZ328">
            <v>287.78892007272736</v>
          </cell>
          <cell r="CC328">
            <v>321.36053902222238</v>
          </cell>
          <cell r="CO328">
            <v>317.44465425454553</v>
          </cell>
          <cell r="CP328">
            <v>360.12628921131301</v>
          </cell>
          <cell r="CQ328">
            <v>425.25708921131309</v>
          </cell>
          <cell r="CR328">
            <v>449.55114579047262</v>
          </cell>
          <cell r="CS328">
            <v>0</v>
          </cell>
          <cell r="CT328">
            <v>1.8</v>
          </cell>
        </row>
        <row r="329">
          <cell r="C329">
            <v>1.57</v>
          </cell>
          <cell r="J329">
            <v>0.88375152682966063</v>
          </cell>
          <cell r="T329">
            <v>2</v>
          </cell>
          <cell r="U329">
            <v>335.12</v>
          </cell>
          <cell r="X329">
            <v>87</v>
          </cell>
          <cell r="Y329">
            <v>347.48999999999995</v>
          </cell>
          <cell r="AB329">
            <v>92</v>
          </cell>
          <cell r="AC329">
            <v>10</v>
          </cell>
          <cell r="AH329">
            <v>320.565</v>
          </cell>
          <cell r="AM329">
            <v>259.55955858262848</v>
          </cell>
          <cell r="AN329">
            <v>1.8</v>
          </cell>
          <cell r="AO329">
            <v>302.02064311234614</v>
          </cell>
          <cell r="AQ329">
            <v>236.44840799999997</v>
          </cell>
          <cell r="AR329">
            <v>249.59221428571428</v>
          </cell>
          <cell r="AU329">
            <v>255.91207708800002</v>
          </cell>
          <cell r="AY329">
            <v>5.6589189192471663</v>
          </cell>
          <cell r="AZ329">
            <v>1.181120868991687E-2</v>
          </cell>
          <cell r="BA329">
            <v>1.9221688689916871E-2</v>
          </cell>
          <cell r="BB329">
            <v>2.5508571428571426E-2</v>
          </cell>
          <cell r="BD329">
            <v>295.34037931034487</v>
          </cell>
          <cell r="BE329">
            <v>299.17174369712086</v>
          </cell>
          <cell r="BF329">
            <v>352.22527999999988</v>
          </cell>
          <cell r="BI329">
            <v>0</v>
          </cell>
          <cell r="BJ329">
            <v>609.07550000000003</v>
          </cell>
          <cell r="BK329">
            <v>320.17324371134015</v>
          </cell>
          <cell r="BM329">
            <v>0</v>
          </cell>
          <cell r="BO329">
            <v>356.4642744329895</v>
          </cell>
          <cell r="BQ329">
            <v>432.10599999999999</v>
          </cell>
          <cell r="BR329">
            <v>471.66500000000002</v>
          </cell>
          <cell r="BS329">
            <v>360.07818999999978</v>
          </cell>
          <cell r="BT329">
            <v>473.98900000000009</v>
          </cell>
          <cell r="BX329">
            <v>366.61347958762889</v>
          </cell>
          <cell r="BY329">
            <v>345.26988098969065</v>
          </cell>
          <cell r="BZ329">
            <v>330.08867443298948</v>
          </cell>
          <cell r="CC329">
            <v>368.92095010309259</v>
          </cell>
          <cell r="CO329">
            <v>362.00036899999975</v>
          </cell>
          <cell r="CP329">
            <v>476.96820601875964</v>
          </cell>
          <cell r="CQ329">
            <v>442.63096601875969</v>
          </cell>
          <cell r="CR329">
            <v>449.43039107349148</v>
          </cell>
          <cell r="CS329">
            <v>0</v>
          </cell>
          <cell r="CT329">
            <v>1.8</v>
          </cell>
        </row>
        <row r="330">
          <cell r="C330">
            <v>1.52</v>
          </cell>
          <cell r="J330">
            <v>0.88375152682966063</v>
          </cell>
          <cell r="T330">
            <v>2</v>
          </cell>
          <cell r="U330">
            <v>317.72499999999997</v>
          </cell>
          <cell r="X330">
            <v>87</v>
          </cell>
          <cell r="Y330">
            <v>325.02599999999995</v>
          </cell>
          <cell r="AB330">
            <v>92</v>
          </cell>
          <cell r="AC330">
            <v>11.5</v>
          </cell>
          <cell r="AH330">
            <v>320.20999999999998</v>
          </cell>
          <cell r="AM330">
            <v>287.64651377540849</v>
          </cell>
          <cell r="AN330">
            <v>1.8</v>
          </cell>
          <cell r="AO330">
            <v>312.90591504565299</v>
          </cell>
          <cell r="AQ330">
            <v>273.16480799999999</v>
          </cell>
          <cell r="AR330">
            <v>276.44380788177341</v>
          </cell>
          <cell r="AU330">
            <v>286.47418705200005</v>
          </cell>
          <cell r="AY330">
            <v>6.1565990338156409</v>
          </cell>
          <cell r="AZ330">
            <v>1.2020295383116872E-2</v>
          </cell>
          <cell r="BA330">
            <v>1.9430775383116872E-2</v>
          </cell>
          <cell r="BB330">
            <v>2.6762571428571427E-2</v>
          </cell>
          <cell r="BD330">
            <v>305.22306896551726</v>
          </cell>
          <cell r="BE330">
            <v>304.48521538664721</v>
          </cell>
          <cell r="BF330">
            <v>380.55589999999995</v>
          </cell>
          <cell r="BI330">
            <v>0</v>
          </cell>
          <cell r="BJ330">
            <v>615.06149999999991</v>
          </cell>
          <cell r="BK330">
            <v>297.48393675319147</v>
          </cell>
          <cell r="BM330">
            <v>0</v>
          </cell>
          <cell r="BO330">
            <v>323.48395106978717</v>
          </cell>
          <cell r="BQ330">
            <v>479.27249999999992</v>
          </cell>
          <cell r="BR330">
            <v>471.66500000000002</v>
          </cell>
          <cell r="BS330">
            <v>326.28115582127651</v>
          </cell>
          <cell r="BT330">
            <v>606.26499999999999</v>
          </cell>
          <cell r="BX330">
            <v>358.72953021276595</v>
          </cell>
          <cell r="BY330">
            <v>320.50925699574464</v>
          </cell>
          <cell r="BZ330">
            <v>296.16099074042546</v>
          </cell>
          <cell r="CC330">
            <v>332.61632742127654</v>
          </cell>
          <cell r="CO330">
            <v>327.26052439999995</v>
          </cell>
          <cell r="CP330">
            <v>563.82106971117003</v>
          </cell>
          <cell r="CQ330">
            <v>435.53710971116999</v>
          </cell>
          <cell r="CR330">
            <v>581.26362377789394</v>
          </cell>
          <cell r="CS330">
            <v>0</v>
          </cell>
          <cell r="CT330">
            <v>1.8</v>
          </cell>
        </row>
        <row r="331">
          <cell r="C331">
            <v>1.48</v>
          </cell>
          <cell r="J331">
            <v>0.88375152682966063</v>
          </cell>
          <cell r="T331">
            <v>2</v>
          </cell>
          <cell r="U331">
            <v>291.45499999999998</v>
          </cell>
          <cell r="X331">
            <v>87</v>
          </cell>
          <cell r="Y331">
            <v>293.78699999999998</v>
          </cell>
          <cell r="AB331">
            <v>92</v>
          </cell>
          <cell r="AC331">
            <v>13.5</v>
          </cell>
          <cell r="AH331">
            <v>305.65499999999997</v>
          </cell>
          <cell r="AM331">
            <v>308.2461740090742</v>
          </cell>
          <cell r="AN331">
            <v>1.8</v>
          </cell>
          <cell r="AO331">
            <v>304.01349741961093</v>
          </cell>
          <cell r="AQ331">
            <v>248.22890399999994</v>
          </cell>
          <cell r="AR331">
            <v>287.99171264367817</v>
          </cell>
          <cell r="AU331">
            <v>280.84520133899997</v>
          </cell>
          <cell r="AY331">
            <v>6.5216098082052332</v>
          </cell>
          <cell r="AZ331">
            <v>1.2173644680316871E-2</v>
          </cell>
          <cell r="BA331">
            <v>1.9584124680316874E-2</v>
          </cell>
          <cell r="BB331">
            <v>2.7682285714285715E-2</v>
          </cell>
          <cell r="BD331">
            <v>295.72048275862073</v>
          </cell>
          <cell r="BE331">
            <v>298.68474906360137</v>
          </cell>
          <cell r="BF331">
            <v>366.67201999999997</v>
          </cell>
          <cell r="BI331">
            <v>0</v>
          </cell>
          <cell r="BJ331">
            <v>498.33450000000005</v>
          </cell>
          <cell r="BK331">
            <v>266.14735043555561</v>
          </cell>
          <cell r="BM331">
            <v>0</v>
          </cell>
          <cell r="BO331">
            <v>281.77902578488897</v>
          </cell>
          <cell r="BQ331">
            <v>471.66500000000002</v>
          </cell>
          <cell r="BR331">
            <v>471.66500000000002</v>
          </cell>
          <cell r="BS331">
            <v>283.77102938666673</v>
          </cell>
          <cell r="BT331">
            <v>606.26499999999999</v>
          </cell>
          <cell r="BX331">
            <v>337.99847822222222</v>
          </cell>
          <cell r="BY331">
            <v>286.47430478222225</v>
          </cell>
          <cell r="BZ331">
            <v>253.52850016000005</v>
          </cell>
          <cell r="CC331">
            <v>287.56411278222231</v>
          </cell>
          <cell r="CO331">
            <v>283.84051576000013</v>
          </cell>
          <cell r="CP331">
            <v>562.98398573437998</v>
          </cell>
          <cell r="CQ331">
            <v>318.62588573438012</v>
          </cell>
          <cell r="CR331">
            <v>580.8611080546234</v>
          </cell>
          <cell r="CS331">
            <v>0</v>
          </cell>
          <cell r="CT331">
            <v>1.8</v>
          </cell>
        </row>
        <row r="332">
          <cell r="C332">
            <v>1.49</v>
          </cell>
          <cell r="J332">
            <v>0.88375152682966063</v>
          </cell>
          <cell r="T332">
            <v>2</v>
          </cell>
          <cell r="U332">
            <v>230.04</v>
          </cell>
          <cell r="X332">
            <v>87</v>
          </cell>
          <cell r="Y332">
            <v>235.17</v>
          </cell>
          <cell r="AB332">
            <v>92</v>
          </cell>
          <cell r="AC332">
            <v>13.5</v>
          </cell>
          <cell r="AH332">
            <v>230.04</v>
          </cell>
          <cell r="AM332">
            <v>311.79783956660282</v>
          </cell>
          <cell r="AN332">
            <v>1.8</v>
          </cell>
          <cell r="AO332">
            <v>249.02739182215163</v>
          </cell>
          <cell r="AQ332">
            <v>209.14286399999997</v>
          </cell>
          <cell r="AR332">
            <v>249.53338875205256</v>
          </cell>
          <cell r="AU332">
            <v>240.35368239000002</v>
          </cell>
          <cell r="AY332">
            <v>6.5845427003413715</v>
          </cell>
          <cell r="AZ332">
            <v>1.2200084214316871E-2</v>
          </cell>
          <cell r="BA332">
            <v>1.9610564214316874E-2</v>
          </cell>
          <cell r="BB332">
            <v>2.7840857142857143E-2</v>
          </cell>
          <cell r="BD332">
            <v>239.46517241379308</v>
          </cell>
          <cell r="BE332">
            <v>219.41010359540226</v>
          </cell>
          <cell r="BF332">
            <v>271.67375999999996</v>
          </cell>
          <cell r="BI332">
            <v>0</v>
          </cell>
          <cell r="BJ332">
            <v>441.46749999999986</v>
          </cell>
          <cell r="BK332">
            <v>211.25613615333333</v>
          </cell>
          <cell r="BM332">
            <v>0</v>
          </cell>
          <cell r="BO332">
            <v>228.52315077733334</v>
          </cell>
          <cell r="BQ332">
            <v>319.51499999999999</v>
          </cell>
          <cell r="BR332">
            <v>304.3</v>
          </cell>
          <cell r="BS332">
            <v>229.82123608000003</v>
          </cell>
          <cell r="BT332">
            <v>606.26499999999999</v>
          </cell>
          <cell r="BX332">
            <v>269.00439733333332</v>
          </cell>
          <cell r="BY332">
            <v>227.33391217333335</v>
          </cell>
          <cell r="BZ332">
            <v>199.48539624</v>
          </cell>
          <cell r="CC332">
            <v>234.24486517333338</v>
          </cell>
          <cell r="CO332">
            <v>230.52282164000002</v>
          </cell>
          <cell r="CP332">
            <v>416.18266091079562</v>
          </cell>
          <cell r="CQ332">
            <v>229.19376091079562</v>
          </cell>
          <cell r="CR332">
            <v>580.70010176531525</v>
          </cell>
          <cell r="CS332">
            <v>0</v>
          </cell>
          <cell r="CT332">
            <v>1.8</v>
          </cell>
        </row>
        <row r="333">
          <cell r="C333">
            <v>1.51</v>
          </cell>
          <cell r="J333">
            <v>0.91417978258701704</v>
          </cell>
          <cell r="T333">
            <v>2</v>
          </cell>
          <cell r="U333">
            <v>233.94500000000002</v>
          </cell>
          <cell r="X333">
            <v>87</v>
          </cell>
          <cell r="Y333">
            <v>239.03099999999998</v>
          </cell>
          <cell r="AB333">
            <v>92</v>
          </cell>
          <cell r="AC333">
            <v>13.5</v>
          </cell>
          <cell r="AH333">
            <v>246.01499999999999</v>
          </cell>
          <cell r="AM333">
            <v>291.58214317699424</v>
          </cell>
          <cell r="AN333">
            <v>1.8</v>
          </cell>
          <cell r="AO333">
            <v>236.58991663358475</v>
          </cell>
          <cell r="AQ333">
            <v>188.909784</v>
          </cell>
          <cell r="AR333">
            <v>237.92665845648602</v>
          </cell>
          <cell r="AU333">
            <v>225.88198524000001</v>
          </cell>
          <cell r="AY333">
            <v>6.3554436273625079</v>
          </cell>
          <cell r="AZ333">
            <v>1.1884585176657211E-2</v>
          </cell>
          <cell r="BA333">
            <v>1.929506517665721E-2</v>
          </cell>
          <cell r="BB333">
            <v>2.6938285714285717E-2</v>
          </cell>
          <cell r="BD333">
            <v>231.86310344827584</v>
          </cell>
          <cell r="BE333">
            <v>225.57250963371669</v>
          </cell>
          <cell r="BF333">
            <v>273.73757999999998</v>
          </cell>
          <cell r="BI333">
            <v>0</v>
          </cell>
          <cell r="BJ333">
            <v>460.92200000000003</v>
          </cell>
          <cell r="BK333">
            <v>217.05919734222223</v>
          </cell>
          <cell r="BM333">
            <v>0</v>
          </cell>
          <cell r="BO333">
            <v>234.86664065955543</v>
          </cell>
          <cell r="BQ333">
            <v>289.08499999999998</v>
          </cell>
          <cell r="BR333">
            <v>290.60650000000004</v>
          </cell>
          <cell r="BS333">
            <v>236.43996394666658</v>
          </cell>
          <cell r="BT333">
            <v>540.12699999999995</v>
          </cell>
          <cell r="BX333">
            <v>271.76911288888897</v>
          </cell>
          <cell r="BY333">
            <v>233.67017032888882</v>
          </cell>
          <cell r="BZ333">
            <v>206.1514998399999</v>
          </cell>
          <cell r="CC333">
            <v>240.91675832888879</v>
          </cell>
          <cell r="CO333">
            <v>237.1165362399999</v>
          </cell>
          <cell r="CP333">
            <v>416.50763789099244</v>
          </cell>
          <cell r="CQ333">
            <v>238.4475178909924</v>
          </cell>
          <cell r="CR333">
            <v>514.04028960572032</v>
          </cell>
          <cell r="CS333">
            <v>545.63850000000002</v>
          </cell>
          <cell r="CT333">
            <v>1.8</v>
          </cell>
        </row>
        <row r="334">
          <cell r="C334">
            <v>1.48</v>
          </cell>
          <cell r="J334">
            <v>0.91417978258701704</v>
          </cell>
          <cell r="T334">
            <v>2</v>
          </cell>
          <cell r="U334">
            <v>215.13</v>
          </cell>
          <cell r="X334">
            <v>87</v>
          </cell>
          <cell r="Y334">
            <v>217.61999999999998</v>
          </cell>
          <cell r="AB334">
            <v>92</v>
          </cell>
          <cell r="AC334">
            <v>13.5</v>
          </cell>
          <cell r="AH334">
            <v>217.26</v>
          </cell>
          <cell r="AM334">
            <v>232.10614373254282</v>
          </cell>
          <cell r="AN334">
            <v>1.8</v>
          </cell>
          <cell r="AO334">
            <v>197.91583961889637</v>
          </cell>
          <cell r="AQ334">
            <v>156.54727199999999</v>
          </cell>
          <cell r="AR334">
            <v>196.33248111658455</v>
          </cell>
          <cell r="AU334">
            <v>187.33019595300001</v>
          </cell>
          <cell r="AY334">
            <v>5.3015728174287178</v>
          </cell>
          <cell r="AZ334">
            <v>1.144183016945721E-2</v>
          </cell>
          <cell r="BA334">
            <v>1.8852310169457209E-2</v>
          </cell>
          <cell r="BB334">
            <v>2.4282857142857141E-2</v>
          </cell>
          <cell r="BD334">
            <v>201.45482758620693</v>
          </cell>
          <cell r="BE334">
            <v>219.20967927049813</v>
          </cell>
          <cell r="BF334">
            <v>257.53971999999999</v>
          </cell>
          <cell r="BI334">
            <v>0</v>
          </cell>
          <cell r="BJ334">
            <v>359.16</v>
          </cell>
          <cell r="BK334">
            <v>199.97331763555556</v>
          </cell>
          <cell r="BM334">
            <v>0</v>
          </cell>
          <cell r="BO334">
            <v>213.29929202488887</v>
          </cell>
          <cell r="BQ334">
            <v>273.87</v>
          </cell>
          <cell r="BR334">
            <v>255.61200000000002</v>
          </cell>
          <cell r="BS334">
            <v>215.05278618666668</v>
          </cell>
          <cell r="BT334">
            <v>540.12699999999995</v>
          </cell>
          <cell r="BX334">
            <v>247.55079822222226</v>
          </cell>
          <cell r="BY334">
            <v>215.36005518222223</v>
          </cell>
          <cell r="BZ334">
            <v>184.81337055999998</v>
          </cell>
          <cell r="CC334">
            <v>218.23691918222221</v>
          </cell>
          <cell r="CO334">
            <v>215.23923215999997</v>
          </cell>
          <cell r="CP334">
            <v>404.25879358539629</v>
          </cell>
          <cell r="CQ334">
            <v>225.98307358539623</v>
          </cell>
          <cell r="CR334">
            <v>514.8050694799341</v>
          </cell>
          <cell r="CS334">
            <v>468.47749999999996</v>
          </cell>
          <cell r="CT334">
            <v>1.8</v>
          </cell>
        </row>
        <row r="335">
          <cell r="C335">
            <v>1.61</v>
          </cell>
          <cell r="J335">
            <v>0.91417978258701704</v>
          </cell>
          <cell r="T335">
            <v>2</v>
          </cell>
          <cell r="U335">
            <v>238.91499999999999</v>
          </cell>
          <cell r="X335">
            <v>87</v>
          </cell>
          <cell r="Y335">
            <v>249.20999999999998</v>
          </cell>
          <cell r="AB335">
            <v>92</v>
          </cell>
          <cell r="AC335">
            <v>11.5</v>
          </cell>
          <cell r="AH335">
            <v>220.81</v>
          </cell>
          <cell r="AM335">
            <v>221.96949824943425</v>
          </cell>
          <cell r="AN335">
            <v>1.8</v>
          </cell>
          <cell r="AO335">
            <v>202.51290194521633</v>
          </cell>
          <cell r="AQ335">
            <v>169.61935199999999</v>
          </cell>
          <cell r="AR335">
            <v>190.81645607553364</v>
          </cell>
          <cell r="AU335">
            <v>191.41354085400002</v>
          </cell>
          <cell r="AY335">
            <v>5.1219589414942304</v>
          </cell>
          <cell r="AZ335">
            <v>1.1366370310257211E-2</v>
          </cell>
          <cell r="BA335">
            <v>1.8776850310257213E-2</v>
          </cell>
          <cell r="BB335">
            <v>2.3830285714285714E-2</v>
          </cell>
          <cell r="BD335">
            <v>201.45482758620693</v>
          </cell>
          <cell r="BE335">
            <v>210.06852166104176</v>
          </cell>
          <cell r="BF335">
            <v>226.33225999999999</v>
          </cell>
          <cell r="BI335">
            <v>0</v>
          </cell>
          <cell r="BJ335">
            <v>341.20200000000006</v>
          </cell>
          <cell r="BK335">
            <v>232.13218294255324</v>
          </cell>
          <cell r="BM335">
            <v>0</v>
          </cell>
          <cell r="BO335">
            <v>260.31393364382984</v>
          </cell>
          <cell r="BQ335">
            <v>249.52600000000001</v>
          </cell>
          <cell r="BR335">
            <v>272.3485</v>
          </cell>
          <cell r="BS335">
            <v>262.80179321702133</v>
          </cell>
          <cell r="BT335">
            <v>540.12699999999995</v>
          </cell>
          <cell r="BX335">
            <v>266.52265617021277</v>
          </cell>
          <cell r="BY335">
            <v>250.29701307659576</v>
          </cell>
          <cell r="BZ335">
            <v>232.66768067234045</v>
          </cell>
          <cell r="CC335">
            <v>269.76509041702133</v>
          </cell>
          <cell r="CO335">
            <v>264.44927480000001</v>
          </cell>
          <cell r="CP335">
            <v>302.01080443324815</v>
          </cell>
          <cell r="CQ335">
            <v>250.2050644332482</v>
          </cell>
          <cell r="CR335">
            <v>515.02645312773291</v>
          </cell>
          <cell r="CS335">
            <v>424.38549999999998</v>
          </cell>
          <cell r="CT335">
            <v>1.8</v>
          </cell>
        </row>
        <row r="336">
          <cell r="C336">
            <v>1.7</v>
          </cell>
          <cell r="J336">
            <v>0.91417978258701704</v>
          </cell>
          <cell r="T336">
            <v>2</v>
          </cell>
          <cell r="U336">
            <v>249.92000000000002</v>
          </cell>
          <cell r="X336">
            <v>87</v>
          </cell>
          <cell r="Y336">
            <v>264.303</v>
          </cell>
          <cell r="AB336">
            <v>92</v>
          </cell>
          <cell r="AC336">
            <v>10</v>
          </cell>
          <cell r="AH336">
            <v>231.10499999999996</v>
          </cell>
          <cell r="AM336">
            <v>196.0519387755771</v>
          </cell>
          <cell r="AN336">
            <v>1.8</v>
          </cell>
          <cell r="AO336">
            <v>202.30250099245731</v>
          </cell>
          <cell r="AQ336">
            <v>168.31214399999996</v>
          </cell>
          <cell r="AR336">
            <v>189.94764819376024</v>
          </cell>
          <cell r="AU336">
            <v>193.91115107700003</v>
          </cell>
          <cell r="AY336">
            <v>4.6627189177980979</v>
          </cell>
          <cell r="AZ336">
            <v>1.1173433170257211E-2</v>
          </cell>
          <cell r="BA336">
            <v>1.8583913170257212E-2</v>
          </cell>
          <cell r="BB336">
            <v>2.2673142857142857E-2</v>
          </cell>
          <cell r="BD336">
            <v>199.78237241379313</v>
          </cell>
          <cell r="BE336">
            <v>201.01637629932469</v>
          </cell>
          <cell r="BF336">
            <v>232.14848000000001</v>
          </cell>
          <cell r="BI336">
            <v>0</v>
          </cell>
          <cell r="BJ336">
            <v>338.95724999999999</v>
          </cell>
          <cell r="BK336">
            <v>245.18162309278352</v>
          </cell>
          <cell r="BM336">
            <v>0</v>
          </cell>
          <cell r="BO336">
            <v>280.88862336082462</v>
          </cell>
          <cell r="BQ336">
            <v>273.87</v>
          </cell>
          <cell r="BR336">
            <v>281.47750000000002</v>
          </cell>
          <cell r="BS336">
            <v>283.65324499999991</v>
          </cell>
          <cell r="BT336">
            <v>451.94299999999998</v>
          </cell>
          <cell r="BX336">
            <v>273.18547298969077</v>
          </cell>
          <cell r="BY336">
            <v>264.48125282474223</v>
          </cell>
          <cell r="BZ336">
            <v>253.55681536082466</v>
          </cell>
          <cell r="CC336">
            <v>292.56159175257721</v>
          </cell>
          <cell r="CO336">
            <v>286.07835349999993</v>
          </cell>
          <cell r="CP336">
            <v>303.06398557832404</v>
          </cell>
          <cell r="CQ336">
            <v>269.11580557832406</v>
          </cell>
          <cell r="CR336">
            <v>427.30534620949391</v>
          </cell>
          <cell r="CS336">
            <v>380.29349999999999</v>
          </cell>
          <cell r="CT336">
            <v>1.8</v>
          </cell>
        </row>
        <row r="337">
          <cell r="C337">
            <v>1.72</v>
          </cell>
          <cell r="J337">
            <v>0.91417978258701704</v>
          </cell>
          <cell r="T337">
            <v>2</v>
          </cell>
          <cell r="U337">
            <v>244.95</v>
          </cell>
          <cell r="X337">
            <v>87</v>
          </cell>
          <cell r="Y337">
            <v>262.548</v>
          </cell>
          <cell r="AB337">
            <v>92</v>
          </cell>
          <cell r="AC337">
            <v>9</v>
          </cell>
          <cell r="AH337">
            <v>228.97499999999999</v>
          </cell>
          <cell r="AM337">
            <v>191.78994010654284</v>
          </cell>
          <cell r="AN337">
            <v>1.8</v>
          </cell>
          <cell r="AO337">
            <v>196.1016276300119</v>
          </cell>
          <cell r="AQ337">
            <v>173.43160799999998</v>
          </cell>
          <cell r="AR337">
            <v>179.02419909688015</v>
          </cell>
          <cell r="AU337">
            <v>200.06582590800005</v>
          </cell>
          <cell r="AY337">
            <v>4.5871994472347346</v>
          </cell>
          <cell r="AZ337">
            <v>1.1141705729457212E-2</v>
          </cell>
          <cell r="BA337">
            <v>1.8552185729457212E-2</v>
          </cell>
          <cell r="BB337">
            <v>2.2482857142857145E-2</v>
          </cell>
          <cell r="BD337">
            <v>194.80301724137931</v>
          </cell>
          <cell r="BE337">
            <v>179.65239326854737</v>
          </cell>
          <cell r="BF337">
            <v>229.52180000000001</v>
          </cell>
          <cell r="BI337">
            <v>0</v>
          </cell>
          <cell r="BJ337">
            <v>335.21600000000001</v>
          </cell>
          <cell r="BK337">
            <v>243.1369173212122</v>
          </cell>
          <cell r="BM337">
            <v>0</v>
          </cell>
          <cell r="BO337">
            <v>284.14383301575771</v>
          </cell>
          <cell r="BQ337">
            <v>289.08499999999998</v>
          </cell>
          <cell r="BR337">
            <v>289.08499999999998</v>
          </cell>
          <cell r="BS337">
            <v>286.99379507272744</v>
          </cell>
          <cell r="BT337">
            <v>451.94299999999998</v>
          </cell>
          <cell r="BX337">
            <v>263.46023757575762</v>
          </cell>
          <cell r="BY337">
            <v>262.37487052121213</v>
          </cell>
          <cell r="BZ337">
            <v>256.911151309091</v>
          </cell>
          <cell r="CC337">
            <v>297.2990890666668</v>
          </cell>
          <cell r="CO337">
            <v>290.04860008181834</v>
          </cell>
          <cell r="CP337">
            <v>303.23717536662542</v>
          </cell>
          <cell r="CQ337">
            <v>263.33647536662539</v>
          </cell>
          <cell r="CR337">
            <v>427.36572356798445</v>
          </cell>
          <cell r="CS337">
            <v>380.29349999999999</v>
          </cell>
          <cell r="CT337">
            <v>1.8</v>
          </cell>
        </row>
        <row r="338">
          <cell r="C338">
            <v>1.78</v>
          </cell>
          <cell r="J338">
            <v>0.91417978258701704</v>
          </cell>
          <cell r="T338">
            <v>2</v>
          </cell>
          <cell r="U338">
            <v>217.26</v>
          </cell>
          <cell r="X338">
            <v>87</v>
          </cell>
          <cell r="Y338">
            <v>231.309</v>
          </cell>
          <cell r="AB338">
            <v>92</v>
          </cell>
          <cell r="AC338">
            <v>9</v>
          </cell>
          <cell r="AH338">
            <v>200.93</v>
          </cell>
          <cell r="AM338">
            <v>177.73686341405138</v>
          </cell>
          <cell r="AN338">
            <v>1.8</v>
          </cell>
          <cell r="AO338">
            <v>170.30567685589517</v>
          </cell>
          <cell r="AQ338">
            <v>142.76690399999998</v>
          </cell>
          <cell r="AR338">
            <v>156.93294868637108</v>
          </cell>
          <cell r="AU338">
            <v>167.54375420100001</v>
          </cell>
          <cell r="AY338">
            <v>4.3381893010528305</v>
          </cell>
          <cell r="AZ338">
            <v>1.1037090924657211E-2</v>
          </cell>
          <cell r="BA338">
            <v>1.8447570924657212E-2</v>
          </cell>
          <cell r="BB338">
            <v>2.1855428571428571E-2</v>
          </cell>
          <cell r="BD338">
            <v>169.71618965517243</v>
          </cell>
          <cell r="BE338">
            <v>166.06224368861021</v>
          </cell>
          <cell r="BF338">
            <v>214.88744</v>
          </cell>
          <cell r="BI338">
            <v>0</v>
          </cell>
          <cell r="BJ338">
            <v>308.279</v>
          </cell>
          <cell r="BK338">
            <v>213.78092030303034</v>
          </cell>
          <cell r="BM338">
            <v>0</v>
          </cell>
          <cell r="BO338">
            <v>247.55783393939399</v>
          </cell>
          <cell r="BQ338">
            <v>273.87</v>
          </cell>
          <cell r="BR338">
            <v>257.13350000000003</v>
          </cell>
          <cell r="BS338">
            <v>250.07512318181821</v>
          </cell>
          <cell r="BT338">
            <v>451.94299999999998</v>
          </cell>
          <cell r="BX338">
            <v>233.62451393939398</v>
          </cell>
          <cell r="BY338">
            <v>230.67676630303032</v>
          </cell>
          <cell r="BZ338">
            <v>219.95549727272729</v>
          </cell>
          <cell r="CC338">
            <v>258.51722666666672</v>
          </cell>
          <cell r="CO338">
            <v>252.48439095454552</v>
          </cell>
          <cell r="CP338">
            <v>303.80823358751098</v>
          </cell>
          <cell r="CQ338">
            <v>228.192413587511</v>
          </cell>
          <cell r="CR338">
            <v>427.54685564345618</v>
          </cell>
          <cell r="CS338">
            <v>380.29349999999999</v>
          </cell>
          <cell r="CT338">
            <v>1.8</v>
          </cell>
        </row>
        <row r="339">
          <cell r="C339">
            <v>1.79</v>
          </cell>
          <cell r="J339">
            <v>0.91417978258701704</v>
          </cell>
          <cell r="T339">
            <v>2</v>
          </cell>
          <cell r="U339">
            <v>224.35999999999999</v>
          </cell>
          <cell r="X339">
            <v>87</v>
          </cell>
          <cell r="Y339">
            <v>236.22299999999998</v>
          </cell>
          <cell r="AB339">
            <v>92</v>
          </cell>
          <cell r="AC339">
            <v>9</v>
          </cell>
          <cell r="AH339">
            <v>209.45</v>
          </cell>
          <cell r="AM339">
            <v>176.48898092086569</v>
          </cell>
          <cell r="AN339">
            <v>1.8</v>
          </cell>
          <cell r="AO339">
            <v>176.20484319174275</v>
          </cell>
          <cell r="AQ339">
            <v>144.93863999999996</v>
          </cell>
          <cell r="AR339">
            <v>162.92862807881772</v>
          </cell>
          <cell r="AU339">
            <v>169.69028219099999</v>
          </cell>
          <cell r="AY339">
            <v>4.3160777443563516</v>
          </cell>
          <cell r="AZ339">
            <v>1.1027801358657212E-2</v>
          </cell>
          <cell r="BA339">
            <v>1.8438281358657212E-2</v>
          </cell>
          <cell r="BB339">
            <v>2.1799714285714283E-2</v>
          </cell>
          <cell r="BD339">
            <v>176.1019275862069</v>
          </cell>
          <cell r="BE339">
            <v>182.75387615047018</v>
          </cell>
          <cell r="BF339">
            <v>212.38583999999994</v>
          </cell>
          <cell r="BI339">
            <v>0</v>
          </cell>
          <cell r="BJ339">
            <v>332.97125</v>
          </cell>
          <cell r="BK339">
            <v>217.28331076363636</v>
          </cell>
          <cell r="BM339">
            <v>0</v>
          </cell>
          <cell r="BO339">
            <v>247.65935440727273</v>
          </cell>
          <cell r="BQ339">
            <v>255.61200000000002</v>
          </cell>
          <cell r="BR339">
            <v>266.26249999999999</v>
          </cell>
          <cell r="BS339">
            <v>250.18251341818183</v>
          </cell>
          <cell r="BT339">
            <v>435.4085</v>
          </cell>
          <cell r="BX339">
            <v>241.92823272727273</v>
          </cell>
          <cell r="BY339">
            <v>234.40146116363636</v>
          </cell>
          <cell r="BZ339">
            <v>220.0639215272727</v>
          </cell>
          <cell r="CC339">
            <v>257.70881280000003</v>
          </cell>
          <cell r="CO339">
            <v>252.16316134545457</v>
          </cell>
          <cell r="CP339">
            <v>289.19324230931096</v>
          </cell>
          <cell r="CQ339">
            <v>242.38035730931099</v>
          </cell>
          <cell r="CR339">
            <v>411.09285878811028</v>
          </cell>
          <cell r="CS339">
            <v>369.27049999999997</v>
          </cell>
          <cell r="CT339">
            <v>1.8</v>
          </cell>
        </row>
        <row r="340">
          <cell r="C340">
            <v>1.74</v>
          </cell>
          <cell r="J340">
            <v>0.91417978258701704</v>
          </cell>
          <cell r="T340">
            <v>2</v>
          </cell>
          <cell r="U340">
            <v>235.72</v>
          </cell>
          <cell r="X340">
            <v>87</v>
          </cell>
          <cell r="Y340">
            <v>247.45499999999998</v>
          </cell>
          <cell r="AB340">
            <v>92</v>
          </cell>
          <cell r="AC340">
            <v>9</v>
          </cell>
          <cell r="AH340">
            <v>218.32499999999999</v>
          </cell>
          <cell r="AM340">
            <v>191.21399434045713</v>
          </cell>
          <cell r="AN340">
            <v>1.8</v>
          </cell>
          <cell r="AO340">
            <v>191.2743152044462</v>
          </cell>
          <cell r="AQ340">
            <v>164.17178399999997</v>
          </cell>
          <cell r="AR340">
            <v>182.67138218390804</v>
          </cell>
          <cell r="AU340">
            <v>187.31945070900002</v>
          </cell>
          <cell r="AY340">
            <v>4.5769941133748206</v>
          </cell>
          <cell r="AZ340">
            <v>1.1137418237457212E-2</v>
          </cell>
          <cell r="BA340">
            <v>1.8547898237457214E-2</v>
          </cell>
          <cell r="BB340">
            <v>2.2457142857142856E-2</v>
          </cell>
          <cell r="BD340">
            <v>182.33562413793098</v>
          </cell>
          <cell r="BE340">
            <v>194.74750678021607</v>
          </cell>
          <cell r="BF340">
            <v>224.64367999999999</v>
          </cell>
          <cell r="BI340">
            <v>0</v>
          </cell>
          <cell r="BJ340">
            <v>382.35575000000006</v>
          </cell>
          <cell r="BK340">
            <v>226.45305253737376</v>
          </cell>
          <cell r="BM340">
            <v>0</v>
          </cell>
          <cell r="BO340">
            <v>256.83260861252523</v>
          </cell>
          <cell r="BQ340">
            <v>270.827</v>
          </cell>
          <cell r="BR340">
            <v>290.60650000000004</v>
          </cell>
          <cell r="BS340">
            <v>259.29810577575756</v>
          </cell>
          <cell r="BT340">
            <v>435.4085</v>
          </cell>
          <cell r="BX340">
            <v>256.49241858585862</v>
          </cell>
          <cell r="BY340">
            <v>244.21808200404035</v>
          </cell>
          <cell r="BZ340">
            <v>229.16222396363631</v>
          </cell>
          <cell r="CC340">
            <v>266.85616782222218</v>
          </cell>
          <cell r="CO340">
            <v>261.24430437272724</v>
          </cell>
          <cell r="CP340">
            <v>303.26057939207152</v>
          </cell>
          <cell r="CQ340">
            <v>273.77678939207152</v>
          </cell>
          <cell r="CR340">
            <v>410.851349354148</v>
          </cell>
          <cell r="CS340">
            <v>402.33949999999999</v>
          </cell>
          <cell r="CT340">
            <v>1.8</v>
          </cell>
        </row>
        <row r="341">
          <cell r="C341">
            <v>1.69</v>
          </cell>
          <cell r="J341">
            <v>0.91417978258701704</v>
          </cell>
          <cell r="T341">
            <v>2</v>
          </cell>
          <cell r="U341">
            <v>213</v>
          </cell>
          <cell r="X341">
            <v>87</v>
          </cell>
          <cell r="Y341">
            <v>226.04400000000001</v>
          </cell>
          <cell r="AB341">
            <v>92</v>
          </cell>
          <cell r="AC341">
            <v>10</v>
          </cell>
          <cell r="AH341">
            <v>204.48</v>
          </cell>
          <cell r="AM341">
            <v>216.19084239637425</v>
          </cell>
          <cell r="AN341">
            <v>1.8</v>
          </cell>
          <cell r="AO341">
            <v>200.75029773719729</v>
          </cell>
          <cell r="AQ341">
            <v>195.10730399999997</v>
          </cell>
          <cell r="AR341">
            <v>204.19247742200329</v>
          </cell>
          <cell r="AU341">
            <v>210.69978430499998</v>
          </cell>
          <cell r="AY341">
            <v>5.0195654250997599</v>
          </cell>
          <cell r="AZ341">
            <v>1.1323352473857212E-2</v>
          </cell>
          <cell r="BA341">
            <v>1.8733832473857213E-2</v>
          </cell>
          <cell r="BB341">
            <v>2.3572285714285712E-2</v>
          </cell>
          <cell r="BD341">
            <v>189.10146551724137</v>
          </cell>
          <cell r="BE341">
            <v>165.85914281478841</v>
          </cell>
          <cell r="BF341">
            <v>231.398</v>
          </cell>
          <cell r="BI341">
            <v>0</v>
          </cell>
          <cell r="BJ341">
            <v>384.60050000000001</v>
          </cell>
          <cell r="BK341">
            <v>206.06845729484542</v>
          </cell>
          <cell r="BM341">
            <v>0</v>
          </cell>
          <cell r="BO341">
            <v>236.69787381773199</v>
          </cell>
          <cell r="BQ341">
            <v>276.91300000000001</v>
          </cell>
          <cell r="BR341">
            <v>273.87</v>
          </cell>
          <cell r="BS341">
            <v>238.44156820000006</v>
          </cell>
          <cell r="BT341">
            <v>435.4085</v>
          </cell>
          <cell r="BX341">
            <v>240.04982927835053</v>
          </cell>
          <cell r="BY341">
            <v>222.0757633319588</v>
          </cell>
          <cell r="BZ341">
            <v>208.18389885773203</v>
          </cell>
          <cell r="CC341">
            <v>246.30431228041246</v>
          </cell>
          <cell r="CO341">
            <v>240.68069410000007</v>
          </cell>
          <cell r="CP341">
            <v>346.24272482189099</v>
          </cell>
          <cell r="CQ341">
            <v>277.22622482189098</v>
          </cell>
          <cell r="CR341">
            <v>410.42870784471404</v>
          </cell>
          <cell r="CS341">
            <v>389.11189999999993</v>
          </cell>
          <cell r="CT341">
            <v>1.8</v>
          </cell>
        </row>
        <row r="342">
          <cell r="C342">
            <v>1.69</v>
          </cell>
          <cell r="J342">
            <v>0.91417978258701704</v>
          </cell>
          <cell r="T342">
            <v>2</v>
          </cell>
          <cell r="U342">
            <v>219.39</v>
          </cell>
          <cell r="X342">
            <v>87</v>
          </cell>
          <cell r="Y342">
            <v>231.66</v>
          </cell>
          <cell r="AB342">
            <v>92</v>
          </cell>
          <cell r="AC342">
            <v>11.5</v>
          </cell>
          <cell r="AH342">
            <v>215.48499999999999</v>
          </cell>
          <cell r="AM342">
            <v>241.22528502889995</v>
          </cell>
          <cell r="AN342">
            <v>1.8</v>
          </cell>
          <cell r="AO342">
            <v>211.28622469233821</v>
          </cell>
          <cell r="AQ342">
            <v>223.66276799999997</v>
          </cell>
          <cell r="AR342">
            <v>215.23357758620688</v>
          </cell>
          <cell r="AU342">
            <v>224.23003384500001</v>
          </cell>
          <cell r="AY342">
            <v>5.4631572702106892</v>
          </cell>
          <cell r="AZ342">
            <v>1.150971545945721E-2</v>
          </cell>
          <cell r="BA342">
            <v>1.8920195459457209E-2</v>
          </cell>
          <cell r="BB342">
            <v>2.469E-2</v>
          </cell>
          <cell r="BD342">
            <v>212.85793103448276</v>
          </cell>
          <cell r="BE342">
            <v>177.89588646515034</v>
          </cell>
          <cell r="BF342">
            <v>241.02915999999993</v>
          </cell>
          <cell r="BI342">
            <v>0</v>
          </cell>
          <cell r="BJ342">
            <v>384.60050000000001</v>
          </cell>
          <cell r="BK342">
            <v>212.26568057234047</v>
          </cell>
          <cell r="BM342">
            <v>0</v>
          </cell>
          <cell r="BO342">
            <v>241.80329974851068</v>
          </cell>
          <cell r="BQ342">
            <v>258.65499999999997</v>
          </cell>
          <cell r="BR342">
            <v>255.61200000000002</v>
          </cell>
          <cell r="BS342">
            <v>243.5404319489362</v>
          </cell>
          <cell r="BT342">
            <v>435.4085</v>
          </cell>
          <cell r="BX342">
            <v>250.3281114893617</v>
          </cell>
          <cell r="BY342">
            <v>228.71109157021274</v>
          </cell>
          <cell r="BZ342">
            <v>213.27794678297872</v>
          </cell>
          <cell r="CC342">
            <v>251.11778154893622</v>
          </cell>
          <cell r="CO342">
            <v>245.6175504</v>
          </cell>
          <cell r="CP342">
            <v>359.89112984916579</v>
          </cell>
          <cell r="CQ342">
            <v>246.44632984916578</v>
          </cell>
          <cell r="CR342">
            <v>410.02619212144361</v>
          </cell>
          <cell r="CS342">
            <v>389.11189999999993</v>
          </cell>
          <cell r="CT342">
            <v>1.8</v>
          </cell>
        </row>
        <row r="343">
          <cell r="C343">
            <v>1.63</v>
          </cell>
          <cell r="J343">
            <v>0.91417978258701704</v>
          </cell>
          <cell r="T343">
            <v>2</v>
          </cell>
          <cell r="U343">
            <v>218.68</v>
          </cell>
          <cell r="X343">
            <v>87</v>
          </cell>
          <cell r="Y343">
            <v>231.309</v>
          </cell>
          <cell r="AB343">
            <v>92</v>
          </cell>
          <cell r="AC343">
            <v>13.5</v>
          </cell>
          <cell r="AH343">
            <v>215.48499999999999</v>
          </cell>
          <cell r="AM343">
            <v>254.3760466878571</v>
          </cell>
          <cell r="AN343">
            <v>1.8</v>
          </cell>
          <cell r="AO343">
            <v>207.10996427153631</v>
          </cell>
          <cell r="AQ343">
            <v>224.11586399999999</v>
          </cell>
          <cell r="AR343">
            <v>210.74021182266011</v>
          </cell>
          <cell r="AU343">
            <v>222.075496872</v>
          </cell>
          <cell r="AY343">
            <v>5.6961790600120601</v>
          </cell>
          <cell r="AZ343">
            <v>1.1607613193457213E-2</v>
          </cell>
          <cell r="BA343">
            <v>1.9018093193457215E-2</v>
          </cell>
          <cell r="BB343">
            <v>2.5277142857142856E-2</v>
          </cell>
          <cell r="BD343">
            <v>209.05689655172418</v>
          </cell>
          <cell r="BE343">
            <v>179.49488300689663</v>
          </cell>
          <cell r="BF343">
            <v>240.65391999999991</v>
          </cell>
          <cell r="BI343">
            <v>0</v>
          </cell>
          <cell r="BJ343">
            <v>383.10400000000004</v>
          </cell>
          <cell r="BK343">
            <v>215.56867004000003</v>
          </cell>
          <cell r="BM343">
            <v>0</v>
          </cell>
          <cell r="BO343">
            <v>245.93949136800001</v>
          </cell>
          <cell r="BQ343">
            <v>261.69799999999998</v>
          </cell>
          <cell r="BR343">
            <v>261.69799999999998</v>
          </cell>
          <cell r="BS343">
            <v>247.80463576000002</v>
          </cell>
          <cell r="BT343">
            <v>435.4085</v>
          </cell>
          <cell r="BX343">
            <v>251.94164800000004</v>
          </cell>
          <cell r="BY343">
            <v>232.31216247999998</v>
          </cell>
          <cell r="BZ343">
            <v>217.56335328</v>
          </cell>
          <cell r="CC343">
            <v>255.56435648000001</v>
          </cell>
          <cell r="CO343">
            <v>249.93700808</v>
          </cell>
          <cell r="CP343">
            <v>359.35673793481243</v>
          </cell>
          <cell r="CQ343">
            <v>245.91193793481247</v>
          </cell>
          <cell r="CR343">
            <v>409.8249342598084</v>
          </cell>
          <cell r="CS343">
            <v>394.62339999999995</v>
          </cell>
          <cell r="CT343">
            <v>1.8</v>
          </cell>
        </row>
        <row r="344">
          <cell r="C344">
            <v>1.58</v>
          </cell>
          <cell r="J344">
            <v>0.91417978258701704</v>
          </cell>
          <cell r="T344">
            <v>2</v>
          </cell>
          <cell r="U344">
            <v>184.24499999999998</v>
          </cell>
          <cell r="X344">
            <v>87</v>
          </cell>
          <cell r="Y344">
            <v>192.34799999999998</v>
          </cell>
          <cell r="AB344">
            <v>92</v>
          </cell>
          <cell r="AC344">
            <v>13.5</v>
          </cell>
          <cell r="AH344">
            <v>181.76</v>
          </cell>
          <cell r="AM344">
            <v>257.25577551828565</v>
          </cell>
          <cell r="AN344">
            <v>1.8</v>
          </cell>
          <cell r="AO344">
            <v>170.70265978562921</v>
          </cell>
          <cell r="AQ344">
            <v>170.31201599999997</v>
          </cell>
          <cell r="AR344">
            <v>177.58071100164204</v>
          </cell>
          <cell r="AU344">
            <v>182.70675468900001</v>
          </cell>
          <cell r="AY344">
            <v>5.7472057293116299</v>
          </cell>
          <cell r="AZ344">
            <v>1.1629050653457212E-2</v>
          </cell>
          <cell r="BA344">
            <v>1.9039530653457211E-2</v>
          </cell>
          <cell r="BB344">
            <v>2.5405714285714285E-2</v>
          </cell>
          <cell r="BD344">
            <v>180.54913793103449</v>
          </cell>
          <cell r="BE344">
            <v>161.78023782068968</v>
          </cell>
          <cell r="BF344">
            <v>222.45477999999994</v>
          </cell>
          <cell r="BI344">
            <v>0</v>
          </cell>
          <cell r="BJ344">
            <v>353.17400000000004</v>
          </cell>
          <cell r="BK344">
            <v>178.10540875999999</v>
          </cell>
          <cell r="BM344">
            <v>0</v>
          </cell>
          <cell r="BO344">
            <v>199.382135592</v>
          </cell>
          <cell r="BQ344">
            <v>261.69799999999998</v>
          </cell>
          <cell r="BR344">
            <v>242.8314</v>
          </cell>
          <cell r="BS344">
            <v>200.88693143999998</v>
          </cell>
          <cell r="BT344">
            <v>435.4085</v>
          </cell>
          <cell r="BX344">
            <v>212.51643200000001</v>
          </cell>
          <cell r="BY344">
            <v>191.88569911999997</v>
          </cell>
          <cell r="BZ344">
            <v>170.61044831999999</v>
          </cell>
          <cell r="CC344">
            <v>206.28158911999998</v>
          </cell>
          <cell r="CO344">
            <v>202.19744752</v>
          </cell>
          <cell r="CP344">
            <v>359.23971780758177</v>
          </cell>
          <cell r="CQ344">
            <v>210.07979780758185</v>
          </cell>
          <cell r="CR344">
            <v>409.72430532899079</v>
          </cell>
          <cell r="CS344">
            <v>401.23719999999992</v>
          </cell>
          <cell r="CT344">
            <v>1.8</v>
          </cell>
        </row>
        <row r="345">
          <cell r="C345">
            <v>1.58</v>
          </cell>
          <cell r="J345">
            <v>0.93550698329939574</v>
          </cell>
          <cell r="T345">
            <v>2</v>
          </cell>
          <cell r="U345">
            <v>180.33999999999997</v>
          </cell>
          <cell r="X345">
            <v>87</v>
          </cell>
          <cell r="Y345">
            <v>189.18899999999999</v>
          </cell>
          <cell r="AB345">
            <v>92</v>
          </cell>
          <cell r="AC345">
            <v>13.5</v>
          </cell>
          <cell r="AH345">
            <v>175.72499999999999</v>
          </cell>
          <cell r="AM345">
            <v>193.51777740479994</v>
          </cell>
          <cell r="AN345">
            <v>1.8</v>
          </cell>
          <cell r="AO345">
            <v>166.2604208019055</v>
          </cell>
          <cell r="AQ345">
            <v>142.86585599999998</v>
          </cell>
          <cell r="AR345">
            <v>164.3404408866995</v>
          </cell>
          <cell r="AU345">
            <v>169.95163357800001</v>
          </cell>
          <cell r="AY345">
            <v>4.720454731727739</v>
          </cell>
          <cell r="AZ345">
            <v>1.0840729330151589E-2</v>
          </cell>
          <cell r="BA345">
            <v>1.8251209330151591E-2</v>
          </cell>
          <cell r="BB345">
            <v>2.2559999999999997E-2</v>
          </cell>
          <cell r="BD345">
            <v>165.30698965517243</v>
          </cell>
          <cell r="BE345">
            <v>155.6665525977011</v>
          </cell>
          <cell r="BF345">
            <v>195.37495999999996</v>
          </cell>
          <cell r="BI345">
            <v>0</v>
          </cell>
          <cell r="BJ345">
            <v>299.29999999999995</v>
          </cell>
          <cell r="BK345">
            <v>177.03634906666667</v>
          </cell>
          <cell r="BM345">
            <v>0</v>
          </cell>
          <cell r="BO345">
            <v>199.70251074666666</v>
          </cell>
          <cell r="BQ345">
            <v>235.83250000000001</v>
          </cell>
          <cell r="BR345">
            <v>235.83250000000001</v>
          </cell>
          <cell r="BS345">
            <v>201.35287560000003</v>
          </cell>
          <cell r="BT345">
            <v>435.4085</v>
          </cell>
          <cell r="BX345">
            <v>206.83850666666666</v>
          </cell>
          <cell r="BY345">
            <v>190.80832346666665</v>
          </cell>
          <cell r="BZ345">
            <v>171.10357679999998</v>
          </cell>
          <cell r="CC345">
            <v>207.06885546666666</v>
          </cell>
          <cell r="CO345">
            <v>202.80436880000002</v>
          </cell>
          <cell r="CP345">
            <v>302.79091727074132</v>
          </cell>
          <cell r="CQ345">
            <v>194.43623727074132</v>
          </cell>
          <cell r="CR345">
            <v>377.06697397718591</v>
          </cell>
          <cell r="CS345">
            <v>389.11189999999993</v>
          </cell>
          <cell r="CT345">
            <v>1.8</v>
          </cell>
        </row>
        <row r="346">
          <cell r="C346">
            <v>1.62</v>
          </cell>
          <cell r="J346">
            <v>0.93550698329939574</v>
          </cell>
          <cell r="T346">
            <v>2</v>
          </cell>
          <cell r="U346">
            <v>191.7</v>
          </cell>
          <cell r="X346">
            <v>87</v>
          </cell>
          <cell r="Y346">
            <v>201.12299999999999</v>
          </cell>
          <cell r="AB346">
            <v>92</v>
          </cell>
          <cell r="AC346">
            <v>9</v>
          </cell>
          <cell r="AH346">
            <v>185.66499999999999</v>
          </cell>
          <cell r="AM346">
            <v>163.95256141239997</v>
          </cell>
          <cell r="AN346">
            <v>1.8</v>
          </cell>
          <cell r="AO346">
            <v>172.1913457721318</v>
          </cell>
          <cell r="AQ346">
            <v>149.69354399999997</v>
          </cell>
          <cell r="AR346">
            <v>166.23643308702793</v>
          </cell>
          <cell r="AU346">
            <v>172.864730232</v>
          </cell>
          <cell r="AY346">
            <v>4.194196903769746</v>
          </cell>
          <cell r="AZ346">
            <v>1.0620638074151591E-2</v>
          </cell>
          <cell r="BA346">
            <v>1.8031118074151593E-2</v>
          </cell>
          <cell r="BB346">
            <v>2.1240000000000002E-2</v>
          </cell>
          <cell r="BD346">
            <v>169.5261379310345</v>
          </cell>
          <cell r="BE346">
            <v>158.32355248972476</v>
          </cell>
          <cell r="BF346">
            <v>195.12479999999996</v>
          </cell>
          <cell r="BI346">
            <v>0</v>
          </cell>
          <cell r="BJ346">
            <v>332.22299999999996</v>
          </cell>
          <cell r="BK346">
            <v>182.63785437979803</v>
          </cell>
          <cell r="BM346">
            <v>0</v>
          </cell>
          <cell r="BO346">
            <v>206.67871448404043</v>
          </cell>
          <cell r="BQ346">
            <v>258.65499999999997</v>
          </cell>
          <cell r="BR346">
            <v>275.39150000000001</v>
          </cell>
          <cell r="BS346">
            <v>208.42268672121216</v>
          </cell>
          <cell r="BT346">
            <v>435.4085</v>
          </cell>
          <cell r="BX346">
            <v>211.96265373737376</v>
          </cell>
          <cell r="BY346">
            <v>196.86810944646464</v>
          </cell>
          <cell r="BZ346">
            <v>178.18612098181822</v>
          </cell>
          <cell r="CC346">
            <v>214.48203235555562</v>
          </cell>
          <cell r="CO346">
            <v>209.99019993636369</v>
          </cell>
          <cell r="CP346">
            <v>289.3319474575452</v>
          </cell>
          <cell r="CQ346">
            <v>249.2156474575452</v>
          </cell>
          <cell r="CR346">
            <v>377.5097412727834</v>
          </cell>
          <cell r="CS346">
            <v>389.11189999999993</v>
          </cell>
          <cell r="CT346">
            <v>1.8</v>
          </cell>
        </row>
        <row r="347">
          <cell r="C347">
            <v>1.66</v>
          </cell>
          <cell r="J347">
            <v>0.93550698329939574</v>
          </cell>
          <cell r="T347">
            <v>2</v>
          </cell>
          <cell r="U347">
            <v>199.51</v>
          </cell>
          <cell r="X347">
            <v>87</v>
          </cell>
          <cell r="Y347">
            <v>206.73899999999998</v>
          </cell>
          <cell r="AB347">
            <v>92</v>
          </cell>
          <cell r="AC347">
            <v>7.8</v>
          </cell>
          <cell r="AH347">
            <v>179.98500000000001</v>
          </cell>
          <cell r="AM347">
            <v>172.01580213759996</v>
          </cell>
          <cell r="AN347">
            <v>1.8</v>
          </cell>
          <cell r="AO347">
            <v>172.4612941643509</v>
          </cell>
          <cell r="AQ347">
            <v>150.88617599999998</v>
          </cell>
          <cell r="AR347">
            <v>163.9286621510673</v>
          </cell>
          <cell r="AU347">
            <v>175.182495147</v>
          </cell>
          <cell r="AY347">
            <v>4.3377217659401071</v>
          </cell>
          <cell r="AZ347">
            <v>1.068066296215159E-2</v>
          </cell>
          <cell r="BA347">
            <v>1.8091142962151592E-2</v>
          </cell>
          <cell r="BB347">
            <v>2.1600000000000001E-2</v>
          </cell>
          <cell r="BD347">
            <v>175.79784482758623</v>
          </cell>
          <cell r="BE347">
            <v>173.95926120723672</v>
          </cell>
          <cell r="BF347">
            <v>205.50644</v>
          </cell>
          <cell r="BI347">
            <v>0</v>
          </cell>
          <cell r="BJ347">
            <v>344.19499999999999</v>
          </cell>
          <cell r="BK347">
            <v>185.6624253688363</v>
          </cell>
          <cell r="BM347">
            <v>0</v>
          </cell>
          <cell r="BO347">
            <v>206.46468608126227</v>
          </cell>
          <cell r="BQ347">
            <v>276.91300000000001</v>
          </cell>
          <cell r="BR347">
            <v>275.39150000000001</v>
          </cell>
          <cell r="BS347">
            <v>208.31162600591716</v>
          </cell>
          <cell r="BT347">
            <v>435.4085</v>
          </cell>
          <cell r="BX347">
            <v>217.55990280078896</v>
          </cell>
          <cell r="BY347">
            <v>200.11865134516765</v>
          </cell>
          <cell r="BZ347">
            <v>178.09459799999999</v>
          </cell>
          <cell r="CC347">
            <v>213.4634926706114</v>
          </cell>
          <cell r="CO347">
            <v>209.45134493786981</v>
          </cell>
          <cell r="CP347">
            <v>303.66853922478055</v>
          </cell>
          <cell r="CQ347">
            <v>242.93401922478051</v>
          </cell>
          <cell r="CR347">
            <v>377.38898655580226</v>
          </cell>
          <cell r="CS347">
            <v>389.11189999999993</v>
          </cell>
          <cell r="CT347">
            <v>1.8</v>
          </cell>
        </row>
        <row r="348">
          <cell r="C348">
            <v>1.65</v>
          </cell>
          <cell r="J348">
            <v>0.93550698329939574</v>
          </cell>
          <cell r="T348">
            <v>2</v>
          </cell>
          <cell r="U348">
            <v>215.13</v>
          </cell>
          <cell r="X348">
            <v>87</v>
          </cell>
          <cell r="Y348">
            <v>230.25599999999997</v>
          </cell>
          <cell r="AB348">
            <v>92</v>
          </cell>
          <cell r="AC348">
            <v>7.8</v>
          </cell>
          <cell r="AH348">
            <v>190.98999999999998</v>
          </cell>
          <cell r="AM348">
            <v>196.20552431319996</v>
          </cell>
          <cell r="AN348">
            <v>1.8</v>
          </cell>
          <cell r="AO348">
            <v>167.70146883684001</v>
          </cell>
          <cell r="AQ348">
            <v>151.34447999999998</v>
          </cell>
          <cell r="AR348">
            <v>155.30393390804596</v>
          </cell>
          <cell r="AU348">
            <v>172.186100541</v>
          </cell>
          <cell r="AY348">
            <v>4.7682963524511921</v>
          </cell>
          <cell r="AZ348">
            <v>1.0860737626151589E-2</v>
          </cell>
          <cell r="BA348">
            <v>1.8271217626151588E-2</v>
          </cell>
          <cell r="BB348">
            <v>2.2679999999999999E-2</v>
          </cell>
          <cell r="BD348">
            <v>174.54350344827589</v>
          </cell>
          <cell r="BE348">
            <v>156.33837007345451</v>
          </cell>
          <cell r="BF348">
            <v>220.01571999999993</v>
          </cell>
          <cell r="BI348">
            <v>0</v>
          </cell>
          <cell r="BJ348">
            <v>359.16</v>
          </cell>
          <cell r="BK348">
            <v>210.79358966863907</v>
          </cell>
          <cell r="BM348">
            <v>0</v>
          </cell>
          <cell r="BO348">
            <v>246.18046355266264</v>
          </cell>
          <cell r="BQ348">
            <v>270.827</v>
          </cell>
          <cell r="BR348">
            <v>269.91410000000002</v>
          </cell>
          <cell r="BS348">
            <v>248.65046227810643</v>
          </cell>
          <cell r="BT348">
            <v>462.96600000000001</v>
          </cell>
          <cell r="BX348">
            <v>228.58828497041424</v>
          </cell>
          <cell r="BY348">
            <v>227.47037455621299</v>
          </cell>
          <cell r="BZ348">
            <v>218.52289799999994</v>
          </cell>
          <cell r="CC348">
            <v>257.54065685207092</v>
          </cell>
          <cell r="CO348">
            <v>251.27922107988158</v>
          </cell>
          <cell r="CP348">
            <v>317.34691452648644</v>
          </cell>
          <cell r="CQ348">
            <v>247.89921452648639</v>
          </cell>
          <cell r="CR348">
            <v>404.58422240485885</v>
          </cell>
          <cell r="CS348">
            <v>389.11189999999993</v>
          </cell>
          <cell r="CT348">
            <v>1.8</v>
          </cell>
        </row>
        <row r="349">
          <cell r="C349">
            <v>1.62</v>
          </cell>
          <cell r="J349">
            <v>0.93550698329939574</v>
          </cell>
          <cell r="T349">
            <v>2</v>
          </cell>
          <cell r="U349">
            <v>224.71499999999997</v>
          </cell>
          <cell r="X349">
            <v>87</v>
          </cell>
          <cell r="Y349">
            <v>245.7</v>
          </cell>
          <cell r="AB349">
            <v>92</v>
          </cell>
          <cell r="AC349">
            <v>7.8</v>
          </cell>
          <cell r="AH349">
            <v>201.64</v>
          </cell>
          <cell r="AM349">
            <v>213.67587921779997</v>
          </cell>
          <cell r="AN349">
            <v>1.8</v>
          </cell>
          <cell r="AO349">
            <v>176.38348551012305</v>
          </cell>
          <cell r="AQ349">
            <v>161.60944799999996</v>
          </cell>
          <cell r="AR349">
            <v>162.10959564860428</v>
          </cell>
          <cell r="AU349">
            <v>175.81198869000002</v>
          </cell>
          <cell r="AY349">
            <v>5.0792668871536435</v>
          </cell>
          <cell r="AZ349">
            <v>1.0990791550151591E-2</v>
          </cell>
          <cell r="BA349">
            <v>1.8401271550151591E-2</v>
          </cell>
          <cell r="BB349">
            <v>2.3460000000000002E-2</v>
          </cell>
          <cell r="BD349">
            <v>183.13384137931035</v>
          </cell>
          <cell r="BE349">
            <v>141.0335609569475</v>
          </cell>
          <cell r="BF349">
            <v>231.33545999999996</v>
          </cell>
          <cell r="BI349">
            <v>0</v>
          </cell>
          <cell r="BJ349">
            <v>353.17400000000004</v>
          </cell>
          <cell r="BK349">
            <v>226.77521790532546</v>
          </cell>
          <cell r="BM349">
            <v>0</v>
          </cell>
          <cell r="BO349">
            <v>272.52199267218936</v>
          </cell>
          <cell r="BQ349">
            <v>270.827</v>
          </cell>
          <cell r="BR349">
            <v>281.47750000000002</v>
          </cell>
          <cell r="BS349">
            <v>275.22611565088761</v>
          </cell>
          <cell r="BT349">
            <v>462.96600000000001</v>
          </cell>
          <cell r="BX349">
            <v>237.64392142011835</v>
          </cell>
          <cell r="BY349">
            <v>244.81391730177512</v>
          </cell>
          <cell r="BZ349">
            <v>245.12416200000001</v>
          </cell>
          <cell r="CC349">
            <v>286.84469510059176</v>
          </cell>
          <cell r="CO349">
            <v>278.96771366568049</v>
          </cell>
          <cell r="CP349">
            <v>331.29954668882959</v>
          </cell>
          <cell r="CQ349">
            <v>262.06744668882953</v>
          </cell>
          <cell r="CR349">
            <v>404.3225871847331</v>
          </cell>
          <cell r="CS349">
            <v>389.11189999999993</v>
          </cell>
          <cell r="CT349">
            <v>1.8</v>
          </cell>
        </row>
        <row r="350">
          <cell r="C350">
            <v>1.575</v>
          </cell>
          <cell r="J350">
            <v>0.93550698329939574</v>
          </cell>
          <cell r="T350">
            <v>2</v>
          </cell>
          <cell r="U350">
            <v>227.2</v>
          </cell>
          <cell r="X350">
            <v>87</v>
          </cell>
          <cell r="Y350">
            <v>243.94499999999999</v>
          </cell>
          <cell r="AB350">
            <v>92</v>
          </cell>
          <cell r="AC350">
            <v>7.8</v>
          </cell>
          <cell r="AH350">
            <v>210.51499999999999</v>
          </cell>
          <cell r="AM350">
            <v>221.73911994299993</v>
          </cell>
          <cell r="AN350">
            <v>1.8</v>
          </cell>
          <cell r="AO350">
            <v>185.11710996427152</v>
          </cell>
          <cell r="AQ350">
            <v>175.97831999999997</v>
          </cell>
          <cell r="AR350">
            <v>174.9064117405583</v>
          </cell>
          <cell r="AU350">
            <v>186.32991223799999</v>
          </cell>
          <cell r="AY350">
            <v>5.2227917493240046</v>
          </cell>
          <cell r="AZ350">
            <v>1.1050816438151589E-2</v>
          </cell>
          <cell r="BA350">
            <v>1.846129643815159E-2</v>
          </cell>
          <cell r="BB350">
            <v>2.3820000000000001E-2</v>
          </cell>
          <cell r="BD350">
            <v>189.97570344827582</v>
          </cell>
          <cell r="BE350">
            <v>161.67463263755695</v>
          </cell>
          <cell r="BF350">
            <v>232.64880000000002</v>
          </cell>
          <cell r="BI350">
            <v>0</v>
          </cell>
          <cell r="BJ350">
            <v>380.11099999999999</v>
          </cell>
          <cell r="BK350">
            <v>222.94486269428012</v>
          </cell>
          <cell r="BM350">
            <v>0</v>
          </cell>
          <cell r="BO350">
            <v>261.3468054706114</v>
          </cell>
          <cell r="BQ350">
            <v>289.08499999999998</v>
          </cell>
          <cell r="BR350">
            <v>275.39150000000001</v>
          </cell>
          <cell r="BS350">
            <v>263.81864689349112</v>
          </cell>
          <cell r="BT350">
            <v>462.96600000000001</v>
          </cell>
          <cell r="BX350">
            <v>243.5030829191322</v>
          </cell>
          <cell r="BY350">
            <v>240.53981712031558</v>
          </cell>
          <cell r="BZ350">
            <v>233.68079399999999</v>
          </cell>
          <cell r="CC350">
            <v>273.5349772623274</v>
          </cell>
          <cell r="CO350">
            <v>266.74692761834319</v>
          </cell>
          <cell r="CP350">
            <v>330.97043845606493</v>
          </cell>
          <cell r="CQ350">
            <v>270.66711845606483</v>
          </cell>
          <cell r="CR350">
            <v>404.20183246775196</v>
          </cell>
          <cell r="CS350">
            <v>389.11189999999993</v>
          </cell>
          <cell r="CT350">
            <v>1.8</v>
          </cell>
        </row>
        <row r="351">
          <cell r="C351">
            <v>1.49</v>
          </cell>
          <cell r="J351">
            <v>0.93550698329939574</v>
          </cell>
          <cell r="T351">
            <v>2</v>
          </cell>
          <cell r="U351">
            <v>208.03</v>
          </cell>
          <cell r="X351">
            <v>87</v>
          </cell>
          <cell r="Y351">
            <v>221.83199999999999</v>
          </cell>
          <cell r="AB351">
            <v>92</v>
          </cell>
          <cell r="AC351">
            <v>7.8</v>
          </cell>
          <cell r="AH351">
            <v>192.41</v>
          </cell>
          <cell r="AM351">
            <v>225.77074030559996</v>
          </cell>
          <cell r="AN351">
            <v>1.8</v>
          </cell>
          <cell r="AO351">
            <v>194.79158396188961</v>
          </cell>
          <cell r="AQ351">
            <v>175.85853599999999</v>
          </cell>
          <cell r="AR351">
            <v>192.03369211822661</v>
          </cell>
          <cell r="AU351">
            <v>205.249162383</v>
          </cell>
          <cell r="AY351">
            <v>5.2945541804091851</v>
          </cell>
          <cell r="AZ351">
            <v>1.1080828882151589E-2</v>
          </cell>
          <cell r="BA351">
            <v>1.8491308882151589E-2</v>
          </cell>
          <cell r="BB351">
            <v>2.3999999999999997E-2</v>
          </cell>
          <cell r="BD351">
            <v>193.85275862068968</v>
          </cell>
          <cell r="BE351">
            <v>154.23603814323607</v>
          </cell>
          <cell r="BF351">
            <v>235.02531999999999</v>
          </cell>
          <cell r="BI351">
            <v>0</v>
          </cell>
          <cell r="BJ351">
            <v>371.13200000000006</v>
          </cell>
          <cell r="BK351">
            <v>200.27774615384621</v>
          </cell>
          <cell r="BM351">
            <v>0</v>
          </cell>
          <cell r="BO351">
            <v>232.04362030769232</v>
          </cell>
          <cell r="BQ351">
            <v>273.87</v>
          </cell>
          <cell r="BR351">
            <v>255.61200000000002</v>
          </cell>
          <cell r="BS351">
            <v>233.81709769230775</v>
          </cell>
          <cell r="BT351">
            <v>473.98900000000009</v>
          </cell>
          <cell r="BX351">
            <v>229.88366769230771</v>
          </cell>
          <cell r="BY351">
            <v>215.88586338461539</v>
          </cell>
          <cell r="BZ351">
            <v>203.56830000000002</v>
          </cell>
          <cell r="CC351">
            <v>241.9693784615385</v>
          </cell>
          <cell r="CO351">
            <v>236.21643823076926</v>
          </cell>
          <cell r="CP351">
            <v>360.13728433968248</v>
          </cell>
          <cell r="CQ351">
            <v>240.7399643396825</v>
          </cell>
          <cell r="CR351">
            <v>415.16445510926144</v>
          </cell>
          <cell r="CS351">
            <v>407.851</v>
          </cell>
          <cell r="CT351">
            <v>1.8</v>
          </cell>
        </row>
        <row r="352">
          <cell r="C352">
            <v>1.45</v>
          </cell>
          <cell r="J352">
            <v>0.93550698329939574</v>
          </cell>
          <cell r="T352">
            <v>2</v>
          </cell>
          <cell r="U352">
            <v>212.29</v>
          </cell>
          <cell r="X352">
            <v>87</v>
          </cell>
          <cell r="Y352">
            <v>224.28899999999999</v>
          </cell>
          <cell r="AB352">
            <v>92</v>
          </cell>
          <cell r="AC352">
            <v>7.8</v>
          </cell>
          <cell r="AH352">
            <v>202.35</v>
          </cell>
          <cell r="AM352">
            <v>259.36757666059992</v>
          </cell>
          <cell r="AN352">
            <v>1.8</v>
          </cell>
          <cell r="AO352">
            <v>193.43390234219927</v>
          </cell>
          <cell r="AQ352">
            <v>183.89447999999999</v>
          </cell>
          <cell r="AR352">
            <v>211.89409729064039</v>
          </cell>
          <cell r="AU352">
            <v>221.37467339700001</v>
          </cell>
          <cell r="AY352">
            <v>5.8925744394523587</v>
          </cell>
          <cell r="AZ352">
            <v>1.1330932582151589E-2</v>
          </cell>
          <cell r="BA352">
            <v>1.874141258215159E-2</v>
          </cell>
          <cell r="BB352">
            <v>2.5499999999999998E-2</v>
          </cell>
          <cell r="BD352">
            <v>197.65379310344829</v>
          </cell>
          <cell r="BE352">
            <v>166.16826508399657</v>
          </cell>
          <cell r="BF352">
            <v>224.76875999999996</v>
          </cell>
          <cell r="BI352">
            <v>0</v>
          </cell>
          <cell r="BJ352">
            <v>323.24400000000003</v>
          </cell>
          <cell r="BK352">
            <v>200.77519810256413</v>
          </cell>
          <cell r="BM352">
            <v>0</v>
          </cell>
          <cell r="BO352">
            <v>229.2577412717948</v>
          </cell>
          <cell r="BQ352">
            <v>243.44</v>
          </cell>
          <cell r="BR352">
            <v>243.44</v>
          </cell>
          <cell r="BS352">
            <v>230.79165346153843</v>
          </cell>
          <cell r="BT352">
            <v>473.98900000000009</v>
          </cell>
          <cell r="BX352">
            <v>238.33279179487181</v>
          </cell>
          <cell r="BY352">
            <v>216.29461825641022</v>
          </cell>
          <cell r="BZ352">
            <v>200.49970199999993</v>
          </cell>
          <cell r="CC352">
            <v>238.1448336410256</v>
          </cell>
          <cell r="CO352">
            <v>232.84558265384612</v>
          </cell>
          <cell r="CP352">
            <v>329.43460003649631</v>
          </cell>
          <cell r="CQ352">
            <v>221.51112003649627</v>
          </cell>
          <cell r="CR352">
            <v>414.66131045517341</v>
          </cell>
          <cell r="CS352">
            <v>407.851</v>
          </cell>
          <cell r="CT352">
            <v>1.8</v>
          </cell>
        </row>
        <row r="353">
          <cell r="C353">
            <v>1.45</v>
          </cell>
          <cell r="J353">
            <v>0.93550698329939574</v>
          </cell>
          <cell r="T353">
            <v>2</v>
          </cell>
          <cell r="U353">
            <v>208.73999999999998</v>
          </cell>
          <cell r="X353">
            <v>87</v>
          </cell>
          <cell r="Y353">
            <v>217.971</v>
          </cell>
          <cell r="AB353">
            <v>92</v>
          </cell>
          <cell r="AC353">
            <v>11.5</v>
          </cell>
          <cell r="AH353">
            <v>194.185</v>
          </cell>
          <cell r="AM353">
            <v>291.62053956139994</v>
          </cell>
          <cell r="AN353">
            <v>1.8</v>
          </cell>
          <cell r="AO353">
            <v>193.52917824533543</v>
          </cell>
          <cell r="AQ353">
            <v>195.01876799999997</v>
          </cell>
          <cell r="AR353">
            <v>212.70407963875206</v>
          </cell>
          <cell r="AU353">
            <v>218.887717176</v>
          </cell>
          <cell r="AY353">
            <v>6.4666738881338057</v>
          </cell>
          <cell r="AZ353">
            <v>1.1571032134151589E-2</v>
          </cell>
          <cell r="BA353">
            <v>1.8981512134151592E-2</v>
          </cell>
          <cell r="BB353">
            <v>2.6939999999999999E-2</v>
          </cell>
          <cell r="BD353">
            <v>203.469375862069</v>
          </cell>
          <cell r="BE353">
            <v>178.92562714306669</v>
          </cell>
          <cell r="BF353">
            <v>210.38455999999999</v>
          </cell>
          <cell r="BI353">
            <v>0</v>
          </cell>
          <cell r="BJ353">
            <v>293.31400000000002</v>
          </cell>
          <cell r="BK353">
            <v>197.75912538723406</v>
          </cell>
          <cell r="BM353">
            <v>0</v>
          </cell>
          <cell r="BO353">
            <v>221.49512500085109</v>
          </cell>
          <cell r="BQ353">
            <v>237.35400000000001</v>
          </cell>
          <cell r="BR353">
            <v>237.35400000000001</v>
          </cell>
          <cell r="BS353">
            <v>222.96408031489366</v>
          </cell>
          <cell r="BT353">
            <v>473.98900000000009</v>
          </cell>
          <cell r="BX353">
            <v>239.70379914893618</v>
          </cell>
          <cell r="BY353">
            <v>212.9846408170213</v>
          </cell>
          <cell r="BZ353">
            <v>192.66534183829791</v>
          </cell>
          <cell r="CC353">
            <v>229.05671911489367</v>
          </cell>
          <cell r="CO353">
            <v>224.47663920000002</v>
          </cell>
          <cell r="CP353">
            <v>298.78676710543743</v>
          </cell>
          <cell r="CQ353">
            <v>214.24216710543743</v>
          </cell>
          <cell r="CR353">
            <v>414.17829158724891</v>
          </cell>
          <cell r="CS353">
            <v>407.851</v>
          </cell>
          <cell r="CT353">
            <v>1.8</v>
          </cell>
        </row>
        <row r="354">
          <cell r="C354">
            <v>1.48</v>
          </cell>
          <cell r="J354">
            <v>0.93550698329939574</v>
          </cell>
          <cell r="T354">
            <v>2</v>
          </cell>
          <cell r="U354">
            <v>212.29</v>
          </cell>
          <cell r="X354">
            <v>87</v>
          </cell>
          <cell r="Y354">
            <v>219.02399999999997</v>
          </cell>
          <cell r="AB354">
            <v>92</v>
          </cell>
          <cell r="AC354">
            <v>11.5</v>
          </cell>
          <cell r="AH354">
            <v>197.73500000000001</v>
          </cell>
          <cell r="AM354">
            <v>319.8418820995999</v>
          </cell>
          <cell r="AN354">
            <v>1.8</v>
          </cell>
          <cell r="AO354">
            <v>193.77927749106789</v>
          </cell>
          <cell r="AQ354">
            <v>185.11836</v>
          </cell>
          <cell r="AR354">
            <v>195.91165229885058</v>
          </cell>
          <cell r="AU354">
            <v>199.71899275499999</v>
          </cell>
          <cell r="AY354">
            <v>6.9690109057300722</v>
          </cell>
          <cell r="AZ354">
            <v>1.1781119242151588E-2</v>
          </cell>
          <cell r="BA354">
            <v>1.9191599242151587E-2</v>
          </cell>
          <cell r="BB354">
            <v>2.8199999999999996E-2</v>
          </cell>
          <cell r="BD354">
            <v>204.30560344827583</v>
          </cell>
          <cell r="BE354">
            <v>194.7486058371241</v>
          </cell>
          <cell r="BF354">
            <v>187.24475999999999</v>
          </cell>
          <cell r="BI354">
            <v>0</v>
          </cell>
          <cell r="BJ354">
            <v>287.32800000000003</v>
          </cell>
          <cell r="BK354">
            <v>199.94640341914894</v>
          </cell>
          <cell r="BM354">
            <v>0</v>
          </cell>
          <cell r="BO354">
            <v>220.15390179872335</v>
          </cell>
          <cell r="BQ354">
            <v>234.31100000000006</v>
          </cell>
          <cell r="BR354">
            <v>232.7895</v>
          </cell>
          <cell r="BS354">
            <v>221.89644052765956</v>
          </cell>
          <cell r="BT354">
            <v>451.94299999999998</v>
          </cell>
          <cell r="BX354">
            <v>241.1017812765958</v>
          </cell>
          <cell r="BY354">
            <v>215.39852577446806</v>
          </cell>
          <cell r="BZ354">
            <v>191.65015524255313</v>
          </cell>
          <cell r="CC354">
            <v>226.94108932765951</v>
          </cell>
          <cell r="CO354">
            <v>222.91345119999994</v>
          </cell>
          <cell r="CP354">
            <v>238.97208829076095</v>
          </cell>
          <cell r="CQ354">
            <v>224.99532829076099</v>
          </cell>
          <cell r="CR354">
            <v>391.70965007781484</v>
          </cell>
          <cell r="CS354">
            <v>407.851</v>
          </cell>
          <cell r="CT354">
            <v>1.8</v>
          </cell>
        </row>
        <row r="355">
          <cell r="C355">
            <v>1.59</v>
          </cell>
          <cell r="J355">
            <v>0.93550698329939574</v>
          </cell>
          <cell r="T355">
            <v>2</v>
          </cell>
          <cell r="U355">
            <v>192.41</v>
          </cell>
          <cell r="X355">
            <v>87</v>
          </cell>
          <cell r="Y355">
            <v>203.93099999999998</v>
          </cell>
          <cell r="AB355">
            <v>92</v>
          </cell>
          <cell r="AC355">
            <v>13.5</v>
          </cell>
          <cell r="AH355">
            <v>187.08500000000001</v>
          </cell>
          <cell r="AM355">
            <v>326.56124937059997</v>
          </cell>
          <cell r="AN355">
            <v>1.8</v>
          </cell>
          <cell r="AO355">
            <v>184.75188566891623</v>
          </cell>
          <cell r="AQ355">
            <v>170.21827199999996</v>
          </cell>
          <cell r="AR355">
            <v>181.65777298850577</v>
          </cell>
          <cell r="AU355">
            <v>183.73288986</v>
          </cell>
          <cell r="AY355">
            <v>7.0886149575387067</v>
          </cell>
          <cell r="AZ355">
            <v>1.1831139982151588E-2</v>
          </cell>
          <cell r="BA355">
            <v>1.9241619982151591E-2</v>
          </cell>
          <cell r="BB355">
            <v>2.8500000000000001E-2</v>
          </cell>
          <cell r="BD355">
            <v>193.85275862068968</v>
          </cell>
          <cell r="BE355">
            <v>156.68056723678163</v>
          </cell>
          <cell r="BF355">
            <v>189.24603999999999</v>
          </cell>
          <cell r="BI355">
            <v>0</v>
          </cell>
          <cell r="BJ355">
            <v>293.31400000000002</v>
          </cell>
          <cell r="BK355">
            <v>190.80927707333336</v>
          </cell>
          <cell r="BM355">
            <v>0</v>
          </cell>
          <cell r="BO355">
            <v>218.33848624133336</v>
          </cell>
          <cell r="BQ355">
            <v>255.61200000000002</v>
          </cell>
          <cell r="BR355">
            <v>257.89425</v>
          </cell>
          <cell r="BS355">
            <v>220.05125856000001</v>
          </cell>
          <cell r="BT355">
            <v>451.94299999999998</v>
          </cell>
          <cell r="BX355">
            <v>221.20518133333337</v>
          </cell>
          <cell r="BY355">
            <v>205.65985321333332</v>
          </cell>
          <cell r="BZ355">
            <v>189.80064167999998</v>
          </cell>
          <cell r="CC355">
            <v>227.07194421333332</v>
          </cell>
          <cell r="CO355">
            <v>222.00303947999998</v>
          </cell>
          <cell r="CP355">
            <v>268.02923143012373</v>
          </cell>
          <cell r="CQ355">
            <v>218.76855143012375</v>
          </cell>
          <cell r="CR355">
            <v>391.60902114699718</v>
          </cell>
          <cell r="CS355">
            <v>384.70269999999999</v>
          </cell>
          <cell r="CT355">
            <v>1.8</v>
          </cell>
        </row>
        <row r="356">
          <cell r="C356">
            <v>1.5760000000000001</v>
          </cell>
          <cell r="J356">
            <v>0.93550698329939574</v>
          </cell>
          <cell r="T356">
            <v>2</v>
          </cell>
          <cell r="U356">
            <v>179.98500000000001</v>
          </cell>
          <cell r="X356">
            <v>87</v>
          </cell>
          <cell r="Y356">
            <v>191.64599999999999</v>
          </cell>
          <cell r="AB356">
            <v>92</v>
          </cell>
          <cell r="AC356">
            <v>13.5</v>
          </cell>
          <cell r="AH356">
            <v>175.72499999999999</v>
          </cell>
          <cell r="AM356">
            <v>317.15413519119994</v>
          </cell>
          <cell r="AN356">
            <v>1.8</v>
          </cell>
          <cell r="AO356">
            <v>167.48709805478362</v>
          </cell>
          <cell r="AQ356">
            <v>161.10947999999996</v>
          </cell>
          <cell r="AR356">
            <v>172.22306239737276</v>
          </cell>
          <cell r="AU356">
            <v>176.46457212000001</v>
          </cell>
          <cell r="AY356">
            <v>6.9211692850066173</v>
          </cell>
          <cell r="AZ356">
            <v>1.1761110946151589E-2</v>
          </cell>
          <cell r="BA356">
            <v>1.917159094615159E-2</v>
          </cell>
          <cell r="BB356">
            <v>2.8080000000000001E-2</v>
          </cell>
          <cell r="BD356">
            <v>178.64862068965519</v>
          </cell>
          <cell r="BE356">
            <v>142.61200947432951</v>
          </cell>
          <cell r="BF356">
            <v>182.67933999999994</v>
          </cell>
          <cell r="BI356">
            <v>0</v>
          </cell>
          <cell r="BJ356">
            <v>284.33499999999998</v>
          </cell>
          <cell r="BK356">
            <v>179.36441088444448</v>
          </cell>
          <cell r="BM356">
            <v>0</v>
          </cell>
          <cell r="BO356">
            <v>206.54965535911109</v>
          </cell>
          <cell r="BQ356">
            <v>240.39700000000002</v>
          </cell>
          <cell r="BR356">
            <v>238.87549999999996</v>
          </cell>
          <cell r="BS356">
            <v>208.13771069333336</v>
          </cell>
          <cell r="BT356">
            <v>451.94299999999998</v>
          </cell>
          <cell r="BX356">
            <v>207.09846577777779</v>
          </cell>
          <cell r="BY356">
            <v>193.32948505777776</v>
          </cell>
          <cell r="BZ356">
            <v>177.87187807999999</v>
          </cell>
          <cell r="CC356">
            <v>215.09789105777776</v>
          </cell>
          <cell r="CO356">
            <v>210.13451487999998</v>
          </cell>
          <cell r="CP356">
            <v>268.41319103501587</v>
          </cell>
          <cell r="CQ356">
            <v>207.24747103501591</v>
          </cell>
          <cell r="CR356">
            <v>391.74990165014185</v>
          </cell>
          <cell r="CS356">
            <v>407.851</v>
          </cell>
          <cell r="CT356">
            <v>1.8</v>
          </cell>
        </row>
        <row r="357">
          <cell r="C357">
            <v>1.6141000000000001</v>
          </cell>
          <cell r="J357">
            <v>0.95830444146346194</v>
          </cell>
          <cell r="T357">
            <v>2</v>
          </cell>
          <cell r="U357">
            <v>182.82499999999999</v>
          </cell>
          <cell r="X357">
            <v>87</v>
          </cell>
          <cell r="Y357">
            <v>189.54</v>
          </cell>
          <cell r="AB357">
            <v>92</v>
          </cell>
          <cell r="AC357">
            <v>13.5</v>
          </cell>
          <cell r="AH357">
            <v>179.63</v>
          </cell>
          <cell r="AM357">
            <v>280.86955192779993</v>
          </cell>
          <cell r="AN357">
            <v>1.8</v>
          </cell>
          <cell r="AO357">
            <v>173.10837633981737</v>
          </cell>
          <cell r="AQ357">
            <v>174.75964799999997</v>
          </cell>
          <cell r="AR357">
            <v>184.34112233169128</v>
          </cell>
          <cell r="AU357">
            <v>187.83278452799996</v>
          </cell>
          <cell r="AY357">
            <v>6.3996363208125366</v>
          </cell>
          <cell r="AZ357">
            <v>1.1206279145750609E-2</v>
          </cell>
          <cell r="BA357">
            <v>1.861675914575061E-2</v>
          </cell>
          <cell r="BB357">
            <v>2.6459999999999997E-2</v>
          </cell>
          <cell r="BD357">
            <v>180.2070448275862</v>
          </cell>
          <cell r="BE357">
            <v>165.07527859310346</v>
          </cell>
          <cell r="BF357">
            <v>184.18029999999996</v>
          </cell>
          <cell r="BI357">
            <v>0</v>
          </cell>
          <cell r="BJ357">
            <v>308.279</v>
          </cell>
          <cell r="BK357">
            <v>173.66607144000002</v>
          </cell>
          <cell r="BM357">
            <v>0</v>
          </cell>
          <cell r="BO357">
            <v>192.28554124799999</v>
          </cell>
          <cell r="BQ357">
            <v>237.35400000000001</v>
          </cell>
          <cell r="BR357">
            <v>258.65499999999997</v>
          </cell>
          <cell r="BS357">
            <v>193.61245736000001</v>
          </cell>
          <cell r="BT357">
            <v>451.94299999999998</v>
          </cell>
          <cell r="BX357">
            <v>211.93724800000001</v>
          </cell>
          <cell r="BY357">
            <v>187.02754528</v>
          </cell>
          <cell r="BZ357">
            <v>163.30745808</v>
          </cell>
          <cell r="CC357">
            <v>198.34931328000002</v>
          </cell>
          <cell r="CO357">
            <v>194.66498887999998</v>
          </cell>
          <cell r="CP357">
            <v>269.38791759171386</v>
          </cell>
          <cell r="CQ357">
            <v>229.05601759171384</v>
          </cell>
          <cell r="CR357">
            <v>391.76399073409794</v>
          </cell>
          <cell r="CS357">
            <v>407.851</v>
          </cell>
          <cell r="CT357">
            <v>1.8</v>
          </cell>
        </row>
        <row r="358">
          <cell r="C358">
            <v>1.6479999999999999</v>
          </cell>
          <cell r="J358">
            <v>0.95830444146346194</v>
          </cell>
          <cell r="T358">
            <v>2</v>
          </cell>
          <cell r="U358">
            <v>182.11499999999998</v>
          </cell>
          <cell r="X358">
            <v>87</v>
          </cell>
          <cell r="Y358">
            <v>186.03</v>
          </cell>
          <cell r="AB358">
            <v>92</v>
          </cell>
          <cell r="AC358">
            <v>9</v>
          </cell>
          <cell r="AH358">
            <v>181.04999999999998</v>
          </cell>
          <cell r="AM358">
            <v>235.17785448499995</v>
          </cell>
          <cell r="AN358">
            <v>1.8</v>
          </cell>
          <cell r="AO358">
            <v>179.97618102421595</v>
          </cell>
          <cell r="AQ358">
            <v>172.03586399999998</v>
          </cell>
          <cell r="AR358">
            <v>190.46802791461411</v>
          </cell>
          <cell r="AU358">
            <v>190.64681867699997</v>
          </cell>
          <cell r="AY358">
            <v>5.5863287685138205</v>
          </cell>
          <cell r="AZ358">
            <v>1.0866138113750609E-2</v>
          </cell>
          <cell r="BA358">
            <v>1.8276618113750608E-2</v>
          </cell>
          <cell r="BB358">
            <v>2.4419999999999997E-2</v>
          </cell>
          <cell r="BD358">
            <v>183.05782068965513</v>
          </cell>
          <cell r="BE358">
            <v>170.86176769627303</v>
          </cell>
          <cell r="BF358">
            <v>190.05905999999996</v>
          </cell>
          <cell r="BI358">
            <v>0</v>
          </cell>
          <cell r="BJ358">
            <v>323.24400000000003</v>
          </cell>
          <cell r="BK358">
            <v>164.47769688080808</v>
          </cell>
          <cell r="BM358">
            <v>0</v>
          </cell>
          <cell r="BO358">
            <v>177.9327597438384</v>
          </cell>
          <cell r="BQ358">
            <v>255.61200000000002</v>
          </cell>
          <cell r="BR358">
            <v>258.19855000000001</v>
          </cell>
          <cell r="BS358">
            <v>178.99287471515154</v>
          </cell>
          <cell r="BT358">
            <v>451.94299999999998</v>
          </cell>
          <cell r="BX358">
            <v>208.48602505050505</v>
          </cell>
          <cell r="BY358">
            <v>177.01425101414139</v>
          </cell>
          <cell r="BZ358">
            <v>148.6477048727273</v>
          </cell>
          <cell r="CC358">
            <v>182.4222833777778</v>
          </cell>
          <cell r="CO358">
            <v>179.52970405454548</v>
          </cell>
          <cell r="CP358">
            <v>285.91856424404716</v>
          </cell>
          <cell r="CQ358">
            <v>236.87348424404718</v>
          </cell>
          <cell r="CR358">
            <v>392.44826746365766</v>
          </cell>
          <cell r="CS358">
            <v>377.83537100000001</v>
          </cell>
          <cell r="CT358">
            <v>1.8</v>
          </cell>
        </row>
        <row r="359">
          <cell r="C359">
            <v>1.646304347826087</v>
          </cell>
          <cell r="J359">
            <v>0.95830444146346194</v>
          </cell>
          <cell r="T359">
            <v>2</v>
          </cell>
          <cell r="U359">
            <v>199.51</v>
          </cell>
          <cell r="X359">
            <v>87</v>
          </cell>
          <cell r="Y359">
            <v>207.792</v>
          </cell>
          <cell r="AB359">
            <v>92</v>
          </cell>
          <cell r="AC359">
            <v>7.8</v>
          </cell>
          <cell r="AH359">
            <v>184.24499999999998</v>
          </cell>
          <cell r="AM359">
            <v>283.55729883619995</v>
          </cell>
          <cell r="AN359">
            <v>1.8</v>
          </cell>
          <cell r="AO359">
            <v>179.20206431123461</v>
          </cell>
          <cell r="AQ359">
            <v>178.31671199999997</v>
          </cell>
          <cell r="AR359">
            <v>193.54505582922823</v>
          </cell>
          <cell r="AU359">
            <v>194.78846788199999</v>
          </cell>
          <cell r="AY359">
            <v>6.4474779415359906</v>
          </cell>
          <cell r="AZ359">
            <v>1.1226287441750612E-2</v>
          </cell>
          <cell r="BA359">
            <v>1.8636767441750614E-2</v>
          </cell>
          <cell r="BB359">
            <v>2.6579999999999999E-2</v>
          </cell>
          <cell r="BD359">
            <v>182.2596034482759</v>
          </cell>
          <cell r="BE359">
            <v>169.09277501734343</v>
          </cell>
          <cell r="BF359">
            <v>205.50644</v>
          </cell>
          <cell r="BI359">
            <v>0</v>
          </cell>
          <cell r="BJ359">
            <v>320.25100000000003</v>
          </cell>
          <cell r="BK359">
            <v>185.22199981065091</v>
          </cell>
          <cell r="BM359">
            <v>236.7</v>
          </cell>
          <cell r="BO359">
            <v>207.05989974437873</v>
          </cell>
          <cell r="BQ359">
            <v>255.61200000000002</v>
          </cell>
          <cell r="BR359">
            <v>243.44</v>
          </cell>
          <cell r="BS359">
            <v>208.51032130177518</v>
          </cell>
          <cell r="BT359">
            <v>451.94299999999998</v>
          </cell>
          <cell r="BX359">
            <v>223.46576284023669</v>
          </cell>
          <cell r="BY359">
            <v>199.5064826035503</v>
          </cell>
          <cell r="BZ359">
            <v>178.21821599999998</v>
          </cell>
          <cell r="CC359">
            <v>214.08375820118343</v>
          </cell>
          <cell r="CO359">
            <v>209.863396331361</v>
          </cell>
          <cell r="CP359">
            <v>298.60961484745894</v>
          </cell>
          <cell r="CQ359">
            <v>220.01753484745896</v>
          </cell>
          <cell r="CR359">
            <v>391.72373916177088</v>
          </cell>
          <cell r="CS359">
            <v>384.84158979999995</v>
          </cell>
          <cell r="CT359">
            <v>1.8</v>
          </cell>
        </row>
        <row r="360">
          <cell r="C360">
            <v>1.6040000000000001</v>
          </cell>
          <cell r="J360">
            <v>0.95830444146346194</v>
          </cell>
          <cell r="T360">
            <v>2</v>
          </cell>
          <cell r="U360">
            <v>212.29</v>
          </cell>
          <cell r="X360">
            <v>87</v>
          </cell>
          <cell r="Y360">
            <v>224.99099999999996</v>
          </cell>
          <cell r="AB360">
            <v>92</v>
          </cell>
          <cell r="AC360">
            <v>7.8</v>
          </cell>
          <cell r="AH360">
            <v>193.11999999999998</v>
          </cell>
          <cell r="AM360">
            <v>314.46638828279993</v>
          </cell>
          <cell r="AN360">
            <v>1.8</v>
          </cell>
          <cell r="AO360">
            <v>178.07463279078999</v>
          </cell>
          <cell r="AQ360">
            <v>179.18123999999997</v>
          </cell>
          <cell r="AR360">
            <v>180.54461288998357</v>
          </cell>
          <cell r="AU360">
            <v>194.70771005400002</v>
          </cell>
          <cell r="AY360">
            <v>6.9976565798557102</v>
          </cell>
          <cell r="AZ360">
            <v>1.145638284575061E-2</v>
          </cell>
          <cell r="BA360">
            <v>1.886686284575061E-2</v>
          </cell>
          <cell r="BB360">
            <v>2.7959999999999999E-2</v>
          </cell>
          <cell r="BD360">
            <v>181.49939655172417</v>
          </cell>
          <cell r="BE360">
            <v>163.51650748894801</v>
          </cell>
          <cell r="BF360">
            <v>206.00675999999999</v>
          </cell>
          <cell r="BI360">
            <v>0</v>
          </cell>
          <cell r="BJ360">
            <v>305.286</v>
          </cell>
          <cell r="BK360">
            <v>203.54779051282051</v>
          </cell>
          <cell r="BM360">
            <v>239.625</v>
          </cell>
          <cell r="BO360">
            <v>234.01035035897425</v>
          </cell>
          <cell r="BQ360">
            <v>237.35400000000001</v>
          </cell>
          <cell r="BR360">
            <v>246.33085000000003</v>
          </cell>
          <cell r="BS360">
            <v>236.00688730769221</v>
          </cell>
          <cell r="BT360">
            <v>462.96600000000001</v>
          </cell>
          <cell r="BX360">
            <v>231.69403897435902</v>
          </cell>
          <cell r="BY360">
            <v>219.46543528205123</v>
          </cell>
          <cell r="BZ360">
            <v>205.79870999999989</v>
          </cell>
          <cell r="CC360">
            <v>243.73088820512811</v>
          </cell>
          <cell r="CO360">
            <v>238.18384526923069</v>
          </cell>
          <cell r="CP360">
            <v>282.68233328852762</v>
          </cell>
          <cell r="CQ360">
            <v>215.7796932885276</v>
          </cell>
          <cell r="CR360">
            <v>402.28384608000988</v>
          </cell>
          <cell r="CS360">
            <v>410.36424399999999</v>
          </cell>
          <cell r="CT360">
            <v>1.8</v>
          </cell>
        </row>
        <row r="361">
          <cell r="C361">
            <v>1.6040000000000001</v>
          </cell>
          <cell r="J361">
            <v>0.95830444146346194</v>
          </cell>
          <cell r="T361">
            <v>2</v>
          </cell>
          <cell r="U361">
            <v>213</v>
          </cell>
          <cell r="X361">
            <v>87</v>
          </cell>
          <cell r="Y361">
            <v>223.93799999999999</v>
          </cell>
          <cell r="AB361">
            <v>92</v>
          </cell>
          <cell r="AC361">
            <v>7.8</v>
          </cell>
          <cell r="AH361">
            <v>190.28</v>
          </cell>
          <cell r="AM361">
            <v>381.66006099279991</v>
          </cell>
          <cell r="AN361">
            <v>1.8</v>
          </cell>
          <cell r="AO361">
            <v>171.3735609368797</v>
          </cell>
          <cell r="AQ361">
            <v>170.72344799999996</v>
          </cell>
          <cell r="AR361">
            <v>166.26810837438424</v>
          </cell>
          <cell r="AU361">
            <v>181.10615189399999</v>
          </cell>
          <cell r="AY361">
            <v>8.1936970979420582</v>
          </cell>
          <cell r="AZ361">
            <v>1.195659024575061E-2</v>
          </cell>
          <cell r="BA361">
            <v>1.9367070245750611E-2</v>
          </cell>
          <cell r="BB361">
            <v>3.0959999999999994E-2</v>
          </cell>
          <cell r="BD361">
            <v>171.99681034482762</v>
          </cell>
          <cell r="BE361">
            <v>171.99112753587707</v>
          </cell>
          <cell r="BF361">
            <v>200.12799999999999</v>
          </cell>
          <cell r="BI361">
            <v>0</v>
          </cell>
          <cell r="BJ361">
            <v>302.29299999999989</v>
          </cell>
          <cell r="BK361">
            <v>202.82929341222882</v>
          </cell>
          <cell r="BM361">
            <v>239.875</v>
          </cell>
          <cell r="BO361">
            <v>230.71191677317549</v>
          </cell>
          <cell r="BQ361">
            <v>249.52600000000001</v>
          </cell>
          <cell r="BR361">
            <v>244.9615</v>
          </cell>
          <cell r="BS361">
            <v>232.88421112426036</v>
          </cell>
          <cell r="BT361">
            <v>462.96600000000001</v>
          </cell>
          <cell r="BX361">
            <v>229.77374548323473</v>
          </cell>
          <cell r="BY361">
            <v>218.73439291518736</v>
          </cell>
          <cell r="BZ361">
            <v>202.71143999999993</v>
          </cell>
          <cell r="CC361">
            <v>239.84814074950691</v>
          </cell>
          <cell r="CO361">
            <v>234.71612519526624</v>
          </cell>
          <cell r="CP361">
            <v>265.27406468215509</v>
          </cell>
          <cell r="CQ361">
            <v>210.06086468215506</v>
          </cell>
          <cell r="CR361">
            <v>401.27755677183382</v>
          </cell>
          <cell r="CS361">
            <v>424.87712580000004</v>
          </cell>
          <cell r="CT361">
            <v>1.8</v>
          </cell>
        </row>
        <row r="362">
          <cell r="C362">
            <v>1.653</v>
          </cell>
          <cell r="J362">
            <v>0.95830444146346194</v>
          </cell>
          <cell r="T362">
            <v>2</v>
          </cell>
          <cell r="U362">
            <v>194.185</v>
          </cell>
          <cell r="X362">
            <v>87</v>
          </cell>
          <cell r="Y362">
            <v>204.98399999999998</v>
          </cell>
          <cell r="AB362">
            <v>92</v>
          </cell>
          <cell r="AC362">
            <v>7.8</v>
          </cell>
          <cell r="AH362">
            <v>179.27499999999998</v>
          </cell>
          <cell r="AM362">
            <v>305.05927410339996</v>
          </cell>
          <cell r="AN362">
            <v>1.8</v>
          </cell>
          <cell r="AO362">
            <v>168.51528384279473</v>
          </cell>
          <cell r="AQ362">
            <v>170.38492799999997</v>
          </cell>
          <cell r="AR362">
            <v>169.76596510673235</v>
          </cell>
          <cell r="AU362">
            <v>178.88071988700003</v>
          </cell>
          <cell r="AY362">
            <v>6.8302109073236217</v>
          </cell>
          <cell r="AZ362">
            <v>1.138635380975061E-2</v>
          </cell>
          <cell r="BA362">
            <v>1.8796833809750613E-2</v>
          </cell>
          <cell r="BB362">
            <v>2.7540000000000002E-2</v>
          </cell>
          <cell r="BD362">
            <v>172.33890344827589</v>
          </cell>
          <cell r="BE362">
            <v>153.03460386519765</v>
          </cell>
          <cell r="BF362">
            <v>190.18413999999996</v>
          </cell>
          <cell r="BI362">
            <v>0</v>
          </cell>
          <cell r="BJ362">
            <v>293.01469999999995</v>
          </cell>
          <cell r="BK362">
            <v>184.87161219329391</v>
          </cell>
          <cell r="BM362">
            <v>231.90000000000003</v>
          </cell>
          <cell r="BO362">
            <v>211.23305162761338</v>
          </cell>
          <cell r="BQ362">
            <v>243.44</v>
          </cell>
          <cell r="BR362">
            <v>245.41795000000002</v>
          </cell>
          <cell r="BS362">
            <v>212.97425825443784</v>
          </cell>
          <cell r="BT362">
            <v>462.96600000000001</v>
          </cell>
          <cell r="BX362">
            <v>213.06483376725839</v>
          </cell>
          <cell r="BY362">
            <v>199.28782917554238</v>
          </cell>
          <cell r="BZ362">
            <v>182.73397799999995</v>
          </cell>
          <cell r="CC362">
            <v>219.66313416962521</v>
          </cell>
          <cell r="CO362">
            <v>214.81004632840231</v>
          </cell>
          <cell r="CP362">
            <v>268.40059289341974</v>
          </cell>
          <cell r="CQ362">
            <v>205.44911689341978</v>
          </cell>
          <cell r="CR362">
            <v>402.42472658315455</v>
          </cell>
          <cell r="CS362">
            <v>408.56264487999999</v>
          </cell>
          <cell r="CT362">
            <v>1.8</v>
          </cell>
        </row>
        <row r="363">
          <cell r="C363">
            <v>1.71</v>
          </cell>
          <cell r="J363">
            <v>0.95830444146346194</v>
          </cell>
          <cell r="T363">
            <v>2</v>
          </cell>
          <cell r="U363">
            <v>179.27499999999998</v>
          </cell>
          <cell r="X363">
            <v>87</v>
          </cell>
          <cell r="Y363">
            <v>191.64599999999999</v>
          </cell>
          <cell r="AB363">
            <v>92</v>
          </cell>
          <cell r="AC363">
            <v>7.8</v>
          </cell>
          <cell r="AH363">
            <v>167.91499999999999</v>
          </cell>
          <cell r="AM363">
            <v>279.52567847359995</v>
          </cell>
          <cell r="AN363">
            <v>1.8</v>
          </cell>
          <cell r="AO363">
            <v>159.14648670107184</v>
          </cell>
          <cell r="AQ363">
            <v>163.33850399999997</v>
          </cell>
          <cell r="AR363">
            <v>166.83373850574714</v>
          </cell>
          <cell r="AU363">
            <v>171.91269788400001</v>
          </cell>
          <cell r="AY363">
            <v>6.375715510450811</v>
          </cell>
          <cell r="AZ363">
            <v>1.1196274997750612E-2</v>
          </cell>
          <cell r="BA363">
            <v>1.8606754997750614E-2</v>
          </cell>
          <cell r="BB363">
            <v>2.64E-2</v>
          </cell>
          <cell r="BD363">
            <v>162.95034827586207</v>
          </cell>
          <cell r="BE363">
            <v>130.85317608039162</v>
          </cell>
          <cell r="BF363">
            <v>176.05009999999996</v>
          </cell>
          <cell r="BI363">
            <v>0</v>
          </cell>
          <cell r="BJ363">
            <v>272.36299999999994</v>
          </cell>
          <cell r="BK363">
            <v>173.11898079289946</v>
          </cell>
          <cell r="BM363">
            <v>213.75</v>
          </cell>
          <cell r="BO363">
            <v>201.26747457041427</v>
          </cell>
          <cell r="BQ363">
            <v>237.35400000000001</v>
          </cell>
          <cell r="BR363">
            <v>237.35400000000001</v>
          </cell>
          <cell r="BS363">
            <v>202.78795079881664</v>
          </cell>
          <cell r="BT363">
            <v>468.47749999999996</v>
          </cell>
          <cell r="BX363">
            <v>198.28447810650886</v>
          </cell>
          <cell r="BY363">
            <v>186.61297959763314</v>
          </cell>
          <cell r="BZ363">
            <v>172.51309800000007</v>
          </cell>
          <cell r="CC363">
            <v>210.02546253254448</v>
          </cell>
          <cell r="CO363">
            <v>204.94771061242611</v>
          </cell>
          <cell r="CP363">
            <v>254.77706896384126</v>
          </cell>
          <cell r="CQ363">
            <v>184.46696896384131</v>
          </cell>
          <cell r="CR363">
            <v>408.31861652026151</v>
          </cell>
          <cell r="CS363">
            <v>457.4545</v>
          </cell>
          <cell r="CT363">
            <v>1.8</v>
          </cell>
        </row>
        <row r="364">
          <cell r="C364">
            <v>1.69</v>
          </cell>
          <cell r="J364">
            <v>0.95830444146346194</v>
          </cell>
          <cell r="T364">
            <v>2</v>
          </cell>
          <cell r="U364">
            <v>184.95499999999998</v>
          </cell>
          <cell r="X364">
            <v>87</v>
          </cell>
          <cell r="Y364">
            <v>198.315</v>
          </cell>
          <cell r="AB364">
            <v>92</v>
          </cell>
          <cell r="AC364">
            <v>7.8</v>
          </cell>
          <cell r="AH364">
            <v>171.82</v>
          </cell>
          <cell r="AM364">
            <v>299.68378028659993</v>
          </cell>
          <cell r="AN364">
            <v>1.8</v>
          </cell>
          <cell r="AO364">
            <v>157.9595077411671</v>
          </cell>
          <cell r="AQ364">
            <v>158.10446399999998</v>
          </cell>
          <cell r="AR364">
            <v>165.0372972085386</v>
          </cell>
          <cell r="AU364">
            <v>167.89822004700002</v>
          </cell>
          <cell r="AY364">
            <v>6.7345276658767146</v>
          </cell>
          <cell r="AZ364">
            <v>1.1346337217750611E-2</v>
          </cell>
          <cell r="BA364">
            <v>1.8756817217750611E-2</v>
          </cell>
          <cell r="BB364">
            <v>2.7299999999999998E-2</v>
          </cell>
          <cell r="BD364">
            <v>161.84804827586208</v>
          </cell>
          <cell r="BE364">
            <v>132.51662722437601</v>
          </cell>
          <cell r="BF364">
            <v>179.05201999999997</v>
          </cell>
          <cell r="BI364">
            <v>0</v>
          </cell>
          <cell r="BJ364">
            <v>285.53219999999999</v>
          </cell>
          <cell r="BK364">
            <v>179.7869715581854</v>
          </cell>
          <cell r="BM364">
            <v>223.875</v>
          </cell>
          <cell r="BO364">
            <v>210.01709193688362</v>
          </cell>
          <cell r="BQ364">
            <v>231.268</v>
          </cell>
          <cell r="BR364">
            <v>233.55025000000001</v>
          </cell>
          <cell r="BS364">
            <v>211.70060970414201</v>
          </cell>
          <cell r="BT364">
            <v>468.47749999999996</v>
          </cell>
          <cell r="BX364">
            <v>202.97349996055229</v>
          </cell>
          <cell r="BY364">
            <v>193.85070474161734</v>
          </cell>
          <cell r="BZ364">
            <v>181.45032</v>
          </cell>
          <cell r="CC364">
            <v>219.44840646942802</v>
          </cell>
          <cell r="CO364">
            <v>214.04079410650888</v>
          </cell>
          <cell r="CP364">
            <v>253.9542983819295</v>
          </cell>
          <cell r="CQ364">
            <v>197.78143338192956</v>
          </cell>
          <cell r="CR364">
            <v>408.01672972780864</v>
          </cell>
          <cell r="CS364">
            <v>412.2409097499999</v>
          </cell>
          <cell r="CT364">
            <v>1.8</v>
          </cell>
        </row>
        <row r="365">
          <cell r="C365">
            <v>1.62</v>
          </cell>
          <cell r="J365">
            <v>0.95830444146346194</v>
          </cell>
          <cell r="T365">
            <v>2</v>
          </cell>
          <cell r="U365">
            <v>171.11</v>
          </cell>
          <cell r="X365">
            <v>87</v>
          </cell>
          <cell r="Y365">
            <v>182.16899999999998</v>
          </cell>
          <cell r="AB365">
            <v>92</v>
          </cell>
          <cell r="AC365">
            <v>11.5</v>
          </cell>
          <cell r="AH365">
            <v>161.52500000000001</v>
          </cell>
          <cell r="AM365">
            <v>331.93674318739994</v>
          </cell>
          <cell r="AN365">
            <v>1.8</v>
          </cell>
          <cell r="AO365">
            <v>152.34219928543072</v>
          </cell>
          <cell r="AQ365">
            <v>155.68274399999999</v>
          </cell>
          <cell r="AR365">
            <v>161.82451806239737</v>
          </cell>
          <cell r="AU365">
            <v>164.17589443200004</v>
          </cell>
          <cell r="AY365">
            <v>7.3086271145581598</v>
          </cell>
          <cell r="AZ365">
            <v>1.1586436769750611E-2</v>
          </cell>
          <cell r="BA365">
            <v>1.8996916769750613E-2</v>
          </cell>
          <cell r="BB365">
            <v>2.8740000000000002E-2</v>
          </cell>
          <cell r="BD365">
            <v>158.35109655172414</v>
          </cell>
          <cell r="BE365">
            <v>132.95206655025689</v>
          </cell>
          <cell r="BF365">
            <v>171.73483999999999</v>
          </cell>
          <cell r="BI365">
            <v>0</v>
          </cell>
          <cell r="BJ365">
            <v>269.36999999999995</v>
          </cell>
          <cell r="BK365">
            <v>168.2569842893617</v>
          </cell>
          <cell r="BM365">
            <v>214</v>
          </cell>
          <cell r="BO365">
            <v>193.99056939404252</v>
          </cell>
          <cell r="BQ365">
            <v>234.31100000000006</v>
          </cell>
          <cell r="BR365">
            <v>234.00670000000002</v>
          </cell>
          <cell r="BS365">
            <v>195.47628579574467</v>
          </cell>
          <cell r="BT365">
            <v>468.47749999999996</v>
          </cell>
          <cell r="BX365">
            <v>194.12668595744685</v>
          </cell>
          <cell r="BY365">
            <v>181.35814228085104</v>
          </cell>
          <cell r="BZ365">
            <v>165.19999113191486</v>
          </cell>
          <cell r="CC365">
            <v>202.06943019574464</v>
          </cell>
          <cell r="CO365">
            <v>197.37820159999995</v>
          </cell>
          <cell r="CP365">
            <v>252.63786545087072</v>
          </cell>
          <cell r="CQ365">
            <v>187.53622045087076</v>
          </cell>
          <cell r="CR365">
            <v>407.53371085988414</v>
          </cell>
          <cell r="CS365">
            <v>419.37223960000006</v>
          </cell>
          <cell r="CT365">
            <v>1.8</v>
          </cell>
        </row>
        <row r="366">
          <cell r="C366">
            <v>1.6359999999999999</v>
          </cell>
          <cell r="J366">
            <v>0.95830444146346194</v>
          </cell>
          <cell r="T366">
            <v>2</v>
          </cell>
          <cell r="U366">
            <v>171.46499999999997</v>
          </cell>
          <cell r="X366">
            <v>87</v>
          </cell>
          <cell r="Y366">
            <v>185.32799999999997</v>
          </cell>
          <cell r="AB366">
            <v>92</v>
          </cell>
          <cell r="AC366">
            <v>11.5</v>
          </cell>
          <cell r="AH366">
            <v>164.72</v>
          </cell>
          <cell r="AM366">
            <v>294.30828646979995</v>
          </cell>
          <cell r="AN366">
            <v>1.8</v>
          </cell>
          <cell r="AO366">
            <v>151.84597062326318</v>
          </cell>
          <cell r="AQ366">
            <v>152.59439999999998</v>
          </cell>
          <cell r="AR366">
            <v>153.44414203612479</v>
          </cell>
          <cell r="AU366">
            <v>156.86137160999999</v>
          </cell>
          <cell r="AY366">
            <v>6.6388444244298048</v>
          </cell>
          <cell r="AZ366">
            <v>1.1306320625750611E-2</v>
          </cell>
          <cell r="BA366">
            <v>1.871680062575061E-2</v>
          </cell>
          <cell r="BB366">
            <v>2.7059999999999997E-2</v>
          </cell>
          <cell r="BD366">
            <v>148.77248965517242</v>
          </cell>
          <cell r="BE366">
            <v>122.20325862068964</v>
          </cell>
          <cell r="BF366">
            <v>165.66845999999998</v>
          </cell>
          <cell r="BI366">
            <v>0</v>
          </cell>
          <cell r="BJ366">
            <v>269.54958000000005</v>
          </cell>
          <cell r="BK366">
            <v>173.35456000000002</v>
          </cell>
          <cell r="BM366">
            <v>217.5</v>
          </cell>
          <cell r="BO366">
            <v>204.10462200000001</v>
          </cell>
          <cell r="BQ366">
            <v>234.31100000000006</v>
          </cell>
          <cell r="BR366">
            <v>249.06954999999999</v>
          </cell>
          <cell r="BS366">
            <v>205.79809</v>
          </cell>
          <cell r="BT366">
            <v>468.47749999999996</v>
          </cell>
          <cell r="BX366">
            <v>192.83519999999999</v>
          </cell>
          <cell r="BY366">
            <v>186.95837999999998</v>
          </cell>
          <cell r="BZ366">
            <v>175.55382</v>
          </cell>
          <cell r="CC366">
            <v>213.67552000000001</v>
          </cell>
          <cell r="CO366">
            <v>208.23194999999996</v>
          </cell>
          <cell r="CP366">
            <v>239.5080038704393</v>
          </cell>
          <cell r="CQ366">
            <v>192.43523267043935</v>
          </cell>
          <cell r="CR366">
            <v>408.09723287246277</v>
          </cell>
          <cell r="CS366">
            <v>489.42119999999994</v>
          </cell>
          <cell r="CT366">
            <v>1.8</v>
          </cell>
        </row>
        <row r="367">
          <cell r="C367">
            <v>1.7</v>
          </cell>
          <cell r="J367">
            <v>0.95830444146346194</v>
          </cell>
          <cell r="T367">
            <v>2</v>
          </cell>
          <cell r="U367">
            <v>151.22999999999999</v>
          </cell>
          <cell r="X367">
            <v>87</v>
          </cell>
          <cell r="Y367">
            <v>158.65199999999999</v>
          </cell>
          <cell r="AB367">
            <v>92</v>
          </cell>
          <cell r="AC367">
            <v>13.5</v>
          </cell>
          <cell r="AH367">
            <v>148.38999999999999</v>
          </cell>
          <cell r="AM367">
            <v>296.99603337819991</v>
          </cell>
          <cell r="AN367">
            <v>1.8</v>
          </cell>
          <cell r="AO367">
            <v>142.15958713775308</v>
          </cell>
          <cell r="AQ367">
            <v>143.32415999999998</v>
          </cell>
          <cell r="AR367">
            <v>142.90079638752053</v>
          </cell>
          <cell r="AU367">
            <v>146.70030618000001</v>
          </cell>
          <cell r="AY367">
            <v>6.6866860451532588</v>
          </cell>
          <cell r="AZ367">
            <v>1.132632892175061E-2</v>
          </cell>
          <cell r="BA367">
            <v>1.873680892175061E-2</v>
          </cell>
          <cell r="BB367">
            <v>2.7179999999999999E-2</v>
          </cell>
          <cell r="BD367">
            <v>135.24080689655173</v>
          </cell>
          <cell r="BE367">
            <v>129.92571057164758</v>
          </cell>
          <cell r="BF367">
            <v>154.97411999999994</v>
          </cell>
          <cell r="BI367">
            <v>0</v>
          </cell>
          <cell r="BJ367">
            <v>257.39799999999997</v>
          </cell>
          <cell r="BK367">
            <v>147.69127438222222</v>
          </cell>
          <cell r="BM367">
            <v>204.5</v>
          </cell>
          <cell r="BO367">
            <v>166.55012742755551</v>
          </cell>
          <cell r="BQ367">
            <v>252.56900000000002</v>
          </cell>
          <cell r="BR367">
            <v>261.54585000000003</v>
          </cell>
          <cell r="BS367">
            <v>167.85171770666662</v>
          </cell>
          <cell r="BT367">
            <v>468.47749999999996</v>
          </cell>
          <cell r="BX367">
            <v>174.03372088888889</v>
          </cell>
          <cell r="BY367">
            <v>159.15139480888885</v>
          </cell>
          <cell r="BZ367">
            <v>137.55999711999996</v>
          </cell>
          <cell r="CC367">
            <v>172.63373880888884</v>
          </cell>
          <cell r="CO367">
            <v>169.07297231999993</v>
          </cell>
          <cell r="CP367">
            <v>239.39830112618441</v>
          </cell>
          <cell r="CQ367">
            <v>179.28951112618446</v>
          </cell>
          <cell r="CR367">
            <v>408.0569813001357</v>
          </cell>
          <cell r="CS367">
            <v>497.941979</v>
          </cell>
          <cell r="CT367">
            <v>1.8</v>
          </cell>
        </row>
        <row r="368">
          <cell r="C368">
            <v>1.71</v>
          </cell>
          <cell r="J368">
            <v>0.95830444146346194</v>
          </cell>
          <cell r="T368">
            <v>2</v>
          </cell>
          <cell r="U368">
            <v>127.8</v>
          </cell>
          <cell r="X368">
            <v>87</v>
          </cell>
          <cell r="Y368">
            <v>137.59200000000001</v>
          </cell>
          <cell r="AB368">
            <v>92</v>
          </cell>
          <cell r="AC368">
            <v>13.5</v>
          </cell>
          <cell r="AH368">
            <v>130.63999999999999</v>
          </cell>
          <cell r="AM368">
            <v>338.65611045839995</v>
          </cell>
          <cell r="AN368">
            <v>1.8</v>
          </cell>
          <cell r="AO368">
            <v>125.52203255260022</v>
          </cell>
          <cell r="AQ368">
            <v>127.72099199999998</v>
          </cell>
          <cell r="AR368">
            <v>131.17188998357963</v>
          </cell>
          <cell r="AU368">
            <v>136.23547182300001</v>
          </cell>
          <cell r="AY368">
            <v>7.4282311663667953</v>
          </cell>
          <cell r="AZ368">
            <v>1.1636457509750609E-2</v>
          </cell>
          <cell r="BA368">
            <v>1.904693750975061E-2</v>
          </cell>
          <cell r="BB368">
            <v>2.9039999999999996E-2</v>
          </cell>
          <cell r="BD368">
            <v>121.10095862068965</v>
          </cell>
          <cell r="BE368">
            <v>93.913189468199192</v>
          </cell>
          <cell r="BF368">
            <v>136.33719999999997</v>
          </cell>
          <cell r="BI368">
            <v>0</v>
          </cell>
          <cell r="BJ368">
            <v>254.40499999999997</v>
          </cell>
          <cell r="BK368">
            <v>128.10867398222226</v>
          </cell>
          <cell r="BM368">
            <v>188.625</v>
          </cell>
          <cell r="BO368">
            <v>149.71712974755559</v>
          </cell>
          <cell r="BQ368">
            <v>252.56900000000002</v>
          </cell>
          <cell r="BR368">
            <v>254.09050000000002</v>
          </cell>
          <cell r="BS368">
            <v>150.7403201066667</v>
          </cell>
          <cell r="BT368">
            <v>468.47749999999996</v>
          </cell>
          <cell r="BX368">
            <v>147.92380088888891</v>
          </cell>
          <cell r="BY368">
            <v>138.06369800888891</v>
          </cell>
          <cell r="BZ368">
            <v>120.40798432000003</v>
          </cell>
          <cell r="CC368">
            <v>156.34281400888892</v>
          </cell>
          <cell r="CO368">
            <v>152.45445552000004</v>
          </cell>
          <cell r="CP368">
            <v>223.03220859023349</v>
          </cell>
          <cell r="CQ368">
            <v>164.19594859023351</v>
          </cell>
          <cell r="CR368">
            <v>407.43308192906653</v>
          </cell>
          <cell r="CS368">
            <v>530.47085200000004</v>
          </cell>
          <cell r="CT368">
            <v>1.8</v>
          </cell>
        </row>
        <row r="369">
          <cell r="C369">
            <v>1.742</v>
          </cell>
          <cell r="J369">
            <v>0.97914467239069691</v>
          </cell>
          <cell r="T369">
            <v>2</v>
          </cell>
          <cell r="U369">
            <v>149.1</v>
          </cell>
          <cell r="X369">
            <v>87</v>
          </cell>
          <cell r="Y369">
            <v>163.917</v>
          </cell>
          <cell r="AB369">
            <v>93</v>
          </cell>
          <cell r="AC369">
            <v>13.5</v>
          </cell>
          <cell r="AH369">
            <v>143.41999999999999</v>
          </cell>
          <cell r="AM369">
            <v>288.93279265299992</v>
          </cell>
          <cell r="AN369">
            <v>1.8</v>
          </cell>
          <cell r="AO369">
            <v>136.55815799920603</v>
          </cell>
          <cell r="AQ369">
            <v>137.17351199999999</v>
          </cell>
          <cell r="AR369">
            <v>140.86905295566501</v>
          </cell>
          <cell r="AU369">
            <v>146.33955795600002</v>
          </cell>
          <cell r="AY369">
            <v>6.6305873442486609</v>
          </cell>
          <cell r="AZ369">
            <v>1.1392486674337407E-2</v>
          </cell>
          <cell r="BA369">
            <v>1.880296667433741E-2</v>
          </cell>
          <cell r="BB369">
            <v>2.6819999999999997E-2</v>
          </cell>
          <cell r="BD369">
            <v>129.95736896551725</v>
          </cell>
          <cell r="BE369">
            <v>108.34231617726688</v>
          </cell>
          <cell r="BF369">
            <v>147.59439999999995</v>
          </cell>
          <cell r="BI369">
            <v>0</v>
          </cell>
          <cell r="BJ369">
            <v>254.10570000000004</v>
          </cell>
          <cell r="BK369">
            <v>152.19308780592596</v>
          </cell>
          <cell r="BM369">
            <v>187.75</v>
          </cell>
          <cell r="BO369">
            <v>178.85716544414817</v>
          </cell>
          <cell r="BQ369">
            <v>243.44</v>
          </cell>
          <cell r="BR369">
            <v>234.46315000000001</v>
          </cell>
          <cell r="BS369">
            <v>180.26473683111118</v>
          </cell>
          <cell r="BT369">
            <v>490.52350000000001</v>
          </cell>
          <cell r="BX369">
            <v>171.12259970370371</v>
          </cell>
          <cell r="BY369">
            <v>164.10280226370369</v>
          </cell>
          <cell r="BZ369">
            <v>149.98434082666668</v>
          </cell>
          <cell r="CC369">
            <v>187.11939159703709</v>
          </cell>
          <cell r="CO369">
            <v>182.37877242666667</v>
          </cell>
          <cell r="CP369">
            <v>224.62086630206457</v>
          </cell>
          <cell r="CQ369">
            <v>168.76086630206458</v>
          </cell>
          <cell r="CR369">
            <v>429.72666659098888</v>
          </cell>
          <cell r="CS369">
            <v>506.82486354999998</v>
          </cell>
          <cell r="CT369">
            <v>1.8</v>
          </cell>
        </row>
        <row r="370">
          <cell r="C370">
            <v>1.738</v>
          </cell>
          <cell r="J370">
            <v>0.97914467239069691</v>
          </cell>
          <cell r="T370">
            <v>2</v>
          </cell>
          <cell r="U370">
            <v>155.845</v>
          </cell>
          <cell r="X370">
            <v>87</v>
          </cell>
          <cell r="Y370">
            <v>169.18199999999999</v>
          </cell>
          <cell r="AB370">
            <v>93</v>
          </cell>
          <cell r="AC370">
            <v>12.8</v>
          </cell>
          <cell r="AH370">
            <v>148.035</v>
          </cell>
          <cell r="AM370">
            <v>319.8418820995999</v>
          </cell>
          <cell r="AN370">
            <v>1.8</v>
          </cell>
          <cell r="AO370">
            <v>138.05478364430328</v>
          </cell>
          <cell r="AQ370">
            <v>151.37572799999998</v>
          </cell>
          <cell r="AR370">
            <v>140.2445972906404</v>
          </cell>
          <cell r="AU370">
            <v>150.30624696300001</v>
          </cell>
          <cell r="AY370">
            <v>7.1807659825683805</v>
          </cell>
          <cell r="AZ370">
            <v>1.1622582078337409E-2</v>
          </cell>
          <cell r="BA370">
            <v>1.9033062078337409E-2</v>
          </cell>
          <cell r="BB370">
            <v>2.8199999999999996E-2</v>
          </cell>
          <cell r="BD370">
            <v>137.06530344827578</v>
          </cell>
          <cell r="BE370">
            <v>120.44024678211215</v>
          </cell>
          <cell r="BF370">
            <v>151.15917999999996</v>
          </cell>
          <cell r="BI370">
            <v>0</v>
          </cell>
          <cell r="BJ370">
            <v>271.76439999999997</v>
          </cell>
          <cell r="BK370">
            <v>156.73043378409923</v>
          </cell>
          <cell r="BM370">
            <v>203.25</v>
          </cell>
          <cell r="BO370">
            <v>181.71906423909556</v>
          </cell>
          <cell r="BQ370">
            <v>222.13900000000001</v>
          </cell>
          <cell r="BR370">
            <v>225.18200000000002</v>
          </cell>
          <cell r="BS370">
            <v>183.23693065280821</v>
          </cell>
          <cell r="BT370">
            <v>490.52350000000001</v>
          </cell>
          <cell r="BX370">
            <v>177.29922765864333</v>
          </cell>
          <cell r="BY370">
            <v>168.99546059080964</v>
          </cell>
          <cell r="BZ370">
            <v>152.97529500656458</v>
          </cell>
          <cell r="CC370">
            <v>189.6048635565281</v>
          </cell>
          <cell r="CO370">
            <v>185.10183716994896</v>
          </cell>
          <cell r="CP370">
            <v>223.3592847431332</v>
          </cell>
          <cell r="CQ370">
            <v>182.38058474313323</v>
          </cell>
          <cell r="CR370">
            <v>429.26377350922786</v>
          </cell>
          <cell r="CS370">
            <v>479.1753215</v>
          </cell>
          <cell r="CT370">
            <v>1.8</v>
          </cell>
        </row>
        <row r="371">
          <cell r="C371">
            <v>1.69</v>
          </cell>
          <cell r="J371">
            <v>0.97914467239069691</v>
          </cell>
          <cell r="T371">
            <v>2</v>
          </cell>
          <cell r="U371">
            <v>161.52500000000001</v>
          </cell>
          <cell r="X371">
            <v>87</v>
          </cell>
          <cell r="Y371">
            <v>179.01</v>
          </cell>
          <cell r="AB371">
            <v>93</v>
          </cell>
          <cell r="AC371">
            <v>9.4434782608695649</v>
          </cell>
          <cell r="AH371">
            <v>144.48500000000001</v>
          </cell>
          <cell r="AM371">
            <v>322.52962900799992</v>
          </cell>
          <cell r="AN371">
            <v>1.8</v>
          </cell>
          <cell r="AO371">
            <v>136.48273124255658</v>
          </cell>
          <cell r="AQ371">
            <v>148.05823199999998</v>
          </cell>
          <cell r="AR371">
            <v>137.59744827586206</v>
          </cell>
          <cell r="AU371">
            <v>147.290442453</v>
          </cell>
          <cell r="AY371">
            <v>7.2286076032918336</v>
          </cell>
          <cell r="AZ371">
            <v>1.1642590374337408E-2</v>
          </cell>
          <cell r="BA371">
            <v>1.9053070374337407E-2</v>
          </cell>
          <cell r="BB371">
            <v>2.8319999999999998E-2</v>
          </cell>
          <cell r="BD371">
            <v>141.85460689655173</v>
          </cell>
          <cell r="BE371">
            <v>107.16585055354369</v>
          </cell>
          <cell r="BF371">
            <v>166.66909999999999</v>
          </cell>
          <cell r="BI371">
            <v>0</v>
          </cell>
          <cell r="BJ371">
            <v>309.47620000000001</v>
          </cell>
          <cell r="BK371">
            <v>162.84644161416884</v>
          </cell>
          <cell r="BM371">
            <v>246.9</v>
          </cell>
          <cell r="BO371">
            <v>193.91844649813581</v>
          </cell>
          <cell r="BQ371">
            <v>225.18200000000002</v>
          </cell>
          <cell r="BR371">
            <v>246.78729999999999</v>
          </cell>
          <cell r="BS371">
            <v>195.58922981636087</v>
          </cell>
          <cell r="BT371">
            <v>490.52350000000001</v>
          </cell>
          <cell r="BX371">
            <v>177.52163775827947</v>
          </cell>
          <cell r="BY371">
            <v>175.67868923873672</v>
          </cell>
          <cell r="BZ371">
            <v>165.34783172347778</v>
          </cell>
          <cell r="CC371">
            <v>203.55013728783715</v>
          </cell>
          <cell r="CO371">
            <v>198.12114495315959</v>
          </cell>
          <cell r="CP371">
            <v>252.58098199887829</v>
          </cell>
          <cell r="CQ371">
            <v>218.28362799887833</v>
          </cell>
          <cell r="CR371">
            <v>429.22352193690085</v>
          </cell>
          <cell r="CS371">
            <v>497.4415348</v>
          </cell>
          <cell r="CT371">
            <v>1.8</v>
          </cell>
        </row>
        <row r="372">
          <cell r="C372">
            <v>1.7</v>
          </cell>
          <cell r="J372">
            <v>0.97914467239069691</v>
          </cell>
          <cell r="T372">
            <v>2</v>
          </cell>
          <cell r="U372">
            <v>175.01499999999999</v>
          </cell>
          <cell r="X372">
            <v>87</v>
          </cell>
          <cell r="Y372">
            <v>191.64599999999999</v>
          </cell>
          <cell r="AB372">
            <v>93</v>
          </cell>
          <cell r="AC372">
            <v>7.8</v>
          </cell>
          <cell r="AH372">
            <v>148.38999999999999</v>
          </cell>
          <cell r="AM372">
            <v>276.83793156519994</v>
          </cell>
          <cell r="AN372">
            <v>1.8</v>
          </cell>
          <cell r="AO372">
            <v>139.93648273124253</v>
          </cell>
          <cell r="AQ372">
            <v>149.95915199999999</v>
          </cell>
          <cell r="AR372">
            <v>140.10884605911329</v>
          </cell>
          <cell r="AU372">
            <v>149.77810396799998</v>
          </cell>
          <cell r="AY372">
            <v>6.4153000509931184</v>
          </cell>
          <cell r="AZ372">
            <v>1.1302449342337409E-2</v>
          </cell>
          <cell r="BA372">
            <v>1.8712929342337412E-2</v>
          </cell>
          <cell r="BB372">
            <v>2.6279999999999998E-2</v>
          </cell>
          <cell r="BD372">
            <v>144.62936206896552</v>
          </cell>
          <cell r="BE372">
            <v>121.76462024099382</v>
          </cell>
          <cell r="BF372">
            <v>186.30665999999994</v>
          </cell>
          <cell r="BI372">
            <v>0</v>
          </cell>
          <cell r="BJ372">
            <v>332.97125</v>
          </cell>
          <cell r="BK372">
            <v>172.21648404865223</v>
          </cell>
          <cell r="BM372">
            <v>257</v>
          </cell>
          <cell r="BO372">
            <v>202.73186485456941</v>
          </cell>
          <cell r="BQ372">
            <v>258.65499999999997</v>
          </cell>
          <cell r="BR372">
            <v>264.89314999999999</v>
          </cell>
          <cell r="BS372">
            <v>204.57437785996061</v>
          </cell>
          <cell r="BT372">
            <v>490.52350000000001</v>
          </cell>
          <cell r="BX372">
            <v>188.55165149243919</v>
          </cell>
          <cell r="BY372">
            <v>185.79139794214331</v>
          </cell>
          <cell r="BZ372">
            <v>174.35913400000004</v>
          </cell>
          <cell r="CC372">
            <v>212.33362457330708</v>
          </cell>
          <cell r="CO372">
            <v>206.95338830374754</v>
          </cell>
          <cell r="CP372">
            <v>283.77732865121163</v>
          </cell>
          <cell r="CQ372">
            <v>234.13699665121163</v>
          </cell>
          <cell r="CR372">
            <v>429.90779866646062</v>
          </cell>
          <cell r="CS372">
            <v>500.81953314999998</v>
          </cell>
          <cell r="CT372">
            <v>1.8</v>
          </cell>
        </row>
        <row r="373">
          <cell r="C373">
            <v>1.66</v>
          </cell>
          <cell r="J373">
            <v>0.97914467239069691</v>
          </cell>
          <cell r="T373">
            <v>2</v>
          </cell>
          <cell r="U373">
            <v>175.72499999999999</v>
          </cell>
          <cell r="X373">
            <v>87</v>
          </cell>
          <cell r="Y373">
            <v>197.61299999999997</v>
          </cell>
          <cell r="AB373">
            <v>93</v>
          </cell>
          <cell r="AC373">
            <v>7.8</v>
          </cell>
          <cell r="AH373">
            <v>161.52500000000001</v>
          </cell>
          <cell r="AM373">
            <v>288.93279265299992</v>
          </cell>
          <cell r="AN373">
            <v>1.8</v>
          </cell>
          <cell r="AO373">
            <v>144.64073044859072</v>
          </cell>
          <cell r="AQ373">
            <v>154.22450399999997</v>
          </cell>
          <cell r="AR373">
            <v>155.41253489326763</v>
          </cell>
          <cell r="AU373">
            <v>158.92260830999999</v>
          </cell>
          <cell r="AY373">
            <v>6.6305873442486609</v>
          </cell>
          <cell r="AZ373">
            <v>1.1392486674337407E-2</v>
          </cell>
          <cell r="BA373">
            <v>1.880296667433741E-2</v>
          </cell>
          <cell r="BB373">
            <v>2.6819999999999997E-2</v>
          </cell>
          <cell r="BD373">
            <v>149.60871724137928</v>
          </cell>
          <cell r="BE373">
            <v>103.51197768369269</v>
          </cell>
          <cell r="BF373">
            <v>192.9359</v>
          </cell>
          <cell r="BI373">
            <v>0</v>
          </cell>
          <cell r="BJ373">
            <v>308.279</v>
          </cell>
          <cell r="BK373">
            <v>177.52140239973701</v>
          </cell>
          <cell r="BM373">
            <v>245.49999999999997</v>
          </cell>
          <cell r="BO373">
            <v>215.11194796186717</v>
          </cell>
          <cell r="BQ373">
            <v>258.65499999999997</v>
          </cell>
          <cell r="BR373">
            <v>255.61200000000002</v>
          </cell>
          <cell r="BS373">
            <v>216.8544133629191</v>
          </cell>
          <cell r="BT373">
            <v>490.52350000000001</v>
          </cell>
          <cell r="BX373">
            <v>191.44466955950034</v>
          </cell>
          <cell r="BY373">
            <v>191.5187522813938</v>
          </cell>
          <cell r="BZ373">
            <v>186.61164999999994</v>
          </cell>
          <cell r="CC373">
            <v>226.56432557527938</v>
          </cell>
          <cell r="CO373">
            <v>220.07912802268243</v>
          </cell>
          <cell r="CP373">
            <v>297.94936630206456</v>
          </cell>
          <cell r="CQ373">
            <v>219.35728630206458</v>
          </cell>
          <cell r="CR373">
            <v>429.72666659098888</v>
          </cell>
          <cell r="CS373">
            <v>566.75305649999996</v>
          </cell>
          <cell r="CT373">
            <v>1.8</v>
          </cell>
        </row>
        <row r="374">
          <cell r="C374">
            <v>1.63</v>
          </cell>
          <cell r="J374">
            <v>0.97914467239069691</v>
          </cell>
          <cell r="T374">
            <v>2</v>
          </cell>
          <cell r="U374">
            <v>187.43999999999997</v>
          </cell>
          <cell r="X374">
            <v>87</v>
          </cell>
          <cell r="Y374">
            <v>205.33499999999998</v>
          </cell>
          <cell r="AB374">
            <v>93</v>
          </cell>
          <cell r="AC374">
            <v>7.8</v>
          </cell>
          <cell r="AH374">
            <v>182.11499999999998</v>
          </cell>
          <cell r="AM374">
            <v>248.61658902699997</v>
          </cell>
          <cell r="AN374">
            <v>1.8</v>
          </cell>
          <cell r="AO374">
            <v>149.86105597459309</v>
          </cell>
          <cell r="AQ374">
            <v>149.93831999999998</v>
          </cell>
          <cell r="AR374">
            <v>156.39899384236455</v>
          </cell>
          <cell r="AU374">
            <v>159.287115438</v>
          </cell>
          <cell r="AY374">
            <v>5.9129630333968519</v>
          </cell>
          <cell r="AZ374">
            <v>1.1092362234337409E-2</v>
          </cell>
          <cell r="BA374">
            <v>1.8502842234337409E-2</v>
          </cell>
          <cell r="BB374">
            <v>2.5020000000000001E-2</v>
          </cell>
          <cell r="BD374">
            <v>153.56179310344828</v>
          </cell>
          <cell r="BE374">
            <v>130.037430597157</v>
          </cell>
          <cell r="BF374">
            <v>186.61935999999997</v>
          </cell>
          <cell r="BI374">
            <v>0</v>
          </cell>
          <cell r="BJ374">
            <v>299.59930000000003</v>
          </cell>
          <cell r="BK374">
            <v>184.15026967652861</v>
          </cell>
          <cell r="BM374">
            <v>234.2</v>
          </cell>
          <cell r="BO374">
            <v>216.78950489664695</v>
          </cell>
          <cell r="BQ374">
            <v>258.65499999999997</v>
          </cell>
          <cell r="BR374">
            <v>255.91630000000001</v>
          </cell>
          <cell r="BS374">
            <v>218.67421139053261</v>
          </cell>
          <cell r="BT374">
            <v>490.52350000000001</v>
          </cell>
          <cell r="BX374">
            <v>203.23587818540435</v>
          </cell>
          <cell r="BY374">
            <v>198.6335361143984</v>
          </cell>
          <cell r="BZ374">
            <v>188.457054</v>
          </cell>
          <cell r="CC374">
            <v>227.00439359368838</v>
          </cell>
          <cell r="CO374">
            <v>221.23783289940832</v>
          </cell>
          <cell r="CP374">
            <v>270.26350746588804</v>
          </cell>
          <cell r="CQ374">
            <v>212.37167346588808</v>
          </cell>
          <cell r="CR374">
            <v>430.33044017589452</v>
          </cell>
          <cell r="CS374">
            <v>675.59966999999995</v>
          </cell>
          <cell r="CT374">
            <v>1.8</v>
          </cell>
        </row>
        <row r="375">
          <cell r="C375">
            <v>1.57</v>
          </cell>
          <cell r="J375">
            <v>0.97914467239069691</v>
          </cell>
          <cell r="T375">
            <v>2</v>
          </cell>
          <cell r="U375">
            <v>193.47499999999999</v>
          </cell>
          <cell r="X375">
            <v>87</v>
          </cell>
          <cell r="Y375">
            <v>220.77899999999997</v>
          </cell>
          <cell r="AB375">
            <v>93</v>
          </cell>
          <cell r="AC375">
            <v>7.8</v>
          </cell>
          <cell r="AH375">
            <v>183.18</v>
          </cell>
          <cell r="AM375">
            <v>274.15018465679998</v>
          </cell>
          <cell r="AN375">
            <v>1.8</v>
          </cell>
          <cell r="AO375">
            <v>151.62366018261216</v>
          </cell>
          <cell r="AQ375">
            <v>152.27150399999996</v>
          </cell>
          <cell r="AR375">
            <v>158.5483883415435</v>
          </cell>
          <cell r="AU375">
            <v>162.014257233</v>
          </cell>
          <cell r="AY375">
            <v>6.3674584302696653</v>
          </cell>
          <cell r="AZ375">
            <v>1.1282441046337409E-2</v>
          </cell>
          <cell r="BA375">
            <v>1.8692921046337407E-2</v>
          </cell>
          <cell r="BB375">
            <v>2.6159999999999999E-2</v>
          </cell>
          <cell r="BD375">
            <v>156.07047586206897</v>
          </cell>
          <cell r="BE375">
            <v>102.64093102224044</v>
          </cell>
          <cell r="BF375">
            <v>189.80889999999997</v>
          </cell>
          <cell r="BI375">
            <v>0</v>
          </cell>
          <cell r="BJ375">
            <v>332.22299999999996</v>
          </cell>
          <cell r="BK375">
            <v>199.5977507218935</v>
          </cell>
          <cell r="BM375">
            <v>259.62499999999994</v>
          </cell>
          <cell r="BO375">
            <v>245.82530347455616</v>
          </cell>
          <cell r="BQ375">
            <v>258.65499999999997</v>
          </cell>
          <cell r="BR375">
            <v>290.15005000000002</v>
          </cell>
          <cell r="BS375">
            <v>247.98559378698218</v>
          </cell>
          <cell r="BT375">
            <v>529.10399999999981</v>
          </cell>
          <cell r="BX375">
            <v>207.61277917159765</v>
          </cell>
          <cell r="BY375">
            <v>215.45324757396443</v>
          </cell>
          <cell r="BZ375">
            <v>217.7999639999999</v>
          </cell>
          <cell r="CC375">
            <v>259.89967185798804</v>
          </cell>
          <cell r="CO375">
            <v>252.04424523668632</v>
          </cell>
          <cell r="CP375">
            <v>269.22133139546651</v>
          </cell>
          <cell r="CQ375">
            <v>249.72325139546655</v>
          </cell>
          <cell r="CR375">
            <v>468.52855023878749</v>
          </cell>
          <cell r="CS375">
            <v>742.03363754999998</v>
          </cell>
          <cell r="CT375">
            <v>1.8</v>
          </cell>
        </row>
        <row r="376">
          <cell r="C376">
            <v>1.56</v>
          </cell>
          <cell r="J376">
            <v>0.97914467239069691</v>
          </cell>
          <cell r="T376">
            <v>2</v>
          </cell>
          <cell r="U376">
            <v>193.47499999999999</v>
          </cell>
          <cell r="X376">
            <v>87</v>
          </cell>
          <cell r="Y376">
            <v>218.67299999999997</v>
          </cell>
          <cell r="AB376">
            <v>93</v>
          </cell>
          <cell r="AC376">
            <v>7.8</v>
          </cell>
          <cell r="AH376">
            <v>175.36999999999998</v>
          </cell>
          <cell r="AM376">
            <v>252.64820938959994</v>
          </cell>
          <cell r="AN376">
            <v>1.8</v>
          </cell>
          <cell r="AO376">
            <v>152.58038904327114</v>
          </cell>
          <cell r="AQ376">
            <v>156.29728799999998</v>
          </cell>
          <cell r="AR376">
            <v>157.39450287356323</v>
          </cell>
          <cell r="AU376">
            <v>164.78640397800001</v>
          </cell>
          <cell r="AY376">
            <v>5.9847254644820334</v>
          </cell>
          <cell r="AZ376">
            <v>1.112237467833741E-2</v>
          </cell>
          <cell r="BA376">
            <v>1.8532854678337408E-2</v>
          </cell>
          <cell r="BB376">
            <v>2.52E-2</v>
          </cell>
          <cell r="BD376">
            <v>157.09675517241379</v>
          </cell>
          <cell r="BE376">
            <v>110.192656897912</v>
          </cell>
          <cell r="BF376">
            <v>208.57089999999997</v>
          </cell>
          <cell r="BI376">
            <v>0</v>
          </cell>
          <cell r="BJ376">
            <v>422.01300000000003</v>
          </cell>
          <cell r="BK376">
            <v>197.4388354753452</v>
          </cell>
          <cell r="BM376">
            <v>309.60000000000002</v>
          </cell>
          <cell r="BO376">
            <v>240.72359872504927</v>
          </cell>
          <cell r="BQ376">
            <v>319.51499999999999</v>
          </cell>
          <cell r="BR376">
            <v>356.63959999999997</v>
          </cell>
          <cell r="BS376">
            <v>242.85885902366863</v>
          </cell>
          <cell r="BT376">
            <v>529.10399999999981</v>
          </cell>
          <cell r="BX376">
            <v>207.74809120315584</v>
          </cell>
          <cell r="BY376">
            <v>213.09682138067058</v>
          </cell>
          <cell r="BZ376">
            <v>212.67209399999993</v>
          </cell>
          <cell r="CC376">
            <v>253.98561868244573</v>
          </cell>
          <cell r="CO376">
            <v>246.58004025147926</v>
          </cell>
          <cell r="CP376">
            <v>314.09605334950578</v>
          </cell>
          <cell r="CQ376">
            <v>282.74448134950575</v>
          </cell>
          <cell r="CR376">
            <v>468.85056281740384</v>
          </cell>
          <cell r="CS376">
            <v>807.71693879999975</v>
          </cell>
          <cell r="CT376">
            <v>1.8</v>
          </cell>
        </row>
        <row r="377">
          <cell r="C377">
            <v>1.55</v>
          </cell>
          <cell r="J377">
            <v>0.97914467239069691</v>
          </cell>
          <cell r="T377">
            <v>2</v>
          </cell>
          <cell r="U377">
            <v>157.97499999999999</v>
          </cell>
          <cell r="X377">
            <v>87</v>
          </cell>
          <cell r="Y377">
            <v>175.5</v>
          </cell>
          <cell r="AB377">
            <v>93</v>
          </cell>
          <cell r="AC377">
            <v>11.323809523809524</v>
          </cell>
          <cell r="AH377">
            <v>151.93999999999997</v>
          </cell>
          <cell r="AM377">
            <v>215.01975267199998</v>
          </cell>
          <cell r="AN377">
            <v>1.8</v>
          </cell>
          <cell r="AO377">
            <v>144.0968638348551</v>
          </cell>
          <cell r="AQ377">
            <v>156.02126399999997</v>
          </cell>
          <cell r="AR377">
            <v>164.57121798029556</v>
          </cell>
          <cell r="AU377">
            <v>167.17257941399998</v>
          </cell>
          <cell r="AY377">
            <v>5.3149427743536792</v>
          </cell>
          <cell r="AZ377">
            <v>1.0842258534337408E-2</v>
          </cell>
          <cell r="BA377">
            <v>1.8252738534337409E-2</v>
          </cell>
          <cell r="BB377">
            <v>2.3519999999999999E-2</v>
          </cell>
          <cell r="BD377">
            <v>150.82504827586209</v>
          </cell>
          <cell r="BE377">
            <v>104.10453477505166</v>
          </cell>
          <cell r="BF377">
            <v>233.58689999999996</v>
          </cell>
          <cell r="BI377">
            <v>0</v>
          </cell>
          <cell r="BJ377">
            <v>386.84525000000002</v>
          </cell>
          <cell r="BK377">
            <v>158.89929324699708</v>
          </cell>
          <cell r="BM377">
            <v>242.875</v>
          </cell>
          <cell r="BO377">
            <v>189.17764613718919</v>
          </cell>
          <cell r="BQ377">
            <v>340.81599999999997</v>
          </cell>
          <cell r="BR377">
            <v>349.94499999999999</v>
          </cell>
          <cell r="BS377">
            <v>190.41444210945124</v>
          </cell>
          <cell r="BT377">
            <v>529.10399999999981</v>
          </cell>
          <cell r="BX377">
            <v>180.74890374348107</v>
          </cell>
          <cell r="BY377">
            <v>171.27084881161468</v>
          </cell>
          <cell r="BZ377">
            <v>160.09465368062985</v>
          </cell>
          <cell r="CC377">
            <v>198.31301262703144</v>
          </cell>
          <cell r="CO377">
            <v>192.96591362437334</v>
          </cell>
          <cell r="CP377">
            <v>418.29179176907434</v>
          </cell>
          <cell r="CQ377">
            <v>219.69547776907427</v>
          </cell>
          <cell r="CR377">
            <v>469.41408482998247</v>
          </cell>
          <cell r="CS377">
            <v>741.28297124999995</v>
          </cell>
          <cell r="CT377">
            <v>1.8</v>
          </cell>
        </row>
        <row r="378">
          <cell r="C378">
            <v>1.52</v>
          </cell>
          <cell r="J378">
            <v>0.97914467239069691</v>
          </cell>
          <cell r="T378">
            <v>2</v>
          </cell>
          <cell r="U378">
            <v>173.595</v>
          </cell>
          <cell r="X378">
            <v>87</v>
          </cell>
          <cell r="Y378">
            <v>191.29499999999999</v>
          </cell>
          <cell r="AB378">
            <v>93</v>
          </cell>
          <cell r="AC378">
            <v>12.357142857142858</v>
          </cell>
          <cell r="AH378">
            <v>174.66</v>
          </cell>
          <cell r="AM378">
            <v>198.89327122159995</v>
          </cell>
          <cell r="AN378">
            <v>1.8</v>
          </cell>
          <cell r="AO378">
            <v>154.96625645097259</v>
          </cell>
          <cell r="AQ378">
            <v>168.94751999999997</v>
          </cell>
          <cell r="AR378">
            <v>178.28209236453202</v>
          </cell>
          <cell r="AU378">
            <v>177.04944765900001</v>
          </cell>
          <cell r="AY378">
            <v>5.0278930500129553</v>
          </cell>
          <cell r="AZ378">
            <v>1.0722208758337409E-2</v>
          </cell>
          <cell r="BA378">
            <v>1.8132688758337408E-2</v>
          </cell>
          <cell r="BB378">
            <v>2.2800000000000001E-2</v>
          </cell>
          <cell r="BD378">
            <v>161.92406896551719</v>
          </cell>
          <cell r="BE378">
            <v>121.36772298750932</v>
          </cell>
          <cell r="BF378">
            <v>216.82617999999994</v>
          </cell>
          <cell r="BI378">
            <v>0</v>
          </cell>
          <cell r="BJ378">
            <v>329.23</v>
          </cell>
          <cell r="BK378">
            <v>174.27165442714141</v>
          </cell>
          <cell r="BM378">
            <v>227.625</v>
          </cell>
          <cell r="BO378">
            <v>205.46613994012384</v>
          </cell>
          <cell r="BQ378">
            <v>343.85900000000004</v>
          </cell>
          <cell r="BR378">
            <v>351.77080000000001</v>
          </cell>
          <cell r="BS378">
            <v>206.85592096140354</v>
          </cell>
          <cell r="BT378">
            <v>617.28800000000001</v>
          </cell>
          <cell r="BX378">
            <v>199.53645874097009</v>
          </cell>
          <cell r="BY378">
            <v>187.83179428462333</v>
          </cell>
          <cell r="BZ378">
            <v>176.55351537956656</v>
          </cell>
          <cell r="CC378">
            <v>214.96350983364295</v>
          </cell>
          <cell r="CO378">
            <v>209.40473157667699</v>
          </cell>
          <cell r="CP378">
            <v>360.28720823460372</v>
          </cell>
          <cell r="CQ378">
            <v>208.15102823460373</v>
          </cell>
          <cell r="CR378">
            <v>557.83959426394495</v>
          </cell>
          <cell r="CS378">
            <v>768.18184699999995</v>
          </cell>
          <cell r="CT378">
            <v>1.8</v>
          </cell>
        </row>
        <row r="379">
          <cell r="C379">
            <v>1.54</v>
          </cell>
          <cell r="J379">
            <v>0.97914467239069691</v>
          </cell>
          <cell r="T379">
            <v>2</v>
          </cell>
          <cell r="U379">
            <v>164.72</v>
          </cell>
          <cell r="X379">
            <v>87</v>
          </cell>
          <cell r="Y379">
            <v>175.14899999999997</v>
          </cell>
          <cell r="AB379">
            <v>93</v>
          </cell>
          <cell r="AC379">
            <v>13.5</v>
          </cell>
          <cell r="AH379">
            <v>158.685</v>
          </cell>
          <cell r="AM379">
            <v>239.20947484759995</v>
          </cell>
          <cell r="AN379">
            <v>1.8</v>
          </cell>
          <cell r="AO379">
            <v>159.14251687177452</v>
          </cell>
          <cell r="AQ379">
            <v>179.25415199999995</v>
          </cell>
          <cell r="AR379">
            <v>189.65804556650244</v>
          </cell>
          <cell r="AU379">
            <v>186.46096272299997</v>
          </cell>
          <cell r="AY379">
            <v>5.7455173608647634</v>
          </cell>
          <cell r="AZ379">
            <v>1.1022333198337408E-2</v>
          </cell>
          <cell r="BA379">
            <v>1.8432813198337408E-2</v>
          </cell>
          <cell r="BB379">
            <v>2.4599999999999997E-2</v>
          </cell>
          <cell r="BD379">
            <v>167.2455172413793</v>
          </cell>
          <cell r="BE379">
            <v>136.21514999795659</v>
          </cell>
          <cell r="BF379">
            <v>174.61167999999995</v>
          </cell>
          <cell r="BI379">
            <v>0</v>
          </cell>
          <cell r="BJ379">
            <v>302.89160000000004</v>
          </cell>
          <cell r="BK379">
            <v>156.12864336592594</v>
          </cell>
          <cell r="BM379">
            <v>230.7</v>
          </cell>
          <cell r="BO379">
            <v>176.16606759614817</v>
          </cell>
          <cell r="BQ379">
            <v>356.03100000000001</v>
          </cell>
          <cell r="BR379">
            <v>384.33090000000004</v>
          </cell>
          <cell r="BS379">
            <v>177.04061747111112</v>
          </cell>
          <cell r="BT379">
            <v>617.28800000000001</v>
          </cell>
          <cell r="BX379">
            <v>193.4241517037037</v>
          </cell>
          <cell r="BY379">
            <v>168.0543509837037</v>
          </cell>
          <cell r="BZ379">
            <v>146.66174674666667</v>
          </cell>
          <cell r="CC379">
            <v>182.30350231703704</v>
          </cell>
          <cell r="CO379">
            <v>178.45314754666666</v>
          </cell>
          <cell r="CP379">
            <v>270.64746707078024</v>
          </cell>
          <cell r="CQ379">
            <v>207.39836507078024</v>
          </cell>
          <cell r="CR379">
            <v>557.23582067903931</v>
          </cell>
          <cell r="CS379">
            <v>735.65297399999997</v>
          </cell>
          <cell r="CT379">
            <v>1.8</v>
          </cell>
        </row>
        <row r="380">
          <cell r="C380">
            <v>1.57</v>
          </cell>
          <cell r="J380">
            <v>0.97914467239069691</v>
          </cell>
          <cell r="T380">
            <v>2</v>
          </cell>
          <cell r="U380">
            <v>153.36000000000001</v>
          </cell>
          <cell r="X380">
            <v>87</v>
          </cell>
          <cell r="Y380">
            <v>161.45999999999998</v>
          </cell>
          <cell r="AB380">
            <v>93</v>
          </cell>
          <cell r="AC380">
            <v>13.5</v>
          </cell>
          <cell r="AH380">
            <v>151.58500000000001</v>
          </cell>
          <cell r="AM380">
            <v>239.20947484759995</v>
          </cell>
          <cell r="AN380">
            <v>1.8</v>
          </cell>
          <cell r="AO380">
            <v>155.17665740373161</v>
          </cell>
          <cell r="AQ380">
            <v>173.38473599999998</v>
          </cell>
          <cell r="AR380">
            <v>187.19642323481116</v>
          </cell>
          <cell r="AU380">
            <v>183.81319047900001</v>
          </cell>
          <cell r="AY380">
            <v>5.7455173608647634</v>
          </cell>
          <cell r="AZ380">
            <v>1.1022333198337408E-2</v>
          </cell>
          <cell r="BA380">
            <v>1.8432813198337408E-2</v>
          </cell>
          <cell r="BB380">
            <v>2.4599999999999997E-2</v>
          </cell>
          <cell r="BD380">
            <v>154.89215517241371</v>
          </cell>
          <cell r="BE380">
            <v>131.13172531698601</v>
          </cell>
          <cell r="BF380">
            <v>168.60783999999995</v>
          </cell>
          <cell r="BI380">
            <v>0</v>
          </cell>
          <cell r="BJ380">
            <v>317.25800000000004</v>
          </cell>
          <cell r="BK380">
            <v>141.89560036074076</v>
          </cell>
          <cell r="BM380">
            <v>242</v>
          </cell>
          <cell r="BO380">
            <v>157.95696652251851</v>
          </cell>
          <cell r="BQ380">
            <v>389.50400000000002</v>
          </cell>
          <cell r="BR380">
            <v>388.59109999999998</v>
          </cell>
          <cell r="BS380">
            <v>158.56418416888889</v>
          </cell>
          <cell r="BT380">
            <v>617.28800000000001</v>
          </cell>
          <cell r="BX380">
            <v>181.42986696296296</v>
          </cell>
          <cell r="BY380">
            <v>152.64064740296297</v>
          </cell>
          <cell r="BZ380">
            <v>128.1477471733333</v>
          </cell>
          <cell r="CC380">
            <v>162.8348830696296</v>
          </cell>
          <cell r="CO380">
            <v>159.6302205733333</v>
          </cell>
          <cell r="CP380">
            <v>270.64746707078024</v>
          </cell>
          <cell r="CQ380">
            <v>236.26808707078024</v>
          </cell>
          <cell r="CR380">
            <v>557.23582067903931</v>
          </cell>
          <cell r="CS380">
            <v>735.65297399999997</v>
          </cell>
          <cell r="CT380">
            <v>1.8</v>
          </cell>
        </row>
        <row r="381">
          <cell r="C381">
            <v>1.5309999999999999</v>
          </cell>
          <cell r="J381">
            <v>1</v>
          </cell>
          <cell r="T381">
            <v>2</v>
          </cell>
          <cell r="U381">
            <v>168.98</v>
          </cell>
          <cell r="X381">
            <v>87</v>
          </cell>
          <cell r="Y381">
            <v>186.381</v>
          </cell>
          <cell r="AB381">
            <v>93</v>
          </cell>
          <cell r="AC381">
            <v>13.5</v>
          </cell>
          <cell r="AH381">
            <v>162.94499999999999</v>
          </cell>
          <cell r="AM381">
            <v>227.11461375979994</v>
          </cell>
          <cell r="AN381">
            <v>1.8</v>
          </cell>
          <cell r="AO381">
            <v>157.32830488289002</v>
          </cell>
          <cell r="AQ381">
            <v>170.54637599999998</v>
          </cell>
          <cell r="AR381">
            <v>186.28236494252874</v>
          </cell>
          <cell r="AU381">
            <v>184.801711302</v>
          </cell>
          <cell r="AY381">
            <v>5.4366169511318549</v>
          </cell>
          <cell r="AZ381">
            <v>1.1951463347999999E-2</v>
          </cell>
          <cell r="BA381">
            <v>1.9361943348E-2</v>
          </cell>
          <cell r="BB381">
            <v>2.4059999999999998E-2</v>
          </cell>
          <cell r="BD381">
            <v>157.74293103448278</v>
          </cell>
          <cell r="BE381">
            <v>117.49782007100895</v>
          </cell>
          <cell r="BF381">
            <v>183.11712</v>
          </cell>
          <cell r="BI381">
            <v>0</v>
          </cell>
          <cell r="BJ381">
            <v>365.1459999999999</v>
          </cell>
          <cell r="BK381">
            <v>169.15598403407409</v>
          </cell>
          <cell r="BM381">
            <v>277.5</v>
          </cell>
          <cell r="BO381">
            <v>199.44656948385185</v>
          </cell>
          <cell r="BQ381">
            <v>389.50400000000002</v>
          </cell>
          <cell r="BR381">
            <v>387.83035000000001</v>
          </cell>
          <cell r="BS381">
            <v>200.62367812888891</v>
          </cell>
          <cell r="BT381">
            <v>650.35699999999997</v>
          </cell>
          <cell r="BX381">
            <v>196.93992829629633</v>
          </cell>
          <cell r="BY381">
            <v>182.25300781629628</v>
          </cell>
          <cell r="BZ381">
            <v>170.28545005333334</v>
          </cell>
          <cell r="CC381">
            <v>208.55828648296301</v>
          </cell>
          <cell r="CO381">
            <v>203.13656725333334</v>
          </cell>
          <cell r="CP381">
            <v>300.52940140496702</v>
          </cell>
          <cell r="CQ381">
            <v>260.62870140496699</v>
          </cell>
          <cell r="CR381">
            <v>589.99645242202587</v>
          </cell>
          <cell r="CS381">
            <v>917.68955174999996</v>
          </cell>
          <cell r="CT381">
            <v>1.8</v>
          </cell>
        </row>
        <row r="382">
          <cell r="C382">
            <v>1.5029999999999999</v>
          </cell>
          <cell r="J382">
            <v>1</v>
          </cell>
          <cell r="T382">
            <v>2</v>
          </cell>
          <cell r="U382">
            <v>173.95</v>
          </cell>
          <cell r="X382">
            <v>87</v>
          </cell>
          <cell r="Y382">
            <v>183.92399999999998</v>
          </cell>
          <cell r="AB382">
            <v>93</v>
          </cell>
          <cell r="AC382">
            <v>12.868421052631579</v>
          </cell>
          <cell r="AH382">
            <v>167.91499999999999</v>
          </cell>
          <cell r="AM382">
            <v>200.23714467579995</v>
          </cell>
          <cell r="AN382">
            <v>1.8</v>
          </cell>
          <cell r="AO382">
            <v>159.06709011512504</v>
          </cell>
          <cell r="AQ382">
            <v>164.75507999999999</v>
          </cell>
          <cell r="AR382">
            <v>184.06961986863709</v>
          </cell>
          <cell r="AU382">
            <v>179.759276118</v>
          </cell>
          <cell r="AY382">
            <v>4.9582007438973159</v>
          </cell>
          <cell r="AZ382">
            <v>1.1751380387999999E-2</v>
          </cell>
          <cell r="BA382">
            <v>1.9161860387999999E-2</v>
          </cell>
          <cell r="BB382">
            <v>2.2859999999999998E-2</v>
          </cell>
          <cell r="BD382">
            <v>162.72228620689657</v>
          </cell>
          <cell r="BE382">
            <v>148.72059859295499</v>
          </cell>
          <cell r="BF382">
            <v>198.2518</v>
          </cell>
          <cell r="BI382">
            <v>0</v>
          </cell>
          <cell r="BJ382">
            <v>320.25100000000003</v>
          </cell>
          <cell r="BK382">
            <v>165.5675302474433</v>
          </cell>
          <cell r="BM382">
            <v>261.25</v>
          </cell>
          <cell r="BO382">
            <v>185.70986837920799</v>
          </cell>
          <cell r="BQ382">
            <v>380.375</v>
          </cell>
          <cell r="BR382">
            <v>360.89980000000003</v>
          </cell>
          <cell r="BS382">
            <v>186.86129953725489</v>
          </cell>
          <cell r="BT382">
            <v>650.35699999999997</v>
          </cell>
          <cell r="BX382">
            <v>201.91723761630143</v>
          </cell>
          <cell r="BY382">
            <v>178.287678726336</v>
          </cell>
          <cell r="BZ382">
            <v>156.52786970519031</v>
          </cell>
          <cell r="CC382">
            <v>192.0632520735102</v>
          </cell>
          <cell r="CO382">
            <v>188.17724146528261</v>
          </cell>
          <cell r="CP382">
            <v>330.95782884751605</v>
          </cell>
          <cell r="CQ382">
            <v>231.96312884751597</v>
          </cell>
          <cell r="CR382">
            <v>590.39896814529629</v>
          </cell>
          <cell r="CS382">
            <v>1204.8194114999999</v>
          </cell>
          <cell r="CT382">
            <v>1.8</v>
          </cell>
        </row>
        <row r="383">
          <cell r="C383">
            <v>1.411</v>
          </cell>
          <cell r="J383">
            <v>1</v>
          </cell>
          <cell r="T383">
            <v>2</v>
          </cell>
          <cell r="U383">
            <v>173.595</v>
          </cell>
          <cell r="X383">
            <v>87</v>
          </cell>
          <cell r="Y383">
            <v>185.67899999999997</v>
          </cell>
          <cell r="AB383">
            <v>93</v>
          </cell>
          <cell r="AC383">
            <v>9.6652173913043473</v>
          </cell>
          <cell r="AH383">
            <v>168.26999999999998</v>
          </cell>
          <cell r="AM383">
            <v>202.92489158419997</v>
          </cell>
          <cell r="AN383">
            <v>1.8</v>
          </cell>
          <cell r="AO383">
            <v>162.97737197300515</v>
          </cell>
          <cell r="AQ383">
            <v>170.70261599999998</v>
          </cell>
          <cell r="AR383">
            <v>185.85701108374383</v>
          </cell>
          <cell r="AU383">
            <v>184.12749519299999</v>
          </cell>
          <cell r="AY383">
            <v>5.006042364620769</v>
          </cell>
          <cell r="AZ383">
            <v>1.1771388684E-2</v>
          </cell>
          <cell r="BA383">
            <v>1.9181868684E-2</v>
          </cell>
          <cell r="BB383">
            <v>2.298E-2</v>
          </cell>
          <cell r="BD383">
            <v>170.66644827586205</v>
          </cell>
          <cell r="BE383">
            <v>137.65851908719341</v>
          </cell>
          <cell r="BF383">
            <v>163.66717999999995</v>
          </cell>
          <cell r="BI383">
            <v>0</v>
          </cell>
          <cell r="BJ383">
            <v>308.279</v>
          </cell>
          <cell r="BK383">
            <v>164.72081084612418</v>
          </cell>
          <cell r="BM383">
            <v>232.8</v>
          </cell>
          <cell r="BO383">
            <v>187.64612885652301</v>
          </cell>
          <cell r="BQ383">
            <v>349.94499999999999</v>
          </cell>
          <cell r="BR383">
            <v>345.68479999999994</v>
          </cell>
          <cell r="BS383">
            <v>188.74959526299858</v>
          </cell>
          <cell r="BT383">
            <v>650.35699999999997</v>
          </cell>
          <cell r="BX383">
            <v>198.91016934710353</v>
          </cell>
          <cell r="BY383">
            <v>177.38993678139838</v>
          </cell>
          <cell r="BZ383">
            <v>158.40577638888885</v>
          </cell>
          <cell r="CC383">
            <v>194.71870805650522</v>
          </cell>
          <cell r="CO383">
            <v>190.41524600934829</v>
          </cell>
          <cell r="CP383">
            <v>272.1853261032611</v>
          </cell>
          <cell r="CQ383">
            <v>205.66233810326111</v>
          </cell>
          <cell r="CR383">
            <v>590.35871657296923</v>
          </cell>
          <cell r="CS383">
            <v>1724.0302689999999</v>
          </cell>
          <cell r="CT383">
            <v>1.8</v>
          </cell>
        </row>
        <row r="384">
          <cell r="C384">
            <v>1.3129999999999999</v>
          </cell>
          <cell r="J384">
            <v>1</v>
          </cell>
          <cell r="T384">
            <v>2</v>
          </cell>
          <cell r="U384">
            <v>206.96499999999997</v>
          </cell>
          <cell r="X384">
            <v>87</v>
          </cell>
          <cell r="Y384">
            <v>229.20299999999997</v>
          </cell>
          <cell r="AB384">
            <v>93</v>
          </cell>
          <cell r="AC384">
            <v>7.8</v>
          </cell>
          <cell r="AH384">
            <v>193.47499999999999</v>
          </cell>
          <cell r="AM384">
            <v>217.70749958039997</v>
          </cell>
          <cell r="AN384">
            <v>1.8</v>
          </cell>
          <cell r="AO384">
            <v>168.35252084160379</v>
          </cell>
          <cell r="AQ384">
            <v>168.21319199999996</v>
          </cell>
          <cell r="AR384">
            <v>179.49932840722497</v>
          </cell>
          <cell r="AU384">
            <v>183.64392258300003</v>
          </cell>
          <cell r="AY384">
            <v>5.2691712785997664</v>
          </cell>
          <cell r="AZ384">
            <v>1.1881434312E-2</v>
          </cell>
          <cell r="BA384">
            <v>1.9291914312000003E-2</v>
          </cell>
          <cell r="BB384">
            <v>2.3640000000000001E-2</v>
          </cell>
          <cell r="BD384">
            <v>166.7893931034483</v>
          </cell>
          <cell r="BE384">
            <v>134.63077210002493</v>
          </cell>
          <cell r="BF384">
            <v>187.55745999999996</v>
          </cell>
          <cell r="BI384">
            <v>0</v>
          </cell>
          <cell r="BJ384">
            <v>338.20899999999995</v>
          </cell>
          <cell r="BK384">
            <v>205.54671702038135</v>
          </cell>
          <cell r="BM384">
            <v>273.625</v>
          </cell>
          <cell r="BO384">
            <v>244.91221075529256</v>
          </cell>
          <cell r="BQ384">
            <v>349.94499999999999</v>
          </cell>
          <cell r="BR384">
            <v>374.28899999999993</v>
          </cell>
          <cell r="BS384">
            <v>246.94515187376726</v>
          </cell>
          <cell r="BT384">
            <v>793.65599999999995</v>
          </cell>
          <cell r="BX384">
            <v>225.37522913872454</v>
          </cell>
          <cell r="BY384">
            <v>221.71644819197894</v>
          </cell>
          <cell r="BZ384">
            <v>216.73618399999998</v>
          </cell>
          <cell r="CC384">
            <v>257.0602239158448</v>
          </cell>
          <cell r="CO384">
            <v>250.17509699211044</v>
          </cell>
          <cell r="CP384">
            <v>286.24766100985914</v>
          </cell>
          <cell r="CQ384">
            <v>253.86963700985916</v>
          </cell>
          <cell r="CR384">
            <v>733.43633292517052</v>
          </cell>
          <cell r="CS384">
            <v>1914.82462025</v>
          </cell>
          <cell r="CT384">
            <v>1.8</v>
          </cell>
        </row>
        <row r="385">
          <cell r="C385">
            <v>1.4059999999999999</v>
          </cell>
          <cell r="J385">
            <v>1</v>
          </cell>
          <cell r="T385">
            <v>2</v>
          </cell>
          <cell r="U385">
            <v>226.48999999999998</v>
          </cell>
          <cell r="X385">
            <v>87</v>
          </cell>
          <cell r="Y385">
            <v>244.64699999999999</v>
          </cell>
          <cell r="AB385">
            <v>93</v>
          </cell>
          <cell r="AC385">
            <v>7.8</v>
          </cell>
          <cell r="AH385">
            <v>198.44499999999999</v>
          </cell>
          <cell r="AM385">
            <v>232.49010757659994</v>
          </cell>
          <cell r="AN385">
            <v>1.8</v>
          </cell>
          <cell r="AO385">
            <v>176.01429138547041</v>
          </cell>
          <cell r="AQ385">
            <v>170.41617599999998</v>
          </cell>
          <cell r="AR385">
            <v>179.51290353037766</v>
          </cell>
          <cell r="AU385">
            <v>183.62871147600003</v>
          </cell>
          <cell r="AY385">
            <v>5.532300192578762</v>
          </cell>
          <cell r="AZ385">
            <v>1.1991479940000001E-2</v>
          </cell>
          <cell r="BA385">
            <v>1.9401959940000001E-2</v>
          </cell>
          <cell r="BB385">
            <v>2.4299999999999999E-2</v>
          </cell>
          <cell r="BD385">
            <v>179.33280689655174</v>
          </cell>
          <cell r="BE385">
            <v>169.64523951053062</v>
          </cell>
          <cell r="BF385">
            <v>210.38455999999994</v>
          </cell>
          <cell r="BI385">
            <v>0</v>
          </cell>
          <cell r="BJ385">
            <v>319.65239999999989</v>
          </cell>
          <cell r="BK385">
            <v>219.41598778829723</v>
          </cell>
          <cell r="BM385">
            <v>273.8</v>
          </cell>
          <cell r="BO385">
            <v>254.20278990309006</v>
          </cell>
          <cell r="BQ385">
            <v>380.375</v>
          </cell>
          <cell r="BR385">
            <v>381.59219999999999</v>
          </cell>
          <cell r="BS385">
            <v>256.54665714990142</v>
          </cell>
          <cell r="BT385">
            <v>793.65599999999995</v>
          </cell>
          <cell r="BX385">
            <v>244.23243539776465</v>
          </cell>
          <cell r="BY385">
            <v>236.66749652202498</v>
          </cell>
          <cell r="BZ385">
            <v>226.38971800000002</v>
          </cell>
          <cell r="CC385">
            <v>265.32980009993429</v>
          </cell>
          <cell r="CO385">
            <v>259.08610075936889</v>
          </cell>
          <cell r="CP385">
            <v>314.9756959164572</v>
          </cell>
          <cell r="CQ385">
            <v>247.90900391645718</v>
          </cell>
          <cell r="CR385">
            <v>733.21494927737172</v>
          </cell>
          <cell r="CS385">
            <v>1678.9902910000001</v>
          </cell>
          <cell r="CT385">
            <v>1.8</v>
          </cell>
        </row>
        <row r="386">
          <cell r="C386">
            <v>1.401</v>
          </cell>
          <cell r="J386">
            <v>1</v>
          </cell>
          <cell r="T386">
            <v>2</v>
          </cell>
          <cell r="U386">
            <v>199.51</v>
          </cell>
          <cell r="X386">
            <v>87</v>
          </cell>
          <cell r="Y386">
            <v>214.10999999999999</v>
          </cell>
          <cell r="AB386">
            <v>93</v>
          </cell>
          <cell r="AC386">
            <v>7.8</v>
          </cell>
          <cell r="AH386">
            <v>172.88499999999999</v>
          </cell>
          <cell r="AM386">
            <v>240.55334830179996</v>
          </cell>
          <cell r="AN386">
            <v>1.8</v>
          </cell>
          <cell r="AO386">
            <v>169.61889638745532</v>
          </cell>
          <cell r="AQ386">
            <v>165.82792799999999</v>
          </cell>
          <cell r="AR386">
            <v>169.53518801313629</v>
          </cell>
          <cell r="AU386">
            <v>175.114152891</v>
          </cell>
          <cell r="AY386">
            <v>5.675825054749124</v>
          </cell>
          <cell r="AZ386">
            <v>1.2051504828000001E-2</v>
          </cell>
          <cell r="BA386">
            <v>1.9461984828000004E-2</v>
          </cell>
          <cell r="BB386">
            <v>2.4660000000000001E-2</v>
          </cell>
          <cell r="BD386">
            <v>171.76874827586207</v>
          </cell>
          <cell r="BE386">
            <v>154.29454558525475</v>
          </cell>
          <cell r="BF386">
            <v>183.61743999999999</v>
          </cell>
          <cell r="BI386">
            <v>0</v>
          </cell>
          <cell r="BJ386">
            <v>282.53919999999999</v>
          </cell>
          <cell r="BK386">
            <v>191.1191897672584</v>
          </cell>
          <cell r="BM386">
            <v>238.125</v>
          </cell>
          <cell r="BO386">
            <v>219.50691785246545</v>
          </cell>
          <cell r="BQ386">
            <v>380.375</v>
          </cell>
          <cell r="BR386">
            <v>333.36065000000002</v>
          </cell>
          <cell r="BS386">
            <v>221.38185118343193</v>
          </cell>
          <cell r="BT386">
            <v>793.65599999999995</v>
          </cell>
          <cell r="BX386">
            <v>217.74760015779094</v>
          </cell>
          <cell r="BY386">
            <v>206.06278903353058</v>
          </cell>
          <cell r="BZ386">
            <v>191.16094799999996</v>
          </cell>
          <cell r="CC386">
            <v>228.57616612228799</v>
          </cell>
          <cell r="CO386">
            <v>223.39997257396448</v>
          </cell>
          <cell r="CP386">
            <v>285.3151876836925</v>
          </cell>
          <cell r="CQ386">
            <v>216.62679168369249</v>
          </cell>
          <cell r="CR386">
            <v>733.09419456039063</v>
          </cell>
          <cell r="CS386">
            <v>1817.8635565</v>
          </cell>
          <cell r="CT386">
            <v>1.8</v>
          </cell>
        </row>
        <row r="387">
          <cell r="C387">
            <v>1.3879999999999999</v>
          </cell>
          <cell r="J387">
            <v>1</v>
          </cell>
          <cell r="T387">
            <v>2</v>
          </cell>
          <cell r="U387">
            <v>171.46499999999997</v>
          </cell>
          <cell r="X387">
            <v>87</v>
          </cell>
          <cell r="Y387">
            <v>188.48699999999999</v>
          </cell>
          <cell r="AB387">
            <v>93</v>
          </cell>
          <cell r="AC387">
            <v>7.8</v>
          </cell>
          <cell r="AH387">
            <v>157.61999999999998</v>
          </cell>
          <cell r="AM387">
            <v>210.98813230939996</v>
          </cell>
          <cell r="AN387">
            <v>1.8</v>
          </cell>
          <cell r="AO387">
            <v>150.38507344184197</v>
          </cell>
          <cell r="AQ387">
            <v>160.41160799999997</v>
          </cell>
          <cell r="AR387">
            <v>160.24075369458129</v>
          </cell>
          <cell r="AU387">
            <v>164.64486998699999</v>
          </cell>
          <cell r="AY387">
            <v>5.1495672267911319</v>
          </cell>
          <cell r="AZ387">
            <v>1.1831413572E-2</v>
          </cell>
          <cell r="BA387">
            <v>1.9241893571999999E-2</v>
          </cell>
          <cell r="BB387">
            <v>2.334E-2</v>
          </cell>
          <cell r="BD387">
            <v>154.85414482758623</v>
          </cell>
          <cell r="BE387">
            <v>116.421232923893</v>
          </cell>
          <cell r="BF387">
            <v>150.03345999999996</v>
          </cell>
          <cell r="BI387">
            <v>0</v>
          </cell>
          <cell r="BJ387">
            <v>278.34899999999999</v>
          </cell>
          <cell r="BK387">
            <v>168.11514525443792</v>
          </cell>
          <cell r="BM387">
            <v>226.5</v>
          </cell>
          <cell r="BO387">
            <v>198.45951109349116</v>
          </cell>
          <cell r="BQ387">
            <v>304.3</v>
          </cell>
          <cell r="BR387">
            <v>261.24154999999996</v>
          </cell>
          <cell r="BS387">
            <v>199.9521088757397</v>
          </cell>
          <cell r="BT387">
            <v>881.83999999999992</v>
          </cell>
          <cell r="BX387">
            <v>189.35308118343195</v>
          </cell>
          <cell r="BY387">
            <v>181.25647775147928</v>
          </cell>
          <cell r="BZ387">
            <v>169.67397600000004</v>
          </cell>
          <cell r="CC387">
            <v>207.78658991715983</v>
          </cell>
          <cell r="CO387">
            <v>202.40806180473379</v>
          </cell>
          <cell r="CP387">
            <v>242.52481787049635</v>
          </cell>
          <cell r="CQ387">
            <v>222.5955378704964</v>
          </cell>
          <cell r="CR387">
            <v>821.72096185598821</v>
          </cell>
          <cell r="CS387">
            <v>1498.830379</v>
          </cell>
          <cell r="CT387">
            <v>1.8</v>
          </cell>
        </row>
        <row r="388">
          <cell r="C388">
            <v>1.4450000000000001</v>
          </cell>
          <cell r="J388">
            <v>1</v>
          </cell>
          <cell r="T388">
            <v>2</v>
          </cell>
          <cell r="U388">
            <v>178.21</v>
          </cell>
          <cell r="X388">
            <v>87</v>
          </cell>
          <cell r="Y388">
            <v>193.40099999999998</v>
          </cell>
          <cell r="AB388">
            <v>93</v>
          </cell>
          <cell r="AC388">
            <v>7.8</v>
          </cell>
          <cell r="AH388">
            <v>171.82</v>
          </cell>
          <cell r="AM388">
            <v>196.20552431319996</v>
          </cell>
          <cell r="AN388">
            <v>1.8</v>
          </cell>
          <cell r="AO388">
            <v>153.10837633981737</v>
          </cell>
          <cell r="AQ388">
            <v>163.09893599999998</v>
          </cell>
          <cell r="AR388">
            <v>165.31332471264369</v>
          </cell>
          <cell r="AU388">
            <v>169.12450986299999</v>
          </cell>
          <cell r="AY388">
            <v>4.8864383128121345</v>
          </cell>
          <cell r="AZ388">
            <v>1.1721367944E-2</v>
          </cell>
          <cell r="BA388">
            <v>1.9131847944E-2</v>
          </cell>
          <cell r="BB388">
            <v>2.2679999999999999E-2</v>
          </cell>
          <cell r="BD388">
            <v>156.98272413793103</v>
          </cell>
          <cell r="BE388">
            <v>129.96603312498584</v>
          </cell>
          <cell r="BF388">
            <v>153.59823999999998</v>
          </cell>
          <cell r="BI388">
            <v>0</v>
          </cell>
          <cell r="BJ388">
            <v>261.58820000000003</v>
          </cell>
          <cell r="BK388">
            <v>172.15658469296517</v>
          </cell>
          <cell r="BM388">
            <v>219.2</v>
          </cell>
          <cell r="BO388">
            <v>200.19692627994741</v>
          </cell>
          <cell r="BQ388">
            <v>258.65499999999997</v>
          </cell>
          <cell r="BR388">
            <v>246.78729999999999</v>
          </cell>
          <cell r="BS388">
            <v>201.71653870808677</v>
          </cell>
          <cell r="BT388">
            <v>881.83999999999992</v>
          </cell>
          <cell r="BX388">
            <v>196.99123071663382</v>
          </cell>
          <cell r="BY388">
            <v>185.57894852728467</v>
          </cell>
          <cell r="BZ388">
            <v>171.442274</v>
          </cell>
          <cell r="CC388">
            <v>208.92412513872449</v>
          </cell>
          <cell r="CO388">
            <v>203.86845273175544</v>
          </cell>
          <cell r="CP388">
            <v>243.1281829638983</v>
          </cell>
          <cell r="CQ388">
            <v>200.28170096389834</v>
          </cell>
          <cell r="CR388">
            <v>821.9423455037869</v>
          </cell>
          <cell r="CS388">
            <v>1276.1327099999999</v>
          </cell>
          <cell r="CT388">
            <v>1.8</v>
          </cell>
        </row>
        <row r="389">
          <cell r="C389">
            <v>1.462</v>
          </cell>
          <cell r="J389">
            <v>1</v>
          </cell>
          <cell r="T389">
            <v>2</v>
          </cell>
          <cell r="U389">
            <v>178.92</v>
          </cell>
          <cell r="X389">
            <v>87</v>
          </cell>
          <cell r="Y389">
            <v>190.94399999999999</v>
          </cell>
          <cell r="AB389">
            <v>93</v>
          </cell>
          <cell r="AC389">
            <v>11.323809523809524</v>
          </cell>
          <cell r="AH389">
            <v>163.29999999999998</v>
          </cell>
          <cell r="AM389">
            <v>224.42686685139995</v>
          </cell>
          <cell r="AN389">
            <v>1.8</v>
          </cell>
          <cell r="AO389">
            <v>164.13259229853114</v>
          </cell>
          <cell r="AQ389">
            <v>163.26038399999996</v>
          </cell>
          <cell r="AR389">
            <v>167.82472249589492</v>
          </cell>
          <cell r="AU389">
            <v>171.66567781800001</v>
          </cell>
          <cell r="AY389">
            <v>5.388775330408401</v>
          </cell>
          <cell r="AZ389">
            <v>1.1931455052E-2</v>
          </cell>
          <cell r="BA389">
            <v>1.9341935051999999E-2</v>
          </cell>
          <cell r="BB389">
            <v>2.3939999999999999E-2</v>
          </cell>
          <cell r="BD389">
            <v>166.29525862068968</v>
          </cell>
          <cell r="BE389">
            <v>146.78707765594743</v>
          </cell>
          <cell r="BF389">
            <v>153.97348</v>
          </cell>
          <cell r="BI389">
            <v>0</v>
          </cell>
          <cell r="BJ389">
            <v>228.66520000000003</v>
          </cell>
          <cell r="BK389">
            <v>173.35916173372362</v>
          </cell>
          <cell r="BM389">
            <v>196.375</v>
          </cell>
          <cell r="BO389">
            <v>197.10580695255206</v>
          </cell>
          <cell r="BQ389">
            <v>258.65499999999997</v>
          </cell>
          <cell r="BR389">
            <v>241.91850000000002</v>
          </cell>
          <cell r="BS389">
            <v>198.62874985094714</v>
          </cell>
          <cell r="BT389">
            <v>881.83999999999992</v>
          </cell>
          <cell r="BX389">
            <v>202.82364309141687</v>
          </cell>
          <cell r="BY389">
            <v>186.82587400693112</v>
          </cell>
          <cell r="BZ389">
            <v>168.35727991601897</v>
          </cell>
          <cell r="CC389">
            <v>204.67803906248108</v>
          </cell>
          <cell r="CO389">
            <v>200.25706563911038</v>
          </cell>
          <cell r="CP389">
            <v>227.31060414922189</v>
          </cell>
          <cell r="CQ389">
            <v>174.42686414922193</v>
          </cell>
          <cell r="CR389">
            <v>821.51970399435299</v>
          </cell>
          <cell r="CS389">
            <v>1248.6082789999998</v>
          </cell>
          <cell r="CT389">
            <v>1.8</v>
          </cell>
        </row>
        <row r="390">
          <cell r="C390">
            <v>1.4139999999999999</v>
          </cell>
          <cell r="J390">
            <v>1</v>
          </cell>
          <cell r="T390">
            <v>2</v>
          </cell>
          <cell r="U390">
            <v>157.97499999999999</v>
          </cell>
          <cell r="X390">
            <v>87</v>
          </cell>
          <cell r="Y390">
            <v>170.23499999999999</v>
          </cell>
          <cell r="AB390">
            <v>93</v>
          </cell>
          <cell r="AC390">
            <v>12.681818181818182</v>
          </cell>
          <cell r="AH390">
            <v>151.93999999999997</v>
          </cell>
          <cell r="AM390">
            <v>229.80236066819995</v>
          </cell>
          <cell r="AN390">
            <v>1.8</v>
          </cell>
          <cell r="AO390">
            <v>165.13298928146088</v>
          </cell>
          <cell r="AQ390">
            <v>160.86991199999997</v>
          </cell>
          <cell r="AR390">
            <v>168.46727832512315</v>
          </cell>
          <cell r="AU390">
            <v>172.802386305</v>
          </cell>
          <cell r="AY390">
            <v>5.4844585718553081</v>
          </cell>
          <cell r="AZ390">
            <v>1.1971471644E-2</v>
          </cell>
          <cell r="BA390">
            <v>1.9381951644000001E-2</v>
          </cell>
          <cell r="BB390">
            <v>2.418E-2</v>
          </cell>
          <cell r="BD390">
            <v>155.27225862068966</v>
          </cell>
          <cell r="BE390">
            <v>123.59811258027732</v>
          </cell>
          <cell r="BF390">
            <v>130.39589999999995</v>
          </cell>
          <cell r="BI390">
            <v>0</v>
          </cell>
          <cell r="BJ390">
            <v>206.33741999999992</v>
          </cell>
          <cell r="BK390">
            <v>153.68208368981482</v>
          </cell>
          <cell r="BM390">
            <v>181.5</v>
          </cell>
          <cell r="BO390">
            <v>176.46076616917989</v>
          </cell>
          <cell r="BQ390">
            <v>258.65499999999997</v>
          </cell>
          <cell r="BR390">
            <v>234.05741666666677</v>
          </cell>
          <cell r="BS390">
            <v>177.55116476587304</v>
          </cell>
          <cell r="BT390">
            <v>903.88599999999997</v>
          </cell>
          <cell r="BX390">
            <v>183.08472830687833</v>
          </cell>
          <cell r="BY390">
            <v>165.53972069973545</v>
          </cell>
          <cell r="BZ390">
            <v>147.21272923809522</v>
          </cell>
          <cell r="CC390">
            <v>183.47329230687831</v>
          </cell>
          <cell r="CO390">
            <v>179.25913623214288</v>
          </cell>
          <cell r="CP390">
            <v>197.75979866071211</v>
          </cell>
          <cell r="CQ390">
            <v>162.30241866071208</v>
          </cell>
          <cell r="CR390">
            <v>843.4852008496988</v>
          </cell>
          <cell r="CS390">
            <v>1216.0794060000001</v>
          </cell>
          <cell r="CT390">
            <v>1.8</v>
          </cell>
        </row>
        <row r="391">
          <cell r="C391">
            <v>1.417</v>
          </cell>
          <cell r="J391">
            <v>1</v>
          </cell>
          <cell r="T391">
            <v>2</v>
          </cell>
          <cell r="U391">
            <v>161.88</v>
          </cell>
          <cell r="X391">
            <v>87</v>
          </cell>
          <cell r="Y391">
            <v>176.904</v>
          </cell>
          <cell r="AB391">
            <v>93</v>
          </cell>
          <cell r="AC391">
            <v>13.5</v>
          </cell>
          <cell r="AH391">
            <v>151.93999999999997</v>
          </cell>
          <cell r="AM391">
            <v>248.61658902699997</v>
          </cell>
          <cell r="AN391">
            <v>1.8</v>
          </cell>
          <cell r="AO391">
            <v>158.81699086939261</v>
          </cell>
          <cell r="AQ391">
            <v>160.99490399999999</v>
          </cell>
          <cell r="AR391">
            <v>163.29968144499179</v>
          </cell>
          <cell r="AU391">
            <v>171.186372603</v>
          </cell>
          <cell r="AY391">
            <v>5.819349916919486</v>
          </cell>
          <cell r="AZ391">
            <v>1.2111529716E-2</v>
          </cell>
          <cell r="BA391">
            <v>1.9522009716000002E-2</v>
          </cell>
          <cell r="BB391">
            <v>2.5020000000000001E-2</v>
          </cell>
          <cell r="BD391">
            <v>146.90998275862066</v>
          </cell>
          <cell r="BE391">
            <v>120.07592942835254</v>
          </cell>
          <cell r="BF391">
            <v>126.20572</v>
          </cell>
          <cell r="BI391">
            <v>0</v>
          </cell>
          <cell r="BJ391">
            <v>224.92395000000005</v>
          </cell>
          <cell r="BK391">
            <v>162.44338561777781</v>
          </cell>
          <cell r="BM391">
            <v>187.7</v>
          </cell>
          <cell r="BO391">
            <v>189.58064057244442</v>
          </cell>
          <cell r="BQ391">
            <v>228.22500000000002</v>
          </cell>
          <cell r="BR391">
            <v>211.33635000000001</v>
          </cell>
          <cell r="BS391">
            <v>190.9179822933333</v>
          </cell>
          <cell r="BT391">
            <v>903.88599999999997</v>
          </cell>
          <cell r="BX391">
            <v>187.06163911111113</v>
          </cell>
          <cell r="BY391">
            <v>175.07889319111109</v>
          </cell>
          <cell r="BZ391">
            <v>160.61684287999998</v>
          </cell>
          <cell r="CC391">
            <v>197.93682119111108</v>
          </cell>
          <cell r="CO391">
            <v>193.05123168</v>
          </cell>
          <cell r="CP391">
            <v>182.32617945092778</v>
          </cell>
          <cell r="CQ391">
            <v>168.82633645092781</v>
          </cell>
          <cell r="CR391">
            <v>843.20343984340946</v>
          </cell>
          <cell r="CS391">
            <v>1138.0101107999999</v>
          </cell>
          <cell r="CT391">
            <v>1.8</v>
          </cell>
        </row>
        <row r="392">
          <cell r="C392">
            <v>1.44</v>
          </cell>
          <cell r="J392">
            <v>1</v>
          </cell>
          <cell r="T392">
            <v>2</v>
          </cell>
          <cell r="U392">
            <v>170.04499999999999</v>
          </cell>
          <cell r="X392">
            <v>87</v>
          </cell>
          <cell r="Y392">
            <v>185.32799999999997</v>
          </cell>
          <cell r="AB392">
            <v>93</v>
          </cell>
          <cell r="AC392">
            <v>13.5</v>
          </cell>
          <cell r="AH392">
            <v>164.01</v>
          </cell>
          <cell r="AM392">
            <v>299.68378028659993</v>
          </cell>
          <cell r="AN392">
            <v>1.8</v>
          </cell>
          <cell r="AO392">
            <v>160.50416832076218</v>
          </cell>
          <cell r="AQ392">
            <v>183.58199999999997</v>
          </cell>
          <cell r="AR392">
            <v>172.10541133004926</v>
          </cell>
          <cell r="AU392">
            <v>184.11993675900004</v>
          </cell>
          <cell r="AY392">
            <v>6.7283407106651101</v>
          </cell>
          <cell r="AZ392">
            <v>1.249168734E-2</v>
          </cell>
          <cell r="BA392">
            <v>1.9902167339999999E-2</v>
          </cell>
          <cell r="BB392">
            <v>2.7299999999999998E-2</v>
          </cell>
          <cell r="BD392">
            <v>153.29572068965518</v>
          </cell>
          <cell r="BE392">
            <v>127.79315002962963</v>
          </cell>
          <cell r="BF392">
            <v>143.02897999999996</v>
          </cell>
          <cell r="BI392">
            <v>0</v>
          </cell>
          <cell r="BJ392">
            <v>233.45400000000001</v>
          </cell>
          <cell r="BK392">
            <v>169.97492869407409</v>
          </cell>
          <cell r="BM392">
            <v>211.83333333333331</v>
          </cell>
          <cell r="BO392">
            <v>197.75786385585181</v>
          </cell>
          <cell r="BQ392">
            <v>228.22500000000002</v>
          </cell>
          <cell r="BR392">
            <v>288.32425000000001</v>
          </cell>
          <cell r="BS392">
            <v>199.14258916888889</v>
          </cell>
          <cell r="BT392">
            <v>903.88599999999997</v>
          </cell>
          <cell r="BX392">
            <v>196.6020002962963</v>
          </cell>
          <cell r="BY392">
            <v>183.18436073629627</v>
          </cell>
          <cell r="BZ392">
            <v>168.8446371733333</v>
          </cell>
          <cell r="CC392">
            <v>206.32685640296293</v>
          </cell>
          <cell r="CO392">
            <v>201.30423057333331</v>
          </cell>
          <cell r="CP392">
            <v>209.57322731008469</v>
          </cell>
          <cell r="CQ392">
            <v>193.37951131008472</v>
          </cell>
          <cell r="CR392">
            <v>842.43865996919567</v>
          </cell>
          <cell r="CS392">
            <v>1130.1698183333363</v>
          </cell>
          <cell r="CT392">
            <v>1.8</v>
          </cell>
        </row>
        <row r="393">
          <cell r="C393">
            <v>1.4610000000000001</v>
          </cell>
          <cell r="J393">
            <v>1.0182508400811705</v>
          </cell>
          <cell r="T393">
            <v>2</v>
          </cell>
          <cell r="U393">
            <v>175.36999999999998</v>
          </cell>
          <cell r="X393">
            <v>87</v>
          </cell>
          <cell r="Y393">
            <v>190.59299999999999</v>
          </cell>
          <cell r="AB393">
            <v>93</v>
          </cell>
          <cell r="AC393">
            <v>13.5</v>
          </cell>
          <cell r="AH393">
            <v>174.30500000000001</v>
          </cell>
          <cell r="AM393">
            <v>306.40314755759994</v>
          </cell>
          <cell r="AN393">
            <v>1.8</v>
          </cell>
          <cell r="AO393">
            <v>172.78907575156086</v>
          </cell>
          <cell r="AQ393">
            <v>184.55849999999998</v>
          </cell>
          <cell r="AR393">
            <v>182.91707134460367</v>
          </cell>
          <cell r="AU393">
            <v>192.21213428693184</v>
          </cell>
          <cell r="AY393">
            <v>6.7308091785272204</v>
          </cell>
          <cell r="AZ393">
            <v>1.2777896099559902E-2</v>
          </cell>
          <cell r="BA393">
            <v>2.0188376099559903E-2</v>
          </cell>
          <cell r="BB393">
            <v>2.76E-2</v>
          </cell>
          <cell r="BD393">
            <v>172.26288275862069</v>
          </cell>
          <cell r="BE393">
            <v>133.01395612701731</v>
          </cell>
          <cell r="BF393">
            <v>161.47827999999996</v>
          </cell>
          <cell r="BI393">
            <v>0</v>
          </cell>
          <cell r="BJ393">
            <v>284.87374000000005</v>
          </cell>
          <cell r="BK393">
            <v>173.85520399755893</v>
          </cell>
          <cell r="BM393">
            <v>212.3</v>
          </cell>
          <cell r="BO393">
            <v>201.58475065170032</v>
          </cell>
          <cell r="BQ393">
            <v>289.08499999999998</v>
          </cell>
          <cell r="BR393">
            <v>310.08170000000001</v>
          </cell>
          <cell r="BS393">
            <v>202.91329218888887</v>
          </cell>
          <cell r="BT393">
            <v>903.88599999999997</v>
          </cell>
          <cell r="BX393">
            <v>203.42285296296296</v>
          </cell>
          <cell r="BY393">
            <v>187.32574534023567</v>
          </cell>
          <cell r="BZ393">
            <v>172.60207777878784</v>
          </cell>
          <cell r="CC393">
            <v>210.10762893872052</v>
          </cell>
          <cell r="CO393">
            <v>205.06068348333329</v>
          </cell>
          <cell r="CP393">
            <v>238.88435780628947</v>
          </cell>
          <cell r="CQ393">
            <v>190.38298180628954</v>
          </cell>
          <cell r="CR393">
            <v>841.88559462537489</v>
          </cell>
          <cell r="CS393">
            <v>1008.3950629999999</v>
          </cell>
          <cell r="CT393">
            <v>1.8</v>
          </cell>
        </row>
        <row r="394">
          <cell r="C394">
            <v>1.466</v>
          </cell>
          <cell r="J394">
            <v>1.0182508400811705</v>
          </cell>
          <cell r="T394">
            <v>2</v>
          </cell>
          <cell r="U394">
            <v>183.18</v>
          </cell>
          <cell r="X394">
            <v>87</v>
          </cell>
          <cell r="Y394">
            <v>195.15600000000001</v>
          </cell>
          <cell r="AB394">
            <v>93</v>
          </cell>
          <cell r="AC394">
            <v>12.425000000000001</v>
          </cell>
          <cell r="AH394">
            <v>174.66</v>
          </cell>
          <cell r="AM394">
            <v>268.77469083999995</v>
          </cell>
          <cell r="AN394">
            <v>1.8</v>
          </cell>
          <cell r="AO394">
            <v>189.53453751488684</v>
          </cell>
          <cell r="AQ394">
            <v>200.19877499999996</v>
          </cell>
          <cell r="AR394">
            <v>226.71869740353037</v>
          </cell>
          <cell r="AU394">
            <v>227.96810161875001</v>
          </cell>
          <cell r="AY394">
            <v>6.0610264883988663</v>
          </cell>
          <cell r="AZ394">
            <v>1.2497779955559901E-2</v>
          </cell>
          <cell r="BA394">
            <v>1.99082599555599E-2</v>
          </cell>
          <cell r="BB394">
            <v>2.5919999999999999E-2</v>
          </cell>
          <cell r="BD394">
            <v>187.77110344827582</v>
          </cell>
          <cell r="BE394">
            <v>147.79892099630624</v>
          </cell>
          <cell r="BF394">
            <v>171.85991999999999</v>
          </cell>
          <cell r="BI394">
            <v>0</v>
          </cell>
          <cell r="BJ394">
            <v>266.37700000000001</v>
          </cell>
          <cell r="BK394">
            <v>171.26068373858297</v>
          </cell>
          <cell r="BM394">
            <v>213.625</v>
          </cell>
          <cell r="BO394">
            <v>193.59044814760813</v>
          </cell>
          <cell r="BQ394">
            <v>289.08499999999998</v>
          </cell>
          <cell r="BR394">
            <v>248.00450000000001</v>
          </cell>
          <cell r="BS394">
            <v>194.30639402412291</v>
          </cell>
          <cell r="BT394">
            <v>903.88599999999997</v>
          </cell>
          <cell r="BX394">
            <v>216.46711923494303</v>
          </cell>
          <cell r="BY394">
            <v>184.25357469139993</v>
          </cell>
          <cell r="BZ394">
            <v>163.88544092173095</v>
          </cell>
          <cell r="CC394">
            <v>200.2614186561766</v>
          </cell>
          <cell r="CO394">
            <v>195.95104470942991</v>
          </cell>
          <cell r="CP394">
            <v>255.08589622585811</v>
          </cell>
          <cell r="CQ394">
            <v>189.53781222585815</v>
          </cell>
          <cell r="CR394">
            <v>842.44911663795358</v>
          </cell>
          <cell r="CS394">
            <v>734.69212113599997</v>
          </cell>
          <cell r="CT394">
            <v>1.8</v>
          </cell>
        </row>
        <row r="395">
          <cell r="C395">
            <v>1.4770000000000001</v>
          </cell>
          <cell r="J395">
            <v>1.0182508400811705</v>
          </cell>
          <cell r="T395">
            <v>2</v>
          </cell>
          <cell r="U395">
            <v>205.89999999999998</v>
          </cell>
          <cell r="X395">
            <v>87</v>
          </cell>
          <cell r="Y395">
            <v>217.61999999999998</v>
          </cell>
          <cell r="AB395">
            <v>93</v>
          </cell>
          <cell r="AC395">
            <v>8.6571428571428601</v>
          </cell>
          <cell r="AH395">
            <v>188.86</v>
          </cell>
          <cell r="AM395">
            <v>286.24504574459991</v>
          </cell>
          <cell r="AN395">
            <v>1.8</v>
          </cell>
          <cell r="AO395">
            <v>183.88816423750919</v>
          </cell>
          <cell r="AQ395">
            <v>192.10699999999997</v>
          </cell>
          <cell r="AR395">
            <v>196.62380756900458</v>
          </cell>
          <cell r="AU395">
            <v>203.48102758928573</v>
          </cell>
          <cell r="AY395">
            <v>6.3719970231013168</v>
          </cell>
          <cell r="AZ395">
            <v>1.2627833879559902E-2</v>
          </cell>
          <cell r="BA395">
            <v>2.0038313879559903E-2</v>
          </cell>
          <cell r="BB395">
            <v>2.6700000000000002E-2</v>
          </cell>
          <cell r="BD395">
            <v>197.65379310344829</v>
          </cell>
          <cell r="BE395">
            <v>172.14835836626585</v>
          </cell>
          <cell r="BF395">
            <v>177.61359999999993</v>
          </cell>
          <cell r="BI395">
            <v>0</v>
          </cell>
          <cell r="BJ395">
            <v>254.40499999999997</v>
          </cell>
          <cell r="BK395">
            <v>193.39897621913772</v>
          </cell>
          <cell r="BM395">
            <v>223.24999999999997</v>
          </cell>
          <cell r="BO395">
            <v>217.47369197559675</v>
          </cell>
          <cell r="BQ395">
            <v>237.35400000000001</v>
          </cell>
          <cell r="BR395">
            <v>237.35400000000001</v>
          </cell>
          <cell r="BS395">
            <v>219.05619168406832</v>
          </cell>
          <cell r="BT395">
            <v>903.88599999999997</v>
          </cell>
          <cell r="BX395">
            <v>230.81162117675962</v>
          </cell>
          <cell r="BY395">
            <v>208.35310669450928</v>
          </cell>
          <cell r="BZ395">
            <v>188.78165240142488</v>
          </cell>
          <cell r="CC395">
            <v>225.19457914261147</v>
          </cell>
          <cell r="CO395">
            <v>220.60730879294107</v>
          </cell>
          <cell r="CP395">
            <v>239.70712838820123</v>
          </cell>
          <cell r="CQ395">
            <v>198.9440283882013</v>
          </cell>
          <cell r="CR395">
            <v>842.18748141782771</v>
          </cell>
          <cell r="CS395">
            <v>654.33079150000003</v>
          </cell>
          <cell r="CT395">
            <v>1.8</v>
          </cell>
        </row>
        <row r="396">
          <cell r="C396">
            <v>1.5049999999999999</v>
          </cell>
          <cell r="J396">
            <v>1.0182508400811705</v>
          </cell>
          <cell r="T396">
            <v>2</v>
          </cell>
          <cell r="U396">
            <v>234.65499999999997</v>
          </cell>
          <cell r="X396">
            <v>87</v>
          </cell>
          <cell r="Y396">
            <v>250.26299999999998</v>
          </cell>
          <cell r="AB396">
            <v>93</v>
          </cell>
          <cell r="AC396">
            <v>7.8</v>
          </cell>
          <cell r="AH396">
            <v>219.035</v>
          </cell>
          <cell r="AM396">
            <v>319.8418820995999</v>
          </cell>
          <cell r="AN396">
            <v>1.8</v>
          </cell>
          <cell r="AO396">
            <v>200.0155957579538</v>
          </cell>
          <cell r="AQ396">
            <v>184.822</v>
          </cell>
          <cell r="AR396">
            <v>190.3614739717726</v>
          </cell>
          <cell r="AU396">
            <v>197.27296111607146</v>
          </cell>
          <cell r="AY396">
            <v>6.9700172821444921</v>
          </cell>
          <cell r="AZ396">
            <v>1.2877937579559901E-2</v>
          </cell>
          <cell r="BA396">
            <v>2.0288417579559903E-2</v>
          </cell>
          <cell r="BB396">
            <v>2.8199999999999996E-2</v>
          </cell>
          <cell r="BD396">
            <v>209.05689655172418</v>
          </cell>
          <cell r="BE396">
            <v>187.17723866727871</v>
          </cell>
          <cell r="BF396">
            <v>192.81081999999998</v>
          </cell>
          <cell r="BI396">
            <v>0</v>
          </cell>
          <cell r="BJ396">
            <v>283.25751999999994</v>
          </cell>
          <cell r="BK396">
            <v>223.67390234009579</v>
          </cell>
          <cell r="BM396">
            <v>256.75</v>
          </cell>
          <cell r="BO396">
            <v>255.08354226627219</v>
          </cell>
          <cell r="BQ396">
            <v>249.52600000000001</v>
          </cell>
          <cell r="BR396">
            <v>259.87220000000002</v>
          </cell>
          <cell r="BS396">
            <v>257.38657959636521</v>
          </cell>
          <cell r="BT396">
            <v>760.58699999999999</v>
          </cell>
          <cell r="BX396">
            <v>254.51223037475344</v>
          </cell>
          <cell r="BY396">
            <v>241.18534752606365</v>
          </cell>
          <cell r="BZ396">
            <v>227.22133500000001</v>
          </cell>
          <cell r="CC396">
            <v>265.27794425471961</v>
          </cell>
          <cell r="CO396">
            <v>259.50652983340376</v>
          </cell>
          <cell r="CP396">
            <v>238.33584408501497</v>
          </cell>
          <cell r="CQ396">
            <v>229.56753908501497</v>
          </cell>
          <cell r="CR396">
            <v>698.3853367637397</v>
          </cell>
          <cell r="CS396">
            <v>489.80976075000001</v>
          </cell>
          <cell r="CT396">
            <v>1.8</v>
          </cell>
        </row>
        <row r="397">
          <cell r="C397">
            <v>1.5329999999999999</v>
          </cell>
          <cell r="J397">
            <v>1.0182508400811705</v>
          </cell>
          <cell r="T397">
            <v>2</v>
          </cell>
          <cell r="U397">
            <v>222.23</v>
          </cell>
          <cell r="X397">
            <v>87</v>
          </cell>
          <cell r="Y397">
            <v>232.01099999999997</v>
          </cell>
          <cell r="AB397">
            <v>93</v>
          </cell>
          <cell r="AC397">
            <v>7.8</v>
          </cell>
          <cell r="AH397">
            <v>201.99499999999998</v>
          </cell>
          <cell r="AM397">
            <v>306.40314755759994</v>
          </cell>
          <cell r="AN397">
            <v>1.8</v>
          </cell>
          <cell r="AO397">
            <v>187.29248619582083</v>
          </cell>
          <cell r="AQ397">
            <v>181.46624999999997</v>
          </cell>
          <cell r="AR397">
            <v>181.18161525974025</v>
          </cell>
          <cell r="AU397">
            <v>190.51420323579543</v>
          </cell>
          <cell r="AY397">
            <v>6.7308091785272204</v>
          </cell>
          <cell r="AZ397">
            <v>1.2777896099559902E-2</v>
          </cell>
          <cell r="BA397">
            <v>2.0188376099559903E-2</v>
          </cell>
          <cell r="BB397">
            <v>2.76E-2</v>
          </cell>
          <cell r="BD397">
            <v>214.75844827586207</v>
          </cell>
          <cell r="BE397">
            <v>195.15504344686417</v>
          </cell>
          <cell r="BF397">
            <v>198.75211999999999</v>
          </cell>
          <cell r="BI397">
            <v>0</v>
          </cell>
          <cell r="BJ397">
            <v>287.77695000000006</v>
          </cell>
          <cell r="BK397">
            <v>206.48573458998266</v>
          </cell>
          <cell r="BM397">
            <v>248.4</v>
          </cell>
          <cell r="BO397">
            <v>229.15291327475938</v>
          </cell>
          <cell r="BQ397">
            <v>273.87</v>
          </cell>
          <cell r="BR397">
            <v>253.02544999999998</v>
          </cell>
          <cell r="BS397">
            <v>231.2227874148287</v>
          </cell>
          <cell r="BT397">
            <v>760.58699999999999</v>
          </cell>
          <cell r="BX397">
            <v>242.11044958460346</v>
          </cell>
          <cell r="BY397">
            <v>222.56444780945546</v>
          </cell>
          <cell r="BZ397">
            <v>201.03182499999991</v>
          </cell>
          <cell r="CC397">
            <v>236.82047418564335</v>
          </cell>
          <cell r="CO397">
            <v>232.43055411399493</v>
          </cell>
          <cell r="CP397">
            <v>268.2157578062895</v>
          </cell>
          <cell r="CQ397">
            <v>221.78252480628953</v>
          </cell>
          <cell r="CR397">
            <v>698.58659462537491</v>
          </cell>
          <cell r="CS397">
            <v>400.85580420000002</v>
          </cell>
          <cell r="CT397">
            <v>1.8</v>
          </cell>
        </row>
        <row r="398">
          <cell r="C398">
            <v>1.528</v>
          </cell>
          <cell r="J398">
            <v>1.0182508400811705</v>
          </cell>
          <cell r="T398">
            <v>2</v>
          </cell>
          <cell r="U398">
            <v>200.57499999999999</v>
          </cell>
          <cell r="X398">
            <v>87</v>
          </cell>
          <cell r="Y398">
            <v>214.46099999999998</v>
          </cell>
          <cell r="AB398">
            <v>93</v>
          </cell>
          <cell r="AC398">
            <v>7.8</v>
          </cell>
          <cell r="AH398">
            <v>176.79</v>
          </cell>
          <cell r="AM398">
            <v>325.21737591639993</v>
          </cell>
          <cell r="AN398">
            <v>1.8</v>
          </cell>
          <cell r="AO398">
            <v>181.30954743946009</v>
          </cell>
          <cell r="AQ398">
            <v>181.44997499999999</v>
          </cell>
          <cell r="AR398">
            <v>180.4360119047619</v>
          </cell>
          <cell r="AU398">
            <v>191.74497974999997</v>
          </cell>
          <cell r="AY398">
            <v>7.0657005235913983</v>
          </cell>
          <cell r="AZ398">
            <v>1.2917954171559902E-2</v>
          </cell>
          <cell r="BA398">
            <v>2.0328434171559905E-2</v>
          </cell>
          <cell r="BB398">
            <v>2.844E-2</v>
          </cell>
          <cell r="BD398">
            <v>179.78893103448277</v>
          </cell>
          <cell r="BE398">
            <v>157.83695728196059</v>
          </cell>
          <cell r="BF398">
            <v>181.05329999999998</v>
          </cell>
          <cell r="BI398">
            <v>0</v>
          </cell>
          <cell r="BJ398">
            <v>283.01808</v>
          </cell>
          <cell r="BK398">
            <v>190.70166134779751</v>
          </cell>
          <cell r="BM398">
            <v>219</v>
          </cell>
          <cell r="BO398">
            <v>217.87108143063776</v>
          </cell>
          <cell r="BQ398">
            <v>234.31100000000006</v>
          </cell>
          <cell r="BR398">
            <v>219.096</v>
          </cell>
          <cell r="BS398">
            <v>219.59821503944775</v>
          </cell>
          <cell r="BT398">
            <v>760.58699999999999</v>
          </cell>
          <cell r="BX398">
            <v>221.1197075608153</v>
          </cell>
          <cell r="BY398">
            <v>205.54609785667324</v>
          </cell>
          <cell r="BZ398">
            <v>189.35063</v>
          </cell>
          <cell r="CC398">
            <v>226.51654669296516</v>
          </cell>
          <cell r="CO398">
            <v>221.5041287524655</v>
          </cell>
          <cell r="CP398">
            <v>252.78213859650518</v>
          </cell>
          <cell r="CQ398">
            <v>197.35333859650524</v>
          </cell>
          <cell r="CR398">
            <v>698.30483361908568</v>
          </cell>
          <cell r="CS398">
            <v>361.82115659999994</v>
          </cell>
          <cell r="CT398">
            <v>1.8</v>
          </cell>
        </row>
        <row r="399">
          <cell r="C399">
            <v>1.5029999999999999</v>
          </cell>
          <cell r="J399">
            <v>1.0182508400811705</v>
          </cell>
          <cell r="T399">
            <v>2</v>
          </cell>
          <cell r="U399">
            <v>209.80500000000001</v>
          </cell>
          <cell r="X399">
            <v>87</v>
          </cell>
          <cell r="Y399">
            <v>226.04400000000001</v>
          </cell>
          <cell r="AB399">
            <v>93</v>
          </cell>
          <cell r="AC399">
            <v>7.8</v>
          </cell>
          <cell r="AH399">
            <v>192.41</v>
          </cell>
          <cell r="AM399">
            <v>360.15808572559996</v>
          </cell>
          <cell r="AN399">
            <v>1.8</v>
          </cell>
          <cell r="AO399">
            <v>184.82154672111002</v>
          </cell>
          <cell r="AQ399">
            <v>185.27149999999997</v>
          </cell>
          <cell r="AR399">
            <v>190.0247893697709</v>
          </cell>
          <cell r="AU399">
            <v>198.88650468750001</v>
          </cell>
          <cell r="AY399">
            <v>7.6876415929963002</v>
          </cell>
          <cell r="AZ399">
            <v>1.3178062019559901E-2</v>
          </cell>
          <cell r="BA399">
            <v>2.0588542019559904E-2</v>
          </cell>
          <cell r="BB399">
            <v>0.03</v>
          </cell>
          <cell r="BD399">
            <v>192.71244827586207</v>
          </cell>
          <cell r="BE399">
            <v>158.95015308100383</v>
          </cell>
          <cell r="BF399">
            <v>185.93141999999997</v>
          </cell>
          <cell r="BI399">
            <v>0</v>
          </cell>
          <cell r="BJ399">
            <v>291.36854999999997</v>
          </cell>
          <cell r="BK399">
            <v>201.21358784728096</v>
          </cell>
          <cell r="BM399">
            <v>229.6</v>
          </cell>
          <cell r="BO399">
            <v>232.0195699033531</v>
          </cell>
          <cell r="BQ399">
            <v>216.053</v>
          </cell>
          <cell r="BR399">
            <v>216.053</v>
          </cell>
          <cell r="BS399">
            <v>233.84162432375322</v>
          </cell>
          <cell r="BT399">
            <v>485.01199999999989</v>
          </cell>
          <cell r="BX399">
            <v>231.25670848126236</v>
          </cell>
          <cell r="BY399">
            <v>216.89840198083968</v>
          </cell>
          <cell r="BZ399">
            <v>203.60199000000003</v>
          </cell>
          <cell r="CC399">
            <v>241.71848335869265</v>
          </cell>
          <cell r="CO399">
            <v>236.11002900535365</v>
          </cell>
          <cell r="CP399">
            <v>251.35600292119148</v>
          </cell>
          <cell r="CQ399">
            <v>202.17734892119151</v>
          </cell>
          <cell r="CR399">
            <v>422.2065631788339</v>
          </cell>
          <cell r="CS399">
            <v>385.84247819999996</v>
          </cell>
          <cell r="CT399">
            <v>1.8</v>
          </cell>
        </row>
        <row r="400">
          <cell r="C400">
            <v>1.482</v>
          </cell>
          <cell r="J400">
            <v>1.0182508400811705</v>
          </cell>
          <cell r="T400">
            <v>2</v>
          </cell>
          <cell r="U400">
            <v>206.255</v>
          </cell>
          <cell r="X400">
            <v>87</v>
          </cell>
          <cell r="Y400">
            <v>215.86499999999998</v>
          </cell>
          <cell r="AB400">
            <v>93</v>
          </cell>
          <cell r="AC400">
            <v>7.8</v>
          </cell>
          <cell r="AH400">
            <v>193.82999999999998</v>
          </cell>
          <cell r="AM400">
            <v>314.46638828279993</v>
          </cell>
          <cell r="AN400">
            <v>1.8</v>
          </cell>
          <cell r="AO400">
            <v>191.26231549316105</v>
          </cell>
          <cell r="AQ400">
            <v>199.57588636363633</v>
          </cell>
          <cell r="AR400">
            <v>207.88192850612029</v>
          </cell>
          <cell r="AU400">
            <v>213.15219977556819</v>
          </cell>
          <cell r="AY400">
            <v>6.8743340406975824</v>
          </cell>
          <cell r="AZ400">
            <v>1.2837920987559901E-2</v>
          </cell>
          <cell r="BA400">
            <v>2.0248400987559902E-2</v>
          </cell>
          <cell r="BB400">
            <v>2.7959999999999999E-2</v>
          </cell>
          <cell r="BD400">
            <v>194.80301724137931</v>
          </cell>
          <cell r="BE400">
            <v>178.7609594788685</v>
          </cell>
          <cell r="BF400">
            <v>184.05521999999993</v>
          </cell>
          <cell r="BI400">
            <v>0</v>
          </cell>
          <cell r="BJ400">
            <v>345.09289999999993</v>
          </cell>
          <cell r="BK400">
            <v>189.82155593225153</v>
          </cell>
          <cell r="BM400">
            <v>252</v>
          </cell>
          <cell r="BO400">
            <v>210.60756008555973</v>
          </cell>
          <cell r="BQ400">
            <v>234.31100000000006</v>
          </cell>
          <cell r="BR400">
            <v>246.78729999999999</v>
          </cell>
          <cell r="BS400">
            <v>211.97390610655373</v>
          </cell>
          <cell r="BT400">
            <v>485.01199999999989</v>
          </cell>
          <cell r="BX400">
            <v>232.83446947582334</v>
          </cell>
          <cell r="BY400">
            <v>204.39864885452153</v>
          </cell>
          <cell r="BZ400">
            <v>181.66348249999999</v>
          </cell>
          <cell r="CC400">
            <v>217.29884354073278</v>
          </cell>
          <cell r="CO400">
            <v>213.19494334330733</v>
          </cell>
          <cell r="CP400">
            <v>253.22094957352479</v>
          </cell>
          <cell r="CQ400">
            <v>231.09649897352486</v>
          </cell>
          <cell r="CR400">
            <v>422.89083990839367</v>
          </cell>
          <cell r="CS400">
            <v>382.469484292</v>
          </cell>
          <cell r="CT400">
            <v>1.8</v>
          </cell>
        </row>
        <row r="401">
          <cell r="C401">
            <v>1.506</v>
          </cell>
          <cell r="J401">
            <v>1.0182508400811705</v>
          </cell>
          <cell r="T401">
            <v>2</v>
          </cell>
          <cell r="U401">
            <v>209.45</v>
          </cell>
          <cell r="X401">
            <v>87</v>
          </cell>
          <cell r="Y401">
            <v>220.077</v>
          </cell>
          <cell r="AB401">
            <v>93</v>
          </cell>
          <cell r="AC401">
            <v>11.147619047619047</v>
          </cell>
          <cell r="AH401">
            <v>205.89999999999998</v>
          </cell>
          <cell r="AM401">
            <v>249.96046248119995</v>
          </cell>
          <cell r="AN401">
            <v>1.8</v>
          </cell>
          <cell r="AO401">
            <v>213.94898769352915</v>
          </cell>
          <cell r="AQ401">
            <v>243.8646</v>
          </cell>
          <cell r="AR401">
            <v>231.80936858579639</v>
          </cell>
          <cell r="AU401">
            <v>243.66873422812503</v>
          </cell>
          <cell r="AY401">
            <v>5.7261351433346892</v>
          </cell>
          <cell r="AZ401">
            <v>1.2357721883559901E-2</v>
          </cell>
          <cell r="BA401">
            <v>1.9768201883559901E-2</v>
          </cell>
          <cell r="BB401">
            <v>2.5079999999999998E-2</v>
          </cell>
          <cell r="BD401">
            <v>204.30560344827583</v>
          </cell>
          <cell r="BE401">
            <v>181.12290801694948</v>
          </cell>
          <cell r="BF401">
            <v>210.75979999999996</v>
          </cell>
          <cell r="BI401">
            <v>0</v>
          </cell>
          <cell r="BJ401">
            <v>315.16290000000004</v>
          </cell>
          <cell r="BK401">
            <v>194.92886319834827</v>
          </cell>
          <cell r="BM401">
            <v>231.75</v>
          </cell>
          <cell r="BO401">
            <v>216.86001636263495</v>
          </cell>
          <cell r="BQ401">
            <v>240.39700000000002</v>
          </cell>
          <cell r="BR401">
            <v>238.26689999999999</v>
          </cell>
          <cell r="BS401">
            <v>218.0236937781996</v>
          </cell>
          <cell r="BT401">
            <v>485.01199999999989</v>
          </cell>
          <cell r="BX401">
            <v>243.0938491737061</v>
          </cell>
          <cell r="BY401">
            <v>209.81344467212222</v>
          </cell>
          <cell r="BZ401">
            <v>187.67072537208369</v>
          </cell>
          <cell r="CC401">
            <v>223.73610483407083</v>
          </cell>
          <cell r="CO401">
            <v>219.4002903673279</v>
          </cell>
          <cell r="CP401">
            <v>314.51661543564245</v>
          </cell>
          <cell r="CQ401">
            <v>207.71685243564247</v>
          </cell>
          <cell r="CR401">
            <v>423.85687764424273</v>
          </cell>
          <cell r="CS401">
            <v>484.99999999999966</v>
          </cell>
          <cell r="CT401">
            <v>1.8</v>
          </cell>
        </row>
        <row r="402">
          <cell r="C402">
            <v>1.528</v>
          </cell>
          <cell r="J402">
            <v>1.0182508400811705</v>
          </cell>
          <cell r="T402">
            <v>2</v>
          </cell>
          <cell r="U402">
            <v>226.13499999999999</v>
          </cell>
          <cell r="X402">
            <v>87</v>
          </cell>
          <cell r="Y402">
            <v>235.17</v>
          </cell>
          <cell r="AB402">
            <v>93</v>
          </cell>
          <cell r="AC402">
            <v>12.456521739130435</v>
          </cell>
          <cell r="AH402">
            <v>221.16499999999999</v>
          </cell>
          <cell r="AM402">
            <v>255.33595629799993</v>
          </cell>
          <cell r="AN402">
            <v>1.8</v>
          </cell>
          <cell r="AO402">
            <v>223.25974765693769</v>
          </cell>
          <cell r="AQ402">
            <v>267.54684782608695</v>
          </cell>
          <cell r="AR402">
            <v>239.5443606321839</v>
          </cell>
          <cell r="AU402">
            <v>255.48836096739134</v>
          </cell>
          <cell r="AY402">
            <v>5.8218183847815972</v>
          </cell>
          <cell r="AZ402">
            <v>1.2397738475559902E-2</v>
          </cell>
          <cell r="BA402">
            <v>1.9808218475559903E-2</v>
          </cell>
          <cell r="BB402">
            <v>2.5319999999999999E-2</v>
          </cell>
          <cell r="BD402">
            <v>223.50082758620684</v>
          </cell>
          <cell r="BE402">
            <v>206.47445075282477</v>
          </cell>
          <cell r="BF402">
            <v>200.81593999999998</v>
          </cell>
          <cell r="BI402">
            <v>0</v>
          </cell>
          <cell r="BJ402">
            <v>303.78950000000003</v>
          </cell>
          <cell r="BK402">
            <v>210.27464720278567</v>
          </cell>
          <cell r="BM402">
            <v>239.4</v>
          </cell>
          <cell r="BO402">
            <v>230.86748662091591</v>
          </cell>
          <cell r="BQ402">
            <v>234.31100000000006</v>
          </cell>
          <cell r="BR402">
            <v>244.9615</v>
          </cell>
          <cell r="BS402">
            <v>232.26636261189802</v>
          </cell>
          <cell r="BT402">
            <v>418.87399999999997</v>
          </cell>
          <cell r="BX402">
            <v>262.44533493862139</v>
          </cell>
          <cell r="BY402">
            <v>226.35363067091595</v>
          </cell>
          <cell r="BZ402">
            <v>201.9478565184136</v>
          </cell>
          <cell r="CC402">
            <v>237.54994790179413</v>
          </cell>
          <cell r="CO402">
            <v>233.3512371345609</v>
          </cell>
          <cell r="CP402">
            <v>270.30010994713263</v>
          </cell>
          <cell r="CQ402">
            <v>215.83097494713263</v>
          </cell>
          <cell r="CR402">
            <v>357.63837449958874</v>
          </cell>
          <cell r="CS402">
            <v>419.00000000000028</v>
          </cell>
          <cell r="CT402">
            <v>1.8</v>
          </cell>
        </row>
        <row r="403">
          <cell r="C403">
            <v>1.512</v>
          </cell>
          <cell r="J403">
            <v>1.0182508400811705</v>
          </cell>
          <cell r="T403">
            <v>2</v>
          </cell>
          <cell r="U403">
            <v>231.10499999999996</v>
          </cell>
          <cell r="X403">
            <v>87</v>
          </cell>
          <cell r="Y403">
            <v>240.084</v>
          </cell>
          <cell r="AB403">
            <v>93</v>
          </cell>
          <cell r="AC403">
            <v>13.5</v>
          </cell>
          <cell r="AH403">
            <v>220.45499999999998</v>
          </cell>
          <cell r="AM403">
            <v>364.1897060881999</v>
          </cell>
          <cell r="AN403">
            <v>1.8</v>
          </cell>
          <cell r="AO403">
            <v>236.93612753598961</v>
          </cell>
          <cell r="AQ403">
            <v>301.56718421052631</v>
          </cell>
          <cell r="AR403">
            <v>269.4036775667617</v>
          </cell>
          <cell r="AU403">
            <v>282.58403879605265</v>
          </cell>
          <cell r="AY403">
            <v>7.759404024081479</v>
          </cell>
          <cell r="AZ403">
            <v>1.3208074463559901E-2</v>
          </cell>
          <cell r="BA403">
            <v>2.0618554463559903E-2</v>
          </cell>
          <cell r="BB403">
            <v>3.0179999999999998E-2</v>
          </cell>
          <cell r="BD403">
            <v>229.01232758620685</v>
          </cell>
          <cell r="BE403">
            <v>210.30966861504322</v>
          </cell>
          <cell r="BF403">
            <v>203.44261999999995</v>
          </cell>
          <cell r="BI403">
            <v>0</v>
          </cell>
          <cell r="BJ403">
            <v>323.24400000000003</v>
          </cell>
          <cell r="BK403">
            <v>212.02517105058482</v>
          </cell>
          <cell r="BM403">
            <v>261.75</v>
          </cell>
          <cell r="BO403">
            <v>232.03604757619891</v>
          </cell>
          <cell r="BQ403">
            <v>252.56900000000002</v>
          </cell>
          <cell r="BR403">
            <v>263.82810000000001</v>
          </cell>
          <cell r="BS403">
            <v>233.08645409122818</v>
          </cell>
          <cell r="BT403">
            <v>418.87399999999997</v>
          </cell>
          <cell r="BX403">
            <v>272.21049812865499</v>
          </cell>
          <cell r="BY403">
            <v>228.09360384970762</v>
          </cell>
          <cell r="BZ403">
            <v>202.70151569473691</v>
          </cell>
          <cell r="CC403">
            <v>238.34030924444454</v>
          </cell>
          <cell r="CO403">
            <v>234.16822935263167</v>
          </cell>
          <cell r="CP403">
            <v>265.85714880480913</v>
          </cell>
          <cell r="CQ403">
            <v>233.26352480480918</v>
          </cell>
          <cell r="CR403">
            <v>356.0081858203435</v>
          </cell>
          <cell r="CS403">
            <v>409.99999999999972</v>
          </cell>
          <cell r="CT403">
            <v>1.8</v>
          </cell>
        </row>
        <row r="404">
          <cell r="C404">
            <v>1.554</v>
          </cell>
          <cell r="J404">
            <v>1.0182508400811705</v>
          </cell>
          <cell r="T404">
            <v>2</v>
          </cell>
          <cell r="U404">
            <v>229.32999999999996</v>
          </cell>
          <cell r="X404">
            <v>87</v>
          </cell>
          <cell r="Y404">
            <v>236.57400000000001</v>
          </cell>
          <cell r="AB404">
            <v>93</v>
          </cell>
          <cell r="AC404">
            <v>13.5</v>
          </cell>
          <cell r="AH404">
            <v>225.07</v>
          </cell>
          <cell r="AM404">
            <v>509.32803914179993</v>
          </cell>
          <cell r="AN404">
            <v>1.8</v>
          </cell>
          <cell r="AO404">
            <v>244.463505926388</v>
          </cell>
          <cell r="AQ404">
            <v>316.61849999999998</v>
          </cell>
          <cell r="AR404">
            <v>270.34426802330125</v>
          </cell>
          <cell r="AU404">
            <v>294.72609792857145</v>
          </cell>
          <cell r="AY404">
            <v>10.342851543147988</v>
          </cell>
          <cell r="AZ404">
            <v>1.4288522447559902E-2</v>
          </cell>
          <cell r="BA404">
            <v>2.1699002447559901E-2</v>
          </cell>
          <cell r="BB404">
            <v>3.6659999999999998E-2</v>
          </cell>
          <cell r="BD404">
            <v>241.36568965517239</v>
          </cell>
          <cell r="BE404">
            <v>214.10912700748025</v>
          </cell>
          <cell r="BF404">
            <v>208.75851999999995</v>
          </cell>
          <cell r="BI404">
            <v>0</v>
          </cell>
          <cell r="BJ404">
            <v>328.63139999999999</v>
          </cell>
          <cell r="BK404">
            <v>208.01808768306881</v>
          </cell>
          <cell r="BM404">
            <v>258.37499999999994</v>
          </cell>
          <cell r="BO404">
            <v>225.42715571862445</v>
          </cell>
          <cell r="BQ404">
            <v>267.78399999999999</v>
          </cell>
          <cell r="BR404">
            <v>276.6087</v>
          </cell>
          <cell r="BS404">
            <v>226.38449699682548</v>
          </cell>
          <cell r="BT404">
            <v>418.87399999999997</v>
          </cell>
          <cell r="BX404">
            <v>270.5982694179894</v>
          </cell>
          <cell r="BY404">
            <v>223.731969789418</v>
          </cell>
          <cell r="BZ404">
            <v>195.9866700380953</v>
          </cell>
          <cell r="CC404">
            <v>230.96547383703717</v>
          </cell>
          <cell r="CO404">
            <v>227.19422922857152</v>
          </cell>
          <cell r="CP404">
            <v>274.59890061504456</v>
          </cell>
          <cell r="CQ404">
            <v>226.29788561504452</v>
          </cell>
          <cell r="CR404">
            <v>353.83460091468311</v>
          </cell>
          <cell r="CS404">
            <v>419.00000000000028</v>
          </cell>
          <cell r="CT404">
            <v>1.8</v>
          </cell>
        </row>
        <row r="405">
          <cell r="C405">
            <v>1.6020000000000001</v>
          </cell>
          <cell r="J405">
            <v>1.0356851020596309</v>
          </cell>
          <cell r="T405">
            <v>2</v>
          </cell>
          <cell r="U405">
            <v>237.85</v>
          </cell>
          <cell r="X405">
            <v>87</v>
          </cell>
          <cell r="Y405">
            <v>245.7</v>
          </cell>
          <cell r="AB405">
            <v>93</v>
          </cell>
          <cell r="AC405">
            <v>13.5</v>
          </cell>
          <cell r="AH405">
            <v>233.94500000000002</v>
          </cell>
          <cell r="AM405">
            <v>501.97513152810563</v>
          </cell>
          <cell r="AN405">
            <v>1.8</v>
          </cell>
          <cell r="AO405">
            <v>247.2797646973907</v>
          </cell>
          <cell r="AQ405">
            <v>246.78818181818181</v>
          </cell>
          <cell r="AR405">
            <v>255.43291102216747</v>
          </cell>
          <cell r="AU405">
            <v>257.60225704193181</v>
          </cell>
          <cell r="AY405">
            <v>10.264415322447199</v>
          </cell>
          <cell r="AZ405">
            <v>1.4314671774428363E-2</v>
          </cell>
          <cell r="BA405">
            <v>2.1725151774428363E-2</v>
          </cell>
          <cell r="BB405">
            <v>3.6331714285714287E-2</v>
          </cell>
          <cell r="BD405">
            <v>239.46517241379308</v>
          </cell>
          <cell r="BE405">
            <v>223.87738340229885</v>
          </cell>
          <cell r="BF405">
            <v>219.51539999999997</v>
          </cell>
          <cell r="BI405">
            <v>0</v>
          </cell>
          <cell r="BJ405">
            <v>350.18099999999998</v>
          </cell>
          <cell r="BK405">
            <v>219.91319410833336</v>
          </cell>
          <cell r="BM405">
            <v>273.75</v>
          </cell>
          <cell r="BO405">
            <v>239.18637058833335</v>
          </cell>
          <cell r="BQ405">
            <v>286.04200000000003</v>
          </cell>
          <cell r="BR405">
            <v>303.38710000000003</v>
          </cell>
          <cell r="BS405">
            <v>240.59083910000001</v>
          </cell>
          <cell r="BT405">
            <v>451.94299999999998</v>
          </cell>
          <cell r="BX405">
            <v>277.76646333333338</v>
          </cell>
          <cell r="BY405">
            <v>236.68348638333333</v>
          </cell>
          <cell r="BZ405">
            <v>210.26755229999998</v>
          </cell>
          <cell r="CC405">
            <v>245.52696013333332</v>
          </cell>
          <cell r="CO405">
            <v>241.46583155000002</v>
          </cell>
          <cell r="CP405">
            <v>289.24440230840514</v>
          </cell>
          <cell r="CQ405">
            <v>240.89112390840512</v>
          </cell>
          <cell r="CR405">
            <v>386.37742374477148</v>
          </cell>
          <cell r="CS405">
            <v>477.69272799999999</v>
          </cell>
          <cell r="CT405">
            <v>1.8</v>
          </cell>
        </row>
        <row r="406">
          <cell r="C406">
            <v>1.6739999999999999</v>
          </cell>
          <cell r="J406">
            <v>1.0356851020596309</v>
          </cell>
          <cell r="T406">
            <v>2</v>
          </cell>
          <cell r="U406">
            <v>220.45499999999998</v>
          </cell>
          <cell r="X406">
            <v>87</v>
          </cell>
          <cell r="Y406">
            <v>225.69299999999998</v>
          </cell>
          <cell r="AB406">
            <v>93</v>
          </cell>
          <cell r="AC406">
            <v>12.973684210526315</v>
          </cell>
          <cell r="AH406">
            <v>211.22499999999999</v>
          </cell>
          <cell r="AM406">
            <v>385.32691570354564</v>
          </cell>
          <cell r="AN406">
            <v>1.8</v>
          </cell>
          <cell r="AO406">
            <v>216.64298698313866</v>
          </cell>
          <cell r="AQ406">
            <v>202.03271052631578</v>
          </cell>
          <cell r="AR406">
            <v>216.18979020827933</v>
          </cell>
          <cell r="AU406">
            <v>213.87751803947373</v>
          </cell>
          <cell r="AY406">
            <v>8.1974950380192748</v>
          </cell>
          <cell r="AZ406">
            <v>1.3446311728028361E-2</v>
          </cell>
          <cell r="BA406">
            <v>2.0856791728028359E-2</v>
          </cell>
          <cell r="BB406">
            <v>3.1123714285714282E-2</v>
          </cell>
          <cell r="BD406">
            <v>224.26103448275862</v>
          </cell>
          <cell r="BE406">
            <v>216.2147695582249</v>
          </cell>
          <cell r="BF406">
            <v>222.83001999999996</v>
          </cell>
          <cell r="BI406">
            <v>0</v>
          </cell>
          <cell r="BJ406">
            <v>328.57154000000003</v>
          </cell>
          <cell r="BK406">
            <v>203.90535949469631</v>
          </cell>
          <cell r="BM406">
            <v>260.625</v>
          </cell>
          <cell r="BO406">
            <v>219.46052478473172</v>
          </cell>
          <cell r="BQ406">
            <v>298.214</v>
          </cell>
          <cell r="BR406">
            <v>274.47860000000003</v>
          </cell>
          <cell r="BS406">
            <v>221.03623963561503</v>
          </cell>
          <cell r="BT406">
            <v>451.94299999999998</v>
          </cell>
          <cell r="BX406">
            <v>254.56740969881355</v>
          </cell>
          <cell r="BY406">
            <v>219.53458169418923</v>
          </cell>
          <cell r="BZ406">
            <v>190.7590295518101</v>
          </cell>
          <cell r="CC406">
            <v>224.89007135243887</v>
          </cell>
          <cell r="CO406">
            <v>221.50933881598212</v>
          </cell>
          <cell r="CP406">
            <v>323.31589759542823</v>
          </cell>
          <cell r="CQ406">
            <v>236.61315139542819</v>
          </cell>
          <cell r="CR406">
            <v>388.26924764414258</v>
          </cell>
          <cell r="CS406">
            <v>467.91510204081709</v>
          </cell>
          <cell r="CT406">
            <v>1.8</v>
          </cell>
        </row>
        <row r="407">
          <cell r="C407">
            <v>1.6970000000000001</v>
          </cell>
          <cell r="J407">
            <v>1.0356851020596309</v>
          </cell>
          <cell r="T407">
            <v>2</v>
          </cell>
          <cell r="U407">
            <v>217.96999999999997</v>
          </cell>
          <cell r="X407">
            <v>87</v>
          </cell>
          <cell r="Y407">
            <v>228.14999999999998</v>
          </cell>
          <cell r="AB407">
            <v>93</v>
          </cell>
          <cell r="AC407">
            <v>8.8249999999999993</v>
          </cell>
          <cell r="AH407">
            <v>207.32</v>
          </cell>
          <cell r="AM407">
            <v>249.53810225273708</v>
          </cell>
          <cell r="AN407">
            <v>1.8</v>
          </cell>
          <cell r="AO407">
            <v>198.93807066296148</v>
          </cell>
          <cell r="AQ407">
            <v>200.50799999999998</v>
          </cell>
          <cell r="AR407">
            <v>204.89951508620689</v>
          </cell>
          <cell r="AU407">
            <v>214.20394621874999</v>
          </cell>
          <cell r="AY407">
            <v>5.7914174916468726</v>
          </cell>
          <cell r="AZ407">
            <v>1.2435464030828361E-2</v>
          </cell>
          <cell r="BA407">
            <v>1.9845944030828361E-2</v>
          </cell>
          <cell r="BB407">
            <v>2.5061142857142855E-2</v>
          </cell>
          <cell r="BD407">
            <v>207.46975559827604</v>
          </cell>
          <cell r="BE407">
            <v>190.51479946310491</v>
          </cell>
          <cell r="BF407">
            <v>202.75467999999998</v>
          </cell>
          <cell r="BI407">
            <v>0</v>
          </cell>
          <cell r="BJ407">
            <v>311.27199999999999</v>
          </cell>
          <cell r="BK407">
            <v>202.8001048408405</v>
          </cell>
          <cell r="BM407">
            <v>240.375</v>
          </cell>
          <cell r="BO407">
            <v>225.23633509398596</v>
          </cell>
          <cell r="BQ407">
            <v>261.69799999999998</v>
          </cell>
          <cell r="BR407">
            <v>251.3518</v>
          </cell>
          <cell r="BS407">
            <v>226.91887418281334</v>
          </cell>
          <cell r="BT407">
            <v>451.94299999999998</v>
          </cell>
          <cell r="BX407">
            <v>244.29255858077502</v>
          </cell>
          <cell r="BY407">
            <v>218.46073784725718</v>
          </cell>
          <cell r="BZ407">
            <v>196.65772753271264</v>
          </cell>
          <cell r="CC407">
            <v>232.5895434826372</v>
          </cell>
          <cell r="CO407">
            <v>228.2023802481757</v>
          </cell>
          <cell r="CP407">
            <v>284.83668666144433</v>
          </cell>
          <cell r="CQ407">
            <v>220.91030666144437</v>
          </cell>
          <cell r="CR407">
            <v>390.48308412212998</v>
          </cell>
          <cell r="CS407">
            <v>485.50000000000023</v>
          </cell>
          <cell r="CT407">
            <v>1.8</v>
          </cell>
        </row>
        <row r="408">
          <cell r="C408">
            <v>1.7110000000000001</v>
          </cell>
          <cell r="J408">
            <v>1.0356851020596309</v>
          </cell>
          <cell r="T408">
            <v>2</v>
          </cell>
          <cell r="U408">
            <v>207.32</v>
          </cell>
          <cell r="X408">
            <v>87</v>
          </cell>
          <cell r="Y408">
            <v>217.971</v>
          </cell>
          <cell r="AB408">
            <v>93</v>
          </cell>
          <cell r="AC408">
            <v>8</v>
          </cell>
          <cell r="AH408">
            <v>188.505</v>
          </cell>
          <cell r="AM408">
            <v>260.48107180836564</v>
          </cell>
          <cell r="AN408">
            <v>1.8</v>
          </cell>
          <cell r="AO408">
            <v>175.49577754520189</v>
          </cell>
          <cell r="AQ408">
            <v>181.56981818181814</v>
          </cell>
          <cell r="AR408">
            <v>175.62815578817734</v>
          </cell>
          <cell r="AU408">
            <v>188.18914047443181</v>
          </cell>
          <cell r="AY408">
            <v>5.9853188349852404</v>
          </cell>
          <cell r="AZ408">
            <v>1.251692637882836E-2</v>
          </cell>
          <cell r="BA408">
            <v>1.9927406378828359E-2</v>
          </cell>
          <cell r="BB408">
            <v>2.5549714285714287E-2</v>
          </cell>
          <cell r="BD408">
            <v>187.01089655172416</v>
          </cell>
          <cell r="BE408">
            <v>176.86695790770455</v>
          </cell>
          <cell r="BF408">
            <v>197.12607999999997</v>
          </cell>
          <cell r="BI408">
            <v>0</v>
          </cell>
          <cell r="BJ408">
            <v>310.67340000000002</v>
          </cell>
          <cell r="BK408">
            <v>194.14291069967001</v>
          </cell>
          <cell r="BM408">
            <v>249.69999999999996</v>
          </cell>
          <cell r="BO408">
            <v>217.29057638745877</v>
          </cell>
          <cell r="BQ408">
            <v>249.52600000000001</v>
          </cell>
          <cell r="BR408">
            <v>260.48079999999999</v>
          </cell>
          <cell r="BS408">
            <v>219.1639753976898</v>
          </cell>
          <cell r="BT408">
            <v>473.98900000000009</v>
          </cell>
          <cell r="BX408">
            <v>227.25791287128715</v>
          </cell>
          <cell r="BY408">
            <v>209.25198869306931</v>
          </cell>
          <cell r="BZ408">
            <v>188.94433755445544</v>
          </cell>
          <cell r="CC408">
            <v>224.94841816501653</v>
          </cell>
          <cell r="CO408">
            <v>220.53626267409243</v>
          </cell>
          <cell r="CP408">
            <v>284.39201017796785</v>
          </cell>
          <cell r="CQ408">
            <v>228.94797117796782</v>
          </cell>
          <cell r="CR408">
            <v>412.36807783282194</v>
          </cell>
          <cell r="CS408">
            <v>469.99999999999915</v>
          </cell>
          <cell r="CT408">
            <v>1.8</v>
          </cell>
        </row>
        <row r="409">
          <cell r="C409">
            <v>1.704</v>
          </cell>
          <cell r="J409">
            <v>1.0356851020596309</v>
          </cell>
          <cell r="T409">
            <v>2</v>
          </cell>
          <cell r="U409">
            <v>216.19499999999999</v>
          </cell>
          <cell r="X409">
            <v>87</v>
          </cell>
          <cell r="Y409">
            <v>228.50099999999998</v>
          </cell>
          <cell r="AB409">
            <v>93</v>
          </cell>
          <cell r="AC409">
            <v>8</v>
          </cell>
          <cell r="AH409">
            <v>196.31499999999997</v>
          </cell>
          <cell r="AM409">
            <v>297.18801530022847</v>
          </cell>
          <cell r="AN409">
            <v>1.8</v>
          </cell>
          <cell r="AO409">
            <v>183.64004990642542</v>
          </cell>
          <cell r="AQ409">
            <v>183.82999999999998</v>
          </cell>
          <cell r="AR409">
            <v>184.79944434670421</v>
          </cell>
          <cell r="AU409">
            <v>194.46731619642858</v>
          </cell>
          <cell r="AY409">
            <v>6.6357387796570952</v>
          </cell>
          <cell r="AZ409">
            <v>1.2790182535628362E-2</v>
          </cell>
          <cell r="BA409">
            <v>2.0200662535628362E-2</v>
          </cell>
          <cell r="BB409">
            <v>2.718857142857143E-2</v>
          </cell>
          <cell r="BD409">
            <v>182.44965517241377</v>
          </cell>
          <cell r="BE409">
            <v>180.12587903184905</v>
          </cell>
          <cell r="BF409">
            <v>201.81657999999996</v>
          </cell>
          <cell r="BI409">
            <v>0</v>
          </cell>
          <cell r="BJ409">
            <v>282.83850000000001</v>
          </cell>
          <cell r="BK409">
            <v>203.62211282602544</v>
          </cell>
          <cell r="BM409">
            <v>258.25</v>
          </cell>
          <cell r="BO409">
            <v>229.41097133182458</v>
          </cell>
          <cell r="BQ409">
            <v>261.69799999999998</v>
          </cell>
          <cell r="BR409">
            <v>275.0872</v>
          </cell>
          <cell r="BS409">
            <v>231.3646227821782</v>
          </cell>
          <cell r="BT409">
            <v>473.98900000000009</v>
          </cell>
          <cell r="BX409">
            <v>237.11441357850072</v>
          </cell>
          <cell r="BY409">
            <v>219.48035048939175</v>
          </cell>
          <cell r="BZ409">
            <v>201.15159599151337</v>
          </cell>
          <cell r="CC409">
            <v>237.8431892729844</v>
          </cell>
          <cell r="CO409">
            <v>232.98817262871282</v>
          </cell>
          <cell r="CP409">
            <v>282.9003936228678</v>
          </cell>
          <cell r="CQ409">
            <v>245.76035362286783</v>
          </cell>
          <cell r="CR409">
            <v>411.76430424791624</v>
          </cell>
          <cell r="CS409">
            <v>522.49019999999996</v>
          </cell>
          <cell r="CT409">
            <v>1.8</v>
          </cell>
        </row>
        <row r="410">
          <cell r="C410">
            <v>1.7270000000000001</v>
          </cell>
          <cell r="J410">
            <v>1.0356851020596309</v>
          </cell>
          <cell r="T410">
            <v>2</v>
          </cell>
          <cell r="U410">
            <v>195.60499999999999</v>
          </cell>
          <cell r="X410">
            <v>87</v>
          </cell>
          <cell r="Y410">
            <v>211.65299999999996</v>
          </cell>
          <cell r="AB410">
            <v>93</v>
          </cell>
          <cell r="AC410">
            <v>8</v>
          </cell>
          <cell r="AH410">
            <v>178.56499999999997</v>
          </cell>
          <cell r="AM410">
            <v>323.27835850391136</v>
          </cell>
          <cell r="AN410">
            <v>1.8</v>
          </cell>
          <cell r="AO410">
            <v>171.83689672772641</v>
          </cell>
          <cell r="AQ410">
            <v>179.30399999999997</v>
          </cell>
          <cell r="AR410">
            <v>177.74253508874816</v>
          </cell>
          <cell r="AU410">
            <v>189.16981344642861</v>
          </cell>
          <cell r="AY410">
            <v>7.0980404035112024</v>
          </cell>
          <cell r="AZ410">
            <v>1.2984405923228363E-2</v>
          </cell>
          <cell r="BA410">
            <v>2.0394885923228363E-2</v>
          </cell>
          <cell r="BB410">
            <v>2.8353428571428571E-2</v>
          </cell>
          <cell r="BD410">
            <v>186.25068965517244</v>
          </cell>
          <cell r="BE410">
            <v>145.2411816688616</v>
          </cell>
          <cell r="BF410">
            <v>165.91861999999998</v>
          </cell>
          <cell r="BI410">
            <v>0</v>
          </cell>
          <cell r="BJ410">
            <v>239.43999999999997</v>
          </cell>
          <cell r="BK410">
            <v>188.7805299783121</v>
          </cell>
          <cell r="BM410">
            <v>257.87499999999994</v>
          </cell>
          <cell r="BO410">
            <v>218.78092435681276</v>
          </cell>
          <cell r="BQ410">
            <v>273.87</v>
          </cell>
          <cell r="BR410">
            <v>284.36835000000002</v>
          </cell>
          <cell r="BS410">
            <v>220.4948861815181</v>
          </cell>
          <cell r="BT410">
            <v>473.98900000000009</v>
          </cell>
          <cell r="BX410">
            <v>215.82585535124943</v>
          </cell>
          <cell r="BY410">
            <v>203.50928592550676</v>
          </cell>
          <cell r="BZ410">
            <v>190.24418300707202</v>
          </cell>
          <cell r="CC410">
            <v>228.17963027251284</v>
          </cell>
          <cell r="CO410">
            <v>222.7542562260725</v>
          </cell>
          <cell r="CP410">
            <v>223.17739127015804</v>
          </cell>
          <cell r="CQ410">
            <v>231.90223327015806</v>
          </cell>
          <cell r="CR410">
            <v>411.36178852464582</v>
          </cell>
          <cell r="CS410">
            <v>473.98900000000009</v>
          </cell>
          <cell r="CT410">
            <v>1.8</v>
          </cell>
        </row>
        <row r="411">
          <cell r="C411">
            <v>1.7909999999999999</v>
          </cell>
          <cell r="J411">
            <v>1.0356851020596309</v>
          </cell>
          <cell r="T411">
            <v>2</v>
          </cell>
          <cell r="U411">
            <v>208.38499999999999</v>
          </cell>
          <cell r="X411">
            <v>87</v>
          </cell>
          <cell r="Y411">
            <v>225.69299999999998</v>
          </cell>
          <cell r="AB411">
            <v>93</v>
          </cell>
          <cell r="AC411">
            <v>8</v>
          </cell>
          <cell r="AH411">
            <v>193.82999999999998</v>
          </cell>
          <cell r="AM411">
            <v>304.50252652951718</v>
          </cell>
          <cell r="AN411">
            <v>1.8</v>
          </cell>
          <cell r="AO411">
            <v>171.74022880652495</v>
          </cell>
          <cell r="AQ411">
            <v>181.73256818181812</v>
          </cell>
          <cell r="AR411">
            <v>182.86565042357066</v>
          </cell>
          <cell r="AU411">
            <v>189.81590318181821</v>
          </cell>
          <cell r="AY411">
            <v>6.7653465196780065</v>
          </cell>
          <cell r="AZ411">
            <v>1.2844633684028363E-2</v>
          </cell>
          <cell r="BA411">
            <v>2.0255113684028363E-2</v>
          </cell>
          <cell r="BB411">
            <v>2.751514285714286E-2</v>
          </cell>
          <cell r="BD411">
            <v>184.54022413793103</v>
          </cell>
          <cell r="BE411">
            <v>154.07150264716998</v>
          </cell>
          <cell r="BF411">
            <v>166.41893999999999</v>
          </cell>
          <cell r="BI411">
            <v>0</v>
          </cell>
          <cell r="BJ411">
            <v>255.54234</v>
          </cell>
          <cell r="BK411">
            <v>201.7470506018602</v>
          </cell>
          <cell r="BM411">
            <v>250.19999999999996</v>
          </cell>
          <cell r="BO411">
            <v>234.1707239070507</v>
          </cell>
          <cell r="BQ411">
            <v>273.87</v>
          </cell>
          <cell r="BR411">
            <v>278.43450000000001</v>
          </cell>
          <cell r="BS411">
            <v>236.09358287211219</v>
          </cell>
          <cell r="BT411">
            <v>496.03499999999997</v>
          </cell>
          <cell r="BX411">
            <v>228.56549108910892</v>
          </cell>
          <cell r="BY411">
            <v>217.52580827542752</v>
          </cell>
          <cell r="BZ411">
            <v>205.87142037488744</v>
          </cell>
          <cell r="CC411">
            <v>244.37121034263424</v>
          </cell>
          <cell r="CO411">
            <v>238.53189953011545</v>
          </cell>
          <cell r="CP411">
            <v>209.27466249970192</v>
          </cell>
          <cell r="CQ411">
            <v>237.42722049970195</v>
          </cell>
          <cell r="CR411">
            <v>433.70967531709857</v>
          </cell>
          <cell r="CS411">
            <v>496.03499999999997</v>
          </cell>
          <cell r="CT411">
            <v>1.8</v>
          </cell>
        </row>
        <row r="412">
          <cell r="C412">
            <v>1.839</v>
          </cell>
          <cell r="J412">
            <v>1.0356851020596309</v>
          </cell>
          <cell r="T412">
            <v>2</v>
          </cell>
          <cell r="U412">
            <v>229.685</v>
          </cell>
          <cell r="X412">
            <v>87</v>
          </cell>
          <cell r="Y412">
            <v>248.50799999999998</v>
          </cell>
          <cell r="AB412">
            <v>93</v>
          </cell>
          <cell r="AC412">
            <v>8</v>
          </cell>
          <cell r="AH412">
            <v>203.06</v>
          </cell>
          <cell r="AM412">
            <v>309.1868854270142</v>
          </cell>
          <cell r="AN412">
            <v>1.8</v>
          </cell>
          <cell r="AO412">
            <v>185.54225977806763</v>
          </cell>
          <cell r="AQ412">
            <v>192.74249999999995</v>
          </cell>
          <cell r="AR412">
            <v>198.67084994917508</v>
          </cell>
          <cell r="AU412">
            <v>203.58273530357144</v>
          </cell>
          <cell r="AY412">
            <v>6.8483499017386391</v>
          </cell>
          <cell r="AZ412">
            <v>1.2879505285628362E-2</v>
          </cell>
          <cell r="BA412">
            <v>2.0289985285628365E-2</v>
          </cell>
          <cell r="BB412">
            <v>2.7724285714285715E-2</v>
          </cell>
          <cell r="BD412">
            <v>210.50128965517237</v>
          </cell>
          <cell r="BE412">
            <v>170.77182707343647</v>
          </cell>
          <cell r="BF412">
            <v>190.18413999999996</v>
          </cell>
          <cell r="BI412">
            <v>0</v>
          </cell>
          <cell r="BJ412">
            <v>296.39678999999995</v>
          </cell>
          <cell r="BK412">
            <v>222.28037886940123</v>
          </cell>
          <cell r="BM412">
            <v>265.125</v>
          </cell>
          <cell r="BO412">
            <v>257.73281881819889</v>
          </cell>
          <cell r="BQ412">
            <v>273.87</v>
          </cell>
          <cell r="BR412">
            <v>284.90087500000004</v>
          </cell>
          <cell r="BS412">
            <v>259.88844941914192</v>
          </cell>
          <cell r="BT412">
            <v>496.03499999999997</v>
          </cell>
          <cell r="BX412">
            <v>251.3835028760019</v>
          </cell>
          <cell r="BY412">
            <v>239.67630063837808</v>
          </cell>
          <cell r="BZ412">
            <v>229.6935919773691</v>
          </cell>
          <cell r="CC412">
            <v>268.92204072795846</v>
          </cell>
          <cell r="CO412">
            <v>262.53421217656762</v>
          </cell>
          <cell r="CP412">
            <v>238.41570975940667</v>
          </cell>
          <cell r="CQ412">
            <v>245.65968355940672</v>
          </cell>
          <cell r="CR412">
            <v>433.64929795860803</v>
          </cell>
          <cell r="CS412">
            <v>523.59249999999997</v>
          </cell>
          <cell r="CT412">
            <v>1.8</v>
          </cell>
        </row>
        <row r="413">
          <cell r="C413">
            <v>1.788</v>
          </cell>
          <cell r="J413">
            <v>1.0356851020596309</v>
          </cell>
          <cell r="T413">
            <v>2</v>
          </cell>
          <cell r="U413">
            <v>201.285</v>
          </cell>
          <cell r="X413">
            <v>87</v>
          </cell>
          <cell r="Y413">
            <v>218.322</v>
          </cell>
          <cell r="AB413">
            <v>93</v>
          </cell>
          <cell r="AC413">
            <v>11.5</v>
          </cell>
          <cell r="AH413">
            <v>179.63</v>
          </cell>
          <cell r="AM413">
            <v>354.1490515661057</v>
          </cell>
          <cell r="AN413">
            <v>1.8</v>
          </cell>
          <cell r="AO413">
            <v>188.57870659180702</v>
          </cell>
          <cell r="AQ413">
            <v>201.39149999999995</v>
          </cell>
          <cell r="AR413">
            <v>201.7144787512706</v>
          </cell>
          <cell r="AU413">
            <v>208.58417429464288</v>
          </cell>
          <cell r="AY413">
            <v>7.6450462984025958</v>
          </cell>
          <cell r="AZ413">
            <v>1.3214215494428362E-2</v>
          </cell>
          <cell r="BA413">
            <v>2.0624695494428365E-2</v>
          </cell>
          <cell r="BB413">
            <v>2.9731714285714285E-2</v>
          </cell>
          <cell r="BD413">
            <v>194.61296551724138</v>
          </cell>
          <cell r="BE413">
            <v>152.09350393215249</v>
          </cell>
          <cell r="BF413">
            <v>187.68253999999993</v>
          </cell>
          <cell r="BI413">
            <v>0</v>
          </cell>
          <cell r="BJ413">
            <v>294.21190000000001</v>
          </cell>
          <cell r="BK413">
            <v>197.68968172239113</v>
          </cell>
          <cell r="BM413">
            <v>247.125</v>
          </cell>
          <cell r="BO413">
            <v>229.01848072644378</v>
          </cell>
          <cell r="BQ413">
            <v>276.91300000000001</v>
          </cell>
          <cell r="BR413">
            <v>251.427875</v>
          </cell>
          <cell r="BS413">
            <v>230.611165212766</v>
          </cell>
          <cell r="BT413">
            <v>496.03499999999997</v>
          </cell>
          <cell r="BX413">
            <v>229.94417831813581</v>
          </cell>
          <cell r="BY413">
            <v>213.03595214792301</v>
          </cell>
          <cell r="BZ413">
            <v>200.33044768996959</v>
          </cell>
          <cell r="CC413">
            <v>238.70772068895644</v>
          </cell>
          <cell r="CO413">
            <v>233.0107266666667</v>
          </cell>
          <cell r="CP413">
            <v>265.92003550624543</v>
          </cell>
          <cell r="CQ413">
            <v>228.56439550624543</v>
          </cell>
          <cell r="CR413">
            <v>432.90464387055772</v>
          </cell>
          <cell r="CS413">
            <v>414.46480000000003</v>
          </cell>
          <cell r="CT413">
            <v>1.8</v>
          </cell>
        </row>
        <row r="414">
          <cell r="C414">
            <v>1.756</v>
          </cell>
          <cell r="J414">
            <v>1.0356851020596309</v>
          </cell>
          <cell r="T414">
            <v>2</v>
          </cell>
          <cell r="U414">
            <v>194.89499999999998</v>
          </cell>
          <cell r="X414">
            <v>87</v>
          </cell>
          <cell r="Y414">
            <v>204.28200000000001</v>
          </cell>
          <cell r="AB414">
            <v>93</v>
          </cell>
          <cell r="AC414">
            <v>12.543478260869565</v>
          </cell>
          <cell r="AH414">
            <v>184.6</v>
          </cell>
          <cell r="AM414">
            <v>425.68151571395134</v>
          </cell>
          <cell r="AN414">
            <v>1.8</v>
          </cell>
          <cell r="AO414">
            <v>193.24870117541465</v>
          </cell>
          <cell r="AQ414">
            <v>207.4142608695652</v>
          </cell>
          <cell r="AR414">
            <v>209.2585559898622</v>
          </cell>
          <cell r="AU414">
            <v>212.38745067391304</v>
          </cell>
          <cell r="AY414">
            <v>8.9125487638039189</v>
          </cell>
          <cell r="AZ414">
            <v>1.3746722000828361E-2</v>
          </cell>
          <cell r="BA414">
            <v>2.1157202000828362E-2</v>
          </cell>
          <cell r="BB414">
            <v>3.2925428571428571E-2</v>
          </cell>
          <cell r="BD414">
            <v>182.2596034482759</v>
          </cell>
          <cell r="BE414">
            <v>172.18473836153339</v>
          </cell>
          <cell r="BF414">
            <v>178.05137999999999</v>
          </cell>
          <cell r="BI414">
            <v>0</v>
          </cell>
          <cell r="BJ414">
            <v>287.17835000000002</v>
          </cell>
          <cell r="BK414">
            <v>182.74560983472509</v>
          </cell>
          <cell r="BM414">
            <v>229.5</v>
          </cell>
          <cell r="BO414">
            <v>202.68062767855713</v>
          </cell>
          <cell r="BQ414">
            <v>249.52600000000001</v>
          </cell>
          <cell r="BR414">
            <v>238.11475000000002</v>
          </cell>
          <cell r="BS414">
            <v>203.87771066607721</v>
          </cell>
          <cell r="BT414">
            <v>473.98900000000009</v>
          </cell>
          <cell r="BX414">
            <v>226.48110600139856</v>
          </cell>
          <cell r="BY414">
            <v>196.73364525581016</v>
          </cell>
          <cell r="BZ414">
            <v>173.54097561079354</v>
          </cell>
          <cell r="CC414">
            <v>209.02617432043118</v>
          </cell>
          <cell r="CO414">
            <v>205.06987059701379</v>
          </cell>
          <cell r="CP414">
            <v>248.34755554583592</v>
          </cell>
          <cell r="CQ414">
            <v>213.60376254583596</v>
          </cell>
          <cell r="CR414">
            <v>409.73159984540052</v>
          </cell>
          <cell r="CS414">
            <v>400.13489999999996</v>
          </cell>
          <cell r="CT414">
            <v>1.8</v>
          </cell>
        </row>
        <row r="415">
          <cell r="C415">
            <v>1.732</v>
          </cell>
          <cell r="J415">
            <v>1.0356851020596309</v>
          </cell>
          <cell r="T415">
            <v>2</v>
          </cell>
          <cell r="U415">
            <v>187.79499999999999</v>
          </cell>
          <cell r="X415">
            <v>87</v>
          </cell>
          <cell r="Y415">
            <v>191.64599999999999</v>
          </cell>
          <cell r="AB415">
            <v>93</v>
          </cell>
          <cell r="AC415">
            <v>13.5</v>
          </cell>
          <cell r="AH415">
            <v>183.535</v>
          </cell>
          <cell r="AM415">
            <v>444.45734768834564</v>
          </cell>
          <cell r="AN415">
            <v>1.8</v>
          </cell>
          <cell r="AO415">
            <v>185.56195139164569</v>
          </cell>
          <cell r="AQ415">
            <v>187.12633333333332</v>
          </cell>
          <cell r="AR415">
            <v>199.510316890166</v>
          </cell>
          <cell r="AU415">
            <v>197.56351881250001</v>
          </cell>
          <cell r="AY415">
            <v>9.2452426476371166</v>
          </cell>
          <cell r="AZ415">
            <v>1.3886494240028361E-2</v>
          </cell>
          <cell r="BA415">
            <v>2.1296974240028362E-2</v>
          </cell>
          <cell r="BB415">
            <v>3.3763714285714286E-2</v>
          </cell>
          <cell r="BD415">
            <v>188.68348370450201</v>
          </cell>
          <cell r="BE415">
            <v>185.15620758535542</v>
          </cell>
          <cell r="BF415">
            <v>180.55297999999999</v>
          </cell>
          <cell r="BI415">
            <v>0</v>
          </cell>
          <cell r="BJ415">
            <v>314.47451000000001</v>
          </cell>
          <cell r="BK415">
            <v>171.25214193024695</v>
          </cell>
          <cell r="BM415">
            <v>220.125</v>
          </cell>
          <cell r="BO415">
            <v>183.21069602061729</v>
          </cell>
          <cell r="BQ415">
            <v>222.13900000000001</v>
          </cell>
          <cell r="BR415">
            <v>216.66160000000002</v>
          </cell>
          <cell r="BS415">
            <v>184.30364536296301</v>
          </cell>
          <cell r="BT415">
            <v>473.98900000000009</v>
          </cell>
          <cell r="BX415">
            <v>219.25140765432099</v>
          </cell>
          <cell r="BY415">
            <v>184.27963202098766</v>
          </cell>
          <cell r="BZ415">
            <v>153.96095664444448</v>
          </cell>
          <cell r="CC415">
            <v>187.3249317432099</v>
          </cell>
          <cell r="CO415">
            <v>184.61819225555556</v>
          </cell>
          <cell r="CP415">
            <v>262.2502843162921</v>
          </cell>
          <cell r="CQ415">
            <v>200.48931231629209</v>
          </cell>
          <cell r="CR415">
            <v>409.4297130529477</v>
          </cell>
          <cell r="CS415">
            <v>388.00959999999992</v>
          </cell>
          <cell r="CT415">
            <v>1.8</v>
          </cell>
        </row>
        <row r="416">
          <cell r="C416">
            <v>1.778</v>
          </cell>
          <cell r="J416">
            <v>1.0356851020596309</v>
          </cell>
          <cell r="T416">
            <v>2</v>
          </cell>
          <cell r="U416">
            <v>176.79</v>
          </cell>
          <cell r="X416">
            <v>87</v>
          </cell>
          <cell r="Y416">
            <v>183.92399999999998</v>
          </cell>
          <cell r="AB416">
            <v>93</v>
          </cell>
          <cell r="AC416">
            <v>13.5</v>
          </cell>
          <cell r="AH416">
            <v>171.82</v>
          </cell>
          <cell r="AM416">
            <v>340.46074052546857</v>
          </cell>
          <cell r="AN416">
            <v>1.8</v>
          </cell>
          <cell r="AO416">
            <v>175.96945035908911</v>
          </cell>
          <cell r="AQ416">
            <v>174.86747727272726</v>
          </cell>
          <cell r="AR416">
            <v>182.3257307527243</v>
          </cell>
          <cell r="AU416">
            <v>183.03582546306822</v>
          </cell>
          <cell r="AY416">
            <v>7.4024995303319709</v>
          </cell>
          <cell r="AZ416">
            <v>1.3112316101228361E-2</v>
          </cell>
          <cell r="BA416">
            <v>2.0522796101228362E-2</v>
          </cell>
          <cell r="BB416">
            <v>2.912057142857143E-2</v>
          </cell>
          <cell r="BD416">
            <v>158.88324137931031</v>
          </cell>
          <cell r="BE416">
            <v>162.80139891652152</v>
          </cell>
          <cell r="BF416">
            <v>180.99075999999997</v>
          </cell>
          <cell r="BI416">
            <v>0</v>
          </cell>
          <cell r="BJ416">
            <v>337.46075000000002</v>
          </cell>
          <cell r="BK416">
            <v>166.09795919436027</v>
          </cell>
          <cell r="BM416">
            <v>233.40000000000003</v>
          </cell>
          <cell r="BO416">
            <v>182.4863744008249</v>
          </cell>
          <cell r="BQ416">
            <v>219.096</v>
          </cell>
          <cell r="BR416">
            <v>209.20625000000001</v>
          </cell>
          <cell r="BS416">
            <v>183.68058547777778</v>
          </cell>
          <cell r="BT416">
            <v>473.98900000000009</v>
          </cell>
          <cell r="BX416">
            <v>205.49216925925927</v>
          </cell>
          <cell r="BY416">
            <v>178.83400942744106</v>
          </cell>
          <cell r="BZ416">
            <v>153.35747113030303</v>
          </cell>
          <cell r="CC416">
            <v>187.85493946531986</v>
          </cell>
          <cell r="CO416">
            <v>184.53275451666667</v>
          </cell>
          <cell r="CP416">
            <v>281.1419711776818</v>
          </cell>
          <cell r="CQ416">
            <v>209.95351677768181</v>
          </cell>
          <cell r="CR416">
            <v>411.01965015986593</v>
          </cell>
          <cell r="CS416">
            <v>349.42909999999995</v>
          </cell>
          <cell r="CT416">
            <v>1.8</v>
          </cell>
        </row>
        <row r="417">
          <cell r="C417">
            <v>1.8160000000000001</v>
          </cell>
          <cell r="J417">
            <v>1.0469231025211398</v>
          </cell>
          <cell r="T417">
            <v>2</v>
          </cell>
          <cell r="U417">
            <v>164.01</v>
          </cell>
          <cell r="X417">
            <v>87</v>
          </cell>
          <cell r="Y417">
            <v>171.63899999999998</v>
          </cell>
          <cell r="AB417">
            <v>93</v>
          </cell>
          <cell r="AC417">
            <v>13.5</v>
          </cell>
          <cell r="AH417">
            <v>159.04</v>
          </cell>
          <cell r="AM417">
            <v>307.4206517443514</v>
          </cell>
          <cell r="AN417">
            <v>1.8</v>
          </cell>
          <cell r="AO417">
            <v>165.66593886462883</v>
          </cell>
          <cell r="AQ417">
            <v>156.80962499999998</v>
          </cell>
          <cell r="AR417">
            <v>178.35732117200328</v>
          </cell>
          <cell r="AU417">
            <v>174.51009230625002</v>
          </cell>
          <cell r="AY417">
            <v>6.8990344745830949</v>
          </cell>
          <cell r="AZ417">
            <v>1.234544915286748E-2</v>
          </cell>
          <cell r="BA417">
            <v>1.9755929152867481E-2</v>
          </cell>
          <cell r="BB417">
            <v>2.7645428571428571E-2</v>
          </cell>
          <cell r="BD417">
            <v>162.72228620689657</v>
          </cell>
          <cell r="BE417">
            <v>146.42910966283532</v>
          </cell>
          <cell r="BF417">
            <v>186.74444</v>
          </cell>
          <cell r="BI417">
            <v>0</v>
          </cell>
          <cell r="BJ417">
            <v>282.83850000000001</v>
          </cell>
          <cell r="BK417">
            <v>153.86285119027781</v>
          </cell>
          <cell r="BM417">
            <v>196.64575000000005</v>
          </cell>
          <cell r="BO417">
            <v>170.22425577694443</v>
          </cell>
          <cell r="BQ417">
            <v>206.92400000000001</v>
          </cell>
          <cell r="BR417">
            <v>193.8391</v>
          </cell>
          <cell r="BS417">
            <v>171.20491098333332</v>
          </cell>
          <cell r="BT417">
            <v>418.87399999999997</v>
          </cell>
          <cell r="BX417">
            <v>191.61110611111113</v>
          </cell>
          <cell r="BY417">
            <v>165.6253701861111</v>
          </cell>
          <cell r="BZ417">
            <v>140.85018544999997</v>
          </cell>
          <cell r="CC417">
            <v>175.4353633111111</v>
          </cell>
          <cell r="CO417">
            <v>172.16370182499995</v>
          </cell>
          <cell r="CP417">
            <v>311.48145082666559</v>
          </cell>
          <cell r="CQ417">
            <v>175.63339022666557</v>
          </cell>
          <cell r="CR417">
            <v>345.09023719464881</v>
          </cell>
          <cell r="CS417">
            <v>317.4624</v>
          </cell>
          <cell r="CT417">
            <v>1.8</v>
          </cell>
        </row>
        <row r="418">
          <cell r="C418">
            <v>1.8129999999999999</v>
          </cell>
          <cell r="J418">
            <v>1.0469231025211398</v>
          </cell>
          <cell r="T418">
            <v>2</v>
          </cell>
          <cell r="U418">
            <v>160.81499999999997</v>
          </cell>
          <cell r="X418">
            <v>87</v>
          </cell>
          <cell r="Y418">
            <v>166.72499999999999</v>
          </cell>
          <cell r="AB418">
            <v>93</v>
          </cell>
          <cell r="AC418">
            <v>12.973684210526315</v>
          </cell>
          <cell r="AH418">
            <v>152.65</v>
          </cell>
          <cell r="AM418">
            <v>279.96723689426562</v>
          </cell>
          <cell r="AN418">
            <v>1.8</v>
          </cell>
          <cell r="AO418">
            <v>155.59380288752848</v>
          </cell>
          <cell r="AQ418">
            <v>155.22923684210525</v>
          </cell>
          <cell r="AR418">
            <v>164.49417320240255</v>
          </cell>
          <cell r="AU418">
            <v>163.07344862171053</v>
          </cell>
          <cell r="AY418">
            <v>6.4125802272605252</v>
          </cell>
          <cell r="AZ418">
            <v>1.214107870086748E-2</v>
          </cell>
          <cell r="BA418">
            <v>1.9551558700867479E-2</v>
          </cell>
          <cell r="BB418">
            <v>2.6419714285714282E-2</v>
          </cell>
          <cell r="BD418">
            <v>147.29008620689655</v>
          </cell>
          <cell r="BE418">
            <v>149.7211710450643</v>
          </cell>
          <cell r="BF418">
            <v>147.53185999999997</v>
          </cell>
          <cell r="BI418">
            <v>0</v>
          </cell>
          <cell r="BJ418">
            <v>233.15469999999991</v>
          </cell>
          <cell r="BK418">
            <v>150.16886562711187</v>
          </cell>
          <cell r="BM418">
            <v>176.14599999999999</v>
          </cell>
          <cell r="BO418">
            <v>164.27422288648108</v>
          </cell>
          <cell r="BQ418">
            <v>191.709</v>
          </cell>
          <cell r="BR418">
            <v>184.71010000000001</v>
          </cell>
          <cell r="BS418">
            <v>165.36003966421256</v>
          </cell>
          <cell r="BT418">
            <v>418.87399999999997</v>
          </cell>
          <cell r="BX418">
            <v>186.35248992394278</v>
          </cell>
          <cell r="BY418">
            <v>161.67844001469425</v>
          </cell>
          <cell r="BZ418">
            <v>135.02928738783086</v>
          </cell>
          <cell r="CC418">
            <v>168.93993244522869</v>
          </cell>
          <cell r="CO418">
            <v>166.04354840740291</v>
          </cell>
          <cell r="CP418">
            <v>224.60284270626448</v>
          </cell>
          <cell r="CQ418">
            <v>152.67103870626451</v>
          </cell>
          <cell r="CR418">
            <v>345.5330044902463</v>
          </cell>
          <cell r="CS418">
            <v>288.80259999999998</v>
          </cell>
          <cell r="CT418">
            <v>1.8</v>
          </cell>
        </row>
        <row r="419">
          <cell r="C419">
            <v>1.827</v>
          </cell>
          <cell r="J419">
            <v>1.0469231025211398</v>
          </cell>
          <cell r="T419">
            <v>2</v>
          </cell>
          <cell r="U419">
            <v>152.65</v>
          </cell>
          <cell r="X419">
            <v>87</v>
          </cell>
          <cell r="Y419">
            <v>161.81100000000001</v>
          </cell>
          <cell r="AB419">
            <v>93</v>
          </cell>
          <cell r="AC419">
            <v>9</v>
          </cell>
          <cell r="AH419">
            <v>143.41999999999999</v>
          </cell>
          <cell r="AM419">
            <v>305.25125602542852</v>
          </cell>
          <cell r="AN419">
            <v>1.8</v>
          </cell>
          <cell r="AO419">
            <v>140.29737630372804</v>
          </cell>
          <cell r="AQ419">
            <v>142.73174999999998</v>
          </cell>
          <cell r="AR419">
            <v>144.19711780676221</v>
          </cell>
          <cell r="AU419">
            <v>146.46135037499999</v>
          </cell>
          <cell r="AY419">
            <v>6.860594383710751</v>
          </cell>
          <cell r="AZ419">
            <v>1.2329299599667482E-2</v>
          </cell>
          <cell r="BA419">
            <v>1.9739779599667481E-2</v>
          </cell>
          <cell r="BB419">
            <v>2.7548571428571429E-2</v>
          </cell>
          <cell r="BD419">
            <v>137.78749999999999</v>
          </cell>
          <cell r="BE419">
            <v>126.35724102828188</v>
          </cell>
          <cell r="BF419">
            <v>133.21020000000001</v>
          </cell>
          <cell r="BI419">
            <v>0</v>
          </cell>
          <cell r="BJ419">
            <v>233.45400000000001</v>
          </cell>
          <cell r="BK419">
            <v>144.31599623767985</v>
          </cell>
          <cell r="BM419">
            <v>167.41462499999997</v>
          </cell>
          <cell r="BO419">
            <v>162.88685967973672</v>
          </cell>
          <cell r="BQ419">
            <v>182.58</v>
          </cell>
          <cell r="BR419">
            <v>174.51605000000001</v>
          </cell>
          <cell r="BS419">
            <v>164.09913238452708</v>
          </cell>
          <cell r="BT419">
            <v>418.87399999999997</v>
          </cell>
          <cell r="BX419">
            <v>171.05300140801964</v>
          </cell>
          <cell r="BY419">
            <v>155.49310406091215</v>
          </cell>
          <cell r="BZ419">
            <v>133.79316322451788</v>
          </cell>
          <cell r="CC419">
            <v>168.83187889562288</v>
          </cell>
          <cell r="CO419">
            <v>165.32267380475204</v>
          </cell>
          <cell r="CP419">
            <v>200.11028598917937</v>
          </cell>
          <cell r="CQ419">
            <v>142.80410978917936</v>
          </cell>
          <cell r="CR419">
            <v>345.07011140848527</v>
          </cell>
          <cell r="CS419">
            <v>279.98419999999999</v>
          </cell>
          <cell r="CT419">
            <v>1.8</v>
          </cell>
        </row>
        <row r="420">
          <cell r="C420">
            <v>1.8129999999999999</v>
          </cell>
          <cell r="J420">
            <v>1.0469231025211398</v>
          </cell>
          <cell r="T420">
            <v>2</v>
          </cell>
          <cell r="U420">
            <v>164.72</v>
          </cell>
          <cell r="X420">
            <v>87</v>
          </cell>
          <cell r="Y420">
            <v>182.51999999999998</v>
          </cell>
          <cell r="AB420">
            <v>93</v>
          </cell>
          <cell r="AC420">
            <v>8</v>
          </cell>
          <cell r="AH420">
            <v>154.78</v>
          </cell>
          <cell r="AM420">
            <v>318.21003576235711</v>
          </cell>
          <cell r="AN420">
            <v>1.8</v>
          </cell>
          <cell r="AO420">
            <v>143.55186298417738</v>
          </cell>
          <cell r="AQ420">
            <v>151.26449999999997</v>
          </cell>
          <cell r="AR420">
            <v>151.30606013957308</v>
          </cell>
          <cell r="AU420">
            <v>153.72181875000001</v>
          </cell>
          <cell r="AY420">
            <v>7.090214395558819</v>
          </cell>
          <cell r="AZ420">
            <v>1.2425768169667482E-2</v>
          </cell>
          <cell r="BA420">
            <v>1.9836248169667482E-2</v>
          </cell>
          <cell r="BB420">
            <v>2.8127142857142858E-2</v>
          </cell>
          <cell r="BD420">
            <v>152.42148275862067</v>
          </cell>
          <cell r="BE420">
            <v>106.95801808410148</v>
          </cell>
          <cell r="BF420">
            <v>139.58928</v>
          </cell>
          <cell r="BI420">
            <v>0</v>
          </cell>
          <cell r="BJ420">
            <v>232.8554</v>
          </cell>
          <cell r="BK420">
            <v>163.41811609240926</v>
          </cell>
          <cell r="BM420">
            <v>190.41990000000001</v>
          </cell>
          <cell r="BO420">
            <v>194.68901591155114</v>
          </cell>
          <cell r="BQ420">
            <v>182.58</v>
          </cell>
          <cell r="BR420">
            <v>192.92619999999999</v>
          </cell>
          <cell r="BS420">
            <v>196.19371414686466</v>
          </cell>
          <cell r="BT420">
            <v>347.22449999999998</v>
          </cell>
          <cell r="BX420">
            <v>181.33199603960398</v>
          </cell>
          <cell r="BY420">
            <v>176.23112994059403</v>
          </cell>
          <cell r="BZ420">
            <v>165.92050375247527</v>
          </cell>
          <cell r="CC420">
            <v>204.26865779537957</v>
          </cell>
          <cell r="CO420">
            <v>198.78281900412543</v>
          </cell>
          <cell r="CP420">
            <v>199.5836954166414</v>
          </cell>
          <cell r="CQ420">
            <v>163.91492941664137</v>
          </cell>
          <cell r="CR420">
            <v>273.29985669150409</v>
          </cell>
          <cell r="CS420">
            <v>291.00719999999995</v>
          </cell>
          <cell r="CT420">
            <v>1.8</v>
          </cell>
        </row>
        <row r="421">
          <cell r="C421">
            <v>1.774</v>
          </cell>
          <cell r="J421">
            <v>1.0469231025211398</v>
          </cell>
          <cell r="T421">
            <v>2</v>
          </cell>
          <cell r="U421">
            <v>171.46499999999997</v>
          </cell>
          <cell r="X421">
            <v>87</v>
          </cell>
          <cell r="Y421">
            <v>186.03</v>
          </cell>
          <cell r="AB421">
            <v>93</v>
          </cell>
          <cell r="AC421">
            <v>8</v>
          </cell>
          <cell r="AH421">
            <v>146.97</v>
          </cell>
          <cell r="AM421">
            <v>314.52398285940848</v>
          </cell>
          <cell r="AN421">
            <v>1.8</v>
          </cell>
          <cell r="AO421">
            <v>140.23421992854307</v>
          </cell>
          <cell r="AQ421">
            <v>142.845675</v>
          </cell>
          <cell r="AR421">
            <v>141.63378489326766</v>
          </cell>
          <cell r="AU421">
            <v>145.60523026875001</v>
          </cell>
          <cell r="AY421">
            <v>7.0249002588553671</v>
          </cell>
          <cell r="AZ421">
            <v>1.2398328220867481E-2</v>
          </cell>
          <cell r="BA421">
            <v>1.9808808220867481E-2</v>
          </cell>
          <cell r="BB421">
            <v>2.7962571428571427E-2</v>
          </cell>
          <cell r="BD421">
            <v>140.63827586206898</v>
          </cell>
          <cell r="BE421">
            <v>125.7497868737908</v>
          </cell>
          <cell r="BF421">
            <v>143.15405999999996</v>
          </cell>
          <cell r="BI421">
            <v>0</v>
          </cell>
          <cell r="BJ421">
            <v>225.37290000000002</v>
          </cell>
          <cell r="BK421">
            <v>166.9016717557756</v>
          </cell>
          <cell r="BM421">
            <v>189.05325000000002</v>
          </cell>
          <cell r="BO421">
            <v>194.26149651947196</v>
          </cell>
          <cell r="BQ421">
            <v>206.92400000000001</v>
          </cell>
          <cell r="BR421">
            <v>202.05520000000001</v>
          </cell>
          <cell r="BS421">
            <v>195.97629029042909</v>
          </cell>
          <cell r="BT421">
            <v>347.22449999999998</v>
          </cell>
          <cell r="BX421">
            <v>186.21072475247524</v>
          </cell>
          <cell r="BY421">
            <v>180.00777087128711</v>
          </cell>
          <cell r="BZ421">
            <v>165.7429382970297</v>
          </cell>
          <cell r="CC421">
            <v>202.92429011221125</v>
          </cell>
          <cell r="CO421">
            <v>198.03094932838283</v>
          </cell>
          <cell r="CP421">
            <v>199.73348117949666</v>
          </cell>
          <cell r="CQ421">
            <v>175.37450317949666</v>
          </cell>
          <cell r="CR421">
            <v>273.34010826383115</v>
          </cell>
          <cell r="CS421">
            <v>291.00719999999995</v>
          </cell>
          <cell r="CT421">
            <v>1.8</v>
          </cell>
        </row>
        <row r="422">
          <cell r="C422">
            <v>1.792</v>
          </cell>
          <cell r="J422">
            <v>1.0469231025211398</v>
          </cell>
          <cell r="T422">
            <v>2</v>
          </cell>
          <cell r="U422">
            <v>155.845</v>
          </cell>
          <cell r="X422">
            <v>87</v>
          </cell>
          <cell r="Y422">
            <v>181.81799999999998</v>
          </cell>
          <cell r="AB422">
            <v>93</v>
          </cell>
          <cell r="AC422">
            <v>8</v>
          </cell>
          <cell r="AH422">
            <v>136.67499999999998</v>
          </cell>
          <cell r="AM422">
            <v>287.36552205316673</v>
          </cell>
          <cell r="AN422">
            <v>1.8</v>
          </cell>
          <cell r="AO422">
            <v>129.15478725323899</v>
          </cell>
          <cell r="AQ422">
            <v>127.24090909090906</v>
          </cell>
          <cell r="AR422">
            <v>129.59357623339304</v>
          </cell>
          <cell r="AU422">
            <v>131.1826888380682</v>
          </cell>
          <cell r="AY422">
            <v>6.54367237947924</v>
          </cell>
          <cell r="AZ422">
            <v>1.2196153484467481E-2</v>
          </cell>
          <cell r="BA422">
            <v>1.9606633484467482E-2</v>
          </cell>
          <cell r="BB422">
            <v>2.6750025974025975E-2</v>
          </cell>
          <cell r="BD422">
            <v>131.13568965517243</v>
          </cell>
          <cell r="BE422">
            <v>68.742803713207536</v>
          </cell>
          <cell r="BF422">
            <v>132.39717999999996</v>
          </cell>
          <cell r="BI422">
            <v>0</v>
          </cell>
          <cell r="BJ422">
            <v>222.97850000000003</v>
          </cell>
          <cell r="BK422">
            <v>165.15501334953495</v>
          </cell>
          <cell r="BM422">
            <v>193.91244999999998</v>
          </cell>
          <cell r="BO422">
            <v>207.97335397323732</v>
          </cell>
          <cell r="BQ422">
            <v>200.83800000000002</v>
          </cell>
          <cell r="BR422">
            <v>202.84638000000001</v>
          </cell>
          <cell r="BS422">
            <v>209.77107046947194</v>
          </cell>
          <cell r="BT422">
            <v>347.22449999999998</v>
          </cell>
          <cell r="BX422">
            <v>167.19967722772279</v>
          </cell>
          <cell r="BY422">
            <v>178.32580743114309</v>
          </cell>
          <cell r="BZ422">
            <v>179.54371628127811</v>
          </cell>
          <cell r="CC422">
            <v>220.85795941434142</v>
          </cell>
          <cell r="CO422">
            <v>213.6767700862211</v>
          </cell>
          <cell r="CP422">
            <v>194.97080736121558</v>
          </cell>
          <cell r="CQ422">
            <v>169.33508536121553</v>
          </cell>
          <cell r="CR422">
            <v>273.79202364404841</v>
          </cell>
          <cell r="CS422">
            <v>297.62099999999998</v>
          </cell>
          <cell r="CT422">
            <v>1.8</v>
          </cell>
        </row>
        <row r="423">
          <cell r="C423">
            <v>1.798</v>
          </cell>
          <cell r="J423">
            <v>1.0469231025211398</v>
          </cell>
          <cell r="T423">
            <v>2</v>
          </cell>
          <cell r="U423">
            <v>148.74499999999998</v>
          </cell>
          <cell r="X423">
            <v>87</v>
          </cell>
          <cell r="Y423">
            <v>169.53299999999999</v>
          </cell>
          <cell r="AB423">
            <v>93</v>
          </cell>
          <cell r="AC423">
            <v>8</v>
          </cell>
          <cell r="AH423">
            <v>131.70500000000001</v>
          </cell>
          <cell r="AM423">
            <v>327.67474451836569</v>
          </cell>
          <cell r="AN423">
            <v>1.8</v>
          </cell>
          <cell r="AO423">
            <v>131.59081886751594</v>
          </cell>
          <cell r="AQ423">
            <v>127.96588636363634</v>
          </cell>
          <cell r="AR423">
            <v>132.88513223055682</v>
          </cell>
          <cell r="AU423">
            <v>136.06499817184093</v>
          </cell>
          <cell r="AY423">
            <v>7.2579220486567388</v>
          </cell>
          <cell r="AZ423">
            <v>1.2496225954867482E-2</v>
          </cell>
          <cell r="BA423">
            <v>1.990670595486748E-2</v>
          </cell>
          <cell r="BB423">
            <v>2.8549714285714289E-2</v>
          </cell>
          <cell r="BD423">
            <v>129.23517241379312</v>
          </cell>
          <cell r="BE423">
            <v>79.78314033070032</v>
          </cell>
          <cell r="BF423">
            <v>128.64477999999997</v>
          </cell>
          <cell r="BI423">
            <v>0</v>
          </cell>
          <cell r="BJ423">
            <v>219.23725000000002</v>
          </cell>
          <cell r="BK423">
            <v>152.8068694888689</v>
          </cell>
          <cell r="BM423">
            <v>198.6198</v>
          </cell>
          <cell r="BO423">
            <v>187.79345140974499</v>
          </cell>
          <cell r="BQ423">
            <v>209.96700000000001</v>
          </cell>
          <cell r="BR423">
            <v>203.42454999999998</v>
          </cell>
          <cell r="BS423">
            <v>189.29884809026402</v>
          </cell>
          <cell r="BT423">
            <v>347.22449999999998</v>
          </cell>
          <cell r="BX423">
            <v>162.15798138613863</v>
          </cell>
          <cell r="BY423">
            <v>164.88492133897387</v>
          </cell>
          <cell r="BZ423">
            <v>159.03060480027</v>
          </cell>
          <cell r="CC423">
            <v>198.36435971101108</v>
          </cell>
          <cell r="CO423">
            <v>192.38980311938943</v>
          </cell>
          <cell r="CP423">
            <v>193.33280926514331</v>
          </cell>
          <cell r="CQ423">
            <v>176.3282412651433</v>
          </cell>
          <cell r="CR423">
            <v>273.13885040219594</v>
          </cell>
          <cell r="CS423">
            <v>280.42511999999999</v>
          </cell>
          <cell r="CT423">
            <v>1.8</v>
          </cell>
        </row>
        <row r="424">
          <cell r="C424">
            <v>1.788</v>
          </cell>
          <cell r="J424">
            <v>1.0469231025211398</v>
          </cell>
          <cell r="T424">
            <v>2</v>
          </cell>
          <cell r="U424">
            <v>132.41499999999999</v>
          </cell>
          <cell r="X424">
            <v>87</v>
          </cell>
          <cell r="Y424">
            <v>155.142</v>
          </cell>
          <cell r="AB424">
            <v>93</v>
          </cell>
          <cell r="AC424">
            <v>8</v>
          </cell>
          <cell r="AH424">
            <v>121.76499999999999</v>
          </cell>
          <cell r="AM424">
            <v>272.23036543651426</v>
          </cell>
          <cell r="AN424">
            <v>1.8</v>
          </cell>
          <cell r="AO424">
            <v>124.00990566929431</v>
          </cell>
          <cell r="AQ424">
            <v>125.70499999999997</v>
          </cell>
          <cell r="AR424">
            <v>125.30054148096019</v>
          </cell>
          <cell r="AU424">
            <v>132.66846163392856</v>
          </cell>
          <cell r="AY424">
            <v>6.2754885757423482</v>
          </cell>
          <cell r="AZ424">
            <v>1.2083483391667482E-2</v>
          </cell>
          <cell r="BA424">
            <v>1.9493963391667483E-2</v>
          </cell>
          <cell r="BB424">
            <v>2.6074285714285717E-2</v>
          </cell>
          <cell r="BD424">
            <v>119.73258620689654</v>
          </cell>
          <cell r="BE424">
            <v>55.824594536409222</v>
          </cell>
          <cell r="BF424">
            <v>120.01425999999998</v>
          </cell>
          <cell r="BI424">
            <v>0</v>
          </cell>
          <cell r="BJ424">
            <v>212.68258000000003</v>
          </cell>
          <cell r="BK424">
            <v>140.06936043281473</v>
          </cell>
          <cell r="BM424">
            <v>169.31274999999997</v>
          </cell>
          <cell r="BO424">
            <v>176.99462428505427</v>
          </cell>
          <cell r="BQ424">
            <v>197.79499999999996</v>
          </cell>
          <cell r="BR424">
            <v>188.51385000000002</v>
          </cell>
          <cell r="BS424">
            <v>178.31801236303636</v>
          </cell>
          <cell r="BT424">
            <v>347.22449999999998</v>
          </cell>
          <cell r="BX424">
            <v>145.0479011786893</v>
          </cell>
          <cell r="BY424">
            <v>151.16963232720414</v>
          </cell>
          <cell r="BZ424">
            <v>148.02307172843001</v>
          </cell>
          <cell r="CC424">
            <v>187.95805673550217</v>
          </cell>
          <cell r="CO424">
            <v>181.74783661881193</v>
          </cell>
          <cell r="CP424">
            <v>195.58583678142418</v>
          </cell>
          <cell r="CQ424">
            <v>154.92000178142416</v>
          </cell>
          <cell r="CR424">
            <v>273.98413342106386</v>
          </cell>
          <cell r="CS424">
            <v>266.75659999999999</v>
          </cell>
          <cell r="CT424">
            <v>1.8</v>
          </cell>
        </row>
        <row r="425">
          <cell r="C425">
            <v>1.7</v>
          </cell>
          <cell r="J425">
            <v>1.0469231025211398</v>
          </cell>
          <cell r="T425">
            <v>2</v>
          </cell>
          <cell r="U425">
            <v>143.06499999999997</v>
          </cell>
          <cell r="X425">
            <v>87</v>
          </cell>
          <cell r="Y425">
            <v>156.89699999999999</v>
          </cell>
          <cell r="AB425">
            <v>93</v>
          </cell>
          <cell r="AC425">
            <v>11.166666666666666</v>
          </cell>
          <cell r="AH425">
            <v>140.935</v>
          </cell>
          <cell r="AM425">
            <v>223.63974097108277</v>
          </cell>
          <cell r="AN425">
            <v>1.8</v>
          </cell>
          <cell r="AO425">
            <v>128.00336490292821</v>
          </cell>
          <cell r="AQ425">
            <v>129.28549999999996</v>
          </cell>
          <cell r="AR425">
            <v>129.74477822738291</v>
          </cell>
          <cell r="AU425">
            <v>133.56217020535715</v>
          </cell>
          <cell r="AY425">
            <v>5.4144985757609314</v>
          </cell>
          <cell r="AZ425">
            <v>1.172176198326748E-2</v>
          </cell>
          <cell r="BA425">
            <v>1.9132241983267483E-2</v>
          </cell>
          <cell r="BB425">
            <v>2.3904857142857137E-2</v>
          </cell>
          <cell r="BD425">
            <v>123.53362068965518</v>
          </cell>
          <cell r="BE425">
            <v>102.68252087478876</v>
          </cell>
          <cell r="BF425">
            <v>121.89045999999999</v>
          </cell>
          <cell r="BI425">
            <v>0</v>
          </cell>
          <cell r="BJ425">
            <v>212.8023</v>
          </cell>
          <cell r="BK425">
            <v>143.64942292572101</v>
          </cell>
          <cell r="BM425">
            <v>172.95715000000001</v>
          </cell>
          <cell r="BO425">
            <v>168.71590281116707</v>
          </cell>
          <cell r="BQ425">
            <v>182.58</v>
          </cell>
          <cell r="BR425">
            <v>184.07106999999999</v>
          </cell>
          <cell r="BS425">
            <v>170.08645531287735</v>
          </cell>
          <cell r="BT425">
            <v>347.22449999999998</v>
          </cell>
          <cell r="BX425">
            <v>160.81364151576122</v>
          </cell>
          <cell r="BY425">
            <v>154.90544307813548</v>
          </cell>
          <cell r="BZ425">
            <v>139.80620075251517</v>
          </cell>
          <cell r="CC425">
            <v>176.51401838497662</v>
          </cell>
          <cell r="CO425">
            <v>172.06053381673385</v>
          </cell>
          <cell r="CP425">
            <v>188.76093639489613</v>
          </cell>
          <cell r="CQ425">
            <v>147.22167639489609</v>
          </cell>
          <cell r="CR425">
            <v>274.78916486760471</v>
          </cell>
          <cell r="CS425">
            <v>245.39999999999998</v>
          </cell>
          <cell r="CT425">
            <v>1.8</v>
          </cell>
        </row>
        <row r="426">
          <cell r="C426">
            <v>1.639</v>
          </cell>
          <cell r="J426">
            <v>1.0469231025211398</v>
          </cell>
          <cell r="T426">
            <v>2</v>
          </cell>
          <cell r="U426">
            <v>146.61499999999998</v>
          </cell>
          <cell r="X426">
            <v>87</v>
          </cell>
          <cell r="Y426">
            <v>158.30099999999999</v>
          </cell>
          <cell r="AB426">
            <v>93</v>
          </cell>
          <cell r="AC426">
            <v>12.772727272727273</v>
          </cell>
          <cell r="AH426">
            <v>135.255</v>
          </cell>
          <cell r="AM426">
            <v>284.22923556329994</v>
          </cell>
          <cell r="AN426">
            <v>1.8</v>
          </cell>
          <cell r="AO426">
            <v>133.85768161969034</v>
          </cell>
          <cell r="AQ426">
            <v>133.92845454545451</v>
          </cell>
          <cell r="AR426">
            <v>141.00902070271684</v>
          </cell>
          <cell r="AU426">
            <v>139.85715057954545</v>
          </cell>
          <cell r="AY426">
            <v>6.4880996978238903</v>
          </cell>
          <cell r="AZ426">
            <v>1.2172806141667481E-2</v>
          </cell>
          <cell r="BA426">
            <v>1.9583286141667482E-2</v>
          </cell>
          <cell r="BB426">
            <v>2.6609999999999998E-2</v>
          </cell>
          <cell r="BD426">
            <v>944.17696551724146</v>
          </cell>
          <cell r="BE426">
            <v>115.32086821333226</v>
          </cell>
          <cell r="BF426">
            <v>123.76665999999999</v>
          </cell>
          <cell r="BI426">
            <v>0</v>
          </cell>
          <cell r="BJ426">
            <v>232.2568</v>
          </cell>
          <cell r="BK426">
            <v>145.17648396602962</v>
          </cell>
          <cell r="BM426">
            <v>174.47564999999997</v>
          </cell>
          <cell r="BO426">
            <v>167.20149489830263</v>
          </cell>
          <cell r="BQ426">
            <v>188.66600000000003</v>
          </cell>
          <cell r="BR426">
            <v>190.56787500000002</v>
          </cell>
          <cell r="BS426">
            <v>168.46586597617329</v>
          </cell>
          <cell r="BT426">
            <v>325.17849999999999</v>
          </cell>
          <cell r="BX426">
            <v>168.00327609795772</v>
          </cell>
          <cell r="BY426">
            <v>156.47199309276161</v>
          </cell>
          <cell r="BZ426">
            <v>138.16668065850354</v>
          </cell>
          <cell r="CC426">
            <v>174.11272928116156</v>
          </cell>
          <cell r="CO426">
            <v>170.08922395501241</v>
          </cell>
          <cell r="CP426">
            <v>186.29883291796315</v>
          </cell>
          <cell r="CQ426">
            <v>153.98597891796311</v>
          </cell>
          <cell r="CR426">
            <v>251.62715434264001</v>
          </cell>
          <cell r="CS426">
            <v>244.71059999999997</v>
          </cell>
          <cell r="CT426">
            <v>1.8</v>
          </cell>
        </row>
        <row r="427">
          <cell r="C427">
            <v>1.6819999999999999</v>
          </cell>
          <cell r="J427">
            <v>1.0469231025211398</v>
          </cell>
          <cell r="T427">
            <v>2</v>
          </cell>
          <cell r="U427">
            <v>119.28</v>
          </cell>
          <cell r="X427">
            <v>87</v>
          </cell>
          <cell r="Y427">
            <v>127.062</v>
          </cell>
          <cell r="AB427">
            <v>93</v>
          </cell>
          <cell r="AC427">
            <v>13.5</v>
          </cell>
          <cell r="AH427">
            <v>115.02</v>
          </cell>
          <cell r="AM427">
            <v>280.85035373559708</v>
          </cell>
          <cell r="AN427">
            <v>1.8</v>
          </cell>
          <cell r="AO427">
            <v>127.8964083491778</v>
          </cell>
          <cell r="AQ427">
            <v>129.08644736842103</v>
          </cell>
          <cell r="AR427">
            <v>138.44541715279576</v>
          </cell>
          <cell r="AU427">
            <v>137.29169587500002</v>
          </cell>
          <cell r="AY427">
            <v>6.4282284058457275</v>
          </cell>
          <cell r="AZ427">
            <v>1.214765285526748E-2</v>
          </cell>
          <cell r="BA427">
            <v>1.9558132855267481E-2</v>
          </cell>
          <cell r="BB427">
            <v>2.6459142857142855E-2</v>
          </cell>
          <cell r="BD427">
            <v>122.81142413793103</v>
          </cell>
          <cell r="BE427">
            <v>97.709291645627474</v>
          </cell>
          <cell r="BF427">
            <v>119.32631999999998</v>
          </cell>
          <cell r="BI427">
            <v>0</v>
          </cell>
          <cell r="BJ427">
            <v>259.19380000000001</v>
          </cell>
          <cell r="BK427">
            <v>113.15653507241717</v>
          </cell>
          <cell r="BM427">
            <v>186.01625000000001</v>
          </cell>
          <cell r="BO427">
            <v>127.95914758095519</v>
          </cell>
          <cell r="BQ427">
            <v>188.66600000000003</v>
          </cell>
          <cell r="BR427">
            <v>182.8843</v>
          </cell>
          <cell r="BS427">
            <v>128.57951636374273</v>
          </cell>
          <cell r="BT427">
            <v>325.17849999999999</v>
          </cell>
          <cell r="BX427">
            <v>140.1740549317739</v>
          </cell>
          <cell r="BY427">
            <v>121.79766850545811</v>
          </cell>
          <cell r="BZ427">
            <v>98.186591898245638</v>
          </cell>
          <cell r="CC427">
            <v>132.47431197037039</v>
          </cell>
          <cell r="CO427">
            <v>129.63992145087721</v>
          </cell>
          <cell r="CP427">
            <v>209.90125653391374</v>
          </cell>
          <cell r="CQ427">
            <v>163.05206253391378</v>
          </cell>
          <cell r="CR427">
            <v>251.62715434264001</v>
          </cell>
          <cell r="CS427">
            <v>253.52899999999994</v>
          </cell>
          <cell r="CT427">
            <v>1.8</v>
          </cell>
        </row>
        <row r="428">
          <cell r="C428">
            <v>1.669</v>
          </cell>
          <cell r="J428">
            <v>1.0469231025211398</v>
          </cell>
          <cell r="T428">
            <v>2</v>
          </cell>
          <cell r="U428">
            <v>105.43499999999999</v>
          </cell>
          <cell r="X428">
            <v>87</v>
          </cell>
          <cell r="Y428">
            <v>111.61799999999999</v>
          </cell>
          <cell r="AB428">
            <v>93</v>
          </cell>
          <cell r="AC428">
            <v>13.5</v>
          </cell>
          <cell r="AH428">
            <v>105.43499999999999</v>
          </cell>
          <cell r="AM428">
            <v>285.9378746693543</v>
          </cell>
          <cell r="AN428">
            <v>1.8</v>
          </cell>
          <cell r="AO428">
            <v>106.6666065177379</v>
          </cell>
          <cell r="AQ428">
            <v>108.82056818181816</v>
          </cell>
          <cell r="AR428">
            <v>111.62196433236304</v>
          </cell>
          <cell r="AU428">
            <v>113.52887263636363</v>
          </cell>
          <cell r="AY428">
            <v>6.5183755216083021</v>
          </cell>
          <cell r="AZ428">
            <v>1.2185525701267482E-2</v>
          </cell>
          <cell r="BA428">
            <v>1.9596005701267481E-2</v>
          </cell>
          <cell r="BB428">
            <v>2.6686285714285718E-2</v>
          </cell>
          <cell r="BD428">
            <v>104.52844827586209</v>
          </cell>
          <cell r="BE428">
            <v>90.064099159177971</v>
          </cell>
          <cell r="BF428">
            <v>118.26313999999996</v>
          </cell>
          <cell r="BI428">
            <v>0</v>
          </cell>
          <cell r="BJ428">
            <v>236.62658000000002</v>
          </cell>
          <cell r="BK428">
            <v>100.84734449065657</v>
          </cell>
          <cell r="BM428">
            <v>139.702</v>
          </cell>
          <cell r="BO428">
            <v>113.26581060823233</v>
          </cell>
          <cell r="BQ428">
            <v>179.53700000000001</v>
          </cell>
          <cell r="BR428">
            <v>160.6704</v>
          </cell>
          <cell r="BS428">
            <v>113.97323203333335</v>
          </cell>
          <cell r="BT428">
            <v>325.17849999999999</v>
          </cell>
          <cell r="BX428">
            <v>122.72815444444444</v>
          </cell>
          <cell r="BY428">
            <v>108.59906261262626</v>
          </cell>
          <cell r="BZ428">
            <v>83.607002463636377</v>
          </cell>
          <cell r="CC428">
            <v>117.17995931717172</v>
          </cell>
          <cell r="CO428">
            <v>114.79146585000002</v>
          </cell>
          <cell r="CP428">
            <v>224.36022097580624</v>
          </cell>
          <cell r="CQ428">
            <v>130.92493847580624</v>
          </cell>
          <cell r="CR428">
            <v>251.48627383949534</v>
          </cell>
          <cell r="CS428">
            <v>232.58530000000002</v>
          </cell>
          <cell r="CT428">
            <v>1.8</v>
          </cell>
        </row>
        <row r="429">
          <cell r="C429">
            <v>1.6846080964685615</v>
          </cell>
          <cell r="J429">
            <v>1.0629453111790643</v>
          </cell>
          <cell r="T429">
            <v>2</v>
          </cell>
          <cell r="U429">
            <v>116.08500000000001</v>
          </cell>
          <cell r="X429">
            <v>87</v>
          </cell>
          <cell r="Y429">
            <v>127.062</v>
          </cell>
          <cell r="AB429">
            <v>93</v>
          </cell>
          <cell r="AC429">
            <v>13.5</v>
          </cell>
          <cell r="AH429">
            <v>113.24499999999999</v>
          </cell>
          <cell r="AM429">
            <v>250.34442632525705</v>
          </cell>
          <cell r="AN429">
            <v>1.8</v>
          </cell>
          <cell r="AO429">
            <v>114.47211717264577</v>
          </cell>
          <cell r="AQ429">
            <v>113.18834210526313</v>
          </cell>
          <cell r="AR429">
            <v>122.02725833981506</v>
          </cell>
          <cell r="AU429">
            <v>122.10825854605264</v>
          </cell>
          <cell r="AY429">
            <v>5.9229533507456624</v>
          </cell>
          <cell r="AZ429">
            <v>1.1448182656547677E-2</v>
          </cell>
          <cell r="BA429">
            <v>1.8858662656547676E-2</v>
          </cell>
          <cell r="BB429">
            <v>2.5097142857142853E-2</v>
          </cell>
          <cell r="BD429">
            <v>109.27974137931034</v>
          </cell>
          <cell r="BE429">
            <v>84.814497777105601</v>
          </cell>
          <cell r="BF429">
            <v>112.00913999999999</v>
          </cell>
          <cell r="BI429">
            <v>0</v>
          </cell>
          <cell r="BJ429">
            <v>219.08759999999998</v>
          </cell>
          <cell r="BK429">
            <v>115.97806155165695</v>
          </cell>
          <cell r="BM429">
            <v>140.15754999999999</v>
          </cell>
          <cell r="BO429">
            <v>135.57994798089669</v>
          </cell>
          <cell r="BQ429">
            <v>155.19300000000001</v>
          </cell>
          <cell r="BR429">
            <v>161.58330000000001</v>
          </cell>
          <cell r="BS429">
            <v>136.46361972514623</v>
          </cell>
          <cell r="BT429">
            <v>314.15550000000002</v>
          </cell>
          <cell r="BX429">
            <v>134.69050136452245</v>
          </cell>
          <cell r="BY429">
            <v>124.9746858908382</v>
          </cell>
          <cell r="BZ429">
            <v>106.11492803508774</v>
          </cell>
          <cell r="CC429">
            <v>141.5616165925926</v>
          </cell>
          <cell r="CO429">
            <v>138.02949698245615</v>
          </cell>
          <cell r="CP429">
            <v>205.13581767090616</v>
          </cell>
          <cell r="CQ429">
            <v>131.41404367090612</v>
          </cell>
          <cell r="CR429">
            <v>240.72037133730473</v>
          </cell>
          <cell r="CS429">
            <v>216.93263999999999</v>
          </cell>
          <cell r="CT429">
            <v>1.8</v>
          </cell>
        </row>
        <row r="430">
          <cell r="C430">
            <v>1.7462767857142856</v>
          </cell>
          <cell r="J430">
            <v>1.0629453111790643</v>
          </cell>
          <cell r="T430">
            <v>2</v>
          </cell>
          <cell r="U430">
            <v>108.27499999999999</v>
          </cell>
          <cell r="X430">
            <v>87</v>
          </cell>
          <cell r="Y430">
            <v>119.691</v>
          </cell>
          <cell r="AB430">
            <v>93</v>
          </cell>
          <cell r="AC430">
            <v>12.973684210526315</v>
          </cell>
          <cell r="AH430">
            <v>101.175</v>
          </cell>
          <cell r="AM430">
            <v>250.22923717203994</v>
          </cell>
          <cell r="AN430">
            <v>1.8</v>
          </cell>
          <cell r="AO430">
            <v>111.59921439167589</v>
          </cell>
          <cell r="AQ430">
            <v>116.92302631578946</v>
          </cell>
          <cell r="AR430">
            <v>127.75798467072853</v>
          </cell>
          <cell r="AU430">
            <v>127.59833862828947</v>
          </cell>
          <cell r="AY430">
            <v>5.9209122839736805</v>
          </cell>
          <cell r="AZ430">
            <v>1.1447325158147678E-2</v>
          </cell>
          <cell r="BA430">
            <v>1.8857805158147681E-2</v>
          </cell>
          <cell r="BB430">
            <v>2.5092E-2</v>
          </cell>
          <cell r="BD430">
            <v>109.05167931034484</v>
          </cell>
          <cell r="BE430">
            <v>73.100438468638202</v>
          </cell>
          <cell r="BF430">
            <v>104.12909999999997</v>
          </cell>
          <cell r="BI430">
            <v>0</v>
          </cell>
          <cell r="BJ430">
            <v>214.17908000000003</v>
          </cell>
          <cell r="BK430">
            <v>107.20246874914818</v>
          </cell>
          <cell r="BM430">
            <v>138.18350000000001</v>
          </cell>
          <cell r="BO430">
            <v>126.72840884620933</v>
          </cell>
          <cell r="BQ430">
            <v>164.322</v>
          </cell>
          <cell r="BR430">
            <v>155.95375000000001</v>
          </cell>
          <cell r="BS430">
            <v>127.34765921107395</v>
          </cell>
          <cell r="BT430">
            <v>314.15550000000002</v>
          </cell>
          <cell r="BX430">
            <v>126.90668893824156</v>
          </cell>
          <cell r="BY430">
            <v>115.45805014113174</v>
          </cell>
          <cell r="BZ430">
            <v>96.95538723011866</v>
          </cell>
          <cell r="CC430">
            <v>132.51064993805903</v>
          </cell>
          <cell r="CO430">
            <v>129.00746135667785</v>
          </cell>
          <cell r="CP430">
            <v>196.34107847599537</v>
          </cell>
          <cell r="CQ430">
            <v>123.76973627599536</v>
          </cell>
          <cell r="CR430">
            <v>240.68011976497766</v>
          </cell>
          <cell r="CS430">
            <v>205.90964</v>
          </cell>
          <cell r="CT430">
            <v>1.8</v>
          </cell>
        </row>
        <row r="431">
          <cell r="C431">
            <v>1.7959871441689623</v>
          </cell>
          <cell r="J431">
            <v>1.0629453111790643</v>
          </cell>
          <cell r="T431">
            <v>2</v>
          </cell>
          <cell r="U431">
            <v>148.74499999999998</v>
          </cell>
          <cell r="X431">
            <v>87</v>
          </cell>
          <cell r="Y431">
            <v>162.86399999999998</v>
          </cell>
          <cell r="AB431">
            <v>93</v>
          </cell>
          <cell r="AC431">
            <v>9.1086956521739122</v>
          </cell>
          <cell r="AH431">
            <v>134.9</v>
          </cell>
          <cell r="AM431">
            <v>233.25803526471424</v>
          </cell>
          <cell r="AN431">
            <v>1.8</v>
          </cell>
          <cell r="AO431">
            <v>122.50375407770508</v>
          </cell>
          <cell r="AQ431">
            <v>125.54393478260869</v>
          </cell>
          <cell r="AR431">
            <v>129.51700377489826</v>
          </cell>
          <cell r="AU431">
            <v>133.26381836413043</v>
          </cell>
          <cell r="AY431">
            <v>5.6201951129015466</v>
          </cell>
          <cell r="AZ431">
            <v>1.1320987060547677E-2</v>
          </cell>
          <cell r="BA431">
            <v>1.873146706054768E-2</v>
          </cell>
          <cell r="BB431">
            <v>2.4334285714285711E-2</v>
          </cell>
          <cell r="BD431">
            <v>136.83724137931037</v>
          </cell>
          <cell r="BE431">
            <v>105.15352954582347</v>
          </cell>
          <cell r="BF431">
            <v>119.26377999999995</v>
          </cell>
          <cell r="BI431">
            <v>0</v>
          </cell>
          <cell r="BJ431">
            <v>209.50999999999996</v>
          </cell>
          <cell r="BK431">
            <v>147.18992866230673</v>
          </cell>
          <cell r="BM431">
            <v>164.45355000000001</v>
          </cell>
          <cell r="BO431">
            <v>172.91040076786396</v>
          </cell>
          <cell r="BQ431">
            <v>146.06400000000002</v>
          </cell>
          <cell r="BR431">
            <v>170.7123</v>
          </cell>
          <cell r="BS431">
            <v>174.35913337482779</v>
          </cell>
          <cell r="BT431">
            <v>314.15550000000002</v>
          </cell>
          <cell r="BX431">
            <v>163.89711338410902</v>
          </cell>
          <cell r="BY431">
            <v>158.74058969123161</v>
          </cell>
          <cell r="BZ431">
            <v>144.09065779776483</v>
          </cell>
          <cell r="CC431">
            <v>180.9389049655542</v>
          </cell>
          <cell r="CO431">
            <v>176.37653888869221</v>
          </cell>
          <cell r="CP431">
            <v>182.36501709247466</v>
          </cell>
          <cell r="CQ431">
            <v>140.67999189247467</v>
          </cell>
          <cell r="CR431">
            <v>241.02225812975755</v>
          </cell>
          <cell r="CS431">
            <v>212.7439</v>
          </cell>
          <cell r="CT431">
            <v>1.8</v>
          </cell>
        </row>
        <row r="432">
          <cell r="C432">
            <v>1.8261718020541551</v>
          </cell>
          <cell r="J432">
            <v>1.0629453111790643</v>
          </cell>
          <cell r="T432">
            <v>2</v>
          </cell>
          <cell r="U432">
            <v>177.14499999999998</v>
          </cell>
          <cell r="X432">
            <v>87</v>
          </cell>
          <cell r="Y432">
            <v>195.50700000000001</v>
          </cell>
          <cell r="AB432">
            <v>93</v>
          </cell>
          <cell r="AC432">
            <v>8</v>
          </cell>
          <cell r="AH432">
            <v>145.54999999999998</v>
          </cell>
          <cell r="AM432">
            <v>266.14453850820848</v>
          </cell>
          <cell r="AN432">
            <v>1.8</v>
          </cell>
          <cell r="AO432">
            <v>139.55303331047674</v>
          </cell>
          <cell r="AQ432">
            <v>146.54897727272726</v>
          </cell>
          <cell r="AR432">
            <v>157.24517651888343</v>
          </cell>
          <cell r="AU432">
            <v>159.84726923863636</v>
          </cell>
          <cell r="AY432">
            <v>6.2029196763026375</v>
          </cell>
          <cell r="AZ432">
            <v>1.1565802853747677E-2</v>
          </cell>
          <cell r="BA432">
            <v>1.8976282853747677E-2</v>
          </cell>
          <cell r="BB432">
            <v>2.5802571428571428E-2</v>
          </cell>
          <cell r="BD432">
            <v>152.99163793103449</v>
          </cell>
          <cell r="BE432">
            <v>117.89953419141908</v>
          </cell>
          <cell r="BF432">
            <v>134.27337999999997</v>
          </cell>
          <cell r="BI432">
            <v>0</v>
          </cell>
          <cell r="BJ432">
            <v>256.79939999999993</v>
          </cell>
          <cell r="BK432">
            <v>175.26075527392743</v>
          </cell>
          <cell r="BM432">
            <v>211.64852999999999</v>
          </cell>
          <cell r="BO432">
            <v>207.92760160924095</v>
          </cell>
          <cell r="BQ432">
            <v>206.92400000000001</v>
          </cell>
          <cell r="BR432">
            <v>218.03095000000002</v>
          </cell>
          <cell r="BS432">
            <v>209.60860891749178</v>
          </cell>
          <cell r="BT432">
            <v>347.22449999999998</v>
          </cell>
          <cell r="BX432">
            <v>194.02911683168318</v>
          </cell>
          <cell r="BY432">
            <v>189.01877675247525</v>
          </cell>
          <cell r="BZ432">
            <v>179.35931180198023</v>
          </cell>
          <cell r="CC432">
            <v>218.00975503630366</v>
          </cell>
          <cell r="CO432">
            <v>212.26596500330035</v>
          </cell>
          <cell r="CP432">
            <v>181.0286472395006</v>
          </cell>
          <cell r="CQ432">
            <v>187.91618523950061</v>
          </cell>
          <cell r="CR432">
            <v>273.6431981869577</v>
          </cell>
          <cell r="CS432">
            <v>285.05477999999999</v>
          </cell>
          <cell r="CT432">
            <v>1.8</v>
          </cell>
        </row>
        <row r="433">
          <cell r="C433">
            <v>1.8399153339604892</v>
          </cell>
          <cell r="J433">
            <v>1.0629453111790643</v>
          </cell>
          <cell r="T433">
            <v>2</v>
          </cell>
          <cell r="U433">
            <v>170.755</v>
          </cell>
          <cell r="X433">
            <v>87</v>
          </cell>
          <cell r="Y433">
            <v>188.136</v>
          </cell>
          <cell r="AB433">
            <v>93</v>
          </cell>
          <cell r="AC433">
            <v>8</v>
          </cell>
          <cell r="AH433">
            <v>151.58500000000001</v>
          </cell>
          <cell r="AM433">
            <v>326.10049275773139</v>
          </cell>
          <cell r="AN433">
            <v>1.8</v>
          </cell>
          <cell r="AO433">
            <v>142.57890035728462</v>
          </cell>
          <cell r="AQ433">
            <v>147.51659999999998</v>
          </cell>
          <cell r="AR433">
            <v>162.39241071428572</v>
          </cell>
          <cell r="AU433">
            <v>161.79102410625001</v>
          </cell>
          <cell r="AY433">
            <v>7.2652949311196888</v>
          </cell>
          <cell r="AZ433">
            <v>1.2012130770947677E-2</v>
          </cell>
          <cell r="BA433">
            <v>1.9422610770947677E-2</v>
          </cell>
          <cell r="BB433">
            <v>2.8479428571428572E-2</v>
          </cell>
          <cell r="BD433">
            <v>162.68427586206897</v>
          </cell>
          <cell r="BE433">
            <v>114.62411503641744</v>
          </cell>
          <cell r="BF433">
            <v>155.91221999999993</v>
          </cell>
          <cell r="BI433">
            <v>0</v>
          </cell>
          <cell r="BJ433">
            <v>244.82740000000001</v>
          </cell>
          <cell r="BK433">
            <v>167.92043759075909</v>
          </cell>
          <cell r="BM433">
            <v>209.553</v>
          </cell>
          <cell r="BO433">
            <v>198.68463944884488</v>
          </cell>
          <cell r="BQ433">
            <v>228.22500000000002</v>
          </cell>
          <cell r="BR433">
            <v>224.57339999999999</v>
          </cell>
          <cell r="BS433">
            <v>200.14411063531352</v>
          </cell>
          <cell r="BT433">
            <v>347.22449999999998</v>
          </cell>
          <cell r="BX433">
            <v>189.29396039603964</v>
          </cell>
          <cell r="BY433">
            <v>181.03936940594059</v>
          </cell>
          <cell r="BZ433">
            <v>169.85958252475245</v>
          </cell>
          <cell r="CC433">
            <v>208.10356462046204</v>
          </cell>
          <cell r="CO433">
            <v>202.65881212458746</v>
          </cell>
          <cell r="CP433">
            <v>237.2550881905583</v>
          </cell>
          <cell r="CQ433">
            <v>186.64056759055833</v>
          </cell>
          <cell r="CR433">
            <v>272.67716045110865</v>
          </cell>
          <cell r="CS433">
            <v>346.12219999999996</v>
          </cell>
          <cell r="CT433">
            <v>1.8</v>
          </cell>
        </row>
        <row r="434">
          <cell r="C434">
            <v>1.8842292870905586</v>
          </cell>
          <cell r="J434">
            <v>1.0629453111790643</v>
          </cell>
          <cell r="T434">
            <v>2</v>
          </cell>
          <cell r="U434">
            <v>172.17499999999998</v>
          </cell>
          <cell r="X434">
            <v>87</v>
          </cell>
          <cell r="Y434">
            <v>184.626</v>
          </cell>
          <cell r="AB434">
            <v>93</v>
          </cell>
          <cell r="AC434">
            <v>8</v>
          </cell>
          <cell r="AH434">
            <v>158.32999999999998</v>
          </cell>
          <cell r="AM434">
            <v>314.0056316699314</v>
          </cell>
          <cell r="AN434">
            <v>1.8</v>
          </cell>
          <cell r="AO434">
            <v>151.63169006459995</v>
          </cell>
          <cell r="AQ434">
            <v>161.47759090909091</v>
          </cell>
          <cell r="AR434">
            <v>164.82976237124942</v>
          </cell>
          <cell r="AU434">
            <v>166.54877125568183</v>
          </cell>
          <cell r="AY434">
            <v>7.0509829200614957</v>
          </cell>
          <cell r="AZ434">
            <v>1.1922093438947677E-2</v>
          </cell>
          <cell r="BA434">
            <v>1.9332573438947676E-2</v>
          </cell>
          <cell r="BB434">
            <v>2.7939428571428573E-2</v>
          </cell>
          <cell r="BD434">
            <v>164.39474137931037</v>
          </cell>
          <cell r="BE434">
            <v>133.70715676779744</v>
          </cell>
          <cell r="BF434">
            <v>147.90709999999999</v>
          </cell>
          <cell r="BI434">
            <v>0</v>
          </cell>
          <cell r="BJ434">
            <v>233.75329999999991</v>
          </cell>
          <cell r="BK434">
            <v>163.86437212301234</v>
          </cell>
          <cell r="BM434">
            <v>195.43094999999997</v>
          </cell>
          <cell r="BO434">
            <v>187.6950728017402</v>
          </cell>
          <cell r="BQ434">
            <v>216.053</v>
          </cell>
          <cell r="BR434">
            <v>215.14010000000002</v>
          </cell>
          <cell r="BS434">
            <v>189.05094954290431</v>
          </cell>
          <cell r="BT434">
            <v>347.22449999999998</v>
          </cell>
          <cell r="BX434">
            <v>191.97607524752476</v>
          </cell>
          <cell r="BY434">
            <v>176.57617931053105</v>
          </cell>
          <cell r="BZ434">
            <v>158.75462233933393</v>
          </cell>
          <cell r="CC434">
            <v>195.17258794839486</v>
          </cell>
          <cell r="CO434">
            <v>190.77493558828385</v>
          </cell>
          <cell r="CP434">
            <v>217.21459272492717</v>
          </cell>
          <cell r="CQ434">
            <v>178.82828672492712</v>
          </cell>
          <cell r="CR434">
            <v>272.87841831274386</v>
          </cell>
          <cell r="CS434">
            <v>330.69</v>
          </cell>
          <cell r="CT434">
            <v>1.8</v>
          </cell>
        </row>
        <row r="435">
          <cell r="C435">
            <v>1.8878667953667954</v>
          </cell>
          <cell r="J435">
            <v>1.0629453111790643</v>
          </cell>
          <cell r="T435">
            <v>2</v>
          </cell>
          <cell r="U435">
            <v>200.22</v>
          </cell>
          <cell r="X435">
            <v>87</v>
          </cell>
          <cell r="Y435">
            <v>213.75899999999999</v>
          </cell>
          <cell r="AB435">
            <v>93</v>
          </cell>
          <cell r="AC435">
            <v>8</v>
          </cell>
          <cell r="AH435">
            <v>187.08500000000001</v>
          </cell>
          <cell r="AM435">
            <v>320.80179170974276</v>
          </cell>
          <cell r="AN435">
            <v>1.8</v>
          </cell>
          <cell r="AO435">
            <v>179.70566551352576</v>
          </cell>
          <cell r="AQ435">
            <v>194.05999999999997</v>
          </cell>
          <cell r="AR435">
            <v>201.70101136719055</v>
          </cell>
          <cell r="AU435">
            <v>198.40145351785716</v>
          </cell>
          <cell r="AY435">
            <v>7.1714058596084813</v>
          </cell>
          <cell r="AZ435">
            <v>1.1972685844547677E-2</v>
          </cell>
          <cell r="BA435">
            <v>1.9383165844547676E-2</v>
          </cell>
          <cell r="BB435">
            <v>2.8242857142857142E-2</v>
          </cell>
          <cell r="BD435">
            <v>193.85275862068968</v>
          </cell>
          <cell r="BE435">
            <v>158.69793422791798</v>
          </cell>
          <cell r="BF435">
            <v>158.97667999999996</v>
          </cell>
          <cell r="BI435">
            <v>0</v>
          </cell>
          <cell r="BJ435">
            <v>243.92950000000002</v>
          </cell>
          <cell r="BK435">
            <v>188.92810844413015</v>
          </cell>
          <cell r="BM435">
            <v>225.34540000000001</v>
          </cell>
          <cell r="BO435">
            <v>215.05937882932574</v>
          </cell>
          <cell r="BQ435">
            <v>234.31100000000006</v>
          </cell>
          <cell r="BR435">
            <v>276.30439999999999</v>
          </cell>
          <cell r="BS435">
            <v>216.47432494224418</v>
          </cell>
          <cell r="BT435">
            <v>402.33949999999999</v>
          </cell>
          <cell r="BX435">
            <v>225.45620273455921</v>
          </cell>
          <cell r="BY435">
            <v>203.5140182791136</v>
          </cell>
          <cell r="BZ435">
            <v>186.16993028995751</v>
          </cell>
          <cell r="CC435">
            <v>223.22292650636487</v>
          </cell>
          <cell r="CO435">
            <v>218.33257018564353</v>
          </cell>
          <cell r="CP435">
            <v>208.13900522466275</v>
          </cell>
          <cell r="CQ435">
            <v>216.05299522466277</v>
          </cell>
          <cell r="CR435">
            <v>328.07346133641886</v>
          </cell>
          <cell r="CS435">
            <v>427.69239999999996</v>
          </cell>
          <cell r="CT435">
            <v>1.8</v>
          </cell>
        </row>
        <row r="436">
          <cell r="C436">
            <v>1.843383600377003</v>
          </cell>
          <cell r="J436">
            <v>1.0629453111790643</v>
          </cell>
          <cell r="T436">
            <v>2</v>
          </cell>
          <cell r="U436">
            <v>214.42</v>
          </cell>
          <cell r="X436">
            <v>87</v>
          </cell>
          <cell r="Y436">
            <v>228.852</v>
          </cell>
          <cell r="AB436">
            <v>93</v>
          </cell>
          <cell r="AC436">
            <v>8</v>
          </cell>
          <cell r="AH436">
            <v>201.99499999999998</v>
          </cell>
          <cell r="AM436">
            <v>369.25802882975415</v>
          </cell>
          <cell r="AN436">
            <v>1.8</v>
          </cell>
          <cell r="AO436">
            <v>200.07037424663466</v>
          </cell>
          <cell r="AQ436">
            <v>211.08674999999997</v>
          </cell>
          <cell r="AR436">
            <v>215.91644741752501</v>
          </cell>
          <cell r="AU436">
            <v>215.49577714772732</v>
          </cell>
          <cell r="AY436">
            <v>8.0300146150225817</v>
          </cell>
          <cell r="AZ436">
            <v>1.2333406838147678E-2</v>
          </cell>
          <cell r="BA436">
            <v>1.9743886838147678E-2</v>
          </cell>
          <cell r="BB436">
            <v>3.0406285714285712E-2</v>
          </cell>
          <cell r="BD436">
            <v>214.75844827586207</v>
          </cell>
          <cell r="BE436">
            <v>170.19479497904959</v>
          </cell>
          <cell r="BF436">
            <v>172.73547999999991</v>
          </cell>
          <cell r="BI436">
            <v>0</v>
          </cell>
          <cell r="BJ436">
            <v>268.26258999999993</v>
          </cell>
          <cell r="BK436">
            <v>202.26158438883891</v>
          </cell>
          <cell r="BM436">
            <v>243.71924999999999</v>
          </cell>
          <cell r="BO436">
            <v>230.1535521576958</v>
          </cell>
          <cell r="BQ436">
            <v>286.04200000000003</v>
          </cell>
          <cell r="BR436">
            <v>291.21510000000001</v>
          </cell>
          <cell r="BS436">
            <v>231.66880226732675</v>
          </cell>
          <cell r="BT436">
            <v>402.33949999999999</v>
          </cell>
          <cell r="BX436">
            <v>241.43945346534656</v>
          </cell>
          <cell r="BY436">
            <v>217.87618634743473</v>
          </cell>
          <cell r="BZ436">
            <v>201.37270875067512</v>
          </cell>
          <cell r="CC436">
            <v>238.87099394419448</v>
          </cell>
          <cell r="CO436">
            <v>233.64804756930695</v>
          </cell>
          <cell r="CP436">
            <v>220.8356465504616</v>
          </cell>
          <cell r="CQ436">
            <v>231.37600715046159</v>
          </cell>
          <cell r="CR436">
            <v>327.36905882069561</v>
          </cell>
          <cell r="CS436">
            <v>425.48779999999999</v>
          </cell>
          <cell r="CT436">
            <v>1.8</v>
          </cell>
        </row>
        <row r="437">
          <cell r="C437">
            <v>1.8609229305423407</v>
          </cell>
          <cell r="J437">
            <v>1.0629453111790643</v>
          </cell>
          <cell r="T437">
            <v>2</v>
          </cell>
          <cell r="U437">
            <v>228.97499999999999</v>
          </cell>
          <cell r="X437">
            <v>87</v>
          </cell>
          <cell r="Y437">
            <v>244.64699999999999</v>
          </cell>
          <cell r="AB437">
            <v>93</v>
          </cell>
          <cell r="AC437">
            <v>11.166666666666666</v>
          </cell>
          <cell r="AH437">
            <v>214.77499999999998</v>
          </cell>
          <cell r="AM437">
            <v>406.0801614748342</v>
          </cell>
          <cell r="AN437">
            <v>1.8</v>
          </cell>
          <cell r="AO437">
            <v>212.21669854559886</v>
          </cell>
          <cell r="AQ437">
            <v>224.89090909090908</v>
          </cell>
          <cell r="AR437">
            <v>223.02538975033585</v>
          </cell>
          <cell r="AU437">
            <v>225.8168765880682</v>
          </cell>
          <cell r="AY437">
            <v>8.6824756264664202</v>
          </cell>
          <cell r="AZ437">
            <v>1.2607520493347676E-2</v>
          </cell>
          <cell r="BA437">
            <v>2.0018000493347676E-2</v>
          </cell>
          <cell r="BB437">
            <v>3.2050285714285712E-2</v>
          </cell>
          <cell r="BD437">
            <v>225.59139655172419</v>
          </cell>
          <cell r="BE437">
            <v>185.96647127634404</v>
          </cell>
          <cell r="BF437">
            <v>192.93589999999998</v>
          </cell>
          <cell r="BI437">
            <v>0</v>
          </cell>
          <cell r="BJ437">
            <v>298.04294000000004</v>
          </cell>
          <cell r="BK437">
            <v>221.00890217133488</v>
          </cell>
          <cell r="BM437">
            <v>258.14499999999998</v>
          </cell>
          <cell r="BO437">
            <v>251.5599584330933</v>
          </cell>
          <cell r="BQ437">
            <v>295.17100000000005</v>
          </cell>
          <cell r="BR437">
            <v>309.7774</v>
          </cell>
          <cell r="BS437">
            <v>253.38305298938334</v>
          </cell>
          <cell r="BT437">
            <v>402.33949999999999</v>
          </cell>
          <cell r="BX437">
            <v>260.5602292466923</v>
          </cell>
          <cell r="BY437">
            <v>238.13505314922108</v>
          </cell>
          <cell r="BZ437">
            <v>223.12991158578748</v>
          </cell>
          <cell r="CC437">
            <v>261.21250266453268</v>
          </cell>
          <cell r="CO437">
            <v>255.51813321524224</v>
          </cell>
          <cell r="CP437">
            <v>248.67074919027226</v>
          </cell>
          <cell r="CQ437">
            <v>246.36819019027229</v>
          </cell>
          <cell r="CR437">
            <v>326.80553680811698</v>
          </cell>
          <cell r="CS437">
            <v>464.06830000000002</v>
          </cell>
          <cell r="CT437">
            <v>1.8</v>
          </cell>
        </row>
        <row r="438">
          <cell r="C438">
            <v>1.8261718020541551</v>
          </cell>
          <cell r="J438">
            <v>1.0629453111790643</v>
          </cell>
          <cell r="T438">
            <v>2</v>
          </cell>
          <cell r="U438">
            <v>209.45</v>
          </cell>
          <cell r="X438">
            <v>87</v>
          </cell>
          <cell r="Y438">
            <v>219.375</v>
          </cell>
          <cell r="AB438">
            <v>93</v>
          </cell>
          <cell r="AC438">
            <v>12.547619047619047</v>
          </cell>
          <cell r="AH438">
            <v>200.57499999999999</v>
          </cell>
          <cell r="AM438">
            <v>359.45735171019572</v>
          </cell>
          <cell r="AN438">
            <v>1.8</v>
          </cell>
          <cell r="AO438">
            <v>214.44167186525263</v>
          </cell>
          <cell r="AQ438">
            <v>236.48349999999996</v>
          </cell>
          <cell r="AR438">
            <v>232.37971230158732</v>
          </cell>
          <cell r="AU438">
            <v>236.83852955357142</v>
          </cell>
          <cell r="AY438">
            <v>7.8563538505063786</v>
          </cell>
          <cell r="AZ438">
            <v>1.2260448015947677E-2</v>
          </cell>
          <cell r="BA438">
            <v>1.9670928015947678E-2</v>
          </cell>
          <cell r="BB438">
            <v>2.9968714285714286E-2</v>
          </cell>
          <cell r="BD438">
            <v>216.20284137931037</v>
          </cell>
          <cell r="BE438">
            <v>184.87063841522234</v>
          </cell>
          <cell r="BF438">
            <v>195.12479999999996</v>
          </cell>
          <cell r="BI438">
            <v>0</v>
          </cell>
          <cell r="BJ438">
            <v>306.60292000000004</v>
          </cell>
          <cell r="BK438">
            <v>195.20372233981007</v>
          </cell>
          <cell r="BM438">
            <v>240.68224999999998</v>
          </cell>
          <cell r="BO438">
            <v>216.18081635742664</v>
          </cell>
          <cell r="BQ438">
            <v>316.47199999999998</v>
          </cell>
          <cell r="BR438">
            <v>315.40695000000005</v>
          </cell>
          <cell r="BS438">
            <v>217.34523964421422</v>
          </cell>
          <cell r="BT438">
            <v>462.96600000000001</v>
          </cell>
          <cell r="BX438">
            <v>244.40093212435235</v>
          </cell>
          <cell r="BY438">
            <v>210.09871788341971</v>
          </cell>
          <cell r="BZ438">
            <v>186.99288797409332</v>
          </cell>
          <cell r="CC438">
            <v>222.80028340587228</v>
          </cell>
          <cell r="CO438">
            <v>218.6054518903282</v>
          </cell>
          <cell r="CP438">
            <v>279.89670505013657</v>
          </cell>
          <cell r="CQ438">
            <v>242.01260005013657</v>
          </cell>
          <cell r="CR438">
            <v>388.1972958677157</v>
          </cell>
          <cell r="CS438">
            <v>469.57979999999998</v>
          </cell>
          <cell r="CT438">
            <v>1.8</v>
          </cell>
        </row>
        <row r="439">
          <cell r="C439">
            <v>1.8933494675701841</v>
          </cell>
          <cell r="J439">
            <v>1.0629453111790643</v>
          </cell>
          <cell r="T439">
            <v>2</v>
          </cell>
          <cell r="U439">
            <v>233.23499999999999</v>
          </cell>
          <cell r="X439">
            <v>87</v>
          </cell>
          <cell r="Y439">
            <v>236.57400000000001</v>
          </cell>
          <cell r="AB439">
            <v>93</v>
          </cell>
          <cell r="AC439">
            <v>13.5</v>
          </cell>
          <cell r="AH439">
            <v>224.71499999999997</v>
          </cell>
          <cell r="AM439">
            <v>421.04515229696131</v>
          </cell>
          <cell r="AN439">
            <v>1.8</v>
          </cell>
          <cell r="AO439">
            <v>227.38437872171497</v>
          </cell>
          <cell r="AQ439">
            <v>226.25504999999998</v>
          </cell>
          <cell r="AR439">
            <v>241.90586643062397</v>
          </cell>
          <cell r="AU439">
            <v>238.58954038125003</v>
          </cell>
          <cell r="AY439">
            <v>8.9476442179265199</v>
          </cell>
          <cell r="AZ439">
            <v>1.2718923827147677E-2</v>
          </cell>
          <cell r="BA439">
            <v>2.0129403827147677E-2</v>
          </cell>
          <cell r="BB439">
            <v>3.2718428571428565E-2</v>
          </cell>
          <cell r="BD439">
            <v>240.64349310344832</v>
          </cell>
          <cell r="BE439">
            <v>235.66416608684548</v>
          </cell>
          <cell r="BF439">
            <v>205.19373999999996</v>
          </cell>
          <cell r="BI439">
            <v>0</v>
          </cell>
          <cell r="BJ439">
            <v>301.93383999999992</v>
          </cell>
          <cell r="BK439">
            <v>211.91293143564818</v>
          </cell>
          <cell r="BM439">
            <v>225.31502999999998</v>
          </cell>
          <cell r="BO439">
            <v>224.89528651120372</v>
          </cell>
          <cell r="BQ439">
            <v>279.95600000000002</v>
          </cell>
          <cell r="BR439">
            <v>267.96658000000002</v>
          </cell>
          <cell r="BS439">
            <v>226.3165149277778</v>
          </cell>
          <cell r="BT439">
            <v>462.96600000000001</v>
          </cell>
          <cell r="BX439">
            <v>271.74543759259262</v>
          </cell>
          <cell r="BY439">
            <v>228.04078891759264</v>
          </cell>
          <cell r="BZ439">
            <v>196.00640561666668</v>
          </cell>
          <cell r="CC439">
            <v>229.54058412592596</v>
          </cell>
          <cell r="CO439">
            <v>226.47228824166672</v>
          </cell>
          <cell r="CP439">
            <v>271.52775459576367</v>
          </cell>
          <cell r="CQ439">
            <v>221.6523695957637</v>
          </cell>
          <cell r="CR439">
            <v>387.20059026723652</v>
          </cell>
          <cell r="CS439">
            <v>409.39422000000002</v>
          </cell>
          <cell r="CT439">
            <v>1.8</v>
          </cell>
        </row>
        <row r="440">
          <cell r="C440">
            <v>1.9364653465346533</v>
          </cell>
          <cell r="J440">
            <v>1.0629453111790643</v>
          </cell>
          <cell r="T440">
            <v>2</v>
          </cell>
          <cell r="U440">
            <v>231.46</v>
          </cell>
          <cell r="X440">
            <v>87</v>
          </cell>
          <cell r="Y440">
            <v>239.03099999999998</v>
          </cell>
          <cell r="AB440">
            <v>93</v>
          </cell>
          <cell r="AC440">
            <v>13.5</v>
          </cell>
          <cell r="AH440">
            <v>222.58500000000001</v>
          </cell>
          <cell r="AM440">
            <v>308.29416948958135</v>
          </cell>
          <cell r="AN440">
            <v>1.8</v>
          </cell>
          <cell r="AO440">
            <v>231.49067090115122</v>
          </cell>
          <cell r="AQ440">
            <v>223.07599999999994</v>
          </cell>
          <cell r="AR440">
            <v>249.3082140902338</v>
          </cell>
          <cell r="AU440">
            <v>241.58982905357141</v>
          </cell>
          <cell r="AY440">
            <v>6.9497800259506812</v>
          </cell>
          <cell r="AZ440">
            <v>1.1879575809947678E-2</v>
          </cell>
          <cell r="BA440">
            <v>1.9290055809947679E-2</v>
          </cell>
          <cell r="BB440">
            <v>2.7684428571428568E-2</v>
          </cell>
          <cell r="BD440">
            <v>239.08506896551725</v>
          </cell>
          <cell r="BE440">
            <v>218.01068175770857</v>
          </cell>
          <cell r="BF440">
            <v>206.75724000000002</v>
          </cell>
          <cell r="BI440">
            <v>0</v>
          </cell>
          <cell r="BJ440">
            <v>341.65095000000002</v>
          </cell>
          <cell r="BK440">
            <v>213.81479072645502</v>
          </cell>
          <cell r="BM440">
            <v>242.3526</v>
          </cell>
          <cell r="BO440">
            <v>232.45187041089937</v>
          </cell>
          <cell r="BQ440">
            <v>261.69799999999998</v>
          </cell>
          <cell r="BR440">
            <v>284.94652000000002</v>
          </cell>
          <cell r="BS440">
            <v>233.80517611746029</v>
          </cell>
          <cell r="BT440">
            <v>462.96600000000001</v>
          </cell>
          <cell r="BX440">
            <v>270.39403153439156</v>
          </cell>
          <cell r="BY440">
            <v>230.11433779153435</v>
          </cell>
          <cell r="BZ440">
            <v>203.47697859047611</v>
          </cell>
          <cell r="CC440">
            <v>238.58138802962955</v>
          </cell>
          <cell r="CO440">
            <v>234.64633854285708</v>
          </cell>
          <cell r="CP440">
            <v>281.97576264393456</v>
          </cell>
          <cell r="CQ440">
            <v>227.36507644393456</v>
          </cell>
          <cell r="CR440">
            <v>389.00999428041411</v>
          </cell>
          <cell r="CS440">
            <v>405.64639999999986</v>
          </cell>
          <cell r="CT440">
            <v>1.8</v>
          </cell>
        </row>
        <row r="441">
          <cell r="C441">
            <v>1.9307305034550841</v>
          </cell>
          <cell r="J441">
            <v>1.0871303496216982</v>
          </cell>
          <cell r="T441">
            <v>2</v>
          </cell>
          <cell r="U441">
            <v>246.72499999999999</v>
          </cell>
          <cell r="X441">
            <v>87</v>
          </cell>
          <cell r="Y441">
            <v>256.93200000000002</v>
          </cell>
          <cell r="AB441">
            <v>93</v>
          </cell>
          <cell r="AC441">
            <v>13.5</v>
          </cell>
          <cell r="AH441">
            <v>240.33500000000001</v>
          </cell>
          <cell r="AM441">
            <v>337.29303881199701</v>
          </cell>
          <cell r="AN441">
            <v>1.8</v>
          </cell>
          <cell r="AO441">
            <v>259.13583084348426</v>
          </cell>
          <cell r="AQ441">
            <v>289.23244736842099</v>
          </cell>
          <cell r="AR441">
            <v>292.86244301486477</v>
          </cell>
          <cell r="AU441">
            <v>294.26660111842108</v>
          </cell>
          <cell r="AY441">
            <v>7.7175936325630161</v>
          </cell>
          <cell r="AZ441">
            <v>1.2092215579824938E-2</v>
          </cell>
          <cell r="BA441">
            <v>1.9502695579824939E-2</v>
          </cell>
          <cell r="BB441">
            <v>2.8979142857142856E-2</v>
          </cell>
          <cell r="BD441">
            <v>255.42951724137933</v>
          </cell>
          <cell r="BE441">
            <v>221.74417023822002</v>
          </cell>
          <cell r="BF441">
            <v>230.4599</v>
          </cell>
          <cell r="BI441">
            <v>0</v>
          </cell>
          <cell r="BJ441">
            <v>376.01059000000004</v>
          </cell>
          <cell r="BK441">
            <v>226.27765735389866</v>
          </cell>
          <cell r="BM441">
            <v>260.80237499999998</v>
          </cell>
          <cell r="BO441">
            <v>248.36467497799222</v>
          </cell>
          <cell r="BQ441">
            <v>301.25700000000001</v>
          </cell>
          <cell r="BR441">
            <v>301.43958000000003</v>
          </cell>
          <cell r="BS441">
            <v>249.4145443415205</v>
          </cell>
          <cell r="BT441">
            <v>462.96600000000001</v>
          </cell>
          <cell r="BX441">
            <v>291.16014085769984</v>
          </cell>
          <cell r="BY441">
            <v>243.40683403138402</v>
          </cell>
          <cell r="BZ441">
            <v>219.01805416491229</v>
          </cell>
          <cell r="CC441">
            <v>255.24438082962965</v>
          </cell>
          <cell r="CO441">
            <v>250.6725097175439</v>
          </cell>
          <cell r="CP441">
            <v>323.83477933430714</v>
          </cell>
          <cell r="CQ441">
            <v>243.17384093430712</v>
          </cell>
          <cell r="CR441">
            <v>388.1047059547177</v>
          </cell>
          <cell r="CS441">
            <v>396.16661999999997</v>
          </cell>
          <cell r="CT441">
            <v>1.8</v>
          </cell>
        </row>
        <row r="442">
          <cell r="C442">
            <v>2.0018730808597747</v>
          </cell>
          <cell r="J442">
            <v>1.0871303496216982</v>
          </cell>
          <cell r="T442">
            <v>2</v>
          </cell>
          <cell r="U442">
            <v>289.67999999999995</v>
          </cell>
          <cell r="X442">
            <v>87</v>
          </cell>
          <cell r="Y442">
            <v>289.57499999999999</v>
          </cell>
          <cell r="AB442">
            <v>93</v>
          </cell>
          <cell r="AC442">
            <v>12.9</v>
          </cell>
          <cell r="AH442">
            <v>283.64499999999998</v>
          </cell>
          <cell r="AM442">
            <v>371.93617664205277</v>
          </cell>
          <cell r="AN442">
            <v>1.8</v>
          </cell>
          <cell r="AO442">
            <v>299.16385470424768</v>
          </cell>
          <cell r="AQ442">
            <v>308.81812499999995</v>
          </cell>
          <cell r="AR442">
            <v>322.01323378489326</v>
          </cell>
          <cell r="AU442">
            <v>320.03292172500005</v>
          </cell>
          <cell r="AY442">
            <v>8.3314444642368475</v>
          </cell>
          <cell r="AZ442">
            <v>1.2350108223624938E-2</v>
          </cell>
          <cell r="BA442">
            <v>1.9760588223624941E-2</v>
          </cell>
          <cell r="BB442">
            <v>3.0525857142857139E-2</v>
          </cell>
          <cell r="BD442">
            <v>295.34037931034487</v>
          </cell>
          <cell r="BE442">
            <v>304.21983759452502</v>
          </cell>
          <cell r="BF442">
            <v>265.66991999999993</v>
          </cell>
          <cell r="BI442">
            <v>0</v>
          </cell>
          <cell r="BJ442">
            <v>418.72070000000002</v>
          </cell>
          <cell r="BK442">
            <v>254.48463283442985</v>
          </cell>
          <cell r="BM442">
            <v>299.05338999999998</v>
          </cell>
          <cell r="BO442">
            <v>263.92266938706143</v>
          </cell>
          <cell r="BQ442">
            <v>310.38600000000002</v>
          </cell>
          <cell r="BR442">
            <v>318.38909000000001</v>
          </cell>
          <cell r="BS442">
            <v>265.2343864144737</v>
          </cell>
          <cell r="BT442">
            <v>462.96600000000001</v>
          </cell>
          <cell r="BX442">
            <v>339.77423640350878</v>
          </cell>
          <cell r="BY442">
            <v>273.63870893640353</v>
          </cell>
          <cell r="BZ442">
            <v>234.87628894736844</v>
          </cell>
          <cell r="CC442">
            <v>267.58836956140357</v>
          </cell>
          <cell r="CO442">
            <v>264.76728932565794</v>
          </cell>
          <cell r="CP442">
            <v>351.75842720372225</v>
          </cell>
          <cell r="CQ442">
            <v>272.24299120372228</v>
          </cell>
          <cell r="CR442">
            <v>387.60156130062967</v>
          </cell>
          <cell r="CS442">
            <v>406.30777999999998</v>
          </cell>
          <cell r="CT442">
            <v>1.8</v>
          </cell>
        </row>
        <row r="443">
          <cell r="C443">
            <v>2.0267668393782383</v>
          </cell>
          <cell r="J443">
            <v>1.0871303496216982</v>
          </cell>
          <cell r="T443">
            <v>3</v>
          </cell>
          <cell r="U443">
            <v>329.74255681818181</v>
          </cell>
          <cell r="X443">
            <v>87</v>
          </cell>
          <cell r="Y443">
            <v>338.33347826086958</v>
          </cell>
          <cell r="AB443">
            <v>93</v>
          </cell>
          <cell r="AC443">
            <v>8.5</v>
          </cell>
          <cell r="AH443">
            <v>277.25499999999994</v>
          </cell>
          <cell r="AM443">
            <v>374.92149552959705</v>
          </cell>
          <cell r="AN443">
            <v>1.8</v>
          </cell>
          <cell r="AO443">
            <v>294.45777309836541</v>
          </cell>
          <cell r="AQ443">
            <v>272.48595652173913</v>
          </cell>
          <cell r="AR443">
            <v>299.34130256300421</v>
          </cell>
          <cell r="AU443">
            <v>294.65599380163047</v>
          </cell>
          <cell r="AY443">
            <v>8.384342111410735</v>
          </cell>
          <cell r="AZ443">
            <v>1.2372331723824938E-2</v>
          </cell>
          <cell r="BA443">
            <v>1.9782811723824938E-2</v>
          </cell>
          <cell r="BB443">
            <v>3.0659142857142857E-2</v>
          </cell>
          <cell r="BD443">
            <v>312.82513793103425</v>
          </cell>
          <cell r="BE443">
            <v>312.00957313636025</v>
          </cell>
          <cell r="BF443">
            <v>311.85926340909083</v>
          </cell>
          <cell r="BI443">
            <v>0</v>
          </cell>
          <cell r="BJ443">
            <v>425.30529999999999</v>
          </cell>
          <cell r="BK443">
            <v>299.63780072069011</v>
          </cell>
          <cell r="BM443">
            <v>308.55919999999998</v>
          </cell>
          <cell r="BO443">
            <v>324.20976589695749</v>
          </cell>
          <cell r="BQ443">
            <v>322.55800000000005</v>
          </cell>
          <cell r="BR443">
            <v>330.95668000000006</v>
          </cell>
          <cell r="BS443">
            <v>326.75959355398885</v>
          </cell>
          <cell r="BT443">
            <v>462.96600000000001</v>
          </cell>
          <cell r="BX443">
            <v>367.97629947891966</v>
          </cell>
          <cell r="BY443">
            <v>322.71153377764495</v>
          </cell>
          <cell r="BZ443">
            <v>296.59234119581032</v>
          </cell>
          <cell r="CC443">
            <v>332.80084087934125</v>
          </cell>
          <cell r="CO443">
            <v>327.60992516054188</v>
          </cell>
          <cell r="CP443">
            <v>410.29991633849323</v>
          </cell>
          <cell r="CQ443">
            <v>292.36024833849319</v>
          </cell>
          <cell r="CR443">
            <v>387.60156130062967</v>
          </cell>
          <cell r="CS443">
            <v>445.43942999999985</v>
          </cell>
          <cell r="CT443">
            <v>1.8</v>
          </cell>
        </row>
        <row r="444">
          <cell r="C444">
            <v>2.0652903907074975</v>
          </cell>
          <cell r="J444">
            <v>1.0871303496216982</v>
          </cell>
          <cell r="T444">
            <v>3</v>
          </cell>
          <cell r="U444">
            <v>286.97312499999998</v>
          </cell>
          <cell r="X444">
            <v>87</v>
          </cell>
          <cell r="Y444">
            <v>305.64710526315787</v>
          </cell>
          <cell r="AB444">
            <v>93</v>
          </cell>
          <cell r="AC444">
            <v>7.1</v>
          </cell>
          <cell r="AH444">
            <v>236.785</v>
          </cell>
          <cell r="AM444">
            <v>408.7295119988284</v>
          </cell>
          <cell r="AN444">
            <v>1.8</v>
          </cell>
          <cell r="AO444">
            <v>232.37865903345102</v>
          </cell>
          <cell r="AQ444">
            <v>244.43336842105259</v>
          </cell>
          <cell r="AR444">
            <v>245.64721204952033</v>
          </cell>
          <cell r="AU444">
            <v>251.44319107894734</v>
          </cell>
          <cell r="AY444">
            <v>8.9833952089876874</v>
          </cell>
          <cell r="AZ444">
            <v>1.2624007504224939E-2</v>
          </cell>
          <cell r="BA444">
            <v>2.003448750422494E-2</v>
          </cell>
          <cell r="BB444">
            <v>3.2168571428571428E-2</v>
          </cell>
          <cell r="BD444">
            <v>265.12215517241378</v>
          </cell>
          <cell r="BE444">
            <v>228.58166871219001</v>
          </cell>
          <cell r="BF444">
            <v>264.23931749999991</v>
          </cell>
          <cell r="BI444">
            <v>0</v>
          </cell>
          <cell r="BJ444">
            <v>357.06489999999991</v>
          </cell>
          <cell r="BK444">
            <v>270.92795754618493</v>
          </cell>
          <cell r="BM444">
            <v>290.80793499999999</v>
          </cell>
          <cell r="BO444">
            <v>308.36412669152759</v>
          </cell>
          <cell r="BQ444">
            <v>313.42900000000003</v>
          </cell>
          <cell r="BR444">
            <v>317.430545</v>
          </cell>
          <cell r="BS444">
            <v>310.9594261532784</v>
          </cell>
          <cell r="BT444">
            <v>512.56949999999995</v>
          </cell>
          <cell r="BX444">
            <v>312.56587543006356</v>
          </cell>
          <cell r="BY444">
            <v>292.05891092092463</v>
          </cell>
          <cell r="BZ444">
            <v>280.81184755785375</v>
          </cell>
          <cell r="CC444">
            <v>320.42348581370743</v>
          </cell>
          <cell r="CO444">
            <v>313.49630789136631</v>
          </cell>
          <cell r="CP444">
            <v>350.26330004480525</v>
          </cell>
          <cell r="CQ444">
            <v>276.70038404480533</v>
          </cell>
          <cell r="CR444">
            <v>431.90908100188744</v>
          </cell>
          <cell r="CS444">
            <v>426.14918</v>
          </cell>
          <cell r="CT444">
            <v>1.8</v>
          </cell>
        </row>
        <row r="445">
          <cell r="C445">
            <v>2.1731444444444445</v>
          </cell>
          <cell r="J445">
            <v>1.0871303496216982</v>
          </cell>
          <cell r="T445">
            <v>3</v>
          </cell>
          <cell r="U445">
            <v>336.99988636363634</v>
          </cell>
          <cell r="X445">
            <v>87</v>
          </cell>
          <cell r="Y445">
            <v>356.58409090909089</v>
          </cell>
          <cell r="AB445">
            <v>93</v>
          </cell>
          <cell r="AC445">
            <v>7.1</v>
          </cell>
          <cell r="AH445">
            <v>280.80499999999995</v>
          </cell>
          <cell r="AM445">
            <v>436.59568798127566</v>
          </cell>
          <cell r="AN445">
            <v>1.8</v>
          </cell>
          <cell r="AO445">
            <v>258.69302392724381</v>
          </cell>
          <cell r="AQ445">
            <v>267.2946818181818</v>
          </cell>
          <cell r="AR445">
            <v>263.44223368226602</v>
          </cell>
          <cell r="AU445">
            <v>282.67892826136364</v>
          </cell>
          <cell r="AY445">
            <v>9.4771632789098632</v>
          </cell>
          <cell r="AZ445">
            <v>1.2831450658824939E-2</v>
          </cell>
          <cell r="BA445">
            <v>2.0241930658824937E-2</v>
          </cell>
          <cell r="BB445">
            <v>3.3412714285714282E-2</v>
          </cell>
          <cell r="BD445">
            <v>332.7805689655172</v>
          </cell>
          <cell r="BE445">
            <v>276.85223397335409</v>
          </cell>
          <cell r="BF445">
            <v>278.17081318181818</v>
          </cell>
          <cell r="BI445">
            <v>0</v>
          </cell>
          <cell r="BJ445">
            <v>385.19909999999999</v>
          </cell>
          <cell r="BK445">
            <v>316.95677577732584</v>
          </cell>
          <cell r="BM445">
            <v>343.78839999999997</v>
          </cell>
          <cell r="BO445">
            <v>358.23061151759816</v>
          </cell>
          <cell r="BQ445">
            <v>328.64400000000001</v>
          </cell>
          <cell r="BR445">
            <v>352.16639000000004</v>
          </cell>
          <cell r="BS445">
            <v>361.5835021980015</v>
          </cell>
          <cell r="BT445">
            <v>512.56949999999995</v>
          </cell>
          <cell r="BX445">
            <v>362.06596979129824</v>
          </cell>
          <cell r="BY445">
            <v>341.77162550141492</v>
          </cell>
          <cell r="BZ445">
            <v>331.5435999513619</v>
          </cell>
          <cell r="CC445">
            <v>371.8609687018041</v>
          </cell>
          <cell r="CO445">
            <v>364.17880888574467</v>
          </cell>
          <cell r="CP445">
            <v>319.79953528030336</v>
          </cell>
          <cell r="CQ445">
            <v>319.61666728030332</v>
          </cell>
          <cell r="CR445">
            <v>431.55687974402582</v>
          </cell>
          <cell r="CS445">
            <v>427.91285999999997</v>
          </cell>
          <cell r="CT445">
            <v>1.8</v>
          </cell>
        </row>
        <row r="446">
          <cell r="C446">
            <v>2.0587684210526316</v>
          </cell>
          <cell r="J446">
            <v>1.0871303496216982</v>
          </cell>
          <cell r="T446">
            <v>3</v>
          </cell>
          <cell r="U446">
            <v>372.89119318181821</v>
          </cell>
          <cell r="X446">
            <v>87</v>
          </cell>
          <cell r="Y446">
            <v>388.65272727272725</v>
          </cell>
          <cell r="AB446">
            <v>93</v>
          </cell>
          <cell r="AC446">
            <v>7.1</v>
          </cell>
          <cell r="AH446">
            <v>304.23500000000001</v>
          </cell>
          <cell r="AM446">
            <v>599.74192532115569</v>
          </cell>
          <cell r="AN446">
            <v>1.8</v>
          </cell>
          <cell r="AO446">
            <v>291.04938828539463</v>
          </cell>
          <cell r="AQ446">
            <v>288.94043181818182</v>
          </cell>
          <cell r="AR446">
            <v>287.26297535079863</v>
          </cell>
          <cell r="AU446">
            <v>305.85500550000006</v>
          </cell>
          <cell r="AY446">
            <v>12.367994183628182</v>
          </cell>
          <cell r="AZ446">
            <v>1.4045954226024939E-2</v>
          </cell>
          <cell r="BA446">
            <v>2.1456434226024938E-2</v>
          </cell>
          <cell r="BB446">
            <v>4.0696714285714287E-2</v>
          </cell>
          <cell r="BD446">
            <v>347.33853103448274</v>
          </cell>
          <cell r="BE446">
            <v>327.55882585553815</v>
          </cell>
          <cell r="BF446">
            <v>315.90162159090909</v>
          </cell>
          <cell r="BI446">
            <v>0</v>
          </cell>
          <cell r="BJ446">
            <v>442.96399999999994</v>
          </cell>
          <cell r="BK446">
            <v>344.73601172529044</v>
          </cell>
          <cell r="BM446">
            <v>369.45105000000001</v>
          </cell>
          <cell r="BO446">
            <v>382.17570679832124</v>
          </cell>
          <cell r="BQ446">
            <v>365.16</v>
          </cell>
          <cell r="BR446">
            <v>385.70025000000004</v>
          </cell>
          <cell r="BS446">
            <v>385.83010381772499</v>
          </cell>
          <cell r="BT446">
            <v>512.56949999999995</v>
          </cell>
          <cell r="BX446">
            <v>400.81938746904848</v>
          </cell>
          <cell r="BY446">
            <v>371.65119944839932</v>
          </cell>
          <cell r="BZ446">
            <v>355.83018000530598</v>
          </cell>
          <cell r="CC446">
            <v>394.9951847394176</v>
          </cell>
          <cell r="CO446">
            <v>387.75458130784995</v>
          </cell>
          <cell r="CP446">
            <v>357.16705500559601</v>
          </cell>
          <cell r="CQ446">
            <v>333.96972000559595</v>
          </cell>
          <cell r="CR446">
            <v>428.9304646496862</v>
          </cell>
          <cell r="CS446">
            <v>458.11588000000012</v>
          </cell>
          <cell r="CT446">
            <v>1.8</v>
          </cell>
        </row>
        <row r="447">
          <cell r="C447">
            <v>2.0806702127659573</v>
          </cell>
          <cell r="J447">
            <v>1.0871303496216982</v>
          </cell>
          <cell r="T447">
            <v>3</v>
          </cell>
          <cell r="U447">
            <v>326.48789473684212</v>
          </cell>
          <cell r="X447">
            <v>87</v>
          </cell>
          <cell r="Y447">
            <v>346.10447368421052</v>
          </cell>
          <cell r="AB447">
            <v>93</v>
          </cell>
          <cell r="AC447">
            <v>7.1</v>
          </cell>
          <cell r="AH447">
            <v>270.15499999999997</v>
          </cell>
          <cell r="AM447">
            <v>594.99997184704989</v>
          </cell>
          <cell r="AN447">
            <v>1.8</v>
          </cell>
          <cell r="AO447">
            <v>280.2908422306262</v>
          </cell>
          <cell r="AQ447">
            <v>285.8232631578947</v>
          </cell>
          <cell r="AR447">
            <v>280.47812013870885</v>
          </cell>
          <cell r="AU447">
            <v>286.70712977960534</v>
          </cell>
          <cell r="AY447">
            <v>12.283970268181553</v>
          </cell>
          <cell r="AZ447">
            <v>1.4010653875224939E-2</v>
          </cell>
          <cell r="BA447">
            <v>2.142113387522494E-2</v>
          </cell>
          <cell r="BB447">
            <v>4.0485E-2</v>
          </cell>
          <cell r="BD447">
            <v>310.27844482758621</v>
          </cell>
          <cell r="BE447">
            <v>265.90603517846347</v>
          </cell>
          <cell r="BF447">
            <v>322.64715157894739</v>
          </cell>
          <cell r="BI447">
            <v>0</v>
          </cell>
          <cell r="BJ447">
            <v>445.20875000000001</v>
          </cell>
          <cell r="BK447">
            <v>306.47653092625779</v>
          </cell>
          <cell r="BM447">
            <v>353.05124999999998</v>
          </cell>
          <cell r="BO447">
            <v>346.74497988134004</v>
          </cell>
          <cell r="BQ447">
            <v>386.46100000000001</v>
          </cell>
          <cell r="BR447">
            <v>358.31325000000004</v>
          </cell>
          <cell r="BS447">
            <v>349.651840425285</v>
          </cell>
          <cell r="BT447">
            <v>545.63850000000002</v>
          </cell>
          <cell r="BX447">
            <v>356.12939502355113</v>
          </cell>
          <cell r="BY447">
            <v>330.34748918851113</v>
          </cell>
          <cell r="BZ447">
            <v>319.53601021400772</v>
          </cell>
          <cell r="CC447">
            <v>359.80700136118509</v>
          </cell>
          <cell r="CO447">
            <v>352.27765485886408</v>
          </cell>
          <cell r="CP447">
            <v>430.68824814843578</v>
          </cell>
          <cell r="CQ447">
            <v>314.81672314843581</v>
          </cell>
          <cell r="CR447">
            <v>458.91828700817678</v>
          </cell>
          <cell r="CS447">
            <v>443.78597999999994</v>
          </cell>
          <cell r="CT447">
            <v>1.8</v>
          </cell>
        </row>
        <row r="448">
          <cell r="C448">
            <v>2.1635287610619467</v>
          </cell>
          <cell r="J448">
            <v>1.0871303496216982</v>
          </cell>
          <cell r="T448">
            <v>3</v>
          </cell>
          <cell r="U448">
            <v>329.01940217391308</v>
          </cell>
          <cell r="X448">
            <v>87</v>
          </cell>
          <cell r="Y448">
            <v>337.87565217391301</v>
          </cell>
          <cell r="AB448">
            <v>93</v>
          </cell>
          <cell r="AC448">
            <v>7.1</v>
          </cell>
          <cell r="AH448">
            <v>287.90499999999997</v>
          </cell>
          <cell r="AM448">
            <v>529.14057349514849</v>
          </cell>
          <cell r="AN448">
            <v>1.8</v>
          </cell>
          <cell r="AO448">
            <v>287.90971227367652</v>
          </cell>
          <cell r="AQ448">
            <v>304.49817391304344</v>
          </cell>
          <cell r="AR448">
            <v>300.28811821767681</v>
          </cell>
          <cell r="AU448">
            <v>302.32784235326085</v>
          </cell>
          <cell r="AY448">
            <v>11.116990341300385</v>
          </cell>
          <cell r="AZ448">
            <v>1.3520379165024941E-2</v>
          </cell>
          <cell r="BA448">
            <v>2.0930859165024941E-2</v>
          </cell>
          <cell r="BB448">
            <v>3.7544571428571427E-2</v>
          </cell>
          <cell r="BD448">
            <v>318.62357471889072</v>
          </cell>
          <cell r="BE448">
            <v>307.16166541104468</v>
          </cell>
          <cell r="BF448">
            <v>305.22307108695657</v>
          </cell>
          <cell r="BI448">
            <v>0</v>
          </cell>
          <cell r="BJ448">
            <v>442.96399999999994</v>
          </cell>
          <cell r="BK448">
            <v>296.53528450096576</v>
          </cell>
          <cell r="BM448">
            <v>306.88884999999999</v>
          </cell>
          <cell r="BO448">
            <v>321.28548533357997</v>
          </cell>
          <cell r="BQ448">
            <v>328.64400000000001</v>
          </cell>
          <cell r="BR448">
            <v>315.74168000000003</v>
          </cell>
          <cell r="BS448">
            <v>323.75537215142668</v>
          </cell>
          <cell r="BT448">
            <v>545.63850000000002</v>
          </cell>
          <cell r="BX448">
            <v>364.76936492133319</v>
          </cell>
          <cell r="BY448">
            <v>319.35429695208086</v>
          </cell>
          <cell r="BZ448">
            <v>293.57511852901359</v>
          </cell>
          <cell r="CC448">
            <v>329.87005678283418</v>
          </cell>
          <cell r="CO448">
            <v>324.66063437581056</v>
          </cell>
          <cell r="CP448">
            <v>389.36739845820091</v>
          </cell>
          <cell r="CQ448">
            <v>276.56939845820085</v>
          </cell>
          <cell r="CR448">
            <v>460.00507946100697</v>
          </cell>
          <cell r="CS448">
            <v>427.03102000000001</v>
          </cell>
          <cell r="CT448">
            <v>1.8</v>
          </cell>
        </row>
        <row r="449">
          <cell r="C449">
            <v>2.2429243119266054</v>
          </cell>
          <cell r="J449">
            <v>1.0871303496216982</v>
          </cell>
          <cell r="T449">
            <v>2</v>
          </cell>
          <cell r="U449">
            <v>313.82</v>
          </cell>
          <cell r="X449">
            <v>87</v>
          </cell>
          <cell r="Y449">
            <v>320.46299999999997</v>
          </cell>
          <cell r="AB449">
            <v>93</v>
          </cell>
          <cell r="AC449">
            <v>11.5</v>
          </cell>
          <cell r="AH449">
            <v>301.03999999999996</v>
          </cell>
          <cell r="AM449">
            <v>630.50702832623438</v>
          </cell>
          <cell r="AN449">
            <v>1.8</v>
          </cell>
          <cell r="AO449">
            <v>321.72985311631601</v>
          </cell>
          <cell r="AQ449">
            <v>334.36987499999998</v>
          </cell>
          <cell r="AR449">
            <v>332.10973162972084</v>
          </cell>
          <cell r="AU449">
            <v>335.471720596875</v>
          </cell>
          <cell r="AY449">
            <v>12.913129100645261</v>
          </cell>
          <cell r="AZ449">
            <v>1.4274977757024939E-2</v>
          </cell>
          <cell r="BA449">
            <v>2.1685457757024941E-2</v>
          </cell>
          <cell r="BB449">
            <v>4.207028571428572E-2</v>
          </cell>
          <cell r="BD449">
            <v>325.36855172413794</v>
          </cell>
          <cell r="BE449">
            <v>305.63442985693342</v>
          </cell>
          <cell r="BF449">
            <v>303.44407999999999</v>
          </cell>
          <cell r="BI449">
            <v>0</v>
          </cell>
          <cell r="BJ449">
            <v>438.77379999999999</v>
          </cell>
          <cell r="BK449">
            <v>283.89087117109932</v>
          </cell>
          <cell r="BM449">
            <v>321.54237499999999</v>
          </cell>
          <cell r="BO449">
            <v>304.07499034414889</v>
          </cell>
          <cell r="BQ449">
            <v>313.42900000000003</v>
          </cell>
          <cell r="BR449">
            <v>328.93308500000001</v>
          </cell>
          <cell r="BS449">
            <v>305.86813775177302</v>
          </cell>
          <cell r="BT449">
            <v>545.63850000000002</v>
          </cell>
          <cell r="BX449">
            <v>363.4702975177305</v>
          </cell>
          <cell r="BY449">
            <v>305.48367079964532</v>
          </cell>
          <cell r="BZ449">
            <v>275.57253086170209</v>
          </cell>
          <cell r="CC449">
            <v>310.98047541843965</v>
          </cell>
          <cell r="CO449">
            <v>306.43696233333333</v>
          </cell>
          <cell r="CP449">
            <v>399.91398997968179</v>
          </cell>
          <cell r="CQ449">
            <v>284.95058197968177</v>
          </cell>
          <cell r="CR449">
            <v>458.39501656792521</v>
          </cell>
          <cell r="CS449">
            <v>433.64482000000004</v>
          </cell>
          <cell r="CT449">
            <v>1.8</v>
          </cell>
        </row>
        <row r="450">
          <cell r="C450">
            <v>2.2901990632318503</v>
          </cell>
          <cell r="J450">
            <v>1.0871303496216982</v>
          </cell>
          <cell r="T450">
            <v>2</v>
          </cell>
          <cell r="U450">
            <v>312.04500000000002</v>
          </cell>
          <cell r="X450">
            <v>87</v>
          </cell>
          <cell r="Y450">
            <v>313.79399999999998</v>
          </cell>
          <cell r="AB450">
            <v>93</v>
          </cell>
          <cell r="AC450">
            <v>12.681818181818182</v>
          </cell>
          <cell r="AH450">
            <v>301.75</v>
          </cell>
          <cell r="AM450">
            <v>713.77918700612702</v>
          </cell>
          <cell r="AN450">
            <v>1.8</v>
          </cell>
          <cell r="AO450">
            <v>323.92453715399324</v>
          </cell>
          <cell r="AQ450">
            <v>321.66797727272723</v>
          </cell>
          <cell r="AR450">
            <v>320.27520665397822</v>
          </cell>
          <cell r="AU450">
            <v>323.60572280965914</v>
          </cell>
          <cell r="AY450">
            <v>14.38865028789116</v>
          </cell>
          <cell r="AZ450">
            <v>1.4894877642024941E-2</v>
          </cell>
          <cell r="BA450">
            <v>2.2305357642024942E-2</v>
          </cell>
          <cell r="BB450">
            <v>4.5788142857142861E-2</v>
          </cell>
          <cell r="BD450">
            <v>324.98844827586208</v>
          </cell>
          <cell r="BE450">
            <v>323.6964033632197</v>
          </cell>
          <cell r="BF450">
            <v>289.99797999999993</v>
          </cell>
          <cell r="BI450">
            <v>0</v>
          </cell>
          <cell r="BJ450">
            <v>403.69584000000003</v>
          </cell>
          <cell r="BK450">
            <v>279.6860481139521</v>
          </cell>
          <cell r="BM450">
            <v>305.97774999999996</v>
          </cell>
          <cell r="BO450">
            <v>293.24816710204726</v>
          </cell>
          <cell r="BQ450">
            <v>322.55800000000005</v>
          </cell>
          <cell r="BR450">
            <v>324.45987500000001</v>
          </cell>
          <cell r="BS450">
            <v>295.11911009875547</v>
          </cell>
          <cell r="BT450">
            <v>518.08100000000002</v>
          </cell>
          <cell r="BX450">
            <v>362.18106863275614</v>
          </cell>
          <cell r="BY450">
            <v>300.93290639655481</v>
          </cell>
          <cell r="BZ450">
            <v>264.84574366883118</v>
          </cell>
          <cell r="CC450">
            <v>298.41225726911978</v>
          </cell>
          <cell r="CO450">
            <v>294.89591869926954</v>
          </cell>
          <cell r="CP450">
            <v>367.198757967262</v>
          </cell>
          <cell r="CQ450">
            <v>266.65568736726203</v>
          </cell>
          <cell r="CR450">
            <v>432.12717718113277</v>
          </cell>
          <cell r="CS450">
            <v>429.45607999999999</v>
          </cell>
          <cell r="CT450">
            <v>1.8</v>
          </cell>
        </row>
        <row r="451">
          <cell r="C451">
            <v>2.2848481308411217</v>
          </cell>
          <cell r="J451">
            <v>1.0871303496216982</v>
          </cell>
          <cell r="T451">
            <v>2</v>
          </cell>
          <cell r="U451">
            <v>304.58999999999997</v>
          </cell>
          <cell r="X451">
            <v>87</v>
          </cell>
          <cell r="Y451">
            <v>308.529</v>
          </cell>
          <cell r="AB451">
            <v>93</v>
          </cell>
          <cell r="AC451">
            <v>13.5</v>
          </cell>
          <cell r="AH451">
            <v>298.90999999999997</v>
          </cell>
          <cell r="AM451">
            <v>619.35287865637417</v>
          </cell>
          <cell r="AN451">
            <v>1.8</v>
          </cell>
          <cell r="AO451">
            <v>327.73421992854304</v>
          </cell>
          <cell r="AQ451">
            <v>316.10932499999996</v>
          </cell>
          <cell r="AR451">
            <v>328.99876590722494</v>
          </cell>
          <cell r="AU451">
            <v>326.49544023750002</v>
          </cell>
          <cell r="AY451">
            <v>12.715485801558255</v>
          </cell>
          <cell r="AZ451">
            <v>1.419194332862494E-2</v>
          </cell>
          <cell r="BA451">
            <v>2.1602423328624942E-2</v>
          </cell>
          <cell r="BB451">
            <v>4.1572285714285714E-2</v>
          </cell>
          <cell r="BD451">
            <v>318.14658620689659</v>
          </cell>
          <cell r="BE451">
            <v>307.66003887356311</v>
          </cell>
          <cell r="BF451">
            <v>273.54995999999994</v>
          </cell>
          <cell r="BI451">
            <v>0</v>
          </cell>
          <cell r="BJ451">
            <v>398.66759999999982</v>
          </cell>
          <cell r="BK451">
            <v>274.27719809166672</v>
          </cell>
          <cell r="BM451">
            <v>304.91480000000001</v>
          </cell>
          <cell r="BO451">
            <v>290.24630765166671</v>
          </cell>
          <cell r="BQ451">
            <v>307.34300000000002</v>
          </cell>
          <cell r="BR451">
            <v>299.97894000000002</v>
          </cell>
          <cell r="BS451">
            <v>291.88121270000011</v>
          </cell>
          <cell r="BT451">
            <v>518.08100000000002</v>
          </cell>
          <cell r="BX451">
            <v>356.41457666666668</v>
          </cell>
          <cell r="BY451">
            <v>295.06510001666669</v>
          </cell>
          <cell r="BZ451">
            <v>261.56550810000005</v>
          </cell>
          <cell r="CC451">
            <v>295.90272626666678</v>
          </cell>
          <cell r="CO451">
            <v>292.02710285000006</v>
          </cell>
          <cell r="CP451">
            <v>341.70444793915516</v>
          </cell>
          <cell r="CQ451">
            <v>268.43915793915522</v>
          </cell>
          <cell r="CR451">
            <v>433.69698850188752</v>
          </cell>
          <cell r="CS451">
            <v>421.96044000000001</v>
          </cell>
          <cell r="CT451">
            <v>1.8</v>
          </cell>
        </row>
        <row r="452">
          <cell r="C452">
            <v>2.1877293064876957</v>
          </cell>
          <cell r="J452">
            <v>1.0871303496216982</v>
          </cell>
          <cell r="T452">
            <v>2</v>
          </cell>
          <cell r="U452">
            <v>256.66499999999996</v>
          </cell>
          <cell r="X452">
            <v>87</v>
          </cell>
          <cell r="Y452">
            <v>256.22999999999996</v>
          </cell>
          <cell r="AB452">
            <v>93</v>
          </cell>
          <cell r="AC452">
            <v>13.5</v>
          </cell>
          <cell r="AH452">
            <v>262.7</v>
          </cell>
          <cell r="AM452">
            <v>797.49290410668573</v>
          </cell>
          <cell r="AN452">
            <v>1.8</v>
          </cell>
          <cell r="AO452">
            <v>321.09302633320095</v>
          </cell>
          <cell r="AQ452">
            <v>381.00859999999994</v>
          </cell>
          <cell r="AR452">
            <v>343.41290708812261</v>
          </cell>
          <cell r="AU452">
            <v>361.35364297500001</v>
          </cell>
          <cell r="AY452">
            <v>15.871995564429671</v>
          </cell>
          <cell r="AZ452">
            <v>1.5518064604224939E-2</v>
          </cell>
          <cell r="BA452">
            <v>2.292854460422494E-2</v>
          </cell>
          <cell r="BB452">
            <v>4.9525714285714291E-2</v>
          </cell>
          <cell r="BD452">
            <v>275.11887586206899</v>
          </cell>
          <cell r="BE452">
            <v>264.35747150191571</v>
          </cell>
          <cell r="BF452">
            <v>260.7292599999999</v>
          </cell>
          <cell r="BI452">
            <v>0</v>
          </cell>
          <cell r="BJ452">
            <v>404.05500000000001</v>
          </cell>
          <cell r="BK452">
            <v>216.76928871111113</v>
          </cell>
          <cell r="BM452">
            <v>281.696935</v>
          </cell>
          <cell r="BO452">
            <v>222.94699336444444</v>
          </cell>
          <cell r="BQ452">
            <v>298.214</v>
          </cell>
          <cell r="BR452">
            <v>293.16262</v>
          </cell>
          <cell r="BS452">
            <v>223.17098273333335</v>
          </cell>
          <cell r="BT452">
            <v>518.08100000000002</v>
          </cell>
          <cell r="BX452">
            <v>308.21596444444447</v>
          </cell>
          <cell r="BY452">
            <v>232.72652564444445</v>
          </cell>
          <cell r="BZ452">
            <v>192.63681320000001</v>
          </cell>
          <cell r="CC452">
            <v>224.99521564444447</v>
          </cell>
          <cell r="CO452">
            <v>222.74390186666668</v>
          </cell>
          <cell r="CP452">
            <v>363.79698286866687</v>
          </cell>
          <cell r="CQ452">
            <v>258.04545726866689</v>
          </cell>
          <cell r="CR452">
            <v>430.61774321886867</v>
          </cell>
          <cell r="CS452">
            <v>416.22847999999999</v>
          </cell>
          <cell r="CT452">
            <v>1.8</v>
          </cell>
        </row>
        <row r="453">
          <cell r="C453">
            <v>0</v>
          </cell>
          <cell r="J453">
            <v>1.1119064503583094</v>
          </cell>
          <cell r="T453">
            <v>2</v>
          </cell>
          <cell r="U453">
            <v>304.23500000000001</v>
          </cell>
          <cell r="X453">
            <v>87</v>
          </cell>
          <cell r="Y453">
            <v>319.05900000000003</v>
          </cell>
          <cell r="AB453">
            <v>93</v>
          </cell>
          <cell r="AC453">
            <v>13.5</v>
          </cell>
          <cell r="AH453">
            <v>301.03999999999996</v>
          </cell>
          <cell r="AM453">
            <v>1185.8723323704855</v>
          </cell>
          <cell r="AN453">
            <v>1.8</v>
          </cell>
          <cell r="AO453">
            <v>323.87190684133918</v>
          </cell>
          <cell r="AQ453">
            <v>395.3429999999999</v>
          </cell>
          <cell r="AR453">
            <v>365.82802115098917</v>
          </cell>
          <cell r="AU453">
            <v>378.61073051785718</v>
          </cell>
          <cell r="AY453">
            <v>22.373648230175114</v>
          </cell>
          <cell r="AZ453">
            <v>1.8344554329770169E-2</v>
          </cell>
          <cell r="BA453">
            <v>2.5755034329770169E-2</v>
          </cell>
          <cell r="BB453">
            <v>6.6865714285714278E-2</v>
          </cell>
          <cell r="BD453">
            <v>318.07056551724139</v>
          </cell>
          <cell r="BE453">
            <v>265.11363602846177</v>
          </cell>
          <cell r="BF453">
            <v>282.11793999999992</v>
          </cell>
          <cell r="BI453">
            <v>0</v>
          </cell>
          <cell r="BJ453">
            <v>420.21719999999988</v>
          </cell>
          <cell r="BK453">
            <v>280.89269844126994</v>
          </cell>
          <cell r="BM453">
            <v>307.6481</v>
          </cell>
          <cell r="BO453">
            <v>311.15693796126999</v>
          </cell>
          <cell r="BQ453">
            <v>298.214</v>
          </cell>
          <cell r="BR453">
            <v>324.99240000000003</v>
          </cell>
          <cell r="BS453">
            <v>312.42405649523829</v>
          </cell>
          <cell r="BT453">
            <v>518.08100000000002</v>
          </cell>
          <cell r="BX453">
            <v>359.38637079365083</v>
          </cell>
          <cell r="BY453">
            <v>302.17208685079373</v>
          </cell>
          <cell r="BZ453">
            <v>282.02443805714302</v>
          </cell>
          <cell r="CC453">
            <v>320.44190542222242</v>
          </cell>
          <cell r="CO453">
            <v>314.33601100952399</v>
          </cell>
          <cell r="CP453">
            <v>340.14779961026295</v>
          </cell>
          <cell r="CQ453">
            <v>255.87456161026307</v>
          </cell>
          <cell r="CR453">
            <v>422.3274553500284</v>
          </cell>
          <cell r="CS453">
            <v>436.95171999999997</v>
          </cell>
          <cell r="CT453">
            <v>1.8</v>
          </cell>
        </row>
        <row r="454">
          <cell r="C454">
            <v>0</v>
          </cell>
          <cell r="J454">
            <v>1.1119064503583094</v>
          </cell>
          <cell r="T454">
            <v>2</v>
          </cell>
          <cell r="U454">
            <v>295.00499999999994</v>
          </cell>
          <cell r="X454">
            <v>87</v>
          </cell>
          <cell r="Y454">
            <v>303.61500000000001</v>
          </cell>
          <cell r="AB454">
            <v>93</v>
          </cell>
          <cell r="AC454">
            <v>12.973684210526315</v>
          </cell>
          <cell r="AH454">
            <v>270.15499999999997</v>
          </cell>
          <cell r="AM454">
            <v>784.1693587179027</v>
          </cell>
          <cell r="AN454">
            <v>1.8</v>
          </cell>
          <cell r="AO454">
            <v>293.25808069200394</v>
          </cell>
          <cell r="AQ454">
            <v>308.69392105263154</v>
          </cell>
          <cell r="AR454">
            <v>311.29007729452945</v>
          </cell>
          <cell r="AU454">
            <v>320.97071566776316</v>
          </cell>
          <cell r="AY454">
            <v>15.287867639129784</v>
          </cell>
          <cell r="AZ454">
            <v>1.535417157617017E-2</v>
          </cell>
          <cell r="BA454">
            <v>2.2764651576170171E-2</v>
          </cell>
          <cell r="BB454">
            <v>4.8930857142857144E-2</v>
          </cell>
          <cell r="BD454">
            <v>297.65901034482761</v>
          </cell>
          <cell r="BE454">
            <v>281.3809020507183</v>
          </cell>
          <cell r="BF454">
            <v>280.99221999999992</v>
          </cell>
          <cell r="BI454">
            <v>0</v>
          </cell>
          <cell r="BJ454">
            <v>368.70767000000001</v>
          </cell>
          <cell r="BK454">
            <v>271.56768394439217</v>
          </cell>
          <cell r="BM454">
            <v>314.70912499999997</v>
          </cell>
          <cell r="BO454">
            <v>294.00612122337816</v>
          </cell>
          <cell r="BQ454">
            <v>340.81599999999997</v>
          </cell>
          <cell r="BR454">
            <v>338.92934000000002</v>
          </cell>
          <cell r="BS454">
            <v>295.79737943957025</v>
          </cell>
          <cell r="BT454">
            <v>518.08100000000002</v>
          </cell>
          <cell r="BX454">
            <v>343.23621717675684</v>
          </cell>
          <cell r="BY454">
            <v>292.28451103745061</v>
          </cell>
          <cell r="BZ454">
            <v>265.50847774828128</v>
          </cell>
          <cell r="CC454">
            <v>301.50506615888884</v>
          </cell>
          <cell r="CO454">
            <v>296.70163391479588</v>
          </cell>
          <cell r="CP454">
            <v>365.19906850441339</v>
          </cell>
          <cell r="CQ454">
            <v>280.63851410441339</v>
          </cell>
          <cell r="CR454">
            <v>429.60292704814162</v>
          </cell>
          <cell r="CS454">
            <v>442.24275999999998</v>
          </cell>
          <cell r="CT454">
            <v>1.8</v>
          </cell>
        </row>
        <row r="455">
          <cell r="C455">
            <v>0</v>
          </cell>
          <cell r="J455">
            <v>1.1119064503583094</v>
          </cell>
          <cell r="T455">
            <v>3</v>
          </cell>
          <cell r="U455">
            <v>318.22119318181819</v>
          </cell>
          <cell r="X455">
            <v>87</v>
          </cell>
          <cell r="Y455">
            <v>352.11681818181813</v>
          </cell>
          <cell r="AB455">
            <v>93</v>
          </cell>
          <cell r="AC455">
            <v>8.4772727272727249</v>
          </cell>
          <cell r="AH455">
            <v>259.14999999999998</v>
          </cell>
          <cell r="AM455">
            <v>649.01408560978848</v>
          </cell>
          <cell r="AN455">
            <v>1.8</v>
          </cell>
          <cell r="AO455">
            <v>259.51631238947635</v>
          </cell>
          <cell r="AQ455">
            <v>283.14061363636358</v>
          </cell>
          <cell r="AR455">
            <v>276.68826294036421</v>
          </cell>
          <cell r="AU455">
            <v>294.77892108068181</v>
          </cell>
          <cell r="AY455">
            <v>12.903816054300925</v>
          </cell>
          <cell r="AZ455">
            <v>1.4348040120170172E-2</v>
          </cell>
          <cell r="BA455">
            <v>2.1758520120170172E-2</v>
          </cell>
          <cell r="BB455">
            <v>4.289657142857143E-2</v>
          </cell>
          <cell r="BD455">
            <v>277.77960000000002</v>
          </cell>
          <cell r="BE455">
            <v>209.99830813683414</v>
          </cell>
          <cell r="BF455">
            <v>261.99214159090911</v>
          </cell>
          <cell r="BI455">
            <v>0</v>
          </cell>
          <cell r="BJ455">
            <v>322.49574999999999</v>
          </cell>
          <cell r="BK455">
            <v>317.3296770456077</v>
          </cell>
          <cell r="BM455">
            <v>317.92834500000004</v>
          </cell>
          <cell r="BO455">
            <v>377.50000764625025</v>
          </cell>
          <cell r="BQ455">
            <v>328.64400000000001</v>
          </cell>
          <cell r="BR455">
            <v>331.13925999999998</v>
          </cell>
          <cell r="BS455">
            <v>380.64548244046438</v>
          </cell>
          <cell r="BT455">
            <v>518.08100000000002</v>
          </cell>
          <cell r="BX455">
            <v>348.38946961092068</v>
          </cell>
          <cell r="BY455">
            <v>342.28939960429142</v>
          </cell>
          <cell r="BZ455">
            <v>350.55301325428519</v>
          </cell>
          <cell r="CC455">
            <v>396.09616359238902</v>
          </cell>
          <cell r="CO455">
            <v>385.55785506268751</v>
          </cell>
          <cell r="CP455">
            <v>297.33859642521338</v>
          </cell>
          <cell r="CQ455">
            <v>279.43971962521329</v>
          </cell>
          <cell r="CR455">
            <v>432.09852453241831</v>
          </cell>
          <cell r="CS455">
            <v>443.78597999999994</v>
          </cell>
          <cell r="CT455">
            <v>1.8</v>
          </cell>
        </row>
        <row r="456">
          <cell r="C456">
            <v>0</v>
          </cell>
          <cell r="J456">
            <v>1.1119064503583094</v>
          </cell>
          <cell r="T456">
            <v>3</v>
          </cell>
          <cell r="U456">
            <v>379.02018750000002</v>
          </cell>
          <cell r="X456">
            <v>87</v>
          </cell>
          <cell r="Y456">
            <v>414.09224999999998</v>
          </cell>
          <cell r="AB456">
            <v>93</v>
          </cell>
          <cell r="AC456">
            <v>7.099999999999997</v>
          </cell>
          <cell r="AH456">
            <v>311.33499999999998</v>
          </cell>
          <cell r="AM456">
            <v>686.33537125214275</v>
          </cell>
          <cell r="AN456">
            <v>1.8</v>
          </cell>
          <cell r="AO456">
            <v>265.3706828106391</v>
          </cell>
          <cell r="AQ456">
            <v>282.69674999999995</v>
          </cell>
          <cell r="AR456">
            <v>271.94082640599339</v>
          </cell>
          <cell r="AU456">
            <v>309.74089905</v>
          </cell>
          <cell r="AY456">
            <v>13.562139389657075</v>
          </cell>
          <cell r="AZ456">
            <v>1.462586960177017E-2</v>
          </cell>
          <cell r="BA456">
            <v>2.2036349601770172E-2</v>
          </cell>
          <cell r="BB456">
            <v>4.456285714285714E-2</v>
          </cell>
          <cell r="BD456">
            <v>361.32633793103452</v>
          </cell>
          <cell r="BE456">
            <v>264.51612773706921</v>
          </cell>
          <cell r="BF456">
            <v>287.87083825000002</v>
          </cell>
          <cell r="BI456">
            <v>0</v>
          </cell>
          <cell r="BJ456">
            <v>329.23</v>
          </cell>
          <cell r="BK456">
            <v>371.36765835323445</v>
          </cell>
          <cell r="BM456">
            <v>360.64375000000001</v>
          </cell>
          <cell r="BO456">
            <v>436.79428912692106</v>
          </cell>
          <cell r="BQ456">
            <v>340.81599999999997</v>
          </cell>
          <cell r="BR456">
            <v>369.26805000000002</v>
          </cell>
          <cell r="BS456">
            <v>441.16038951775283</v>
          </cell>
          <cell r="BT456">
            <v>567.68449999999996</v>
          </cell>
          <cell r="BX456">
            <v>399.47511769455264</v>
          </cell>
          <cell r="BY456">
            <v>400.78570581541823</v>
          </cell>
          <cell r="BZ456">
            <v>411.25616943093371</v>
          </cell>
          <cell r="CC456">
            <v>457.64944394747067</v>
          </cell>
          <cell r="CO456">
            <v>446.15948213934809</v>
          </cell>
          <cell r="CP456">
            <v>281.16297507890158</v>
          </cell>
          <cell r="CQ456">
            <v>323.49633887890155</v>
          </cell>
          <cell r="CR456">
            <v>476.24503794436799</v>
          </cell>
          <cell r="CS456">
            <v>468.47749999999996</v>
          </cell>
          <cell r="CT456">
            <v>1.8</v>
          </cell>
        </row>
        <row r="457">
          <cell r="C457">
            <v>0</v>
          </cell>
          <cell r="J457">
            <v>1.1119064503583094</v>
          </cell>
          <cell r="T457">
            <v>3</v>
          </cell>
          <cell r="U457">
            <v>365.1618749999999</v>
          </cell>
          <cell r="X457">
            <v>87</v>
          </cell>
          <cell r="Y457">
            <v>384.42477272727268</v>
          </cell>
          <cell r="AB457">
            <v>93</v>
          </cell>
          <cell r="AC457">
            <v>7.099999999999997</v>
          </cell>
          <cell r="AH457">
            <v>268.02499999999998</v>
          </cell>
          <cell r="AM457">
            <v>633.04118969701119</v>
          </cell>
          <cell r="AN457">
            <v>1.8</v>
          </cell>
          <cell r="AO457">
            <v>259.22308636183186</v>
          </cell>
          <cell r="AQ457">
            <v>266.40695454545454</v>
          </cell>
          <cell r="AR457">
            <v>256.71894825720256</v>
          </cell>
          <cell r="AU457">
            <v>279.46434681818181</v>
          </cell>
          <cell r="AY457">
            <v>12.622064503366602</v>
          </cell>
          <cell r="AZ457">
            <v>1.4229133675370171E-2</v>
          </cell>
          <cell r="BA457">
            <v>2.1639613675370171E-2</v>
          </cell>
          <cell r="BB457">
            <v>4.2183428571428566E-2</v>
          </cell>
          <cell r="BD457">
            <v>331.26015517241387</v>
          </cell>
          <cell r="BE457">
            <v>307.01999361938306</v>
          </cell>
          <cell r="BF457">
            <v>289.30222249999986</v>
          </cell>
          <cell r="BI457">
            <v>0</v>
          </cell>
          <cell r="BJ457">
            <v>340.84284000000002</v>
          </cell>
          <cell r="BK457">
            <v>342.83488413449919</v>
          </cell>
          <cell r="BM457">
            <v>362.92150000000004</v>
          </cell>
          <cell r="BO457">
            <v>385.50757099399402</v>
          </cell>
          <cell r="BQ457">
            <v>401.67600000000004</v>
          </cell>
          <cell r="BR457">
            <v>408.0662999999999</v>
          </cell>
          <cell r="BS457">
            <v>389.50536142944537</v>
          </cell>
          <cell r="BT457">
            <v>567.68449999999996</v>
          </cell>
          <cell r="BX457">
            <v>386.45667993455947</v>
          </cell>
          <cell r="BY457">
            <v>369.7960410172002</v>
          </cell>
          <cell r="BZ457">
            <v>359.56775818004957</v>
          </cell>
          <cell r="CC457">
            <v>399.95665983433571</v>
          </cell>
          <cell r="CO457">
            <v>391.99447095293903</v>
          </cell>
          <cell r="CP457">
            <v>303.85109790676245</v>
          </cell>
          <cell r="CQ457">
            <v>321.84286890676242</v>
          </cell>
          <cell r="CR457">
            <v>477.20101278713531</v>
          </cell>
          <cell r="CS457">
            <v>500.79999995307998</v>
          </cell>
          <cell r="CT457">
            <v>1.8</v>
          </cell>
        </row>
        <row r="458">
          <cell r="C458">
            <v>0</v>
          </cell>
          <cell r="J458">
            <v>1.1119064503583094</v>
          </cell>
          <cell r="T458">
            <v>3</v>
          </cell>
          <cell r="U458">
            <v>287.42744047619055</v>
          </cell>
          <cell r="X458">
            <v>87</v>
          </cell>
          <cell r="Y458">
            <v>292.91785714285709</v>
          </cell>
          <cell r="AB458">
            <v>93</v>
          </cell>
          <cell r="AC458">
            <v>7.099999999999997</v>
          </cell>
          <cell r="AH458">
            <v>236.07499999999999</v>
          </cell>
          <cell r="AM458">
            <v>504.37490555346278</v>
          </cell>
          <cell r="AN458">
            <v>1.8</v>
          </cell>
          <cell r="AO458">
            <v>230.87629255751526</v>
          </cell>
          <cell r="AQ458">
            <v>224.70349999999993</v>
          </cell>
          <cell r="AR458">
            <v>228.90512720892954</v>
          </cell>
          <cell r="AU458">
            <v>231.02804030357143</v>
          </cell>
          <cell r="AY458">
            <v>10.352474486104807</v>
          </cell>
          <cell r="AZ458">
            <v>1.3271307962570171E-2</v>
          </cell>
          <cell r="BA458">
            <v>2.0681787962570169E-2</v>
          </cell>
          <cell r="BB458">
            <v>3.6438857142857141E-2</v>
          </cell>
          <cell r="BD458">
            <v>258.01422068965513</v>
          </cell>
          <cell r="BE458">
            <v>276.4007445744395</v>
          </cell>
          <cell r="BF458">
            <v>243.21582642857146</v>
          </cell>
          <cell r="BI458">
            <v>0</v>
          </cell>
          <cell r="BJ458">
            <v>266.10762999999997</v>
          </cell>
          <cell r="BK458">
            <v>258.37371839281849</v>
          </cell>
          <cell r="BM458">
            <v>289.85127999999997</v>
          </cell>
          <cell r="BO458">
            <v>277.65410077820212</v>
          </cell>
          <cell r="BQ458">
            <v>380.375</v>
          </cell>
          <cell r="BR458">
            <v>369.75493</v>
          </cell>
          <cell r="BS458">
            <v>280.236524859258</v>
          </cell>
          <cell r="BT458">
            <v>567.68449999999996</v>
          </cell>
          <cell r="BX458">
            <v>311.8301994904578</v>
          </cell>
          <cell r="BY458">
            <v>278.39561142092816</v>
          </cell>
          <cell r="BZ458">
            <v>250.10805774041103</v>
          </cell>
          <cell r="CC458">
            <v>284.7930773201158</v>
          </cell>
          <cell r="CO458">
            <v>280.65653059238127</v>
          </cell>
          <cell r="CP458">
            <v>297.32403835068305</v>
          </cell>
          <cell r="CQ458">
            <v>251.77875395068313</v>
          </cell>
          <cell r="CR458">
            <v>479.44503794436798</v>
          </cell>
          <cell r="CS458">
            <v>476.1936</v>
          </cell>
          <cell r="CT458">
            <v>1.8</v>
          </cell>
        </row>
        <row r="459">
          <cell r="C459">
            <v>0</v>
          </cell>
          <cell r="J459">
            <v>1.1119064503583094</v>
          </cell>
          <cell r="T459">
            <v>3</v>
          </cell>
          <cell r="U459">
            <v>254.09125000000006</v>
          </cell>
          <cell r="X459">
            <v>87</v>
          </cell>
          <cell r="Y459">
            <v>263.9185714285714</v>
          </cell>
          <cell r="AB459">
            <v>93</v>
          </cell>
          <cell r="AC459">
            <v>7.099999999999997</v>
          </cell>
          <cell r="AH459">
            <v>228.26499999999999</v>
          </cell>
          <cell r="AM459">
            <v>437.60359307192562</v>
          </cell>
          <cell r="AN459">
            <v>1.8</v>
          </cell>
          <cell r="AO459">
            <v>207.80165976672527</v>
          </cell>
          <cell r="AQ459">
            <v>202.3835</v>
          </cell>
          <cell r="AR459">
            <v>206.99369331065759</v>
          </cell>
          <cell r="AU459">
            <v>205.9190682589286</v>
          </cell>
          <cell r="AY459">
            <v>9.1746717287135038</v>
          </cell>
          <cell r="AZ459">
            <v>1.2774244723370172E-2</v>
          </cell>
          <cell r="BA459">
            <v>2.018472472337017E-2</v>
          </cell>
          <cell r="BB459">
            <v>3.3457714285714285E-2</v>
          </cell>
          <cell r="BD459">
            <v>227.83400689655173</v>
          </cell>
          <cell r="BE459">
            <v>226.47958669266586</v>
          </cell>
          <cell r="BF459">
            <v>181.81941500000002</v>
          </cell>
          <cell r="BI459">
            <v>0</v>
          </cell>
          <cell r="BJ459">
            <v>214.65796000000003</v>
          </cell>
          <cell r="BK459">
            <v>233.38523445706721</v>
          </cell>
          <cell r="BM459">
            <v>250.56768499999998</v>
          </cell>
          <cell r="BO459">
            <v>257.33082245241945</v>
          </cell>
          <cell r="BQ459">
            <v>328.64400000000001</v>
          </cell>
          <cell r="BR459">
            <v>324.45987500000001</v>
          </cell>
          <cell r="BS459">
            <v>259.64551308605081</v>
          </cell>
          <cell r="BT459">
            <v>567.68449999999996</v>
          </cell>
          <cell r="BX459">
            <v>275.73402852510662</v>
          </cell>
          <cell r="BY459">
            <v>251.5317516659718</v>
          </cell>
          <cell r="BZ459">
            <v>229.48088674263471</v>
          </cell>
          <cell r="CC459">
            <v>265.52958457599885</v>
          </cell>
          <cell r="CO459">
            <v>260.81454410868679</v>
          </cell>
          <cell r="CP459">
            <v>197.3655305536011</v>
          </cell>
          <cell r="CQ459">
            <v>220.16386835360106</v>
          </cell>
          <cell r="CR459">
            <v>480.57208196952524</v>
          </cell>
          <cell r="CS459">
            <v>435.62896000000001</v>
          </cell>
          <cell r="CT459">
            <v>1.8</v>
          </cell>
        </row>
        <row r="460">
          <cell r="C460">
            <v>0</v>
          </cell>
          <cell r="J460">
            <v>1.1119064503583094</v>
          </cell>
          <cell r="T460">
            <v>3</v>
          </cell>
          <cell r="U460">
            <v>289.31728260869562</v>
          </cell>
          <cell r="X460">
            <v>87</v>
          </cell>
          <cell r="Y460">
            <v>303.76760869565214</v>
          </cell>
          <cell r="AB460">
            <v>93</v>
          </cell>
          <cell r="AC460">
            <v>7.2913043478260837</v>
          </cell>
          <cell r="AH460">
            <v>254.535</v>
          </cell>
          <cell r="AM460">
            <v>435.60698108282844</v>
          </cell>
          <cell r="AN460">
            <v>1.8</v>
          </cell>
          <cell r="AO460">
            <v>222.26729033260264</v>
          </cell>
          <cell r="AQ460">
            <v>216.40089130434779</v>
          </cell>
          <cell r="AR460">
            <v>230.34672284393517</v>
          </cell>
          <cell r="AU460">
            <v>227.7745165027174</v>
          </cell>
          <cell r="AY460">
            <v>9.1394527848467124</v>
          </cell>
          <cell r="AZ460">
            <v>1.2759381417770171E-2</v>
          </cell>
          <cell r="BA460">
            <v>2.016986141777017E-2</v>
          </cell>
          <cell r="BB460">
            <v>3.3368571428571428E-2</v>
          </cell>
          <cell r="BD460">
            <v>274.05458620689654</v>
          </cell>
          <cell r="BE460">
            <v>246.65962546963701</v>
          </cell>
          <cell r="BF460">
            <v>196.68422130434777</v>
          </cell>
          <cell r="BI460">
            <v>0</v>
          </cell>
          <cell r="BJ460">
            <v>247.91018999999997</v>
          </cell>
          <cell r="BK460">
            <v>269.84244406041353</v>
          </cell>
          <cell r="BM460">
            <v>272.7226</v>
          </cell>
          <cell r="BO460">
            <v>301.85989790292388</v>
          </cell>
          <cell r="BQ460">
            <v>292.12800000000004</v>
          </cell>
          <cell r="BR460">
            <v>303.23495000000003</v>
          </cell>
          <cell r="BS460">
            <v>304.64283131042032</v>
          </cell>
          <cell r="BT460">
            <v>567.68449999999996</v>
          </cell>
          <cell r="BX460">
            <v>312.61044326366283</v>
          </cell>
          <cell r="BY460">
            <v>290.90909515739241</v>
          </cell>
          <cell r="BZ460">
            <v>274.53514321767921</v>
          </cell>
          <cell r="CC460">
            <v>312.57625434371624</v>
          </cell>
          <cell r="CO460">
            <v>306.49239527756242</v>
          </cell>
          <cell r="CP460">
            <v>188.64688823879473</v>
          </cell>
          <cell r="CQ460">
            <v>241.43561723879472</v>
          </cell>
          <cell r="CR460">
            <v>480.59220775568878</v>
          </cell>
          <cell r="CS460">
            <v>407.41007999999999</v>
          </cell>
          <cell r="CT460">
            <v>1.8</v>
          </cell>
        </row>
        <row r="461">
          <cell r="C461">
            <v>0</v>
          </cell>
          <cell r="J461">
            <v>1.1119064503583094</v>
          </cell>
          <cell r="T461">
            <v>2</v>
          </cell>
          <cell r="U461">
            <v>262.34500000000003</v>
          </cell>
          <cell r="X461">
            <v>87</v>
          </cell>
          <cell r="Y461">
            <v>269.91899999999998</v>
          </cell>
          <cell r="AB461">
            <v>93</v>
          </cell>
          <cell r="AC461">
            <v>11.5</v>
          </cell>
          <cell r="AH461">
            <v>235.01</v>
          </cell>
          <cell r="AM461">
            <v>352.86277268851416</v>
          </cell>
          <cell r="AN461">
            <v>1.8</v>
          </cell>
          <cell r="AO461">
            <v>233.1982812974336</v>
          </cell>
          <cell r="AQ461">
            <v>216.97447058823525</v>
          </cell>
          <cell r="AR461">
            <v>234.43705326958371</v>
          </cell>
          <cell r="AU461">
            <v>231.55945140441179</v>
          </cell>
          <cell r="AY461">
            <v>7.6798984765210898</v>
          </cell>
          <cell r="AZ461">
            <v>1.2143411733770169E-2</v>
          </cell>
          <cell r="BA461">
            <v>1.955389173377017E-2</v>
          </cell>
          <cell r="BB461">
            <v>2.9674285714285716E-2</v>
          </cell>
          <cell r="BD461">
            <v>259.42060344827587</v>
          </cell>
          <cell r="BE461">
            <v>251.80892485865959</v>
          </cell>
          <cell r="BF461">
            <v>198.06418000000002</v>
          </cell>
          <cell r="BI461">
            <v>0</v>
          </cell>
          <cell r="BJ461">
            <v>282.26982999999996</v>
          </cell>
          <cell r="BK461">
            <v>244.62946493116399</v>
          </cell>
          <cell r="BM461">
            <v>302.37131249999999</v>
          </cell>
          <cell r="BO461">
            <v>265.56933610262831</v>
          </cell>
          <cell r="BQ461">
            <v>307.34300000000002</v>
          </cell>
          <cell r="BR461">
            <v>323.13616999999999</v>
          </cell>
          <cell r="BS461">
            <v>267.7782491489362</v>
          </cell>
          <cell r="BT461">
            <v>567.68449999999996</v>
          </cell>
          <cell r="BX461">
            <v>297.15554443053821</v>
          </cell>
          <cell r="BY461">
            <v>263.52462911138923</v>
          </cell>
          <cell r="BZ461">
            <v>237.58792873591989</v>
          </cell>
          <cell r="CC461">
            <v>272.90179444305386</v>
          </cell>
          <cell r="CO461">
            <v>268.550495882353</v>
          </cell>
          <cell r="CP461">
            <v>228.65875192326175</v>
          </cell>
          <cell r="CQ461">
            <v>276.51016252326173</v>
          </cell>
          <cell r="CR461">
            <v>482.2425222210976</v>
          </cell>
          <cell r="CS461">
            <v>407.851</v>
          </cell>
          <cell r="CT461">
            <v>1.8</v>
          </cell>
        </row>
        <row r="462">
          <cell r="C462">
            <v>0</v>
          </cell>
          <cell r="J462">
            <v>1.1119064503583094</v>
          </cell>
          <cell r="T462">
            <v>2</v>
          </cell>
          <cell r="U462">
            <v>199.51</v>
          </cell>
          <cell r="X462">
            <v>87</v>
          </cell>
          <cell r="Y462">
            <v>205.68599999999998</v>
          </cell>
          <cell r="AB462">
            <v>93</v>
          </cell>
          <cell r="AC462">
            <v>12.630434782608695</v>
          </cell>
          <cell r="AH462">
            <v>181.405</v>
          </cell>
          <cell r="AM462">
            <v>285.82268551613708</v>
          </cell>
          <cell r="AN462">
            <v>1.8</v>
          </cell>
          <cell r="AO462">
            <v>195.33070404059583</v>
          </cell>
          <cell r="AQ462">
            <v>205.31973913043478</v>
          </cell>
          <cell r="AR462">
            <v>203.19647653851646</v>
          </cell>
          <cell r="AU462">
            <v>205.5934896603261</v>
          </cell>
          <cell r="AY462">
            <v>6.4973547074554086</v>
          </cell>
          <cell r="AZ462">
            <v>1.164434766497017E-2</v>
          </cell>
          <cell r="BA462">
            <v>1.9054827664970173E-2</v>
          </cell>
          <cell r="BB462">
            <v>2.6681142857142858E-2</v>
          </cell>
          <cell r="BD462">
            <v>198.03389655172413</v>
          </cell>
          <cell r="BE462">
            <v>189.43653238534301</v>
          </cell>
          <cell r="BF462">
            <v>174.23644000000002</v>
          </cell>
          <cell r="BI462">
            <v>0</v>
          </cell>
          <cell r="BJ462">
            <v>281.34199999999998</v>
          </cell>
          <cell r="BK462">
            <v>184.74337345661445</v>
          </cell>
          <cell r="BM462">
            <v>217.37327500000001</v>
          </cell>
          <cell r="BO462">
            <v>200.61468950850806</v>
          </cell>
          <cell r="BQ462">
            <v>289.08499999999998</v>
          </cell>
          <cell r="BR462">
            <v>277.15643999999998</v>
          </cell>
          <cell r="BS462">
            <v>201.94313922064697</v>
          </cell>
          <cell r="BT462">
            <v>496.03499999999997</v>
          </cell>
          <cell r="BX462">
            <v>230.82289353801775</v>
          </cell>
          <cell r="BY462">
            <v>198.88469645928288</v>
          </cell>
          <cell r="BZ462">
            <v>171.63258778763645</v>
          </cell>
          <cell r="CC462">
            <v>205.95017091992574</v>
          </cell>
          <cell r="CO462">
            <v>202.6073427168555</v>
          </cell>
          <cell r="CP462">
            <v>253.36956804534034</v>
          </cell>
          <cell r="CQ462">
            <v>203.89328804534037</v>
          </cell>
          <cell r="CR462">
            <v>418.44626560160071</v>
          </cell>
          <cell r="CS462">
            <v>365.96360000000004</v>
          </cell>
          <cell r="CT462">
            <v>1.8</v>
          </cell>
        </row>
        <row r="463">
          <cell r="C463">
            <v>0</v>
          </cell>
          <cell r="J463">
            <v>1.1119064503583094</v>
          </cell>
          <cell r="T463">
            <v>2</v>
          </cell>
          <cell r="U463">
            <v>176.79</v>
          </cell>
          <cell r="X463">
            <v>87</v>
          </cell>
          <cell r="Y463">
            <v>182.87099999999998</v>
          </cell>
          <cell r="AB463">
            <v>93</v>
          </cell>
          <cell r="AC463">
            <v>13.5</v>
          </cell>
          <cell r="AH463">
            <v>168.98</v>
          </cell>
          <cell r="AM463">
            <v>415.67925757626273</v>
          </cell>
          <cell r="AN463">
            <v>1.8</v>
          </cell>
          <cell r="AO463">
            <v>172.1665343390234</v>
          </cell>
          <cell r="AQ463">
            <v>171.97792499999997</v>
          </cell>
          <cell r="AR463">
            <v>175.72714106116584</v>
          </cell>
          <cell r="AU463">
            <v>174.0737145375</v>
          </cell>
          <cell r="AY463">
            <v>8.7879406335608667</v>
          </cell>
          <cell r="AZ463">
            <v>1.2611034194570169E-2</v>
          </cell>
          <cell r="BA463">
            <v>2.002151419457017E-2</v>
          </cell>
          <cell r="BB463">
            <v>3.2478857142857143E-2</v>
          </cell>
          <cell r="BD463">
            <v>182.2215931034483</v>
          </cell>
          <cell r="BE463">
            <v>167.23929480715199</v>
          </cell>
          <cell r="BF463">
            <v>147.21916000000002</v>
          </cell>
          <cell r="BI463">
            <v>0</v>
          </cell>
          <cell r="BJ463">
            <v>220.16508000000002</v>
          </cell>
          <cell r="BK463">
            <v>165.88155584675926</v>
          </cell>
          <cell r="BM463">
            <v>184.877375</v>
          </cell>
          <cell r="BO463">
            <v>180.97487414898143</v>
          </cell>
          <cell r="BQ463">
            <v>234.31100000000006</v>
          </cell>
          <cell r="BR463">
            <v>210.36258999999998</v>
          </cell>
          <cell r="BS463">
            <v>182.25306346111108</v>
          </cell>
          <cell r="BT463">
            <v>496.03499999999997</v>
          </cell>
          <cell r="BX463">
            <v>204.82104203703705</v>
          </cell>
          <cell r="BY463">
            <v>178.620217962037</v>
          </cell>
          <cell r="BZ463">
            <v>151.94682121666662</v>
          </cell>
          <cell r="CC463">
            <v>186.04755817037034</v>
          </cell>
          <cell r="CO463">
            <v>182.93220484166662</v>
          </cell>
          <cell r="CP463">
            <v>212.91823167370819</v>
          </cell>
          <cell r="CQ463">
            <v>165.9900594737081</v>
          </cell>
          <cell r="CR463">
            <v>415.8097876141793</v>
          </cell>
          <cell r="CS463">
            <v>300.70743999999996</v>
          </cell>
          <cell r="CT463">
            <v>1.8</v>
          </cell>
        </row>
        <row r="464">
          <cell r="C464">
            <v>0</v>
          </cell>
          <cell r="J464">
            <v>1.1119064503583094</v>
          </cell>
          <cell r="T464">
            <v>2</v>
          </cell>
          <cell r="U464">
            <v>180.33999999999997</v>
          </cell>
          <cell r="X464">
            <v>87</v>
          </cell>
          <cell r="Y464">
            <v>185.32799999999997</v>
          </cell>
          <cell r="AB464">
            <v>93</v>
          </cell>
          <cell r="AC464">
            <v>13.5</v>
          </cell>
          <cell r="AH464">
            <v>165.785</v>
          </cell>
          <cell r="AM464">
            <v>326.75323129262853</v>
          </cell>
          <cell r="AN464">
            <v>1.8</v>
          </cell>
          <cell r="AO464">
            <v>160.15127139006705</v>
          </cell>
          <cell r="AQ464">
            <v>155.02365789473683</v>
          </cell>
          <cell r="AR464">
            <v>157.81080665024629</v>
          </cell>
          <cell r="AU464">
            <v>159.93075235855264</v>
          </cell>
          <cell r="AY464">
            <v>7.2193430567246057</v>
          </cell>
          <cell r="AZ464">
            <v>1.1949045429770171E-2</v>
          </cell>
          <cell r="BA464">
            <v>1.9359525429770173E-2</v>
          </cell>
          <cell r="BB464">
            <v>2.8508571428571428E-2</v>
          </cell>
          <cell r="BD464">
            <v>188.52075191570876</v>
          </cell>
          <cell r="BE464">
            <v>177.3709099872286</v>
          </cell>
          <cell r="BF464">
            <v>132.83495999999997</v>
          </cell>
          <cell r="BI464">
            <v>0</v>
          </cell>
          <cell r="BJ464">
            <v>211.93433000000002</v>
          </cell>
          <cell r="BK464">
            <v>171.05665653703704</v>
          </cell>
          <cell r="BM464">
            <v>194.17818749999998</v>
          </cell>
          <cell r="BO464">
            <v>185.3689078259259</v>
          </cell>
          <cell r="BQ464">
            <v>194.75200000000001</v>
          </cell>
          <cell r="BR464">
            <v>201.59875000000002</v>
          </cell>
          <cell r="BS464">
            <v>186.99370244444444</v>
          </cell>
          <cell r="BT464">
            <v>496.03499999999997</v>
          </cell>
          <cell r="BX464">
            <v>206.57554814814813</v>
          </cell>
          <cell r="BY464">
            <v>184.29605714814815</v>
          </cell>
          <cell r="BZ464">
            <v>156.74964066666664</v>
          </cell>
          <cell r="CC464">
            <v>190.45846548148145</v>
          </cell>
          <cell r="CO464">
            <v>187.47650566666664</v>
          </cell>
          <cell r="CP464">
            <v>178.38512549887082</v>
          </cell>
          <cell r="CQ464">
            <v>170.42112609887081</v>
          </cell>
          <cell r="CR464">
            <v>417.37959893493405</v>
          </cell>
          <cell r="CS464">
            <v>293.65271999999999</v>
          </cell>
          <cell r="CT464">
            <v>1.8</v>
          </cell>
        </row>
        <row r="465">
          <cell r="C465">
            <v>0</v>
          </cell>
          <cell r="J465">
            <v>1.128976291651592</v>
          </cell>
          <cell r="T465">
            <v>2</v>
          </cell>
          <cell r="U465">
            <v>190.63499999999999</v>
          </cell>
          <cell r="X465">
            <v>87</v>
          </cell>
          <cell r="Y465">
            <v>203.57999999999998</v>
          </cell>
          <cell r="AB465">
            <v>93</v>
          </cell>
          <cell r="AC465">
            <v>13.5</v>
          </cell>
          <cell r="AH465">
            <v>169.68999999999997</v>
          </cell>
          <cell r="AM465">
            <v>359.08298696223989</v>
          </cell>
          <cell r="AN465">
            <v>1.8</v>
          </cell>
          <cell r="AO465">
            <v>168.39874099699423</v>
          </cell>
          <cell r="AQ465">
            <v>151.45049999999998</v>
          </cell>
          <cell r="AR465">
            <v>162.79373875987176</v>
          </cell>
          <cell r="AU465">
            <v>168.66634933928574</v>
          </cell>
          <cell r="AY465">
            <v>7.7197879774113201</v>
          </cell>
          <cell r="AZ465">
            <v>1.213471395788362E-2</v>
          </cell>
          <cell r="BA465">
            <v>1.9545193957883622E-2</v>
          </cell>
          <cell r="BB465">
            <v>2.9951999999999999E-2</v>
          </cell>
          <cell r="BD465">
            <v>188.65801149425283</v>
          </cell>
          <cell r="BE465">
            <v>161.38618437474921</v>
          </cell>
          <cell r="BF465">
            <v>147.65693999999996</v>
          </cell>
          <cell r="BI465">
            <v>0</v>
          </cell>
          <cell r="BJ465">
            <v>247.97005000000001</v>
          </cell>
          <cell r="BK465">
            <v>190.28665303227515</v>
          </cell>
          <cell r="BM465">
            <v>226.56019999999998</v>
          </cell>
          <cell r="BO465">
            <v>216.39797153449734</v>
          </cell>
          <cell r="BQ465">
            <v>228.22500000000002</v>
          </cell>
          <cell r="BR465">
            <v>246.02654999999999</v>
          </cell>
          <cell r="BS465">
            <v>218.3476441873016</v>
          </cell>
          <cell r="BT465">
            <v>385.80500000000001</v>
          </cell>
          <cell r="BX465">
            <v>217.2910376719577</v>
          </cell>
          <cell r="BY465">
            <v>205.17423175767195</v>
          </cell>
          <cell r="BZ465">
            <v>188.14299375238096</v>
          </cell>
          <cell r="CC465">
            <v>224.89999294814814</v>
          </cell>
          <cell r="CO465">
            <v>220.07986151428571</v>
          </cell>
          <cell r="CP465">
            <v>191.6831135815718</v>
          </cell>
          <cell r="CQ465">
            <v>203.93518138157179</v>
          </cell>
          <cell r="CR465">
            <v>316.70701873616753</v>
          </cell>
          <cell r="CS465">
            <v>320.54883999999998</v>
          </cell>
          <cell r="CT465">
            <v>1.8</v>
          </cell>
        </row>
        <row r="466">
          <cell r="C466">
            <v>0</v>
          </cell>
          <cell r="J466">
            <v>1.128976291651592</v>
          </cell>
          <cell r="T466">
            <v>2</v>
          </cell>
          <cell r="U466">
            <v>191.345</v>
          </cell>
          <cell r="X466">
            <v>87</v>
          </cell>
          <cell r="Y466">
            <v>200.42099999999999</v>
          </cell>
          <cell r="AB466">
            <v>93</v>
          </cell>
          <cell r="AC466">
            <v>12.833333333333334</v>
          </cell>
          <cell r="AH466">
            <v>184.95499999999998</v>
          </cell>
          <cell r="AM466">
            <v>288.11686948437847</v>
          </cell>
          <cell r="AN466">
            <v>1.8</v>
          </cell>
          <cell r="AO466">
            <v>179.24301623451242</v>
          </cell>
          <cell r="AQ466">
            <v>163.57231578947366</v>
          </cell>
          <cell r="AR466">
            <v>176.19378591954023</v>
          </cell>
          <cell r="AU466">
            <v>181.51061471052634</v>
          </cell>
          <cell r="AY466">
            <v>6.462320756972245</v>
          </cell>
          <cell r="AZ466">
            <v>1.1606423485283617E-2</v>
          </cell>
          <cell r="BA466">
            <v>1.9016903485283617E-2</v>
          </cell>
          <cell r="BB466">
            <v>2.6783571428571424E-2</v>
          </cell>
          <cell r="BD466">
            <v>183.70399655172415</v>
          </cell>
          <cell r="BE466">
            <v>172.92147903263705</v>
          </cell>
          <cell r="BF466">
            <v>163.04178000000005</v>
          </cell>
          <cell r="BI466">
            <v>0</v>
          </cell>
          <cell r="BJ466">
            <v>268.1428699999999</v>
          </cell>
          <cell r="BK466">
            <v>183.59342184124088</v>
          </cell>
          <cell r="BM466">
            <v>227.39537499999997</v>
          </cell>
          <cell r="BO466">
            <v>203.83058669184916</v>
          </cell>
          <cell r="BQ466">
            <v>258.65499999999997</v>
          </cell>
          <cell r="BR466">
            <v>272.95710000000003</v>
          </cell>
          <cell r="BS466">
            <v>205.47471757177613</v>
          </cell>
          <cell r="BT466">
            <v>385.80500000000001</v>
          </cell>
          <cell r="BX466">
            <v>218.92513990267642</v>
          </cell>
          <cell r="BY466">
            <v>197.81597384063261</v>
          </cell>
          <cell r="BZ466">
            <v>175.22135012408756</v>
          </cell>
          <cell r="CC466">
            <v>210.54480972262772</v>
          </cell>
          <cell r="CO466">
            <v>206.60136798296838</v>
          </cell>
          <cell r="CP466">
            <v>229.76455958362592</v>
          </cell>
          <cell r="CQ466">
            <v>221.25380838362588</v>
          </cell>
          <cell r="CR466">
            <v>317.84412565440653</v>
          </cell>
          <cell r="CS466">
            <v>363.75900000000001</v>
          </cell>
          <cell r="CT466">
            <v>1.8</v>
          </cell>
        </row>
        <row r="467">
          <cell r="C467">
            <v>0</v>
          </cell>
          <cell r="J467">
            <v>1.128976291651592</v>
          </cell>
          <cell r="T467">
            <v>3</v>
          </cell>
          <cell r="U467">
            <v>274.02449999999999</v>
          </cell>
          <cell r="X467">
            <v>87</v>
          </cell>
          <cell r="Y467">
            <v>285.8895</v>
          </cell>
          <cell r="AB467">
            <v>93</v>
          </cell>
          <cell r="AC467">
            <v>7.5555555555555527</v>
          </cell>
          <cell r="AH467">
            <v>234.29999999999998</v>
          </cell>
          <cell r="AM467">
            <v>338.89608786093567</v>
          </cell>
          <cell r="AN467">
            <v>1.8</v>
          </cell>
          <cell r="AO467">
            <v>216.97598253275106</v>
          </cell>
          <cell r="AQ467">
            <v>198.00164999999996</v>
          </cell>
          <cell r="AR467">
            <v>201.56229731116585</v>
          </cell>
          <cell r="AU467">
            <v>209.82262671562501</v>
          </cell>
          <cell r="AY467">
            <v>7.3620910256213348</v>
          </cell>
          <cell r="AZ467">
            <v>1.1984437363283619E-2</v>
          </cell>
          <cell r="BA467">
            <v>1.939491736328362E-2</v>
          </cell>
          <cell r="BB467">
            <v>2.9050714285714287E-2</v>
          </cell>
          <cell r="BD467">
            <v>255.65757931034486</v>
          </cell>
          <cell r="BE467">
            <v>240.9249190851539</v>
          </cell>
          <cell r="BF467">
            <v>216.74487799999994</v>
          </cell>
          <cell r="BI467">
            <v>0</v>
          </cell>
          <cell r="BJ467">
            <v>341.20200000000006</v>
          </cell>
          <cell r="BK467">
            <v>255.14897298015271</v>
          </cell>
          <cell r="BM467">
            <v>282.061375</v>
          </cell>
          <cell r="BO467">
            <v>283.34704235175576</v>
          </cell>
          <cell r="BQ467">
            <v>292.12800000000004</v>
          </cell>
          <cell r="BR467">
            <v>316.47199999999998</v>
          </cell>
          <cell r="BS467">
            <v>286.19412560954203</v>
          </cell>
          <cell r="BT467">
            <v>407.851</v>
          </cell>
          <cell r="BX467">
            <v>293.47847786259547</v>
          </cell>
          <cell r="BY467">
            <v>275.12873386870228</v>
          </cell>
          <cell r="BZ467">
            <v>256.11149855954199</v>
          </cell>
          <cell r="CC467">
            <v>293.0578797312977</v>
          </cell>
          <cell r="CO467">
            <v>287.6461502017176</v>
          </cell>
          <cell r="CP467">
            <v>251.16622467345863</v>
          </cell>
          <cell r="CQ467">
            <v>263.92354127345868</v>
          </cell>
          <cell r="CR467">
            <v>337.08129024560145</v>
          </cell>
          <cell r="CS467">
            <v>443.12460000000004</v>
          </cell>
          <cell r="CT467">
            <v>1.8</v>
          </cell>
        </row>
        <row r="468">
          <cell r="C468">
            <v>0</v>
          </cell>
          <cell r="J468">
            <v>1.128976291651592</v>
          </cell>
          <cell r="T468">
            <v>3</v>
          </cell>
          <cell r="U468">
            <v>290.12375000000003</v>
          </cell>
          <cell r="X468">
            <v>87</v>
          </cell>
          <cell r="Y468">
            <v>309.11931818181813</v>
          </cell>
          <cell r="AB468">
            <v>93</v>
          </cell>
          <cell r="AC468">
            <v>7.099999999999997</v>
          </cell>
          <cell r="AH468">
            <v>253.82499999999999</v>
          </cell>
          <cell r="AM468">
            <v>468.02312861735271</v>
          </cell>
          <cell r="AN468">
            <v>1.8</v>
          </cell>
          <cell r="AO468">
            <v>238.44915009563678</v>
          </cell>
          <cell r="AQ468">
            <v>215.9248636363636</v>
          </cell>
          <cell r="AR468">
            <v>221.77843241528583</v>
          </cell>
          <cell r="AU468">
            <v>230.11445538920452</v>
          </cell>
          <cell r="AY468">
            <v>9.6501268770140634</v>
          </cell>
          <cell r="AZ468">
            <v>1.2945693069683619E-2</v>
          </cell>
          <cell r="BA468">
            <v>2.0356173069683618E-2</v>
          </cell>
          <cell r="BB468">
            <v>3.4815857142857141E-2</v>
          </cell>
          <cell r="BD468">
            <v>289.10668275862071</v>
          </cell>
          <cell r="BE468">
            <v>230.67254457941502</v>
          </cell>
          <cell r="BF468">
            <v>266.52984500000002</v>
          </cell>
          <cell r="BI468">
            <v>0</v>
          </cell>
          <cell r="BJ468">
            <v>349.43274999999994</v>
          </cell>
          <cell r="BK468">
            <v>275.35778680970697</v>
          </cell>
          <cell r="BM468">
            <v>295.53806249999997</v>
          </cell>
          <cell r="BO468">
            <v>314.02726205534418</v>
          </cell>
          <cell r="BQ468">
            <v>328.64400000000001</v>
          </cell>
          <cell r="BR468">
            <v>322.95359000000002</v>
          </cell>
          <cell r="BS468">
            <v>317.02567682805676</v>
          </cell>
          <cell r="BT468">
            <v>496.03499999999997</v>
          </cell>
          <cell r="BX468">
            <v>310.21255176865947</v>
          </cell>
          <cell r="BY468">
            <v>296.9774917310753</v>
          </cell>
          <cell r="BZ468">
            <v>286.95002891758037</v>
          </cell>
          <cell r="CC468">
            <v>326.68232618912856</v>
          </cell>
          <cell r="CO468">
            <v>319.60013891831733</v>
          </cell>
          <cell r="CP468">
            <v>342.71266216843617</v>
          </cell>
          <cell r="CQ468">
            <v>259.86686276843614</v>
          </cell>
          <cell r="CR468">
            <v>414.8249171638405</v>
          </cell>
          <cell r="CS468">
            <v>447.53379999999999</v>
          </cell>
          <cell r="CT468">
            <v>1.8</v>
          </cell>
        </row>
        <row r="469">
          <cell r="C469">
            <v>0</v>
          </cell>
          <cell r="J469">
            <v>1.128976291651592</v>
          </cell>
          <cell r="T469">
            <v>3</v>
          </cell>
          <cell r="U469">
            <v>276.17789772727269</v>
          </cell>
          <cell r="X469">
            <v>87</v>
          </cell>
          <cell r="Y469">
            <v>286.7031818181818</v>
          </cell>
          <cell r="AB469">
            <v>93</v>
          </cell>
          <cell r="AC469">
            <v>7.099999999999997</v>
          </cell>
          <cell r="AH469">
            <v>246.01499999999999</v>
          </cell>
          <cell r="AM469">
            <v>463.81872452492706</v>
          </cell>
          <cell r="AN469">
            <v>1.8</v>
          </cell>
          <cell r="AO469">
            <v>231.8966761701974</v>
          </cell>
          <cell r="AQ469">
            <v>211.79693181818178</v>
          </cell>
          <cell r="AR469">
            <v>219.4644909688013</v>
          </cell>
          <cell r="AU469">
            <v>223.32519567981817</v>
          </cell>
          <cell r="AY469">
            <v>9.5756279398366893</v>
          </cell>
          <cell r="AZ469">
            <v>1.2914394378083619E-2</v>
          </cell>
          <cell r="BA469">
            <v>2.032487437808362E-2</v>
          </cell>
          <cell r="BB469">
            <v>3.4628142857142857E-2</v>
          </cell>
          <cell r="BD469">
            <v>260.78897586206898</v>
          </cell>
          <cell r="BE469">
            <v>246.72737994383485</v>
          </cell>
          <cell r="BF469">
            <v>242.89896386363631</v>
          </cell>
          <cell r="BI469">
            <v>0</v>
          </cell>
          <cell r="BJ469">
            <v>375.17255</v>
          </cell>
          <cell r="BK469">
            <v>253.78544055230077</v>
          </cell>
          <cell r="BM469">
            <v>286.54094999999995</v>
          </cell>
          <cell r="BO469">
            <v>279.72877760272229</v>
          </cell>
          <cell r="BQ469">
            <v>304.3</v>
          </cell>
          <cell r="BR469">
            <v>297.84884</v>
          </cell>
          <cell r="BS469">
            <v>282.31902732482911</v>
          </cell>
          <cell r="BT469">
            <v>496.03499999999997</v>
          </cell>
          <cell r="BX469">
            <v>298.53345855146802</v>
          </cell>
          <cell r="BY469">
            <v>273.54492878736295</v>
          </cell>
          <cell r="BZ469">
            <v>252.19057879377436</v>
          </cell>
          <cell r="CC469">
            <v>288.66536019867942</v>
          </cell>
          <cell r="CO469">
            <v>283.56280359752685</v>
          </cell>
          <cell r="CP469">
            <v>304.75269155419289</v>
          </cell>
          <cell r="CQ469">
            <v>256.5852505541929</v>
          </cell>
          <cell r="CR469">
            <v>414.9356089877399</v>
          </cell>
          <cell r="CS469">
            <v>383.82085999999998</v>
          </cell>
          <cell r="CT469">
            <v>1.8</v>
          </cell>
        </row>
        <row r="470">
          <cell r="C470">
            <v>0</v>
          </cell>
          <cell r="J470">
            <v>1.128976291651592</v>
          </cell>
          <cell r="T470">
            <v>3</v>
          </cell>
          <cell r="U470">
            <v>270.21712499999995</v>
          </cell>
          <cell r="X470">
            <v>87</v>
          </cell>
          <cell r="Y470">
            <v>278.86950000000002</v>
          </cell>
          <cell r="AB470">
            <v>93</v>
          </cell>
          <cell r="AC470">
            <v>7.099999999999997</v>
          </cell>
          <cell r="AH470">
            <v>241.39999999999998</v>
          </cell>
          <cell r="AM470">
            <v>465.87293109063273</v>
          </cell>
          <cell r="AN470">
            <v>1.8</v>
          </cell>
          <cell r="AO470">
            <v>218.55150853513297</v>
          </cell>
          <cell r="AQ470">
            <v>194.94194999999996</v>
          </cell>
          <cell r="AR470">
            <v>205.84694555623975</v>
          </cell>
          <cell r="AU470">
            <v>209.64969669375</v>
          </cell>
          <cell r="AY470">
            <v>9.6120269639370512</v>
          </cell>
          <cell r="AZ470">
            <v>1.2929686432883619E-2</v>
          </cell>
          <cell r="BA470">
            <v>2.0340166432883618E-2</v>
          </cell>
          <cell r="BB470">
            <v>3.4719857142857143E-2</v>
          </cell>
          <cell r="BD470">
            <v>255.39150689655173</v>
          </cell>
          <cell r="BE470">
            <v>247.31319998563202</v>
          </cell>
          <cell r="BF470">
            <v>261.01225349999987</v>
          </cell>
          <cell r="BI470">
            <v>0</v>
          </cell>
          <cell r="BJ470">
            <v>459.33571000000006</v>
          </cell>
          <cell r="BK470">
            <v>247.02948179588199</v>
          </cell>
          <cell r="BM470">
            <v>310.72306249999997</v>
          </cell>
          <cell r="BO470">
            <v>270.31121530363168</v>
          </cell>
          <cell r="BQ470">
            <v>289.08499999999998</v>
          </cell>
          <cell r="BR470">
            <v>301.25700000000001</v>
          </cell>
          <cell r="BS470">
            <v>272.93801366066805</v>
          </cell>
          <cell r="BT470">
            <v>485.01199999999989</v>
          </cell>
          <cell r="BX470">
            <v>290.4732456420233</v>
          </cell>
          <cell r="BY470">
            <v>266.28249183463038</v>
          </cell>
          <cell r="BZ470">
            <v>242.82305099708174</v>
          </cell>
          <cell r="CC470">
            <v>278.5456893099871</v>
          </cell>
          <cell r="CO470">
            <v>273.88851239526593</v>
          </cell>
          <cell r="CP470">
            <v>354.53259719676817</v>
          </cell>
          <cell r="CQ470">
            <v>276.88915719676834</v>
          </cell>
          <cell r="CR470">
            <v>404.95979398773977</v>
          </cell>
          <cell r="CS470">
            <v>406.30777999999998</v>
          </cell>
          <cell r="CT470">
            <v>1.8</v>
          </cell>
        </row>
        <row r="471">
          <cell r="C471">
            <v>0</v>
          </cell>
          <cell r="J471">
            <v>1.128976291651592</v>
          </cell>
          <cell r="T471">
            <v>3</v>
          </cell>
          <cell r="U471">
            <v>279.73556249999996</v>
          </cell>
          <cell r="X471">
            <v>87</v>
          </cell>
          <cell r="Y471">
            <v>300.45599999999996</v>
          </cell>
          <cell r="AB471">
            <v>93</v>
          </cell>
          <cell r="AC471">
            <v>7.099999999999997</v>
          </cell>
          <cell r="AH471">
            <v>250.62999999999997</v>
          </cell>
          <cell r="AM471">
            <v>453.08693508352985</v>
          </cell>
          <cell r="AN471">
            <v>1.8</v>
          </cell>
          <cell r="AO471">
            <v>224.30717026786894</v>
          </cell>
          <cell r="AQ471">
            <v>192.60299999999995</v>
          </cell>
          <cell r="AR471">
            <v>215.35693882438034</v>
          </cell>
          <cell r="AU471">
            <v>218.60445251785714</v>
          </cell>
          <cell r="AY471">
            <v>9.385468552246957</v>
          </cell>
          <cell r="AZ471">
            <v>1.2834504110483619E-2</v>
          </cell>
          <cell r="BA471">
            <v>2.0244984110483619E-2</v>
          </cell>
          <cell r="BB471">
            <v>3.4148999999999999E-2</v>
          </cell>
          <cell r="BD471">
            <v>259.07851034482758</v>
          </cell>
          <cell r="BE471">
            <v>213.77500979166669</v>
          </cell>
          <cell r="BF471">
            <v>288.55721474999996</v>
          </cell>
          <cell r="BI471">
            <v>0</v>
          </cell>
          <cell r="BJ471">
            <v>454.18774999999994</v>
          </cell>
          <cell r="BK471">
            <v>267.94170584005582</v>
          </cell>
          <cell r="BM471">
            <v>342.26990000000001</v>
          </cell>
          <cell r="BO471">
            <v>308.58163315402879</v>
          </cell>
          <cell r="BQ471">
            <v>316.47199999999998</v>
          </cell>
          <cell r="BR471">
            <v>340.35955000000001</v>
          </cell>
          <cell r="BS471">
            <v>311.49818481970306</v>
          </cell>
          <cell r="BT471">
            <v>479.50049999999993</v>
          </cell>
          <cell r="BX471">
            <v>298.98224183203632</v>
          </cell>
          <cell r="BY471">
            <v>289.01001255129</v>
          </cell>
          <cell r="BZ471">
            <v>281.41094182879368</v>
          </cell>
          <cell r="CC471">
            <v>321.70775703511202</v>
          </cell>
          <cell r="CO471">
            <v>314.36596844984479</v>
          </cell>
          <cell r="CP471">
            <v>407.84868656167248</v>
          </cell>
          <cell r="CQ471">
            <v>331.87428456167243</v>
          </cell>
          <cell r="CR471">
            <v>400.16308145629324</v>
          </cell>
          <cell r="CS471">
            <v>414.90571999999997</v>
          </cell>
          <cell r="CT471">
            <v>1.8</v>
          </cell>
        </row>
        <row r="472">
          <cell r="C472">
            <v>0</v>
          </cell>
          <cell r="J472">
            <v>1.128976291651592</v>
          </cell>
          <cell r="T472">
            <v>3</v>
          </cell>
          <cell r="U472">
            <v>272.30517045454542</v>
          </cell>
          <cell r="X472">
            <v>87</v>
          </cell>
          <cell r="Y472">
            <v>293.64340909090907</v>
          </cell>
          <cell r="AB472">
            <v>93</v>
          </cell>
          <cell r="AC472">
            <v>7.099999999999997</v>
          </cell>
          <cell r="AH472">
            <v>252.04999999999998</v>
          </cell>
          <cell r="AM472">
            <v>420.99715681645421</v>
          </cell>
          <cell r="AN472">
            <v>1.8</v>
          </cell>
          <cell r="AO472">
            <v>238.15592406799234</v>
          </cell>
          <cell r="AQ472">
            <v>215.09631818181816</v>
          </cell>
          <cell r="AR472">
            <v>235.49496310083592</v>
          </cell>
          <cell r="AU472">
            <v>239.69200272443183</v>
          </cell>
          <cell r="AY472">
            <v>8.8168613673520806</v>
          </cell>
          <cell r="AZ472">
            <v>1.2595619347883617E-2</v>
          </cell>
          <cell r="BA472">
            <v>2.0006099347883617E-2</v>
          </cell>
          <cell r="BB472">
            <v>3.2716285714285712E-2</v>
          </cell>
          <cell r="BD472">
            <v>320.16113448275865</v>
          </cell>
          <cell r="BE472">
            <v>203.90095165229886</v>
          </cell>
          <cell r="BF472">
            <v>265.86820022727278</v>
          </cell>
          <cell r="BI472">
            <v>0</v>
          </cell>
          <cell r="BJ472">
            <v>385.61812000000003</v>
          </cell>
          <cell r="BK472">
            <v>260.75070645365372</v>
          </cell>
          <cell r="BM472">
            <v>304.07962499999996</v>
          </cell>
          <cell r="BO472">
            <v>301.31871405147535</v>
          </cell>
          <cell r="BQ472">
            <v>319.51499999999999</v>
          </cell>
          <cell r="BR472">
            <v>310.02083999999996</v>
          </cell>
          <cell r="BS472">
            <v>303.81808604431967</v>
          </cell>
          <cell r="BT472">
            <v>479.50049999999993</v>
          </cell>
          <cell r="BX472">
            <v>296.43040186593561</v>
          </cell>
          <cell r="BY472">
            <v>281.13563407344355</v>
          </cell>
          <cell r="BZ472">
            <v>273.65738607622916</v>
          </cell>
          <cell r="CC472">
            <v>314.15043209468223</v>
          </cell>
          <cell r="CO472">
            <v>306.80538938855972</v>
          </cell>
          <cell r="CP472">
            <v>365.1555808461128</v>
          </cell>
          <cell r="CQ472">
            <v>280.94491584611268</v>
          </cell>
          <cell r="CR472">
            <v>400.75679214811714</v>
          </cell>
          <cell r="CS472">
            <v>412.2602</v>
          </cell>
          <cell r="CT472">
            <v>1.8</v>
          </cell>
        </row>
        <row r="473">
          <cell r="C473">
            <v>0</v>
          </cell>
          <cell r="J473">
            <v>1.128976291651592</v>
          </cell>
          <cell r="T473">
            <v>2</v>
          </cell>
          <cell r="U473">
            <v>276.89999999999998</v>
          </cell>
          <cell r="X473">
            <v>87</v>
          </cell>
          <cell r="Y473">
            <v>291.68099999999998</v>
          </cell>
          <cell r="AB473">
            <v>93</v>
          </cell>
          <cell r="AC473">
            <v>11.129999999999999</v>
          </cell>
          <cell r="AH473">
            <v>272.995</v>
          </cell>
          <cell r="AM473">
            <v>463.26197695104423</v>
          </cell>
          <cell r="AN473">
            <v>1.8</v>
          </cell>
          <cell r="AO473">
            <v>259.03136165144895</v>
          </cell>
          <cell r="AQ473">
            <v>245.62229999999997</v>
          </cell>
          <cell r="AR473">
            <v>261.40596520935958</v>
          </cell>
          <cell r="AU473">
            <v>268.39734648749999</v>
          </cell>
          <cell r="AY473">
            <v>9.565762783772108</v>
          </cell>
          <cell r="AZ473">
            <v>1.2910249802483616E-2</v>
          </cell>
          <cell r="BA473">
            <v>2.0320729802483617E-2</v>
          </cell>
          <cell r="BB473">
            <v>3.4603285714285711E-2</v>
          </cell>
          <cell r="BD473">
            <v>262.61347241379315</v>
          </cell>
          <cell r="BE473">
            <v>240.07527475750337</v>
          </cell>
          <cell r="BF473">
            <v>259.541</v>
          </cell>
          <cell r="BI473">
            <v>0</v>
          </cell>
          <cell r="BJ473">
            <v>376.45954000000006</v>
          </cell>
          <cell r="BK473">
            <v>263.48596308132784</v>
          </cell>
          <cell r="BM473">
            <v>288.51499999999999</v>
          </cell>
          <cell r="BO473">
            <v>294.76118081407003</v>
          </cell>
          <cell r="BQ473">
            <v>307.34300000000002</v>
          </cell>
          <cell r="BR473">
            <v>304.69559000000004</v>
          </cell>
          <cell r="BS473">
            <v>297.00474234563012</v>
          </cell>
          <cell r="BT473">
            <v>479.50049999999993</v>
          </cell>
          <cell r="BX473">
            <v>314.25537489972555</v>
          </cell>
          <cell r="BY473">
            <v>283.87678492664134</v>
          </cell>
          <cell r="BZ473">
            <v>266.80047472609238</v>
          </cell>
          <cell r="CC473">
            <v>304.92496479206244</v>
          </cell>
          <cell r="CO473">
            <v>298.9154948301931</v>
          </cell>
          <cell r="CP473">
            <v>342.90613544545749</v>
          </cell>
          <cell r="CQ473">
            <v>253.75066484545744</v>
          </cell>
          <cell r="CR473">
            <v>400.06245252547563</v>
          </cell>
          <cell r="CS473">
            <v>406.74869999999987</v>
          </cell>
          <cell r="CT473">
            <v>1.8</v>
          </cell>
        </row>
        <row r="474">
          <cell r="C474">
            <v>0</v>
          </cell>
          <cell r="J474">
            <v>1.128976291651592</v>
          </cell>
          <cell r="T474">
            <v>2</v>
          </cell>
          <cell r="U474">
            <v>291.09999999999997</v>
          </cell>
          <cell r="X474">
            <v>87</v>
          </cell>
          <cell r="Y474">
            <v>303.61500000000001</v>
          </cell>
          <cell r="AB474">
            <v>93</v>
          </cell>
          <cell r="AC474">
            <v>12.630434782608695</v>
          </cell>
          <cell r="AH474">
            <v>278.67500000000001</v>
          </cell>
          <cell r="AM474">
            <v>513.83961430947136</v>
          </cell>
          <cell r="AN474">
            <v>1.8</v>
          </cell>
          <cell r="AO474">
            <v>261.14572725546714</v>
          </cell>
          <cell r="AQ474">
            <v>249.47452173913038</v>
          </cell>
          <cell r="AR474">
            <v>265.93223589098307</v>
          </cell>
          <cell r="AU474">
            <v>271.56485624184791</v>
          </cell>
          <cell r="AY474">
            <v>10.461961185570226</v>
          </cell>
          <cell r="AZ474">
            <v>1.3286763058283618E-2</v>
          </cell>
          <cell r="BA474">
            <v>2.0697243058283618E-2</v>
          </cell>
          <cell r="BB474">
            <v>3.6861428571428566E-2</v>
          </cell>
          <cell r="BD474">
            <v>275.2329068965517</v>
          </cell>
          <cell r="BE474">
            <v>267.28501741709698</v>
          </cell>
          <cell r="BF474">
            <v>267.04580000000004</v>
          </cell>
          <cell r="BI474">
            <v>0</v>
          </cell>
          <cell r="BJ474">
            <v>359.30965000000003</v>
          </cell>
          <cell r="BK474">
            <v>277.69552365644972</v>
          </cell>
          <cell r="BM474">
            <v>306.12959999999998</v>
          </cell>
          <cell r="BO474">
            <v>306.69437458169187</v>
          </cell>
          <cell r="BQ474">
            <v>307.34300000000002</v>
          </cell>
          <cell r="BR474">
            <v>311.14675000000005</v>
          </cell>
          <cell r="BS474">
            <v>309.19233763321671</v>
          </cell>
          <cell r="BT474">
            <v>485.01199999999989</v>
          </cell>
          <cell r="BX474">
            <v>332.47437207912628</v>
          </cell>
          <cell r="BY474">
            <v>299.19542353070267</v>
          </cell>
          <cell r="BZ474">
            <v>279.02760263280459</v>
          </cell>
          <cell r="CC474">
            <v>316.42249576179699</v>
          </cell>
          <cell r="CO474">
            <v>310.7001861806101</v>
          </cell>
          <cell r="CP474">
            <v>340.85087194419646</v>
          </cell>
          <cell r="CQ474">
            <v>264.07664294419635</v>
          </cell>
          <cell r="CR474">
            <v>404.35602040283413</v>
          </cell>
          <cell r="CS474">
            <v>404.54410000000001</v>
          </cell>
          <cell r="CT474">
            <v>1.8</v>
          </cell>
        </row>
        <row r="475">
          <cell r="C475">
            <v>0</v>
          </cell>
          <cell r="J475">
            <v>1.128976291651592</v>
          </cell>
          <cell r="T475">
            <v>2</v>
          </cell>
          <cell r="U475">
            <v>245.30499999999998</v>
          </cell>
          <cell r="X475">
            <v>87</v>
          </cell>
          <cell r="Y475">
            <v>263.25</v>
          </cell>
          <cell r="AB475">
            <v>93</v>
          </cell>
          <cell r="AC475">
            <v>13.5</v>
          </cell>
          <cell r="AH475">
            <v>226.13499999999999</v>
          </cell>
          <cell r="AM475">
            <v>568.91922773946851</v>
          </cell>
          <cell r="AN475">
            <v>1.8</v>
          </cell>
          <cell r="AO475">
            <v>247.55280917657379</v>
          </cell>
          <cell r="AQ475">
            <v>246.04373684210526</v>
          </cell>
          <cell r="AR475">
            <v>258.076189936047</v>
          </cell>
          <cell r="AU475">
            <v>265.10799395723683</v>
          </cell>
          <cell r="AY475">
            <v>11.437931280373338</v>
          </cell>
          <cell r="AZ475">
            <v>1.3696790209883618E-2</v>
          </cell>
          <cell r="BA475">
            <v>2.1107270209883618E-2</v>
          </cell>
          <cell r="BB475">
            <v>3.9320571428571434E-2</v>
          </cell>
          <cell r="BD475">
            <v>233.30749655172417</v>
          </cell>
          <cell r="BE475">
            <v>197.39969876440134</v>
          </cell>
          <cell r="BF475">
            <v>229.08401999999995</v>
          </cell>
          <cell r="BI475">
            <v>0</v>
          </cell>
          <cell r="BJ475">
            <v>402.82787000000002</v>
          </cell>
          <cell r="BK475">
            <v>238.98573027797275</v>
          </cell>
          <cell r="BM475">
            <v>302.37131249999999</v>
          </cell>
          <cell r="BO475">
            <v>272.96651999984408</v>
          </cell>
          <cell r="BQ475">
            <v>316.47199999999998</v>
          </cell>
          <cell r="BR475">
            <v>308.68191999999999</v>
          </cell>
          <cell r="BS475">
            <v>274.71614263040942</v>
          </cell>
          <cell r="BT475">
            <v>485.01199999999989</v>
          </cell>
          <cell r="BX475">
            <v>285.06745715399614</v>
          </cell>
          <cell r="BY475">
            <v>257.43062902768031</v>
          </cell>
          <cell r="BZ475">
            <v>244.43415569824566</v>
          </cell>
          <cell r="CC475">
            <v>283.5170949925926</v>
          </cell>
          <cell r="CO475">
            <v>277.18692075087722</v>
          </cell>
          <cell r="CP475">
            <v>306.3481269773647</v>
          </cell>
          <cell r="CQ475">
            <v>271.21365697736474</v>
          </cell>
          <cell r="CR475">
            <v>403.43023423931214</v>
          </cell>
          <cell r="CS475">
            <v>421.07859999999999</v>
          </cell>
          <cell r="CT475">
            <v>1.8</v>
          </cell>
        </row>
        <row r="476">
          <cell r="C476">
            <v>0</v>
          </cell>
          <cell r="J476">
            <v>1.128976291651592</v>
          </cell>
          <cell r="T476">
            <v>2</v>
          </cell>
          <cell r="U476">
            <v>276.89999999999998</v>
          </cell>
          <cell r="X476">
            <v>87</v>
          </cell>
          <cell r="Y476">
            <v>287.46899999999999</v>
          </cell>
          <cell r="AB476">
            <v>93</v>
          </cell>
          <cell r="AC476">
            <v>13.5</v>
          </cell>
          <cell r="AH476">
            <v>282.22499999999997</v>
          </cell>
          <cell r="AM476">
            <v>573.56519025256</v>
          </cell>
          <cell r="AN476">
            <v>1.8</v>
          </cell>
          <cell r="AO476">
            <v>272.00419667668569</v>
          </cell>
          <cell r="AQ476">
            <v>272.11799999999994</v>
          </cell>
          <cell r="AR476">
            <v>291.35338718820861</v>
          </cell>
          <cell r="AU476">
            <v>287.44011739285719</v>
          </cell>
          <cell r="AY476">
            <v>11.520254306843313</v>
          </cell>
          <cell r="AZ476">
            <v>1.3731375978683619E-2</v>
          </cell>
          <cell r="BA476">
            <v>2.1141855978683621E-2</v>
          </cell>
          <cell r="BB476">
            <v>3.9528000000000001E-2</v>
          </cell>
          <cell r="BD476">
            <v>267.32675517241381</v>
          </cell>
          <cell r="BE476">
            <v>256.39521731326397</v>
          </cell>
          <cell r="BF476">
            <v>272.04899999999992</v>
          </cell>
          <cell r="BI476">
            <v>0</v>
          </cell>
          <cell r="BJ476">
            <v>431.38108999999992</v>
          </cell>
          <cell r="BK476">
            <v>258.5799277820106</v>
          </cell>
          <cell r="BM476">
            <v>309.01474999999999</v>
          </cell>
          <cell r="BO476">
            <v>283.22075826645511</v>
          </cell>
          <cell r="BQ476">
            <v>304.3</v>
          </cell>
          <cell r="BR476">
            <v>328.37013000000002</v>
          </cell>
          <cell r="BS476">
            <v>284.98437878412705</v>
          </cell>
          <cell r="BT476">
            <v>490.52350000000001</v>
          </cell>
          <cell r="BX476">
            <v>322.56605375661383</v>
          </cell>
          <cell r="BY476">
            <v>278.36201301375667</v>
          </cell>
          <cell r="BZ476">
            <v>254.69783659047624</v>
          </cell>
          <cell r="CC476">
            <v>291.2819382518519</v>
          </cell>
          <cell r="CO476">
            <v>286.22686820952384</v>
          </cell>
          <cell r="CP476">
            <v>367.75527450543257</v>
          </cell>
          <cell r="CQ476">
            <v>283.31681830543255</v>
          </cell>
          <cell r="CR476">
            <v>408.40807884623041</v>
          </cell>
          <cell r="CS476">
            <v>484.57107999999999</v>
          </cell>
          <cell r="CT476">
            <v>1.8</v>
          </cell>
        </row>
        <row r="477">
          <cell r="C477">
            <v>0</v>
          </cell>
          <cell r="J477">
            <v>1.1514876596899273</v>
          </cell>
          <cell r="T477">
            <v>2</v>
          </cell>
          <cell r="U477">
            <v>311.33499999999998</v>
          </cell>
          <cell r="X477">
            <v>87</v>
          </cell>
          <cell r="Y477">
            <v>320.11199999999997</v>
          </cell>
          <cell r="AB477">
            <v>93</v>
          </cell>
          <cell r="AC477">
            <v>13.5</v>
          </cell>
          <cell r="AH477">
            <v>318.08</v>
          </cell>
          <cell r="AM477">
            <v>668.05869227502262</v>
          </cell>
          <cell r="AN477">
            <v>1.8</v>
          </cell>
          <cell r="AO477">
            <v>319.66577818106197</v>
          </cell>
          <cell r="AQ477">
            <v>311.05399999999997</v>
          </cell>
          <cell r="AR477">
            <v>337.95053610524667</v>
          </cell>
          <cell r="AU477">
            <v>339.44364712499998</v>
          </cell>
          <cell r="AY477">
            <v>13.105701959111821</v>
          </cell>
          <cell r="AZ477">
            <v>1.4984837394349141E-2</v>
          </cell>
          <cell r="BA477">
            <v>2.2395317394349142E-2</v>
          </cell>
          <cell r="BB477">
            <v>4.3746857142857136E-2</v>
          </cell>
          <cell r="BD477">
            <v>321.79557931034486</v>
          </cell>
          <cell r="BE477">
            <v>297.8082964769203</v>
          </cell>
          <cell r="BF477">
            <v>314.01333999999997</v>
          </cell>
          <cell r="BI477">
            <v>0</v>
          </cell>
          <cell r="BJ477">
            <v>534.25049999999999</v>
          </cell>
          <cell r="BK477">
            <v>285.58209916931224</v>
          </cell>
          <cell r="BM477">
            <v>388.58415000000002</v>
          </cell>
          <cell r="BO477">
            <v>308.58167701375663</v>
          </cell>
          <cell r="BQ477">
            <v>362.11700000000002</v>
          </cell>
          <cell r="BR477">
            <v>385.24379999999996</v>
          </cell>
          <cell r="BS477">
            <v>310.32914903174606</v>
          </cell>
          <cell r="BT477">
            <v>529.10399999999993</v>
          </cell>
          <cell r="BX477">
            <v>364.11650582010583</v>
          </cell>
          <cell r="BY477">
            <v>307.31016410582009</v>
          </cell>
          <cell r="BZ477">
            <v>280.0217816190476</v>
          </cell>
          <cell r="CC477">
            <v>316.21937362962967</v>
          </cell>
          <cell r="CO477">
            <v>311.23795971428575</v>
          </cell>
          <cell r="CP477">
            <v>419.51652020490167</v>
          </cell>
          <cell r="CQ477">
            <v>347.50475800490159</v>
          </cell>
          <cell r="CR477">
            <v>442.58961974613641</v>
          </cell>
          <cell r="CS477">
            <v>636.24755999999991</v>
          </cell>
          <cell r="CT477">
            <v>1.8</v>
          </cell>
        </row>
        <row r="478">
          <cell r="C478">
            <v>0</v>
          </cell>
          <cell r="J478">
            <v>1.1514876596899273</v>
          </cell>
          <cell r="T478">
            <v>2</v>
          </cell>
          <cell r="U478">
            <v>357.48500000000001</v>
          </cell>
          <cell r="X478">
            <v>87</v>
          </cell>
          <cell r="Y478">
            <v>359.77499999999998</v>
          </cell>
          <cell r="AB478">
            <v>93</v>
          </cell>
          <cell r="AC478">
            <v>12.736842105263158</v>
          </cell>
          <cell r="AH478">
            <v>349.32</v>
          </cell>
          <cell r="AM478">
            <v>757.17670048068544</v>
          </cell>
          <cell r="AN478">
            <v>1.8</v>
          </cell>
          <cell r="AO478">
            <v>366.49098430872732</v>
          </cell>
          <cell r="AQ478">
            <v>375.38715789473679</v>
          </cell>
          <cell r="AR478">
            <v>363.95321952510585</v>
          </cell>
          <cell r="AU478">
            <v>373.37877707565792</v>
          </cell>
          <cell r="AY478">
            <v>14.677685972858351</v>
          </cell>
          <cell r="AZ478">
            <v>1.5648255323149143E-2</v>
          </cell>
          <cell r="BA478">
            <v>2.3058735323149143E-2</v>
          </cell>
          <cell r="BB478">
            <v>4.7725714285714281E-2</v>
          </cell>
          <cell r="BD478">
            <v>368.81437586206891</v>
          </cell>
          <cell r="BE478">
            <v>370.2500056259309</v>
          </cell>
          <cell r="BF478">
            <v>385.93433999999996</v>
          </cell>
          <cell r="BI478">
            <v>0</v>
          </cell>
          <cell r="BJ478">
            <v>566.81434000000002</v>
          </cell>
          <cell r="BK478">
            <v>321.2396748338731</v>
          </cell>
          <cell r="BM478">
            <v>425.7494375</v>
          </cell>
          <cell r="BO478">
            <v>337.27219011510545</v>
          </cell>
          <cell r="BQ478">
            <v>404.71899999999999</v>
          </cell>
          <cell r="BR478">
            <v>416.13025000000005</v>
          </cell>
          <cell r="BS478">
            <v>339.47077826114526</v>
          </cell>
          <cell r="BT478">
            <v>661.38</v>
          </cell>
          <cell r="BX478">
            <v>414.60748375654492</v>
          </cell>
          <cell r="BY478">
            <v>345.66680190950638</v>
          </cell>
          <cell r="BZ478">
            <v>309.22823132341637</v>
          </cell>
          <cell r="CC478">
            <v>343.3582018834781</v>
          </cell>
          <cell r="CO478">
            <v>339.25839707645798</v>
          </cell>
          <cell r="CP478">
            <v>527.37035929462411</v>
          </cell>
          <cell r="CQ478">
            <v>393.30519309462403</v>
          </cell>
          <cell r="CR478">
            <v>561.06027842538174</v>
          </cell>
          <cell r="CS478">
            <v>807.32451999999989</v>
          </cell>
          <cell r="CT478">
            <v>1.8</v>
          </cell>
        </row>
        <row r="479">
          <cell r="C479">
            <v>0</v>
          </cell>
          <cell r="J479">
            <v>1.1514876596899273</v>
          </cell>
          <cell r="T479">
            <v>3</v>
          </cell>
          <cell r="U479">
            <v>357.6225624999999</v>
          </cell>
          <cell r="X479">
            <v>87</v>
          </cell>
          <cell r="Y479">
            <v>373.22999999999996</v>
          </cell>
          <cell r="AB479">
            <v>93</v>
          </cell>
          <cell r="AC479">
            <v>8.3857142857142879</v>
          </cell>
          <cell r="AH479">
            <v>324.47000000000003</v>
          </cell>
          <cell r="AM479">
            <v>1121.2896138000744</v>
          </cell>
          <cell r="AN479">
            <v>1.8</v>
          </cell>
          <cell r="AO479">
            <v>326.88472371878481</v>
          </cell>
          <cell r="AQ479">
            <v>321.85749999999996</v>
          </cell>
          <cell r="AR479">
            <v>327.67492205215422</v>
          </cell>
          <cell r="AU479">
            <v>343.40190117857145</v>
          </cell>
          <cell r="AY479">
            <v>21.10040221687316</v>
          </cell>
          <cell r="AZ479">
            <v>1.8358807765549143E-2</v>
          </cell>
          <cell r="BA479">
            <v>2.5769287765549143E-2</v>
          </cell>
          <cell r="BB479">
            <v>6.3982285714285728E-2</v>
          </cell>
          <cell r="BD479">
            <v>351.36762758620694</v>
          </cell>
          <cell r="BE479">
            <v>315.58962239324268</v>
          </cell>
          <cell r="BF479">
            <v>370.99744274999995</v>
          </cell>
          <cell r="BI479">
            <v>0</v>
          </cell>
          <cell r="BJ479">
            <v>573.15950000000009</v>
          </cell>
          <cell r="BK479">
            <v>331.23398802784658</v>
          </cell>
          <cell r="BM479">
            <v>411.893125</v>
          </cell>
          <cell r="BO479">
            <v>366.67336763164036</v>
          </cell>
          <cell r="BQ479">
            <v>426.02000000000004</v>
          </cell>
          <cell r="BR479">
            <v>437.61383000000001</v>
          </cell>
          <cell r="BS479">
            <v>369.51498321299567</v>
          </cell>
          <cell r="BT479">
            <v>810.19049999999993</v>
          </cell>
          <cell r="BX479">
            <v>398.38294147737145</v>
          </cell>
          <cell r="BY479">
            <v>356.83548455327787</v>
          </cell>
          <cell r="BZ479">
            <v>339.37289310331494</v>
          </cell>
          <cell r="CC479">
            <v>378.41794703065563</v>
          </cell>
          <cell r="CO479">
            <v>371.44585682753853</v>
          </cell>
          <cell r="CP479">
            <v>477.44162566594628</v>
          </cell>
          <cell r="CQ479">
            <v>355.03192286594617</v>
          </cell>
          <cell r="CR479">
            <v>689.26303987978429</v>
          </cell>
          <cell r="CS479">
            <v>802.47439999999983</v>
          </cell>
          <cell r="CT479">
            <v>1.8</v>
          </cell>
        </row>
        <row r="480">
          <cell r="C480">
            <v>0</v>
          </cell>
          <cell r="J480">
            <v>1.1514876596899273</v>
          </cell>
          <cell r="T480">
            <v>3</v>
          </cell>
          <cell r="U480">
            <v>300.22941666666668</v>
          </cell>
          <cell r="X480">
            <v>87</v>
          </cell>
          <cell r="Y480">
            <v>318.90857142857141</v>
          </cell>
          <cell r="AB480">
            <v>93</v>
          </cell>
          <cell r="AC480">
            <v>7.7619047619047636</v>
          </cell>
          <cell r="AH480">
            <v>261.27999999999997</v>
          </cell>
          <cell r="AM480">
            <v>662.22244184535418</v>
          </cell>
          <cell r="AN480">
            <v>1.8</v>
          </cell>
          <cell r="AO480">
            <v>248.53966993704981</v>
          </cell>
          <cell r="AQ480">
            <v>261.60899999999992</v>
          </cell>
          <cell r="AR480">
            <v>250.41253958479945</v>
          </cell>
          <cell r="AU480">
            <v>265.17903270535714</v>
          </cell>
          <cell r="AY480">
            <v>13.002754277039665</v>
          </cell>
          <cell r="AZ480">
            <v>1.4941390808749141E-2</v>
          </cell>
          <cell r="BA480">
            <v>2.235187080874914E-2</v>
          </cell>
          <cell r="BB480">
            <v>4.3486285714285713E-2</v>
          </cell>
          <cell r="BD480">
            <v>297.54497931034484</v>
          </cell>
          <cell r="BE480">
            <v>243.92436866583893</v>
          </cell>
          <cell r="BF480">
            <v>349.42036099999996</v>
          </cell>
          <cell r="BI480">
            <v>0</v>
          </cell>
          <cell r="BJ480">
            <v>498.12498999999997</v>
          </cell>
          <cell r="BK480">
            <v>284.31870304778448</v>
          </cell>
          <cell r="BM480">
            <v>322.8331</v>
          </cell>
          <cell r="BO480">
            <v>322.50757305794872</v>
          </cell>
          <cell r="BQ480">
            <v>426.02000000000004</v>
          </cell>
          <cell r="BR480">
            <v>356.94389999999999</v>
          </cell>
          <cell r="BS480">
            <v>325.32945391833556</v>
          </cell>
          <cell r="BT480">
            <v>799.16750000000002</v>
          </cell>
          <cell r="BX480">
            <v>327.1986205623711</v>
          </cell>
          <cell r="BY480">
            <v>306.51994398963075</v>
          </cell>
          <cell r="BZ480">
            <v>295.21461976440304</v>
          </cell>
          <cell r="CC480">
            <v>334.92978673720813</v>
          </cell>
          <cell r="CO480">
            <v>327.83821472118143</v>
          </cell>
          <cell r="CP480">
            <v>516.54625959239058</v>
          </cell>
          <cell r="CQ480">
            <v>291.69790159239074</v>
          </cell>
          <cell r="CR480">
            <v>687.16910134204841</v>
          </cell>
          <cell r="CS480">
            <v>518.52191999999991</v>
          </cell>
          <cell r="CT480">
            <v>1.8</v>
          </cell>
        </row>
        <row r="481">
          <cell r="C481">
            <v>0</v>
          </cell>
          <cell r="J481">
            <v>1.1514876596899273</v>
          </cell>
          <cell r="T481">
            <v>3</v>
          </cell>
          <cell r="U481">
            <v>290.34097619047617</v>
          </cell>
          <cell r="X481">
            <v>87</v>
          </cell>
          <cell r="Y481">
            <v>302.52857142857141</v>
          </cell>
          <cell r="AB481">
            <v>93</v>
          </cell>
          <cell r="AC481">
            <v>7.8000000000000007</v>
          </cell>
          <cell r="AH481">
            <v>262.34500000000003</v>
          </cell>
          <cell r="AM481">
            <v>664.37263937207422</v>
          </cell>
          <cell r="AN481">
            <v>1.8</v>
          </cell>
          <cell r="AO481">
            <v>251.10351802491539</v>
          </cell>
          <cell r="AQ481">
            <v>280.76699999999994</v>
          </cell>
          <cell r="AR481">
            <v>264.10886919422944</v>
          </cell>
          <cell r="AU481">
            <v>277.27608425892856</v>
          </cell>
          <cell r="AY481">
            <v>13.040682370434672</v>
          </cell>
          <cell r="AZ481">
            <v>1.4957397445549142E-2</v>
          </cell>
          <cell r="BA481">
            <v>2.2367877445549141E-2</v>
          </cell>
          <cell r="BB481">
            <v>4.3582285714285712E-2</v>
          </cell>
          <cell r="BD481">
            <v>281.84670689655178</v>
          </cell>
          <cell r="BE481">
            <v>256.76618134483397</v>
          </cell>
          <cell r="BF481">
            <v>262.89225057142858</v>
          </cell>
          <cell r="BI481">
            <v>0</v>
          </cell>
          <cell r="BJ481">
            <v>382.35575000000006</v>
          </cell>
          <cell r="BK481">
            <v>267.50166774988264</v>
          </cell>
          <cell r="BM481">
            <v>316.79706249999998</v>
          </cell>
          <cell r="BO481">
            <v>295.59034539488118</v>
          </cell>
          <cell r="BQ481">
            <v>316.47199999999998</v>
          </cell>
          <cell r="BR481">
            <v>336.06891999999999</v>
          </cell>
          <cell r="BS481">
            <v>297.8931667096366</v>
          </cell>
          <cell r="BT481">
            <v>545.63850000000002</v>
          </cell>
          <cell r="BX481">
            <v>322.09057414858643</v>
          </cell>
          <cell r="BY481">
            <v>288.17470386371747</v>
          </cell>
          <cell r="BZ481">
            <v>267.69947557142859</v>
          </cell>
          <cell r="CC481">
            <v>304.93676763182123</v>
          </cell>
          <cell r="CO481">
            <v>299.38679141786423</v>
          </cell>
          <cell r="CP481">
            <v>325.80516823910523</v>
          </cell>
          <cell r="CQ481">
            <v>276.52127203910521</v>
          </cell>
          <cell r="CR481">
            <v>457.17203698670255</v>
          </cell>
          <cell r="CS481">
            <v>430.77883999999995</v>
          </cell>
          <cell r="CT481">
            <v>1.8</v>
          </cell>
        </row>
        <row r="482">
          <cell r="C482">
            <v>0</v>
          </cell>
          <cell r="J482">
            <v>1.1514876596899273</v>
          </cell>
          <cell r="T482">
            <v>3</v>
          </cell>
          <cell r="U482">
            <v>301.20482142857145</v>
          </cell>
          <cell r="X482">
            <v>87</v>
          </cell>
          <cell r="Y482">
            <v>314.39571428571423</v>
          </cell>
          <cell r="AB482">
            <v>93</v>
          </cell>
          <cell r="AC482">
            <v>7.099999999999997</v>
          </cell>
          <cell r="AH482">
            <v>265.53999999999996</v>
          </cell>
          <cell r="AM482">
            <v>763.28172560119413</v>
          </cell>
          <cell r="AN482">
            <v>1.8</v>
          </cell>
          <cell r="AO482">
            <v>265.93130304920697</v>
          </cell>
          <cell r="AQ482">
            <v>290.17549999999994</v>
          </cell>
          <cell r="AR482">
            <v>271.05803937954494</v>
          </cell>
          <cell r="AU482">
            <v>289.06029222321433</v>
          </cell>
          <cell r="AY482">
            <v>14.785374666604882</v>
          </cell>
          <cell r="AZ482">
            <v>1.5693702738349143E-2</v>
          </cell>
          <cell r="BA482">
            <v>2.3104182738349143E-2</v>
          </cell>
          <cell r="BB482">
            <v>4.7998285714285716E-2</v>
          </cell>
          <cell r="BD482">
            <v>302.29627241379313</v>
          </cell>
          <cell r="BE482">
            <v>262.93723910098549</v>
          </cell>
          <cell r="BF482">
            <v>274.88786928571426</v>
          </cell>
          <cell r="BI482">
            <v>0</v>
          </cell>
          <cell r="BJ482">
            <v>384.78007999999994</v>
          </cell>
          <cell r="BK482">
            <v>276.98538924159254</v>
          </cell>
          <cell r="BM482">
            <v>338.53059374999998</v>
          </cell>
          <cell r="BO482">
            <v>306.90933223533887</v>
          </cell>
          <cell r="BQ482">
            <v>340.81599999999997</v>
          </cell>
          <cell r="BR482">
            <v>372.09804000000003</v>
          </cell>
          <cell r="BS482">
            <v>309.32321448929946</v>
          </cell>
          <cell r="BT482">
            <v>518.08100000000002</v>
          </cell>
          <cell r="BX482">
            <v>332.14226045025021</v>
          </cell>
          <cell r="BY482">
            <v>298.41122519246795</v>
          </cell>
          <cell r="BZ482">
            <v>279.14249729016103</v>
          </cell>
          <cell r="CC482">
            <v>316.83242546414658</v>
          </cell>
          <cell r="CO482">
            <v>310.96438530642001</v>
          </cell>
          <cell r="CP482">
            <v>336.46926598797432</v>
          </cell>
          <cell r="CQ482">
            <v>296.86547658797434</v>
          </cell>
          <cell r="CR482">
            <v>430.47303969896672</v>
          </cell>
          <cell r="CS482">
            <v>505.07385999999997</v>
          </cell>
          <cell r="CT482">
            <v>1.8</v>
          </cell>
        </row>
        <row r="483">
          <cell r="C483">
            <v>0</v>
          </cell>
          <cell r="J483">
            <v>1.1514876596899273</v>
          </cell>
          <cell r="T483">
            <v>3</v>
          </cell>
          <cell r="U483">
            <v>319.84209090909093</v>
          </cell>
          <cell r="X483">
            <v>87</v>
          </cell>
          <cell r="Y483">
            <v>333.37022727272728</v>
          </cell>
          <cell r="AB483">
            <v>93</v>
          </cell>
          <cell r="AC483">
            <v>7.099999999999997</v>
          </cell>
          <cell r="AH483">
            <v>277.61</v>
          </cell>
          <cell r="AM483">
            <v>707.33819352206842</v>
          </cell>
          <cell r="AN483">
            <v>1.8</v>
          </cell>
          <cell r="AO483">
            <v>266.94846439784908</v>
          </cell>
          <cell r="AQ483">
            <v>274.8699545454545</v>
          </cell>
          <cell r="AR483">
            <v>270.12695341655473</v>
          </cell>
          <cell r="AU483">
            <v>281.18264195454549</v>
          </cell>
          <cell r="AY483">
            <v>13.79856695095271</v>
          </cell>
          <cell r="AZ483">
            <v>1.5277244348749143E-2</v>
          </cell>
          <cell r="BA483">
            <v>2.2687724348749144E-2</v>
          </cell>
          <cell r="BB483">
            <v>4.5500571428571432E-2</v>
          </cell>
          <cell r="BD483">
            <v>318.33663793103437</v>
          </cell>
          <cell r="BE483">
            <v>280.92691414315578</v>
          </cell>
          <cell r="BF483">
            <v>277.23299745454545</v>
          </cell>
          <cell r="BI483">
            <v>0</v>
          </cell>
          <cell r="BJ483">
            <v>394.41754000000003</v>
          </cell>
          <cell r="BK483">
            <v>294.51073209009849</v>
          </cell>
          <cell r="BM483">
            <v>343.63655</v>
          </cell>
          <cell r="BO483">
            <v>326.04898890588663</v>
          </cell>
          <cell r="BQ483">
            <v>384.93950000000007</v>
          </cell>
          <cell r="BR483">
            <v>394.76839000000001</v>
          </cell>
          <cell r="BS483">
            <v>328.85104383987738</v>
          </cell>
          <cell r="BT483">
            <v>567.68449999999996</v>
          </cell>
          <cell r="BX483">
            <v>348.94353293597459</v>
          </cell>
          <cell r="BY483">
            <v>317.37861338494872</v>
          </cell>
          <cell r="BZ483">
            <v>298.72999323045627</v>
          </cell>
          <cell r="CC483">
            <v>336.67539790425656</v>
          </cell>
          <cell r="CO483">
            <v>330.51114139455842</v>
          </cell>
          <cell r="CP483">
            <v>321.13375459041919</v>
          </cell>
          <cell r="CQ483">
            <v>312.49221259041906</v>
          </cell>
          <cell r="CR483">
            <v>476.76620337035035</v>
          </cell>
          <cell r="CS483">
            <v>542.99297999999999</v>
          </cell>
          <cell r="CT483">
            <v>1.8</v>
          </cell>
        </row>
        <row r="484">
          <cell r="C484">
            <v>0</v>
          </cell>
          <cell r="J484">
            <v>1.1514876596899273</v>
          </cell>
          <cell r="T484">
            <v>3</v>
          </cell>
          <cell r="U484">
            <v>352.30030952380946</v>
          </cell>
          <cell r="X484">
            <v>87</v>
          </cell>
          <cell r="Y484">
            <v>372.7285714285714</v>
          </cell>
          <cell r="AB484">
            <v>93</v>
          </cell>
          <cell r="AC484">
            <v>7.099999999999997</v>
          </cell>
          <cell r="AH484">
            <v>300.685</v>
          </cell>
          <cell r="AM484">
            <v>634.19308122918267</v>
          </cell>
          <cell r="AN484">
            <v>1.8</v>
          </cell>
          <cell r="AO484">
            <v>285.08336641524414</v>
          </cell>
          <cell r="AQ484">
            <v>285.43249999999995</v>
          </cell>
          <cell r="AR484">
            <v>287.03035689850651</v>
          </cell>
          <cell r="AU484">
            <v>290.74152300000003</v>
          </cell>
          <cell r="AY484">
            <v>12.508334488140498</v>
          </cell>
          <cell r="AZ484">
            <v>1.4732732864749144E-2</v>
          </cell>
          <cell r="BA484">
            <v>2.2143212864749143E-2</v>
          </cell>
          <cell r="BB484">
            <v>4.2234857142857143E-2</v>
          </cell>
          <cell r="BD484">
            <v>351.02553448275859</v>
          </cell>
          <cell r="BE484">
            <v>289.58383325396818</v>
          </cell>
          <cell r="BF484">
            <v>314.40019457142847</v>
          </cell>
          <cell r="BI484">
            <v>0</v>
          </cell>
          <cell r="BJ484">
            <v>459.24592000000007</v>
          </cell>
          <cell r="BK484">
            <v>330.71641805796435</v>
          </cell>
          <cell r="BM484">
            <v>403.92099999999999</v>
          </cell>
          <cell r="BO484">
            <v>373.51260463699589</v>
          </cell>
          <cell r="BQ484">
            <v>436.6705</v>
          </cell>
          <cell r="BR484">
            <v>468.04383000000001</v>
          </cell>
          <cell r="BS484">
            <v>376.85387226641348</v>
          </cell>
          <cell r="BT484">
            <v>611.77649999999994</v>
          </cell>
          <cell r="BX484">
            <v>381.03529084306092</v>
          </cell>
          <cell r="BY484">
            <v>356.54611190550304</v>
          </cell>
          <cell r="BZ484">
            <v>346.80106485547526</v>
          </cell>
          <cell r="CC484">
            <v>387.56135668507198</v>
          </cell>
          <cell r="CO484">
            <v>379.5637001941202</v>
          </cell>
          <cell r="CP484">
            <v>371.02325401914749</v>
          </cell>
          <cell r="CQ484">
            <v>393.25090841914749</v>
          </cell>
          <cell r="CR484">
            <v>517.99730343324336</v>
          </cell>
          <cell r="CS484">
            <v>595.02153999999996</v>
          </cell>
          <cell r="CT484">
            <v>1.8</v>
          </cell>
        </row>
        <row r="485">
          <cell r="C485">
            <v>0</v>
          </cell>
          <cell r="J485">
            <v>1.1514876596899273</v>
          </cell>
          <cell r="T485">
            <v>2</v>
          </cell>
          <cell r="U485">
            <v>286.83999999999997</v>
          </cell>
          <cell r="X485">
            <v>87</v>
          </cell>
          <cell r="Y485">
            <v>316.25099999999998</v>
          </cell>
          <cell r="AB485">
            <v>93</v>
          </cell>
          <cell r="AC485">
            <v>10.09047619047619</v>
          </cell>
          <cell r="AH485">
            <v>260.21499999999997</v>
          </cell>
          <cell r="AM485">
            <v>644.98246524718854</v>
          </cell>
          <cell r="AN485">
            <v>1.8</v>
          </cell>
          <cell r="AO485">
            <v>262.94211610805496</v>
          </cell>
          <cell r="AQ485">
            <v>270.70749999999992</v>
          </cell>
          <cell r="AR485">
            <v>278.3708289350223</v>
          </cell>
          <cell r="AU485">
            <v>281.38605549107143</v>
          </cell>
          <cell r="AY485">
            <v>12.698652242497577</v>
          </cell>
          <cell r="AZ485">
            <v>1.4813051881549143E-2</v>
          </cell>
          <cell r="BA485">
            <v>2.2223531881549144E-2</v>
          </cell>
          <cell r="BB485">
            <v>4.271657142857143E-2</v>
          </cell>
          <cell r="BD485">
            <v>296.48068965517245</v>
          </cell>
          <cell r="BE485">
            <v>196.19162334551859</v>
          </cell>
          <cell r="BF485">
            <v>302.31835999999998</v>
          </cell>
          <cell r="BI485">
            <v>0</v>
          </cell>
          <cell r="BJ485">
            <v>447.54329000000007</v>
          </cell>
          <cell r="BK485">
            <v>285.7585226502909</v>
          </cell>
          <cell r="BM485">
            <v>377.34724999999997</v>
          </cell>
          <cell r="BO485">
            <v>337.78179705688422</v>
          </cell>
          <cell r="BQ485">
            <v>459.49299999999999</v>
          </cell>
          <cell r="BR485">
            <v>423.92033000000004</v>
          </cell>
          <cell r="BS485">
            <v>340.23998390109892</v>
          </cell>
          <cell r="BT485">
            <v>650.35699999999997</v>
          </cell>
          <cell r="BX485">
            <v>322.93281654815775</v>
          </cell>
          <cell r="BY485">
            <v>308.07057385261794</v>
          </cell>
          <cell r="BZ485">
            <v>310.04595907563021</v>
          </cell>
          <cell r="CC485">
            <v>353.70519332902387</v>
          </cell>
          <cell r="CO485">
            <v>344.48525826115053</v>
          </cell>
          <cell r="CP485">
            <v>423.38326383569728</v>
          </cell>
          <cell r="CQ485">
            <v>345.6406772356973</v>
          </cell>
          <cell r="CR485">
            <v>552.55627699456409</v>
          </cell>
          <cell r="CS485">
            <v>527.78124000000003</v>
          </cell>
          <cell r="CT485">
            <v>1.8</v>
          </cell>
        </row>
        <row r="486">
          <cell r="C486">
            <v>0</v>
          </cell>
          <cell r="J486">
            <v>1.1514876596899273</v>
          </cell>
          <cell r="T486">
            <v>2</v>
          </cell>
          <cell r="U486">
            <v>298.55499999999995</v>
          </cell>
          <cell r="X486">
            <v>87</v>
          </cell>
          <cell r="Y486">
            <v>321.86700000000002</v>
          </cell>
          <cell r="AB486">
            <v>93</v>
          </cell>
          <cell r="AC486">
            <v>12.195652173913043</v>
          </cell>
          <cell r="AH486">
            <v>282.22499999999997</v>
          </cell>
          <cell r="AM486">
            <v>601.6713436375428</v>
          </cell>
          <cell r="AN486">
            <v>1.8</v>
          </cell>
          <cell r="AO486">
            <v>281.69606641697015</v>
          </cell>
          <cell r="AQ486">
            <v>288.08165217391303</v>
          </cell>
          <cell r="AR486">
            <v>316.72828094881129</v>
          </cell>
          <cell r="AU486">
            <v>310.37170529347827</v>
          </cell>
          <cell r="AY486">
            <v>11.934672075541055</v>
          </cell>
          <cell r="AZ486">
            <v>1.4490632483149144E-2</v>
          </cell>
          <cell r="BA486">
            <v>2.1901112483149146E-2</v>
          </cell>
          <cell r="BB486">
            <v>4.0782857142857142E-2</v>
          </cell>
          <cell r="BD486">
            <v>300.09167241379311</v>
          </cell>
          <cell r="BE486">
            <v>232.35198532914737</v>
          </cell>
          <cell r="BF486">
            <v>299.75421999999998</v>
          </cell>
          <cell r="BI486">
            <v>0</v>
          </cell>
          <cell r="BJ486">
            <v>439.52205000000004</v>
          </cell>
          <cell r="BK486">
            <v>290.05984681036279</v>
          </cell>
          <cell r="BM486">
            <v>369.223275</v>
          </cell>
          <cell r="BO486">
            <v>333.32053662039755</v>
          </cell>
          <cell r="BQ486">
            <v>392.54700000000003</v>
          </cell>
          <cell r="BR486">
            <v>416.73885000000001</v>
          </cell>
          <cell r="BS486">
            <v>335.39400533398674</v>
          </cell>
          <cell r="BT486">
            <v>595.24199999999996</v>
          </cell>
          <cell r="BX486">
            <v>345.00245442471254</v>
          </cell>
          <cell r="BY486">
            <v>312.44861805251418</v>
          </cell>
          <cell r="BZ486">
            <v>305.13067097440313</v>
          </cell>
          <cell r="CC486">
            <v>346.63823141952804</v>
          </cell>
          <cell r="CO486">
            <v>338.64653261473791</v>
          </cell>
          <cell r="CP486">
            <v>404.60353823759004</v>
          </cell>
          <cell r="CQ486">
            <v>354.05975403759004</v>
          </cell>
          <cell r="CR486">
            <v>503.52557801657667</v>
          </cell>
          <cell r="CS486">
            <v>536.37917999999991</v>
          </cell>
          <cell r="CT486">
            <v>1.8</v>
          </cell>
        </row>
        <row r="487">
          <cell r="C487">
            <v>0</v>
          </cell>
          <cell r="J487">
            <v>1.1514876596899273</v>
          </cell>
          <cell r="T487">
            <v>2</v>
          </cell>
          <cell r="U487">
            <v>291.09999999999997</v>
          </cell>
          <cell r="X487">
            <v>87</v>
          </cell>
          <cell r="Y487">
            <v>302.56200000000001</v>
          </cell>
          <cell r="AB487">
            <v>93</v>
          </cell>
          <cell r="AC487">
            <v>13.5</v>
          </cell>
          <cell r="AH487">
            <v>293.22999999999996</v>
          </cell>
          <cell r="AM487">
            <v>600.21228103012572</v>
          </cell>
          <cell r="AN487">
            <v>1.8</v>
          </cell>
          <cell r="AO487">
            <v>293.64331083763398</v>
          </cell>
          <cell r="AQ487">
            <v>283.60091666666665</v>
          </cell>
          <cell r="AR487">
            <v>324.9545104679803</v>
          </cell>
          <cell r="AU487">
            <v>311.93221040625002</v>
          </cell>
          <cell r="AY487">
            <v>11.908935155023016</v>
          </cell>
          <cell r="AZ487">
            <v>1.4479770836749145E-2</v>
          </cell>
          <cell r="BA487">
            <v>2.1890250836749146E-2</v>
          </cell>
          <cell r="BB487">
            <v>4.0717714285714295E-2</v>
          </cell>
          <cell r="BD487">
            <v>294.88425517241382</v>
          </cell>
          <cell r="BE487">
            <v>266.09792295785439</v>
          </cell>
          <cell r="BF487">
            <v>282.05539999999996</v>
          </cell>
          <cell r="BI487">
            <v>0</v>
          </cell>
          <cell r="BJ487">
            <v>457.27054000000004</v>
          </cell>
          <cell r="BK487">
            <v>269.42056507222225</v>
          </cell>
          <cell r="BM487">
            <v>403.54137499999996</v>
          </cell>
          <cell r="BO487">
            <v>295.2683735255556</v>
          </cell>
          <cell r="BQ487">
            <v>410.80500000000001</v>
          </cell>
          <cell r="BR487">
            <v>440.47425000000004</v>
          </cell>
          <cell r="BS487">
            <v>296.8278120666667</v>
          </cell>
          <cell r="BT487">
            <v>611.77649999999994</v>
          </cell>
          <cell r="BX487">
            <v>341.21670888888895</v>
          </cell>
          <cell r="BY487">
            <v>289.92831558888889</v>
          </cell>
          <cell r="BZ487">
            <v>266.49437620000003</v>
          </cell>
          <cell r="CC487">
            <v>303.53636808888888</v>
          </cell>
          <cell r="CO487">
            <v>298.20396570000003</v>
          </cell>
          <cell r="CP487">
            <v>372.39802808446228</v>
          </cell>
          <cell r="CQ487">
            <v>405.22116808446231</v>
          </cell>
          <cell r="CR487">
            <v>518.51051098041319</v>
          </cell>
          <cell r="CS487">
            <v>542.55205999999998</v>
          </cell>
          <cell r="CT487">
            <v>1.8</v>
          </cell>
        </row>
        <row r="488">
          <cell r="C488">
            <v>0</v>
          </cell>
          <cell r="J488">
            <v>1.1514876596899273</v>
          </cell>
          <cell r="T488">
            <v>2</v>
          </cell>
          <cell r="U488">
            <v>302.10499999999996</v>
          </cell>
          <cell r="X488">
            <v>87</v>
          </cell>
          <cell r="Y488">
            <v>309.93299999999999</v>
          </cell>
          <cell r="AB488">
            <v>93</v>
          </cell>
          <cell r="AC488">
            <v>13.5</v>
          </cell>
          <cell r="AH488">
            <v>310.27</v>
          </cell>
          <cell r="AM488">
            <v>635.46016191457136</v>
          </cell>
          <cell r="AN488">
            <v>1.8</v>
          </cell>
          <cell r="AO488">
            <v>314.92797595417676</v>
          </cell>
          <cell r="AQ488">
            <v>326.70899999999995</v>
          </cell>
          <cell r="AR488">
            <v>344.98051059504263</v>
          </cell>
          <cell r="AU488">
            <v>338.12034774107144</v>
          </cell>
          <cell r="AY488">
            <v>12.530684971748268</v>
          </cell>
          <cell r="AZ488">
            <v>1.4742165347149144E-2</v>
          </cell>
          <cell r="BA488">
            <v>2.2152645347149145E-2</v>
          </cell>
          <cell r="BB488">
            <v>4.2291428571428577E-2</v>
          </cell>
          <cell r="BD488">
            <v>302.29627241379313</v>
          </cell>
          <cell r="BE488">
            <v>289.32980549388793</v>
          </cell>
          <cell r="BF488">
            <v>306.63362000000001</v>
          </cell>
          <cell r="BI488">
            <v>0</v>
          </cell>
          <cell r="BJ488">
            <v>483.45929000000001</v>
          </cell>
          <cell r="BK488">
            <v>273.73944427724865</v>
          </cell>
          <cell r="BM488">
            <v>390.71004999999997</v>
          </cell>
          <cell r="BO488">
            <v>294.57613597502643</v>
          </cell>
          <cell r="BQ488">
            <v>447.32099999999991</v>
          </cell>
          <cell r="BR488">
            <v>455.99355000000003</v>
          </cell>
          <cell r="BS488">
            <v>295.98065052698416</v>
          </cell>
          <cell r="BT488">
            <v>617.28800000000001</v>
          </cell>
          <cell r="BX488">
            <v>355.32954328042331</v>
          </cell>
          <cell r="BY488">
            <v>294.45132762328041</v>
          </cell>
          <cell r="BZ488">
            <v>265.61852967619046</v>
          </cell>
          <cell r="CC488">
            <v>301.39770571851852</v>
          </cell>
          <cell r="CO488">
            <v>296.76526405714287</v>
          </cell>
          <cell r="CP488">
            <v>414.96909125739012</v>
          </cell>
          <cell r="CQ488">
            <v>414.36085425739003</v>
          </cell>
          <cell r="CR488">
            <v>522.74741735619932</v>
          </cell>
          <cell r="CS488">
            <v>587.52589999999998</v>
          </cell>
          <cell r="CT488">
            <v>1.8</v>
          </cell>
        </row>
        <row r="489">
          <cell r="C489">
            <v>0</v>
          </cell>
          <cell r="J489">
            <v>1.183152539002952</v>
          </cell>
          <cell r="T489">
            <v>2</v>
          </cell>
          <cell r="U489">
            <v>349.67499999999995</v>
          </cell>
          <cell r="X489">
            <v>87</v>
          </cell>
          <cell r="Y489">
            <v>367.84799999999996</v>
          </cell>
          <cell r="AB489">
            <v>93</v>
          </cell>
          <cell r="AC489">
            <v>13.5</v>
          </cell>
          <cell r="AH489">
            <v>353.935</v>
          </cell>
          <cell r="AM489">
            <v>773.26478554668006</v>
          </cell>
          <cell r="AN489">
            <v>1.8</v>
          </cell>
          <cell r="AO489">
            <v>368.21472597730923</v>
          </cell>
          <cell r="AQ489">
            <v>383.69597368421051</v>
          </cell>
          <cell r="AR489">
            <v>384.06285919540227</v>
          </cell>
          <cell r="AU489">
            <v>385.70355290131579</v>
          </cell>
          <cell r="AY489">
            <v>14.953231921804731</v>
          </cell>
          <cell r="AZ489">
            <v>1.6754832224784352E-2</v>
          </cell>
          <cell r="BA489">
            <v>2.4165312224784352E-2</v>
          </cell>
          <cell r="BB489">
            <v>4.8444000000000008E-2</v>
          </cell>
          <cell r="BD489">
            <v>358.36153103448277</v>
          </cell>
          <cell r="BE489">
            <v>305.1261848199232</v>
          </cell>
          <cell r="BF489">
            <v>352.41290000000004</v>
          </cell>
          <cell r="BI489">
            <v>0</v>
          </cell>
          <cell r="BJ489">
            <v>558.37408000000005</v>
          </cell>
          <cell r="BK489">
            <v>329.66770962222228</v>
          </cell>
          <cell r="BM489">
            <v>454.79074999999995</v>
          </cell>
          <cell r="BO489">
            <v>367.13906963555559</v>
          </cell>
          <cell r="BQ489">
            <v>474.70800000000003</v>
          </cell>
          <cell r="BR489">
            <v>509.88508000000002</v>
          </cell>
          <cell r="BS489">
            <v>369.20982726666671</v>
          </cell>
          <cell r="BT489">
            <v>633.82249999999999</v>
          </cell>
          <cell r="BX489">
            <v>408.80336888888883</v>
          </cell>
          <cell r="BY489">
            <v>354.88373768888886</v>
          </cell>
          <cell r="BZ489">
            <v>338.92226680000005</v>
          </cell>
          <cell r="CC489">
            <v>378.93659768888892</v>
          </cell>
          <cell r="CO489">
            <v>371.56139480000007</v>
          </cell>
          <cell r="CP489">
            <v>457.14587987846119</v>
          </cell>
          <cell r="CQ489">
            <v>428.91512767846109</v>
          </cell>
          <cell r="CR489">
            <v>532.86989908481439</v>
          </cell>
          <cell r="CS489">
            <v>647.05010000000004</v>
          </cell>
          <cell r="CT489">
            <v>1.8</v>
          </cell>
        </row>
        <row r="490">
          <cell r="C490">
            <v>0</v>
          </cell>
          <cell r="J490">
            <v>1.183152539002952</v>
          </cell>
          <cell r="T490">
            <v>2</v>
          </cell>
          <cell r="U490">
            <v>364.94</v>
          </cell>
          <cell r="X490">
            <v>87</v>
          </cell>
          <cell r="Y490">
            <v>376.62299999999999</v>
          </cell>
          <cell r="AB490">
            <v>93</v>
          </cell>
          <cell r="AC490">
            <v>13.289473684210526</v>
          </cell>
          <cell r="AH490">
            <v>330.15</v>
          </cell>
          <cell r="AM490">
            <v>724.65496288904558</v>
          </cell>
          <cell r="AN490">
            <v>1.8</v>
          </cell>
          <cell r="AO490">
            <v>326.753515388312</v>
          </cell>
          <cell r="AQ490">
            <v>341.92918421052627</v>
          </cell>
          <cell r="AR490">
            <v>320.60808945856019</v>
          </cell>
          <cell r="AU490">
            <v>329.43437840131577</v>
          </cell>
          <cell r="AY490">
            <v>14.095786096124803</v>
          </cell>
          <cell r="AZ490">
            <v>1.6392967899984352E-2</v>
          </cell>
          <cell r="BA490">
            <v>2.3803447899984353E-2</v>
          </cell>
          <cell r="BB490">
            <v>4.6273714285714286E-2</v>
          </cell>
          <cell r="BD490">
            <v>369.72662413793108</v>
          </cell>
          <cell r="BE490">
            <v>352.55321800758094</v>
          </cell>
          <cell r="BF490">
            <v>393.62675999999999</v>
          </cell>
          <cell r="BI490">
            <v>0</v>
          </cell>
          <cell r="BJ490">
            <v>598.98909000000003</v>
          </cell>
          <cell r="BK490">
            <v>347.18759632735436</v>
          </cell>
          <cell r="BM490">
            <v>474.53125</v>
          </cell>
          <cell r="BO490">
            <v>378.33326789239317</v>
          </cell>
          <cell r="BQ490">
            <v>547.74</v>
          </cell>
          <cell r="BR490">
            <v>562.10296000000005</v>
          </cell>
          <cell r="BS490">
            <v>381.62226829299669</v>
          </cell>
          <cell r="BT490">
            <v>716.495</v>
          </cell>
          <cell r="BX490">
            <v>417.42998250719938</v>
          </cell>
          <cell r="BY490">
            <v>374.07758775457995</v>
          </cell>
          <cell r="BZ490">
            <v>351.55623901139626</v>
          </cell>
          <cell r="CC490">
            <v>389.22339015869113</v>
          </cell>
          <cell r="CO490">
            <v>382.85639215994718</v>
          </cell>
          <cell r="CP490">
            <v>536.84071582952151</v>
          </cell>
          <cell r="CQ490">
            <v>453.50132962952142</v>
          </cell>
          <cell r="CR490">
            <v>608.58410906909126</v>
          </cell>
          <cell r="CS490">
            <v>687.39427999999998</v>
          </cell>
          <cell r="CT490">
            <v>1.8</v>
          </cell>
        </row>
        <row r="491">
          <cell r="C491">
            <v>0</v>
          </cell>
          <cell r="J491">
            <v>1.183152539002952</v>
          </cell>
          <cell r="T491">
            <v>3</v>
          </cell>
          <cell r="U491">
            <v>387.69164130434791</v>
          </cell>
          <cell r="X491">
            <v>87</v>
          </cell>
          <cell r="Y491">
            <v>408.76239130434783</v>
          </cell>
          <cell r="AB491">
            <v>93</v>
          </cell>
          <cell r="AC491">
            <v>7.5652173913043477</v>
          </cell>
          <cell r="AH491">
            <v>360.32499999999999</v>
          </cell>
          <cell r="AM491">
            <v>662.95197314906272</v>
          </cell>
          <cell r="AN491">
            <v>1.8</v>
          </cell>
          <cell r="AO491">
            <v>336.39988263113378</v>
          </cell>
          <cell r="AQ491">
            <v>305.30484782608687</v>
          </cell>
          <cell r="AR491">
            <v>328.74177308667095</v>
          </cell>
          <cell r="AU491">
            <v>329.1162608152174</v>
          </cell>
          <cell r="AY491">
            <v>13.00738527316458</v>
          </cell>
          <cell r="AZ491">
            <v>1.5933634590384351E-2</v>
          </cell>
          <cell r="BA491">
            <v>2.3344114590384352E-2</v>
          </cell>
          <cell r="BB491">
            <v>4.3518857142857144E-2</v>
          </cell>
          <cell r="BD491">
            <v>398.3864241379311</v>
          </cell>
          <cell r="BE491">
            <v>325.21267342238406</v>
          </cell>
          <cell r="BF491">
            <v>408.15276265217392</v>
          </cell>
          <cell r="BI491">
            <v>0</v>
          </cell>
          <cell r="BJ491">
            <v>672.2278</v>
          </cell>
          <cell r="BK491">
            <v>363.06568193430388</v>
          </cell>
          <cell r="BM491">
            <v>437.25207499999999</v>
          </cell>
          <cell r="BO491">
            <v>407.91414882037122</v>
          </cell>
          <cell r="BQ491">
            <v>524.91750000000002</v>
          </cell>
          <cell r="BR491">
            <v>498.99113999999997</v>
          </cell>
          <cell r="BS491">
            <v>411.41009100409718</v>
          </cell>
          <cell r="BT491">
            <v>738.54099999999994</v>
          </cell>
          <cell r="BX491">
            <v>423.63610966542348</v>
          </cell>
          <cell r="BY491">
            <v>391.33446195720649</v>
          </cell>
          <cell r="BZ491">
            <v>381.36228256670915</v>
          </cell>
          <cell r="CC491">
            <v>422.65116052222885</v>
          </cell>
          <cell r="CO491">
            <v>414.16575914017267</v>
          </cell>
          <cell r="CP491">
            <v>545.20333698540958</v>
          </cell>
          <cell r="CQ491">
            <v>419.53848578540942</v>
          </cell>
          <cell r="CR491">
            <v>629.66278309424843</v>
          </cell>
          <cell r="CS491">
            <v>672.84391999999991</v>
          </cell>
          <cell r="CT491">
            <v>1.8</v>
          </cell>
        </row>
        <row r="492">
          <cell r="C492">
            <v>0</v>
          </cell>
          <cell r="J492">
            <v>1.183152539002952</v>
          </cell>
          <cell r="T492">
            <v>3</v>
          </cell>
          <cell r="U492">
            <v>407.67946428571423</v>
          </cell>
          <cell r="X492">
            <v>87</v>
          </cell>
          <cell r="Y492">
            <v>430.97785714285715</v>
          </cell>
          <cell r="AB492">
            <v>93</v>
          </cell>
          <cell r="AC492">
            <v>7</v>
          </cell>
          <cell r="AH492">
            <v>361.39</v>
          </cell>
          <cell r="AM492">
            <v>702.50024908694866</v>
          </cell>
          <cell r="AN492">
            <v>1.8</v>
          </cell>
          <cell r="AO492">
            <v>348.71878485415596</v>
          </cell>
          <cell r="AQ492">
            <v>315.75049999999993</v>
          </cell>
          <cell r="AR492">
            <v>336.80203759089841</v>
          </cell>
          <cell r="AU492">
            <v>334.54926668250005</v>
          </cell>
          <cell r="AY492">
            <v>13.704991276679847</v>
          </cell>
          <cell r="AZ492">
            <v>1.6228042374384351E-2</v>
          </cell>
          <cell r="BA492">
            <v>2.3638522374384352E-2</v>
          </cell>
          <cell r="BB492">
            <v>4.5284571428571438E-2</v>
          </cell>
          <cell r="BD492">
            <v>418.72195862068969</v>
          </cell>
          <cell r="BE492">
            <v>335.98319356808059</v>
          </cell>
          <cell r="BF492">
            <v>462.49446785714281</v>
          </cell>
          <cell r="BI492">
            <v>0</v>
          </cell>
          <cell r="BJ492">
            <v>755.73249999999996</v>
          </cell>
          <cell r="BK492">
            <v>381.81870229727235</v>
          </cell>
          <cell r="BM492">
            <v>515.72056250000003</v>
          </cell>
          <cell r="BO492">
            <v>430.73162146789184</v>
          </cell>
          <cell r="BQ492">
            <v>489.923</v>
          </cell>
          <cell r="BR492">
            <v>538.61099999999999</v>
          </cell>
          <cell r="BS492">
            <v>434.51994380883048</v>
          </cell>
          <cell r="BT492">
            <v>744.05250000000001</v>
          </cell>
          <cell r="BX492">
            <v>441.7081110494683</v>
          </cell>
          <cell r="BY492">
            <v>411.60818459107719</v>
          </cell>
          <cell r="BZ492">
            <v>404.51118620804448</v>
          </cell>
          <cell r="CC492">
            <v>446.77300153860386</v>
          </cell>
          <cell r="CO492">
            <v>437.60389328877727</v>
          </cell>
          <cell r="CP492">
            <v>646.26321745176631</v>
          </cell>
          <cell r="CQ492">
            <v>485.44004305176639</v>
          </cell>
          <cell r="CR492">
            <v>634.06704279550627</v>
          </cell>
          <cell r="CS492">
            <v>699.29912000000002</v>
          </cell>
          <cell r="CT492">
            <v>1.8</v>
          </cell>
        </row>
        <row r="493">
          <cell r="C493">
            <v>0</v>
          </cell>
          <cell r="J493">
            <v>1.183152539002952</v>
          </cell>
          <cell r="T493">
            <v>3</v>
          </cell>
          <cell r="U493">
            <v>480.81111249999998</v>
          </cell>
          <cell r="X493">
            <v>87</v>
          </cell>
          <cell r="Y493">
            <v>505.87874999999997</v>
          </cell>
          <cell r="AB493">
            <v>93</v>
          </cell>
          <cell r="AC493">
            <v>7</v>
          </cell>
          <cell r="AH493">
            <v>403.98999999999995</v>
          </cell>
          <cell r="AM493">
            <v>776.95083844962846</v>
          </cell>
          <cell r="AN493">
            <v>1.8</v>
          </cell>
          <cell r="AO493">
            <v>383.17536720920992</v>
          </cell>
          <cell r="AQ493">
            <v>352.28864999999996</v>
          </cell>
          <cell r="AR493">
            <v>370.74226960180624</v>
          </cell>
          <cell r="AU493">
            <v>368.07864249375001</v>
          </cell>
          <cell r="AY493">
            <v>15.018251510481878</v>
          </cell>
          <cell r="AZ493">
            <v>1.6782272173584349E-2</v>
          </cell>
          <cell r="BA493">
            <v>2.419275217358435E-2</v>
          </cell>
          <cell r="BB493">
            <v>4.8608571428571432E-2</v>
          </cell>
          <cell r="BD493">
            <v>489.95334482758625</v>
          </cell>
          <cell r="BE493">
            <v>404.87098176938412</v>
          </cell>
          <cell r="BF493">
            <v>492.38945894999989</v>
          </cell>
          <cell r="BI493">
            <v>0</v>
          </cell>
          <cell r="BJ493">
            <v>703.17542000000003</v>
          </cell>
          <cell r="BK493">
            <v>449.0820070883172</v>
          </cell>
          <cell r="BM493">
            <v>538.78278124999997</v>
          </cell>
          <cell r="BO493">
            <v>504.02334221333484</v>
          </cell>
          <cell r="BQ493">
            <v>511.22400000000005</v>
          </cell>
          <cell r="BR493">
            <v>538.61099999999999</v>
          </cell>
          <cell r="BS493">
            <v>508.81473572163435</v>
          </cell>
          <cell r="BT493">
            <v>766.09849999999994</v>
          </cell>
          <cell r="BX493">
            <v>515.62017207119743</v>
          </cell>
          <cell r="BY493">
            <v>484.21979481813918</v>
          </cell>
          <cell r="BZ493">
            <v>478.9434483297087</v>
          </cell>
          <cell r="CC493">
            <v>522.40726928957929</v>
          </cell>
          <cell r="CO493">
            <v>512.05732079000404</v>
          </cell>
          <cell r="CP493">
            <v>622.71916184425754</v>
          </cell>
          <cell r="CQ493">
            <v>491.35674744425751</v>
          </cell>
          <cell r="CR493">
            <v>652.94194323575789</v>
          </cell>
          <cell r="CS493">
            <v>677.91449999999998</v>
          </cell>
          <cell r="CT493">
            <v>1.8</v>
          </cell>
        </row>
        <row r="494">
          <cell r="C494">
            <v>0</v>
          </cell>
          <cell r="J494">
            <v>1.183152539002952</v>
          </cell>
          <cell r="T494">
            <v>3</v>
          </cell>
          <cell r="U494">
            <v>420.07488095238091</v>
          </cell>
          <cell r="X494">
            <v>87</v>
          </cell>
          <cell r="Y494">
            <v>438.66642857142858</v>
          </cell>
          <cell r="AB494">
            <v>93</v>
          </cell>
          <cell r="AC494">
            <v>7</v>
          </cell>
          <cell r="AH494">
            <v>378.07499999999999</v>
          </cell>
          <cell r="AM494">
            <v>857.27607462638275</v>
          </cell>
          <cell r="AN494">
            <v>1.8</v>
          </cell>
          <cell r="AO494">
            <v>364.20820809467097</v>
          </cell>
          <cell r="AQ494">
            <v>349.38549999999992</v>
          </cell>
          <cell r="AR494">
            <v>365.08731502658537</v>
          </cell>
          <cell r="AU494">
            <v>366.41132507142856</v>
          </cell>
          <cell r="AY494">
            <v>16.435136713738128</v>
          </cell>
          <cell r="AZ494">
            <v>1.7380234391184354E-2</v>
          </cell>
          <cell r="BA494">
            <v>2.4790714391184354E-2</v>
          </cell>
          <cell r="BB494">
            <v>5.2194857142857147E-2</v>
          </cell>
          <cell r="BD494">
            <v>436.66284137931035</v>
          </cell>
          <cell r="BE494">
            <v>365.68714810854948</v>
          </cell>
          <cell r="BF494">
            <v>500.31553285714273</v>
          </cell>
          <cell r="BI494">
            <v>0</v>
          </cell>
          <cell r="BJ494">
            <v>842.67915000000005</v>
          </cell>
          <cell r="BK494">
            <v>386.88170242456476</v>
          </cell>
          <cell r="BM494">
            <v>551.06364999999994</v>
          </cell>
          <cell r="BO494">
            <v>429.19747937341663</v>
          </cell>
          <cell r="BQ494">
            <v>561.43349999999998</v>
          </cell>
          <cell r="BR494">
            <v>558.54265000000009</v>
          </cell>
          <cell r="BS494">
            <v>432.74340111103419</v>
          </cell>
          <cell r="BT494">
            <v>777.12149999999997</v>
          </cell>
          <cell r="BX494">
            <v>460.104671598089</v>
          </cell>
          <cell r="BY494">
            <v>416.87992679318847</v>
          </cell>
          <cell r="BZ494">
            <v>402.69007807073524</v>
          </cell>
          <cell r="CC494">
            <v>443.30934154661747</v>
          </cell>
          <cell r="CO494">
            <v>435.06019224703357</v>
          </cell>
          <cell r="CP494">
            <v>713.32989343223642</v>
          </cell>
          <cell r="CQ494">
            <v>493.43450443223651</v>
          </cell>
          <cell r="CR494">
            <v>661.35800980808494</v>
          </cell>
          <cell r="CS494">
            <v>676.37127999999996</v>
          </cell>
          <cell r="CT494">
            <v>1.8</v>
          </cell>
        </row>
        <row r="495">
          <cell r="C495">
            <v>0</v>
          </cell>
          <cell r="J495">
            <v>1.183152539002952</v>
          </cell>
          <cell r="T495">
            <v>3</v>
          </cell>
          <cell r="U495">
            <v>444.3687142857143</v>
          </cell>
          <cell r="X495">
            <v>87</v>
          </cell>
          <cell r="Y495">
            <v>465.3257142857143</v>
          </cell>
          <cell r="AB495">
            <v>93</v>
          </cell>
          <cell r="AC495">
            <v>7</v>
          </cell>
          <cell r="AH495">
            <v>401.86</v>
          </cell>
          <cell r="AM495">
            <v>794.49798612303982</v>
          </cell>
          <cell r="AN495">
            <v>1.8</v>
          </cell>
          <cell r="AO495">
            <v>399.86578196185184</v>
          </cell>
          <cell r="AQ495">
            <v>386.47699999999992</v>
          </cell>
          <cell r="AR495">
            <v>392.99173484048794</v>
          </cell>
          <cell r="AU495">
            <v>399.12528867857145</v>
          </cell>
          <cell r="AY495">
            <v>15.327771844080399</v>
          </cell>
          <cell r="AZ495">
            <v>1.6912897763184352E-2</v>
          </cell>
          <cell r="BA495">
            <v>2.4323377763184353E-2</v>
          </cell>
          <cell r="BB495">
            <v>4.9391999999999998E-2</v>
          </cell>
          <cell r="BD495">
            <v>452.09504137931037</v>
          </cell>
          <cell r="BE495">
            <v>382.21028155688953</v>
          </cell>
          <cell r="BF495">
            <v>571.94259485714292</v>
          </cell>
          <cell r="BI495">
            <v>0</v>
          </cell>
          <cell r="BJ495">
            <v>1113.9646700000001</v>
          </cell>
          <cell r="BK495">
            <v>410.27437180665754</v>
          </cell>
          <cell r="BM495">
            <v>619.26328124999998</v>
          </cell>
          <cell r="BO495">
            <v>456.68969199933429</v>
          </cell>
          <cell r="BQ495">
            <v>553.82600000000002</v>
          </cell>
          <cell r="BR495">
            <v>585.77750000000003</v>
          </cell>
          <cell r="BS495">
            <v>460.37076959902919</v>
          </cell>
          <cell r="BT495">
            <v>777.12149999999997</v>
          </cell>
          <cell r="BX495">
            <v>487.95149070735101</v>
          </cell>
          <cell r="BY495">
            <v>442.07238396560331</v>
          </cell>
          <cell r="BZ495">
            <v>430.32361563411922</v>
          </cell>
          <cell r="CC495">
            <v>472.01982143023582</v>
          </cell>
          <cell r="CO495">
            <v>463.03034143405</v>
          </cell>
          <cell r="CP495">
            <v>853.72731026476731</v>
          </cell>
          <cell r="CQ495">
            <v>563.20805466476725</v>
          </cell>
          <cell r="CR495">
            <v>662.41461358166987</v>
          </cell>
          <cell r="CS495">
            <v>718.47914000000003</v>
          </cell>
          <cell r="CT495">
            <v>1.8</v>
          </cell>
        </row>
        <row r="496">
          <cell r="C496">
            <v>0</v>
          </cell>
          <cell r="J496">
            <v>1.183152539002952</v>
          </cell>
          <cell r="T496">
            <v>3</v>
          </cell>
          <cell r="U496">
            <v>429.49675000000008</v>
          </cell>
          <cell r="X496">
            <v>87</v>
          </cell>
          <cell r="Y496">
            <v>455.90113636363628</v>
          </cell>
          <cell r="AB496">
            <v>93</v>
          </cell>
          <cell r="AC496">
            <v>7.5909090909090908</v>
          </cell>
          <cell r="AH496">
            <v>416.41499999999996</v>
          </cell>
          <cell r="AM496">
            <v>778.21791913501704</v>
          </cell>
          <cell r="AN496">
            <v>1.8</v>
          </cell>
          <cell r="AO496">
            <v>426.70025984337212</v>
          </cell>
          <cell r="AQ496">
            <v>436.30315909090905</v>
          </cell>
          <cell r="AR496">
            <v>425.5852529295417</v>
          </cell>
          <cell r="AU496">
            <v>431.73653584090914</v>
          </cell>
          <cell r="AY496">
            <v>15.040601994089648</v>
          </cell>
          <cell r="AZ496">
            <v>1.6791704655984351E-2</v>
          </cell>
          <cell r="BA496">
            <v>2.4202184655984352E-2</v>
          </cell>
          <cell r="BB496">
            <v>4.8665142857142858E-2</v>
          </cell>
          <cell r="BD496">
            <v>442.51643448275865</v>
          </cell>
          <cell r="BE496">
            <v>348.90441119567998</v>
          </cell>
          <cell r="BF496">
            <v>661.64505699999995</v>
          </cell>
          <cell r="BI496">
            <v>0</v>
          </cell>
          <cell r="BJ496">
            <v>1191.96225</v>
          </cell>
          <cell r="BK496">
            <v>402.0196396281155</v>
          </cell>
          <cell r="BM496">
            <v>706.86175000000003</v>
          </cell>
          <cell r="BO496">
            <v>454.48702239008713</v>
          </cell>
          <cell r="BQ496">
            <v>608.6</v>
          </cell>
          <cell r="BR496">
            <v>722.71249999999998</v>
          </cell>
          <cell r="BS496">
            <v>457.55203065852521</v>
          </cell>
          <cell r="BT496">
            <v>788.14449999999999</v>
          </cell>
          <cell r="BX496">
            <v>481.73398503733779</v>
          </cell>
          <cell r="BY496">
            <v>433.0448984353165</v>
          </cell>
          <cell r="BZ496">
            <v>427.39042249850621</v>
          </cell>
          <cell r="CC496">
            <v>471.04645926127677</v>
          </cell>
          <cell r="CO496">
            <v>461.11687774720076</v>
          </cell>
          <cell r="CP496">
            <v>1083.1708790825001</v>
          </cell>
          <cell r="CQ496">
            <v>666.16075968250004</v>
          </cell>
          <cell r="CR496">
            <v>672.64200090871384</v>
          </cell>
          <cell r="CS496">
            <v>838.85029999999972</v>
          </cell>
          <cell r="CT496">
            <v>1.8</v>
          </cell>
        </row>
        <row r="497">
          <cell r="C497">
            <v>0</v>
          </cell>
          <cell r="J497">
            <v>1.183152539002952</v>
          </cell>
          <cell r="T497">
            <v>2</v>
          </cell>
          <cell r="U497">
            <v>440.2</v>
          </cell>
          <cell r="X497">
            <v>87</v>
          </cell>
          <cell r="Y497">
            <v>462.61799999999999</v>
          </cell>
          <cell r="AB497">
            <v>93</v>
          </cell>
          <cell r="AC497">
            <v>10.971428571428572</v>
          </cell>
          <cell r="AH497">
            <v>438.78</v>
          </cell>
          <cell r="AM497">
            <v>676.73627515071428</v>
          </cell>
          <cell r="AN497">
            <v>1.8</v>
          </cell>
          <cell r="AO497">
            <v>429.4268322652602</v>
          </cell>
          <cell r="AQ497">
            <v>416.70199999999994</v>
          </cell>
          <cell r="AR497">
            <v>435.40052730862465</v>
          </cell>
          <cell r="AU497">
            <v>432.9809903571429</v>
          </cell>
          <cell r="AY497">
            <v>13.250531443321844</v>
          </cell>
          <cell r="AZ497">
            <v>1.603624856558435E-2</v>
          </cell>
          <cell r="BA497">
            <v>2.344672856558435E-2</v>
          </cell>
          <cell r="BB497">
            <v>4.4134285714285716E-2</v>
          </cell>
          <cell r="BD497">
            <v>443.35266206896557</v>
          </cell>
          <cell r="BE497">
            <v>383.56870240706098</v>
          </cell>
          <cell r="BF497">
            <v>679.8098</v>
          </cell>
          <cell r="BI497">
            <v>0</v>
          </cell>
          <cell r="BJ497">
            <v>1142.1288</v>
          </cell>
          <cell r="BK497">
            <v>415.08076442297511</v>
          </cell>
          <cell r="BM497">
            <v>784.45710000000008</v>
          </cell>
          <cell r="BO497">
            <v>462.70489615014253</v>
          </cell>
          <cell r="BQ497">
            <v>704.45449999999994</v>
          </cell>
          <cell r="BR497">
            <v>666.41699999999992</v>
          </cell>
          <cell r="BS497">
            <v>465.93664363712492</v>
          </cell>
          <cell r="BT497">
            <v>881.83999999999992</v>
          </cell>
          <cell r="BX497">
            <v>502.40349268180978</v>
          </cell>
          <cell r="BY497">
            <v>447.07143204803413</v>
          </cell>
          <cell r="BZ497">
            <v>435.80066769419045</v>
          </cell>
          <cell r="CC497">
            <v>478.07874823421656</v>
          </cell>
          <cell r="CO497">
            <v>468.8147770427027</v>
          </cell>
          <cell r="CP497">
            <v>1116.6079602741686</v>
          </cell>
          <cell r="CQ497">
            <v>756.84584427416871</v>
          </cell>
          <cell r="CR497">
            <v>759.35844098733014</v>
          </cell>
          <cell r="CS497">
            <v>858.47123999999997</v>
          </cell>
          <cell r="CT497">
            <v>1.8</v>
          </cell>
        </row>
        <row r="498">
          <cell r="C498">
            <v>0</v>
          </cell>
          <cell r="J498">
            <v>1.183152539002952</v>
          </cell>
          <cell r="T498">
            <v>2</v>
          </cell>
          <cell r="U498">
            <v>478.89499999999998</v>
          </cell>
          <cell r="X498">
            <v>87</v>
          </cell>
          <cell r="Y498">
            <v>486.48599999999993</v>
          </cell>
          <cell r="AB498">
            <v>93</v>
          </cell>
          <cell r="AC498">
            <v>12.166666666666666</v>
          </cell>
          <cell r="AH498">
            <v>488.47999999999996</v>
          </cell>
          <cell r="AM498">
            <v>755.60244872005126</v>
          </cell>
          <cell r="AN498">
            <v>1.8</v>
          </cell>
          <cell r="AO498">
            <v>494.83449592619894</v>
          </cell>
          <cell r="AQ498">
            <v>471.07599999999991</v>
          </cell>
          <cell r="AR498">
            <v>493.29681146884036</v>
          </cell>
          <cell r="AU498">
            <v>493.98434359821431</v>
          </cell>
          <cell r="AY498">
            <v>14.641679726060046</v>
          </cell>
          <cell r="AZ498">
            <v>1.6623349136784354E-2</v>
          </cell>
          <cell r="BA498">
            <v>2.4033829136784354E-2</v>
          </cell>
          <cell r="BB498">
            <v>4.7655428571428571E-2</v>
          </cell>
          <cell r="BD498">
            <v>501.69854137931043</v>
          </cell>
          <cell r="BE498">
            <v>478.12970685201611</v>
          </cell>
          <cell r="BF498">
            <v>673.99357999999995</v>
          </cell>
          <cell r="BI498">
            <v>0</v>
          </cell>
          <cell r="BJ498">
            <v>1117.7059200000001</v>
          </cell>
          <cell r="BK498">
            <v>433.41889671026041</v>
          </cell>
          <cell r="BM498">
            <v>656.75125000000003</v>
          </cell>
          <cell r="BO498">
            <v>461.06866582235341</v>
          </cell>
          <cell r="BQ498">
            <v>562.95500000000004</v>
          </cell>
          <cell r="BR498">
            <v>644.08137999999997</v>
          </cell>
          <cell r="BS498">
            <v>463.9919676032888</v>
          </cell>
          <cell r="BT498">
            <v>931.44349999999986</v>
          </cell>
          <cell r="BX498">
            <v>554.42283394998299</v>
          </cell>
          <cell r="BY498">
            <v>466.42236262058918</v>
          </cell>
          <cell r="BZ498">
            <v>433.7990622702979</v>
          </cell>
          <cell r="CC498">
            <v>470.87618098389851</v>
          </cell>
          <cell r="CO498">
            <v>464.43900942771484</v>
          </cell>
          <cell r="CP498">
            <v>1051.8213017090204</v>
          </cell>
          <cell r="CQ498">
            <v>643.08706670902018</v>
          </cell>
          <cell r="CR498">
            <v>803.15275314141809</v>
          </cell>
          <cell r="CS498">
            <v>926.15245999999979</v>
          </cell>
          <cell r="CT498">
            <v>1.8</v>
          </cell>
        </row>
        <row r="499">
          <cell r="C499">
            <v>0</v>
          </cell>
          <cell r="J499">
            <v>1.183152539002952</v>
          </cell>
          <cell r="T499">
            <v>2</v>
          </cell>
          <cell r="U499">
            <v>440.2</v>
          </cell>
          <cell r="X499">
            <v>87</v>
          </cell>
          <cell r="Y499">
            <v>442.61099999999993</v>
          </cell>
          <cell r="AB499">
            <v>93</v>
          </cell>
          <cell r="AC499">
            <v>13.5</v>
          </cell>
          <cell r="AH499">
            <v>445.52499999999998</v>
          </cell>
          <cell r="AM499">
            <v>948.96664058722843</v>
          </cell>
          <cell r="AN499">
            <v>1.8</v>
          </cell>
          <cell r="AO499">
            <v>468.48947995236205</v>
          </cell>
          <cell r="AQ499">
            <v>449.28764999999993</v>
          </cell>
          <cell r="AR499">
            <v>477.22214183087027</v>
          </cell>
          <cell r="AU499">
            <v>477.97168111875004</v>
          </cell>
          <cell r="AY499">
            <v>18.052498982082248</v>
          </cell>
          <cell r="AZ499">
            <v>1.8062803117584351E-2</v>
          </cell>
          <cell r="BA499">
            <v>2.5473283117584351E-2</v>
          </cell>
          <cell r="BB499">
            <v>5.6288571428571431E-2</v>
          </cell>
          <cell r="BD499">
            <v>459.4310379310345</v>
          </cell>
          <cell r="BE499">
            <v>455.80240147892732</v>
          </cell>
          <cell r="BF499">
            <v>657.29540000000009</v>
          </cell>
          <cell r="BI499">
            <v>0</v>
          </cell>
          <cell r="BJ499">
            <v>1013.31008</v>
          </cell>
          <cell r="BK499">
            <v>392.33911766111117</v>
          </cell>
          <cell r="BM499">
            <v>607.70369999999991</v>
          </cell>
          <cell r="BO499">
            <v>410.71985428777771</v>
          </cell>
          <cell r="BQ499">
            <v>600.99249999999995</v>
          </cell>
          <cell r="BR499">
            <v>534.22908000000007</v>
          </cell>
          <cell r="BS499">
            <v>412.98297653333327</v>
          </cell>
          <cell r="BT499">
            <v>1003.0930000000001</v>
          </cell>
          <cell r="BX499">
            <v>515.56150444444449</v>
          </cell>
          <cell r="BY499">
            <v>422.00011054444445</v>
          </cell>
          <cell r="BZ499">
            <v>382.70107459999991</v>
          </cell>
          <cell r="CC499">
            <v>417.55881804444442</v>
          </cell>
          <cell r="CO499">
            <v>412.67120309999996</v>
          </cell>
          <cell r="CP499">
            <v>1052.797713581421</v>
          </cell>
          <cell r="CQ499">
            <v>591.17820733142116</v>
          </cell>
          <cell r="CR499">
            <v>864.07102233953162</v>
          </cell>
          <cell r="CS499">
            <v>936.95499999999993</v>
          </cell>
          <cell r="CT499">
            <v>1.8</v>
          </cell>
        </row>
        <row r="500">
          <cell r="C500">
            <v>0</v>
          </cell>
          <cell r="J500">
            <v>1.183152539002952</v>
          </cell>
          <cell r="T500">
            <v>2</v>
          </cell>
          <cell r="U500">
            <v>368.84500000000003</v>
          </cell>
          <cell r="X500">
            <v>87</v>
          </cell>
          <cell r="Y500">
            <v>367.84799999999996</v>
          </cell>
          <cell r="AB500">
            <v>93</v>
          </cell>
          <cell r="AC500">
            <v>13.5</v>
          </cell>
          <cell r="AH500">
            <v>379.495</v>
          </cell>
          <cell r="AM500">
            <v>944.20548892091995</v>
          </cell>
          <cell r="AN500">
            <v>1.8</v>
          </cell>
          <cell r="AO500">
            <v>407.14433938431557</v>
          </cell>
          <cell r="AQ500">
            <v>403.73836363636354</v>
          </cell>
          <cell r="AR500">
            <v>421.93436753619943</v>
          </cell>
          <cell r="AU500">
            <v>421.92735578693186</v>
          </cell>
          <cell r="AY500">
            <v>17.968515346707594</v>
          </cell>
          <cell r="AZ500">
            <v>1.8027359850384353E-2</v>
          </cell>
          <cell r="BA500">
            <v>2.5437839850384353E-2</v>
          </cell>
          <cell r="BB500">
            <v>5.6076000000000008E-2</v>
          </cell>
          <cell r="BD500">
            <v>397.96831034482761</v>
          </cell>
          <cell r="BE500">
            <v>389.73910140508571</v>
          </cell>
          <cell r="BF500">
            <v>554.54218000000003</v>
          </cell>
          <cell r="BI500">
            <v>0</v>
          </cell>
          <cell r="BJ500">
            <v>815.29319999999996</v>
          </cell>
          <cell r="BK500">
            <v>321.9187011116162</v>
          </cell>
          <cell r="BM500">
            <v>518.36427099999992</v>
          </cell>
          <cell r="BO500">
            <v>332.39343273949481</v>
          </cell>
          <cell r="BQ500">
            <v>486.88</v>
          </cell>
          <cell r="BR500">
            <v>459.94945000000001</v>
          </cell>
          <cell r="BS500">
            <v>333.86659946666657</v>
          </cell>
          <cell r="BT500">
            <v>1014.1159999999998</v>
          </cell>
          <cell r="BX500">
            <v>434.76029555555567</v>
          </cell>
          <cell r="BY500">
            <v>346.06247154646462</v>
          </cell>
          <cell r="BZ500">
            <v>303.49088521818169</v>
          </cell>
          <cell r="CC500">
            <v>336.5162663191918</v>
          </cell>
          <cell r="CO500">
            <v>333.14012989999981</v>
          </cell>
          <cell r="CP500">
            <v>900.46705729226755</v>
          </cell>
          <cell r="CQ500">
            <v>504.3524292922674</v>
          </cell>
          <cell r="CR500">
            <v>874.4896046351289</v>
          </cell>
          <cell r="CS500">
            <v>826.94545999999991</v>
          </cell>
          <cell r="CT500">
            <v>1.8</v>
          </cell>
        </row>
        <row r="501">
          <cell r="C501">
            <v>0</v>
          </cell>
          <cell r="J501">
            <v>1.2212180510453525</v>
          </cell>
          <cell r="T501">
            <v>2</v>
          </cell>
          <cell r="U501">
            <v>442.33</v>
          </cell>
          <cell r="X501">
            <v>87</v>
          </cell>
          <cell r="Y501">
            <v>445.77</v>
          </cell>
          <cell r="AB501">
            <v>93</v>
          </cell>
          <cell r="AC501">
            <v>13.5</v>
          </cell>
          <cell r="AH501">
            <v>439.84499999999997</v>
          </cell>
          <cell r="AM501">
            <v>798.87517394529129</v>
          </cell>
          <cell r="AN501">
            <v>1.9</v>
          </cell>
          <cell r="AO501">
            <v>426.8062723302898</v>
          </cell>
          <cell r="AQ501">
            <v>383.17859999999996</v>
          </cell>
          <cell r="AR501">
            <v>422.18633004926107</v>
          </cell>
          <cell r="AU501">
            <v>419.66903275312507</v>
          </cell>
          <cell r="AY501">
            <v>15.552555275137562</v>
          </cell>
          <cell r="AZ501">
            <v>1.8314079034902692E-2</v>
          </cell>
          <cell r="BA501">
            <v>2.5724559034902693E-2</v>
          </cell>
          <cell r="BB501">
            <v>4.9587428571428574E-2</v>
          </cell>
          <cell r="BD501">
            <v>444.45496206896553</v>
          </cell>
          <cell r="BE501">
            <v>461.33273771647526</v>
          </cell>
          <cell r="BF501">
            <v>517.08071999999981</v>
          </cell>
          <cell r="BI501">
            <v>0</v>
          </cell>
          <cell r="BJ501">
            <v>843.66684000000009</v>
          </cell>
          <cell r="BK501">
            <v>404.09344342222232</v>
          </cell>
          <cell r="BM501">
            <v>586.7863625</v>
          </cell>
          <cell r="BO501">
            <v>425.70482059555553</v>
          </cell>
          <cell r="BQ501">
            <v>441.23500000000001</v>
          </cell>
          <cell r="BR501">
            <v>526.25642000000005</v>
          </cell>
          <cell r="BS501">
            <v>428.92991946666666</v>
          </cell>
          <cell r="BT501">
            <v>903.88599999999997</v>
          </cell>
          <cell r="BX501">
            <v>511.40712888888896</v>
          </cell>
          <cell r="BY501">
            <v>435.01004328888888</v>
          </cell>
          <cell r="BZ501">
            <v>398.81863839999988</v>
          </cell>
          <cell r="CC501">
            <v>434.04422328888887</v>
          </cell>
          <cell r="CO501">
            <v>428.73630239999994</v>
          </cell>
          <cell r="CP501">
            <v>726.51390156695402</v>
          </cell>
          <cell r="CQ501">
            <v>609.02552356695412</v>
          </cell>
          <cell r="CR501">
            <v>776.40028991905058</v>
          </cell>
          <cell r="CS501">
            <v>928.13660000000004</v>
          </cell>
          <cell r="CT501">
            <v>1.8</v>
          </cell>
        </row>
        <row r="502">
          <cell r="C502">
            <v>0</v>
          </cell>
          <cell r="J502">
            <v>1.2212180510453525</v>
          </cell>
          <cell r="T502">
            <v>2</v>
          </cell>
          <cell r="U502">
            <v>439.13499999999999</v>
          </cell>
          <cell r="X502">
            <v>87</v>
          </cell>
          <cell r="Y502">
            <v>442.61099999999993</v>
          </cell>
          <cell r="AB502">
            <v>93</v>
          </cell>
          <cell r="AC502">
            <v>13.394736842105264</v>
          </cell>
          <cell r="AH502">
            <v>430.61499999999995</v>
          </cell>
          <cell r="AM502">
            <v>794.95874273590857</v>
          </cell>
          <cell r="AN502">
            <v>1.9</v>
          </cell>
          <cell r="AO502">
            <v>443.52395478573362</v>
          </cell>
          <cell r="AQ502">
            <v>394.54026315789469</v>
          </cell>
          <cell r="AR502">
            <v>434.13601082447497</v>
          </cell>
          <cell r="AU502">
            <v>431.67702135197368</v>
          </cell>
          <cell r="AY502">
            <v>15.483471962168091</v>
          </cell>
          <cell r="AZ502">
            <v>1.8284924089302688E-2</v>
          </cell>
          <cell r="BA502">
            <v>2.5695404089302688E-2</v>
          </cell>
          <cell r="BB502">
            <v>4.9412571428571431E-2</v>
          </cell>
          <cell r="BD502">
            <v>458.10067586206895</v>
          </cell>
          <cell r="BE502">
            <v>455.69656625467235</v>
          </cell>
          <cell r="BF502">
            <v>575.43053999999984</v>
          </cell>
          <cell r="BI502">
            <v>0</v>
          </cell>
          <cell r="BJ502">
            <v>968.41507999999999</v>
          </cell>
          <cell r="BK502">
            <v>398.71897719870424</v>
          </cell>
          <cell r="BM502">
            <v>530.83722999999998</v>
          </cell>
          <cell r="BO502">
            <v>419.80303820299076</v>
          </cell>
          <cell r="BQ502">
            <v>556.86900000000003</v>
          </cell>
          <cell r="BR502">
            <v>572.66217000000006</v>
          </cell>
          <cell r="BS502">
            <v>422.75770366247002</v>
          </cell>
          <cell r="BT502">
            <v>931.44349999999986</v>
          </cell>
          <cell r="BX502">
            <v>509.16791562979802</v>
          </cell>
          <cell r="BY502">
            <v>429.13559422606392</v>
          </cell>
          <cell r="BZ502">
            <v>392.59964175631012</v>
          </cell>
          <cell r="CC502">
            <v>427.82112226051709</v>
          </cell>
          <cell r="CO502">
            <v>422.58741241957864</v>
          </cell>
          <cell r="CP502">
            <v>867.46307010329554</v>
          </cell>
          <cell r="CQ502">
            <v>553.5279101032952</v>
          </cell>
          <cell r="CR502">
            <v>801.2190727020693</v>
          </cell>
          <cell r="CS502">
            <v>953.7099599999998</v>
          </cell>
          <cell r="CT502">
            <v>1.8</v>
          </cell>
        </row>
        <row r="503">
          <cell r="C503">
            <v>0</v>
          </cell>
          <cell r="J503">
            <v>1.2212180510453525</v>
          </cell>
          <cell r="T503">
            <v>3</v>
          </cell>
          <cell r="U503">
            <v>532.57100000000003</v>
          </cell>
          <cell r="X503">
            <v>87</v>
          </cell>
          <cell r="Y503">
            <v>540.61977272727268</v>
          </cell>
          <cell r="AB503">
            <v>93</v>
          </cell>
          <cell r="AC503">
            <v>7.5909090909090908</v>
          </cell>
          <cell r="AH503">
            <v>506.94</v>
          </cell>
          <cell r="AM503">
            <v>818.45732999220559</v>
          </cell>
          <cell r="AN503">
            <v>1.9</v>
          </cell>
          <cell r="AO503">
            <v>494.67230863618317</v>
          </cell>
          <cell r="AQ503">
            <v>456.11427272727263</v>
          </cell>
          <cell r="AR503">
            <v>475.07788942379455</v>
          </cell>
          <cell r="AU503">
            <v>475.07697777272728</v>
          </cell>
          <cell r="AY503">
            <v>15.897971839984928</v>
          </cell>
          <cell r="AZ503">
            <v>1.8459853762902691E-2</v>
          </cell>
          <cell r="BA503">
            <v>2.5870333762902691E-2</v>
          </cell>
          <cell r="BB503">
            <v>5.0461714285714283E-2</v>
          </cell>
          <cell r="BD503">
            <v>533.74126206896551</v>
          </cell>
          <cell r="BE503">
            <v>521.5400947987705</v>
          </cell>
          <cell r="BF503">
            <v>703.61252400000001</v>
          </cell>
          <cell r="BI503">
            <v>0</v>
          </cell>
          <cell r="BJ503">
            <v>1160.53575</v>
          </cell>
          <cell r="BK503">
            <v>475.45524688236748</v>
          </cell>
          <cell r="BM503">
            <v>619.09244999999999</v>
          </cell>
          <cell r="BO503">
            <v>506.99406651773978</v>
          </cell>
          <cell r="BQ503">
            <v>642.07299999999998</v>
          </cell>
          <cell r="BR503">
            <v>646.91137000000003</v>
          </cell>
          <cell r="BS503">
            <v>511.05598650179115</v>
          </cell>
          <cell r="BT503">
            <v>981.04700000000003</v>
          </cell>
          <cell r="BX503">
            <v>590.75492403571445</v>
          </cell>
          <cell r="BY503">
            <v>511.99649894433446</v>
          </cell>
          <cell r="BZ503">
            <v>481.04526429311693</v>
          </cell>
          <cell r="CC503">
            <v>518.62601433813859</v>
          </cell>
          <cell r="CO503">
            <v>511.50521014196704</v>
          </cell>
          <cell r="CP503">
            <v>1051.3001988852473</v>
          </cell>
          <cell r="CQ503">
            <v>624.00745888524716</v>
          </cell>
          <cell r="CR503">
            <v>846.00961127125174</v>
          </cell>
          <cell r="CS503">
            <v>938.93914000000007</v>
          </cell>
          <cell r="CT503">
            <v>1.8</v>
          </cell>
        </row>
        <row r="504">
          <cell r="C504">
            <v>0</v>
          </cell>
          <cell r="J504">
            <v>1.2212180510453525</v>
          </cell>
          <cell r="T504">
            <v>3</v>
          </cell>
          <cell r="U504">
            <v>548.67954761904764</v>
          </cell>
          <cell r="X504">
            <v>87</v>
          </cell>
          <cell r="Y504">
            <v>584.99999999999989</v>
          </cell>
          <cell r="AB504">
            <v>93</v>
          </cell>
          <cell r="AC504">
            <v>7</v>
          </cell>
          <cell r="AH504">
            <v>522.20499999999993</v>
          </cell>
          <cell r="AM504">
            <v>949.15862250925704</v>
          </cell>
          <cell r="AN504">
            <v>1.9</v>
          </cell>
          <cell r="AO504">
            <v>490.25028828522272</v>
          </cell>
          <cell r="AQ504">
            <v>444.92749999999995</v>
          </cell>
          <cell r="AR504">
            <v>470.67160621432481</v>
          </cell>
          <cell r="AU504">
            <v>473.89479056249996</v>
          </cell>
          <cell r="AY504">
            <v>18.203458088495566</v>
          </cell>
          <cell r="AZ504">
            <v>1.9432828614102692E-2</v>
          </cell>
          <cell r="BA504">
            <v>2.6843308614102692E-2</v>
          </cell>
          <cell r="BB504">
            <v>5.6297142857142865E-2</v>
          </cell>
          <cell r="BD504">
            <v>577.14907586206903</v>
          </cell>
          <cell r="BE504">
            <v>434.37690363462337</v>
          </cell>
          <cell r="BF504">
            <v>727.13560485714288</v>
          </cell>
          <cell r="BI504">
            <v>0</v>
          </cell>
          <cell r="BJ504">
            <v>1025.5813800000001</v>
          </cell>
          <cell r="BK504">
            <v>518.21965151108031</v>
          </cell>
          <cell r="BM504">
            <v>608.34146999999996</v>
          </cell>
          <cell r="BO504">
            <v>590.62258391301884</v>
          </cell>
          <cell r="BQ504">
            <v>639.03</v>
          </cell>
          <cell r="BR504">
            <v>587.29899999999998</v>
          </cell>
          <cell r="BS504">
            <v>595.57443953168433</v>
          </cell>
          <cell r="BT504">
            <v>981.04700000000003</v>
          </cell>
          <cell r="BX504">
            <v>597.33145156418561</v>
          </cell>
          <cell r="BY504">
            <v>558.64165700597925</v>
          </cell>
          <cell r="BZ504">
            <v>565.67263659944501</v>
          </cell>
          <cell r="CC504">
            <v>613.8962480944366</v>
          </cell>
          <cell r="CO504">
            <v>600.52542044048369</v>
          </cell>
          <cell r="CP504">
            <v>1081.2100473391104</v>
          </cell>
          <cell r="CQ504">
            <v>551.84306513911008</v>
          </cell>
          <cell r="CR504">
            <v>843.88634083100021</v>
          </cell>
          <cell r="CS504">
            <v>839.73214000000007</v>
          </cell>
          <cell r="CT504">
            <v>1.8</v>
          </cell>
        </row>
        <row r="505">
          <cell r="C505">
            <v>0</v>
          </cell>
          <cell r="J505">
            <v>1.2212180510453525</v>
          </cell>
          <cell r="T505">
            <v>3</v>
          </cell>
          <cell r="U505">
            <v>509.00069047619047</v>
          </cell>
          <cell r="X505">
            <v>87</v>
          </cell>
          <cell r="Y505">
            <v>547.39285714285711</v>
          </cell>
          <cell r="AB505">
            <v>93</v>
          </cell>
          <cell r="AC505">
            <v>7</v>
          </cell>
          <cell r="AH505">
            <v>492.03</v>
          </cell>
          <cell r="AM505">
            <v>895.17330603482264</v>
          </cell>
          <cell r="AN505">
            <v>1.9</v>
          </cell>
          <cell r="AO505">
            <v>444.99896028280307</v>
          </cell>
          <cell r="AQ505">
            <v>414.33049999999997</v>
          </cell>
          <cell r="AR505">
            <v>420.4247962115881</v>
          </cell>
          <cell r="AU505">
            <v>427.0052072410715</v>
          </cell>
          <cell r="AY505">
            <v>17.251192029328127</v>
          </cell>
          <cell r="AZ505">
            <v>1.9030947697302687E-2</v>
          </cell>
          <cell r="BA505">
            <v>2.6441427697302688E-2</v>
          </cell>
          <cell r="BB505">
            <v>5.3886857142857146E-2</v>
          </cell>
          <cell r="BD505">
            <v>524.27668620689667</v>
          </cell>
          <cell r="BE505">
            <v>386.05481600612183</v>
          </cell>
          <cell r="BF505">
            <v>597.34544942857133</v>
          </cell>
          <cell r="BI505">
            <v>0</v>
          </cell>
          <cell r="BJ505">
            <v>766.95624999999995</v>
          </cell>
          <cell r="BK505">
            <v>486.45004522693802</v>
          </cell>
          <cell r="BM505">
            <v>536.03049999999996</v>
          </cell>
          <cell r="BO505">
            <v>560.64471781476652</v>
          </cell>
          <cell r="BQ505">
            <v>562.95500000000004</v>
          </cell>
          <cell r="BR505">
            <v>562.19425000000001</v>
          </cell>
          <cell r="BS505">
            <v>565.55645258720915</v>
          </cell>
          <cell r="BT505">
            <v>881.83999999999992</v>
          </cell>
          <cell r="BX505">
            <v>549.70443131453237</v>
          </cell>
          <cell r="BY505">
            <v>524.55862416769912</v>
          </cell>
          <cell r="BZ505">
            <v>535.66811768488208</v>
          </cell>
          <cell r="CC505">
            <v>584.34120274482984</v>
          </cell>
          <cell r="CO505">
            <v>570.8961568591385</v>
          </cell>
          <cell r="CP505">
            <v>828.21097167338417</v>
          </cell>
          <cell r="CQ505">
            <v>502.59739667338414</v>
          </cell>
          <cell r="CR505">
            <v>755.09016935301281</v>
          </cell>
          <cell r="CS505">
            <v>704.36969999999997</v>
          </cell>
          <cell r="CT505">
            <v>1.8</v>
          </cell>
        </row>
        <row r="506">
          <cell r="C506">
            <v>0</v>
          </cell>
          <cell r="J506">
            <v>1.2212180510453525</v>
          </cell>
          <cell r="T506">
            <v>3</v>
          </cell>
          <cell r="U506">
            <v>554.42528409090914</v>
          </cell>
          <cell r="X506">
            <v>87</v>
          </cell>
          <cell r="Y506">
            <v>572.7681818181818</v>
          </cell>
          <cell r="AB506">
            <v>93</v>
          </cell>
          <cell r="AC506">
            <v>7</v>
          </cell>
          <cell r="AH506">
            <v>500.54999999999995</v>
          </cell>
          <cell r="AM506">
            <v>846.25631230194278</v>
          </cell>
          <cell r="AN506">
            <v>1.9</v>
          </cell>
          <cell r="AO506">
            <v>452.28986971742034</v>
          </cell>
          <cell r="AQ506">
            <v>425.08820454545452</v>
          </cell>
          <cell r="AR506">
            <v>440.48446479885058</v>
          </cell>
          <cell r="AU506">
            <v>446.34940644886365</v>
          </cell>
          <cell r="AY506">
            <v>16.388327904591772</v>
          </cell>
          <cell r="AZ506">
            <v>1.8666796710102691E-2</v>
          </cell>
          <cell r="BA506">
            <v>2.6077276710102692E-2</v>
          </cell>
          <cell r="BB506">
            <v>5.1702857142857148E-2</v>
          </cell>
          <cell r="BD506">
            <v>557.38369655172414</v>
          </cell>
          <cell r="BE506">
            <v>504.83545160239839</v>
          </cell>
          <cell r="BF506">
            <v>533.79666704545446</v>
          </cell>
          <cell r="BI506">
            <v>0</v>
          </cell>
          <cell r="BJ506">
            <v>770.99680000000012</v>
          </cell>
          <cell r="BK506">
            <v>506.15406251985888</v>
          </cell>
          <cell r="BM506">
            <v>592.21500000000003</v>
          </cell>
          <cell r="BO506">
            <v>554.28691185028686</v>
          </cell>
          <cell r="BQ506">
            <v>584.25600000000009</v>
          </cell>
          <cell r="BR506">
            <v>621.9892000000001</v>
          </cell>
          <cell r="BS506">
            <v>559.42514685789934</v>
          </cell>
          <cell r="BT506">
            <v>821.21349999999995</v>
          </cell>
          <cell r="BX506">
            <v>599.40041262135935</v>
          </cell>
          <cell r="BY506">
            <v>545.51468262466904</v>
          </cell>
          <cell r="BZ506">
            <v>529.58391785745812</v>
          </cell>
          <cell r="CC506">
            <v>571.11869551632833</v>
          </cell>
          <cell r="CO506">
            <v>561.47755763708074</v>
          </cell>
          <cell r="CP506">
            <v>624.87022496062821</v>
          </cell>
          <cell r="CQ506">
            <v>545.50002496062814</v>
          </cell>
          <cell r="CR506">
            <v>701.38041955741528</v>
          </cell>
          <cell r="CS506">
            <v>768.96447999999998</v>
          </cell>
          <cell r="CT506">
            <v>1.8</v>
          </cell>
        </row>
        <row r="507">
          <cell r="C507">
            <v>0</v>
          </cell>
          <cell r="J507">
            <v>1.2212180510453525</v>
          </cell>
          <cell r="T507">
            <v>3</v>
          </cell>
          <cell r="U507">
            <v>602.70479999999986</v>
          </cell>
          <cell r="X507">
            <v>87</v>
          </cell>
          <cell r="Y507">
            <v>645.92774999999995</v>
          </cell>
          <cell r="AB507">
            <v>93</v>
          </cell>
          <cell r="AC507">
            <v>7</v>
          </cell>
          <cell r="AH507">
            <v>543.505</v>
          </cell>
          <cell r="AM507">
            <v>946.77804667610269</v>
          </cell>
          <cell r="AN507">
            <v>1.9</v>
          </cell>
          <cell r="AO507">
            <v>470.49920603414046</v>
          </cell>
          <cell r="AQ507">
            <v>436.30019999999996</v>
          </cell>
          <cell r="AR507">
            <v>460.52191220238092</v>
          </cell>
          <cell r="AU507">
            <v>483.04786860000002</v>
          </cell>
          <cell r="AY507">
            <v>18.161466270808237</v>
          </cell>
          <cell r="AZ507">
            <v>1.9415106980502691E-2</v>
          </cell>
          <cell r="BA507">
            <v>2.6825586980502691E-2</v>
          </cell>
          <cell r="BB507">
            <v>5.619085714285714E-2</v>
          </cell>
          <cell r="BD507">
            <v>587.44987931034495</v>
          </cell>
          <cell r="BE507">
            <v>465.10284397711717</v>
          </cell>
          <cell r="BF507">
            <v>643.74173119999989</v>
          </cell>
          <cell r="BI507">
            <v>0</v>
          </cell>
          <cell r="BJ507">
            <v>874.46481000000017</v>
          </cell>
          <cell r="BK507">
            <v>575.48279377828487</v>
          </cell>
          <cell r="BM507">
            <v>668.74739999999986</v>
          </cell>
          <cell r="BO507">
            <v>661.10199038850499</v>
          </cell>
          <cell r="BQ507">
            <v>635.98700000000008</v>
          </cell>
          <cell r="BR507">
            <v>670.03816999999992</v>
          </cell>
          <cell r="BS507">
            <v>667.39619845156972</v>
          </cell>
          <cell r="BT507">
            <v>865.30549999999994</v>
          </cell>
          <cell r="BX507">
            <v>643.18207288025894</v>
          </cell>
          <cell r="BY507">
            <v>620.72719680608407</v>
          </cell>
          <cell r="BZ507">
            <v>637.69772069912631</v>
          </cell>
          <cell r="CC507">
            <v>688.86369536207144</v>
          </cell>
          <cell r="CO507">
            <v>673.3484719070957</v>
          </cell>
          <cell r="CP507">
            <v>818.79032919453334</v>
          </cell>
          <cell r="CQ507">
            <v>610.48241119453314</v>
          </cell>
          <cell r="CR507">
            <v>739.62330219892488</v>
          </cell>
          <cell r="CS507">
            <v>781.20001000000002</v>
          </cell>
          <cell r="CT507">
            <v>1.8</v>
          </cell>
        </row>
        <row r="508">
          <cell r="C508">
            <v>0</v>
          </cell>
          <cell r="J508">
            <v>1.2212180510453525</v>
          </cell>
          <cell r="T508">
            <v>3</v>
          </cell>
          <cell r="U508">
            <v>732.61547222222202</v>
          </cell>
          <cell r="X508">
            <v>87</v>
          </cell>
          <cell r="Y508">
            <v>758.23630434782604</v>
          </cell>
          <cell r="AB508">
            <v>93</v>
          </cell>
          <cell r="AC508">
            <v>8.6086956521739122</v>
          </cell>
          <cell r="AH508">
            <v>639</v>
          </cell>
          <cell r="AM508">
            <v>1029.0614984575484</v>
          </cell>
          <cell r="AN508">
            <v>1.9</v>
          </cell>
          <cell r="AO508">
            <v>544.14709080553007</v>
          </cell>
          <cell r="AQ508">
            <v>487.82543478260862</v>
          </cell>
          <cell r="AR508">
            <v>493.77002021310767</v>
          </cell>
          <cell r="AU508">
            <v>513.00997353195646</v>
          </cell>
          <cell r="AY508">
            <v>19.612893130549214</v>
          </cell>
          <cell r="AZ508">
            <v>2.0027646670902691E-2</v>
          </cell>
          <cell r="BA508">
            <v>2.7438126670902691E-2</v>
          </cell>
          <cell r="BB508">
            <v>5.9864571428571427E-2</v>
          </cell>
          <cell r="BD508">
            <v>693.38471034482757</v>
          </cell>
          <cell r="BE508">
            <v>674.83558192638395</v>
          </cell>
          <cell r="BF508">
            <v>684.2574363333332</v>
          </cell>
          <cell r="BI508">
            <v>0</v>
          </cell>
          <cell r="BJ508">
            <v>790.60095000000001</v>
          </cell>
          <cell r="BK508">
            <v>685.47985756165235</v>
          </cell>
          <cell r="BM508">
            <v>697.90259999999989</v>
          </cell>
          <cell r="BO508">
            <v>753.74101587141706</v>
          </cell>
          <cell r="BQ508">
            <v>663.37400000000014</v>
          </cell>
          <cell r="BR508">
            <v>723.0168000000001</v>
          </cell>
          <cell r="BS508">
            <v>762.02719989427112</v>
          </cell>
          <cell r="BT508">
            <v>887.35149999999999</v>
          </cell>
          <cell r="BX508">
            <v>783.53207448266369</v>
          </cell>
          <cell r="BY508">
            <v>739.321023783736</v>
          </cell>
          <cell r="BZ508">
            <v>732.63882434392235</v>
          </cell>
          <cell r="CC508">
            <v>778.21580218983343</v>
          </cell>
          <cell r="CO508">
            <v>764.88733414938247</v>
          </cell>
          <cell r="CP508">
            <v>749.46570651434172</v>
          </cell>
          <cell r="CQ508">
            <v>647.36271111434166</v>
          </cell>
          <cell r="CR508">
            <v>758.40763660144046</v>
          </cell>
          <cell r="CS508">
            <v>814.82015999999999</v>
          </cell>
          <cell r="CT508">
            <v>1.8</v>
          </cell>
        </row>
        <row r="509">
          <cell r="C509">
            <v>0</v>
          </cell>
          <cell r="J509">
            <v>1.2212180510453525</v>
          </cell>
          <cell r="T509">
            <v>2</v>
          </cell>
          <cell r="U509">
            <v>827.8599999999999</v>
          </cell>
          <cell r="X509">
            <v>87</v>
          </cell>
          <cell r="Y509">
            <v>885.57299999999998</v>
          </cell>
          <cell r="AB509">
            <v>93</v>
          </cell>
          <cell r="AC509">
            <v>11.5</v>
          </cell>
          <cell r="AH509">
            <v>672.72500000000002</v>
          </cell>
          <cell r="AM509">
            <v>1380.1964338478056</v>
          </cell>
          <cell r="AN509">
            <v>1.9</v>
          </cell>
          <cell r="AO509">
            <v>610.14858503941468</v>
          </cell>
          <cell r="AQ509">
            <v>587.27825999999982</v>
          </cell>
          <cell r="AR509">
            <v>587.70263517475962</v>
          </cell>
          <cell r="AU509">
            <v>612.73576786714295</v>
          </cell>
          <cell r="AY509">
            <v>25.806686239429883</v>
          </cell>
          <cell r="AZ509">
            <v>2.2641587626902687E-2</v>
          </cell>
          <cell r="BA509">
            <v>3.0052067626902688E-2</v>
          </cell>
          <cell r="BB509">
            <v>7.5541714285714281E-2</v>
          </cell>
          <cell r="BD509">
            <v>855.46082068965518</v>
          </cell>
          <cell r="BE509">
            <v>687.92888567969783</v>
          </cell>
          <cell r="BF509">
            <v>734.59483999999998</v>
          </cell>
          <cell r="BI509">
            <v>0</v>
          </cell>
          <cell r="BJ509">
            <v>877.12858000000006</v>
          </cell>
          <cell r="BK509">
            <v>827.51716086828799</v>
          </cell>
          <cell r="BM509">
            <v>911.85924999999997</v>
          </cell>
          <cell r="BO509">
            <v>945.66549457386043</v>
          </cell>
          <cell r="BQ509">
            <v>912.90000000000009</v>
          </cell>
          <cell r="BR509">
            <v>953.03717000000006</v>
          </cell>
          <cell r="BS509">
            <v>955.69521970922005</v>
          </cell>
          <cell r="BT509">
            <v>1322.76</v>
          </cell>
          <cell r="BX509">
            <v>911.00637852077</v>
          </cell>
          <cell r="BY509">
            <v>892.89614328672747</v>
          </cell>
          <cell r="BZ509">
            <v>926.50054382370831</v>
          </cell>
          <cell r="CC509">
            <v>984.87194794731533</v>
          </cell>
          <cell r="CO509">
            <v>963.44305533333352</v>
          </cell>
          <cell r="CP509">
            <v>735.25970783942239</v>
          </cell>
          <cell r="CQ509">
            <v>822.26827283942225</v>
          </cell>
          <cell r="CR509">
            <v>1146.7667945102455</v>
          </cell>
          <cell r="CS509">
            <v>1049.3896</v>
          </cell>
          <cell r="CT509">
            <v>1.8</v>
          </cell>
        </row>
        <row r="510">
          <cell r="C510">
            <v>0</v>
          </cell>
          <cell r="J510">
            <v>1.2212180510453525</v>
          </cell>
          <cell r="T510">
            <v>2</v>
          </cell>
          <cell r="U510">
            <v>639</v>
          </cell>
          <cell r="X510">
            <v>87</v>
          </cell>
          <cell r="Y510">
            <v>694.27800000000002</v>
          </cell>
          <cell r="AB510">
            <v>93</v>
          </cell>
          <cell r="AC510">
            <v>12.833333333333334</v>
          </cell>
          <cell r="AH510">
            <v>558.77</v>
          </cell>
          <cell r="AM510">
            <v>1627.8531132646629</v>
          </cell>
          <cell r="AN510">
            <v>1.9</v>
          </cell>
          <cell r="AO510">
            <v>573.40403410272404</v>
          </cell>
          <cell r="AQ510">
            <v>590.36399999999992</v>
          </cell>
          <cell r="AR510">
            <v>582.19501378137454</v>
          </cell>
          <cell r="AU510">
            <v>619.61146473214296</v>
          </cell>
          <cell r="AY510">
            <v>30.175189853675956</v>
          </cell>
          <cell r="AZ510">
            <v>2.4485209186902692E-2</v>
          </cell>
          <cell r="BA510">
            <v>3.1895689186902693E-2</v>
          </cell>
          <cell r="BB510">
            <v>8.6598857142857158E-2</v>
          </cell>
          <cell r="BD510">
            <v>735.69022413793107</v>
          </cell>
          <cell r="BE510">
            <v>491.22247549434854</v>
          </cell>
          <cell r="BF510">
            <v>678.55899999999997</v>
          </cell>
          <cell r="BI510">
            <v>0</v>
          </cell>
          <cell r="BJ510">
            <v>765.54953999999998</v>
          </cell>
          <cell r="BK510">
            <v>642.48673819655903</v>
          </cell>
          <cell r="BM510">
            <v>776.65201000000002</v>
          </cell>
          <cell r="BO510">
            <v>745.58572301644085</v>
          </cell>
          <cell r="BQ510">
            <v>1028.5340000000001</v>
          </cell>
          <cell r="BR510">
            <v>1005.3463400000001</v>
          </cell>
          <cell r="BS510">
            <v>751.71175268891216</v>
          </cell>
          <cell r="BT510">
            <v>1322.76</v>
          </cell>
          <cell r="BX510">
            <v>727.99814424748013</v>
          </cell>
          <cell r="BY510">
            <v>692.73530413382002</v>
          </cell>
          <cell r="BZ510">
            <v>721.92236365589167</v>
          </cell>
          <cell r="CC510">
            <v>778.02931367674671</v>
          </cell>
          <cell r="CO510">
            <v>759.45731138616634</v>
          </cell>
          <cell r="CP510">
            <v>827.90006804136578</v>
          </cell>
          <cell r="CQ510">
            <v>685.69815784136574</v>
          </cell>
          <cell r="CR510">
            <v>1142.2988699819437</v>
          </cell>
          <cell r="CS510">
            <v>1188.2793999999999</v>
          </cell>
          <cell r="CT510">
            <v>1.8</v>
          </cell>
        </row>
        <row r="511">
          <cell r="C511">
            <v>0</v>
          </cell>
          <cell r="J511">
            <v>1.2212180510453525</v>
          </cell>
          <cell r="T511">
            <v>2</v>
          </cell>
          <cell r="U511">
            <v>512.97500000000002</v>
          </cell>
          <cell r="X511">
            <v>87</v>
          </cell>
          <cell r="Y511">
            <v>532.11599999999999</v>
          </cell>
          <cell r="AB511">
            <v>93</v>
          </cell>
          <cell r="AC511">
            <v>13.5</v>
          </cell>
          <cell r="AH511">
            <v>508.71500000000003</v>
          </cell>
          <cell r="AM511">
            <v>1629.7345361005428</v>
          </cell>
          <cell r="AN511">
            <v>1.9</v>
          </cell>
          <cell r="AO511">
            <v>516.25148868598637</v>
          </cell>
          <cell r="AQ511">
            <v>518.87954999999988</v>
          </cell>
          <cell r="AR511">
            <v>550.38583369252876</v>
          </cell>
          <cell r="AU511">
            <v>551.61762137549999</v>
          </cell>
          <cell r="AY511">
            <v>30.208376935396583</v>
          </cell>
          <cell r="AZ511">
            <v>2.4499214994102691E-2</v>
          </cell>
          <cell r="BA511">
            <v>3.1909694994102691E-2</v>
          </cell>
          <cell r="BB511">
            <v>8.6682857142857145E-2</v>
          </cell>
          <cell r="BD511">
            <v>538.79663793103452</v>
          </cell>
          <cell r="BE511">
            <v>475.23870693282259</v>
          </cell>
          <cell r="BF511">
            <v>518.14390000000003</v>
          </cell>
          <cell r="BI511">
            <v>0</v>
          </cell>
          <cell r="BJ511">
            <v>666.63088999999991</v>
          </cell>
          <cell r="BK511">
            <v>476.91940181731479</v>
          </cell>
          <cell r="BM511">
            <v>589.57281</v>
          </cell>
          <cell r="BO511">
            <v>521.63140198087024</v>
          </cell>
          <cell r="BQ511">
            <v>623.81500000000005</v>
          </cell>
          <cell r="BR511">
            <v>648.15899999999999</v>
          </cell>
          <cell r="BS511">
            <v>524.71680738777775</v>
          </cell>
          <cell r="BT511">
            <v>1135.3689999999999</v>
          </cell>
          <cell r="BX511">
            <v>598.82748225925934</v>
          </cell>
          <cell r="BY511">
            <v>513.33394691425917</v>
          </cell>
          <cell r="BZ511">
            <v>494.51195399666659</v>
          </cell>
          <cell r="CC511">
            <v>536.19379887259254</v>
          </cell>
          <cell r="CO511">
            <v>526.95648167166655</v>
          </cell>
          <cell r="CP511">
            <v>607.83845060724093</v>
          </cell>
          <cell r="CQ511">
            <v>508.23694440724086</v>
          </cell>
          <cell r="CR511">
            <v>972.50875712030847</v>
          </cell>
          <cell r="CS511">
            <v>855.38479999999993</v>
          </cell>
          <cell r="CT511">
            <v>1.8</v>
          </cell>
        </row>
        <row r="512">
          <cell r="C512">
            <v>0</v>
          </cell>
          <cell r="J512">
            <v>1.2212180510453525</v>
          </cell>
          <cell r="T512">
            <v>2</v>
          </cell>
          <cell r="U512">
            <v>555.92999999999995</v>
          </cell>
          <cell r="X512">
            <v>87</v>
          </cell>
          <cell r="Y512">
            <v>595.64699999999993</v>
          </cell>
          <cell r="AB512">
            <v>93</v>
          </cell>
          <cell r="AC512">
            <v>13.5</v>
          </cell>
          <cell r="AH512">
            <v>554.50999999999988</v>
          </cell>
          <cell r="AM512">
            <v>1295.3404243111768</v>
          </cell>
          <cell r="AN512">
            <v>1.9</v>
          </cell>
          <cell r="AO512">
            <v>534.26104463222362</v>
          </cell>
          <cell r="AQ512">
            <v>549.21149999999989</v>
          </cell>
          <cell r="AR512">
            <v>589.06337966220963</v>
          </cell>
          <cell r="AU512">
            <v>583.97352723214283</v>
          </cell>
          <cell r="AY512">
            <v>24.309881125091305</v>
          </cell>
          <cell r="AZ512">
            <v>2.2009897138902688E-2</v>
          </cell>
          <cell r="BA512">
            <v>2.9420377138902689E-2</v>
          </cell>
          <cell r="BB512">
            <v>7.1753142857142849E-2</v>
          </cell>
          <cell r="BD512">
            <v>571.82762758620697</v>
          </cell>
          <cell r="BE512">
            <v>450.16001718044157</v>
          </cell>
          <cell r="BF512">
            <v>519.58231999999987</v>
          </cell>
          <cell r="BI512">
            <v>0</v>
          </cell>
          <cell r="BJ512">
            <v>694.37600000000009</v>
          </cell>
          <cell r="BK512">
            <v>539.87624573386245</v>
          </cell>
          <cell r="BM512">
            <v>601.14377999999999</v>
          </cell>
          <cell r="BO512">
            <v>615.414906849418</v>
          </cell>
          <cell r="BQ512">
            <v>608.6</v>
          </cell>
          <cell r="BR512">
            <v>655.97951</v>
          </cell>
          <cell r="BS512">
            <v>619.29146940634917</v>
          </cell>
          <cell r="BT512">
            <v>914.90899999999999</v>
          </cell>
          <cell r="BX512">
            <v>646.59918116402127</v>
          </cell>
          <cell r="BY512">
            <v>581.50233862116397</v>
          </cell>
          <cell r="BZ512">
            <v>589.16981512380937</v>
          </cell>
          <cell r="CC512">
            <v>638.86989552592593</v>
          </cell>
          <cell r="CO512">
            <v>624.74218040952383</v>
          </cell>
          <cell r="CP512">
            <v>571.50377946015192</v>
          </cell>
          <cell r="CQ512">
            <v>539.0577238601519</v>
          </cell>
          <cell r="CR512">
            <v>779.02013007628329</v>
          </cell>
          <cell r="CS512">
            <v>876.87204506899161</v>
          </cell>
          <cell r="CT512">
            <v>1.8</v>
          </cell>
        </row>
        <row r="513">
          <cell r="C513">
            <v>0</v>
          </cell>
          <cell r="J513">
            <v>1.2587427980359263</v>
          </cell>
          <cell r="T513">
            <v>2</v>
          </cell>
          <cell r="U513">
            <v>606.69499999999994</v>
          </cell>
          <cell r="X513">
            <v>87</v>
          </cell>
          <cell r="Y513">
            <v>640.92599999999993</v>
          </cell>
          <cell r="AB513">
            <v>93</v>
          </cell>
          <cell r="AC513">
            <v>13.5</v>
          </cell>
          <cell r="AH513">
            <v>594.9799999999999</v>
          </cell>
          <cell r="AM513">
            <v>1441.3042796294997</v>
          </cell>
          <cell r="AN513">
            <v>1.9</v>
          </cell>
          <cell r="AO513">
            <v>576.29515680825716</v>
          </cell>
          <cell r="AQ513">
            <v>516.0314249999999</v>
          </cell>
          <cell r="AR513">
            <v>583.77271782635466</v>
          </cell>
          <cell r="AU513">
            <v>579.88546136604009</v>
          </cell>
          <cell r="AY513">
            <v>27.162289463198391</v>
          </cell>
          <cell r="AZ513">
            <v>2.3255179935028004E-2</v>
          </cell>
          <cell r="BA513">
            <v>3.0665659935028004E-2</v>
          </cell>
          <cell r="BB513">
            <v>7.8269999999999992E-2</v>
          </cell>
          <cell r="BD513">
            <v>632.87224137931037</v>
          </cell>
          <cell r="BE513">
            <v>529.90872123371628</v>
          </cell>
          <cell r="BF513">
            <v>581.43437999999992</v>
          </cell>
          <cell r="BI513">
            <v>0</v>
          </cell>
          <cell r="BJ513">
            <v>799.28065000000004</v>
          </cell>
          <cell r="BK513">
            <v>587.60171850972222</v>
          </cell>
          <cell r="BM513">
            <v>671.38959</v>
          </cell>
          <cell r="BO513">
            <v>658.88895296305566</v>
          </cell>
          <cell r="BQ513">
            <v>699.89</v>
          </cell>
          <cell r="BR513">
            <v>730.9590300000001</v>
          </cell>
          <cell r="BS513">
            <v>663.87827581666681</v>
          </cell>
          <cell r="BT513">
            <v>992.06999999999994</v>
          </cell>
          <cell r="BX513">
            <v>699.60933388888884</v>
          </cell>
          <cell r="BY513">
            <v>633.08609121388884</v>
          </cell>
          <cell r="BZ513">
            <v>633.93565494999996</v>
          </cell>
          <cell r="CC513">
            <v>681.96180308888893</v>
          </cell>
          <cell r="CO513">
            <v>668.32784757500008</v>
          </cell>
          <cell r="CP513">
            <v>646.82876397681218</v>
          </cell>
          <cell r="CQ513">
            <v>601.09568217681215</v>
          </cell>
          <cell r="CR513">
            <v>851.90884950438476</v>
          </cell>
          <cell r="CS513">
            <v>985.12106304034251</v>
          </cell>
          <cell r="CT513">
            <v>1.8</v>
          </cell>
        </row>
        <row r="514">
          <cell r="C514">
            <v>0</v>
          </cell>
          <cell r="J514">
            <v>1.2587427980359263</v>
          </cell>
          <cell r="T514">
            <v>2</v>
          </cell>
          <cell r="U514">
            <v>544.56999999999994</v>
          </cell>
          <cell r="X514">
            <v>87</v>
          </cell>
          <cell r="Y514">
            <v>565.4609999999999</v>
          </cell>
          <cell r="AB514">
            <v>93</v>
          </cell>
          <cell r="AC514">
            <v>13.5</v>
          </cell>
          <cell r="AH514">
            <v>530.37</v>
          </cell>
          <cell r="AM514">
            <v>1081.1461939038998</v>
          </cell>
          <cell r="AN514">
            <v>1.9</v>
          </cell>
          <cell r="AO514">
            <v>528.14400033430138</v>
          </cell>
          <cell r="AQ514">
            <v>479.29018421052621</v>
          </cell>
          <cell r="AR514">
            <v>537.92913992956528</v>
          </cell>
          <cell r="AU514">
            <v>536.27704359868426</v>
          </cell>
          <cell r="AY514">
            <v>20.751512286255569</v>
          </cell>
          <cell r="AZ514">
            <v>2.0574068271028003E-2</v>
          </cell>
          <cell r="BA514">
            <v>2.7984548271028004E-2</v>
          </cell>
          <cell r="BB514">
            <v>6.2189999999999995E-2</v>
          </cell>
          <cell r="BD514">
            <v>579.92383103448276</v>
          </cell>
          <cell r="BE514">
            <v>508.06816974080772</v>
          </cell>
          <cell r="BF514">
            <v>598.63288</v>
          </cell>
          <cell r="BI514">
            <v>0</v>
          </cell>
          <cell r="BJ514">
            <v>853.03493000000003</v>
          </cell>
          <cell r="BK514">
            <v>513.97082669113058</v>
          </cell>
          <cell r="BM514">
            <v>691.00861000000009</v>
          </cell>
          <cell r="BO514">
            <v>563.62056061931787</v>
          </cell>
          <cell r="BQ514">
            <v>760.75</v>
          </cell>
          <cell r="BR514">
            <v>748.45628000000011</v>
          </cell>
          <cell r="BS514">
            <v>567.65931428304111</v>
          </cell>
          <cell r="BT514">
            <v>1069.231</v>
          </cell>
          <cell r="BX514">
            <v>630.35559504873288</v>
          </cell>
          <cell r="BY514">
            <v>553.50025769610136</v>
          </cell>
          <cell r="BZ514">
            <v>537.60452012982455</v>
          </cell>
          <cell r="CC514">
            <v>580.16622379259275</v>
          </cell>
          <cell r="CO514">
            <v>570.09354673508778</v>
          </cell>
          <cell r="CP514">
            <v>778.85453170696894</v>
          </cell>
          <cell r="CQ514">
            <v>629.06996950696873</v>
          </cell>
          <cell r="CR514">
            <v>926.87504503897594</v>
          </cell>
          <cell r="CS514">
            <v>955.09133546824398</v>
          </cell>
          <cell r="CT514">
            <v>1.8</v>
          </cell>
        </row>
        <row r="515">
          <cell r="C515">
            <v>0</v>
          </cell>
          <cell r="J515">
            <v>1.2587427980359263</v>
          </cell>
          <cell r="T515">
            <v>2</v>
          </cell>
          <cell r="U515">
            <v>653.19999999999993</v>
          </cell>
          <cell r="X515">
            <v>87</v>
          </cell>
          <cell r="Y515">
            <v>710.42399999999998</v>
          </cell>
          <cell r="AB515">
            <v>93</v>
          </cell>
          <cell r="AC515">
            <v>9.6304347826086953</v>
          </cell>
          <cell r="AH515">
            <v>625.15499999999997</v>
          </cell>
          <cell r="AM515">
            <v>948.77465866519992</v>
          </cell>
          <cell r="AN515">
            <v>1.9</v>
          </cell>
          <cell r="AO515">
            <v>539.92914717710607</v>
          </cell>
          <cell r="AQ515">
            <v>479.97097826086946</v>
          </cell>
          <cell r="AR515">
            <v>504.46829933247659</v>
          </cell>
          <cell r="AU515">
            <v>513.97847080434769</v>
          </cell>
          <cell r="AY515">
            <v>18.395312465625466</v>
          </cell>
          <cell r="AZ515">
            <v>1.9588659693028004E-2</v>
          </cell>
          <cell r="BA515">
            <v>2.6999139693028005E-2</v>
          </cell>
          <cell r="BB515">
            <v>5.6280000000000011E-2</v>
          </cell>
          <cell r="BD515">
            <v>655.67844827586214</v>
          </cell>
          <cell r="BE515">
            <v>484.65566174105555</v>
          </cell>
          <cell r="BF515">
            <v>639.78419999999994</v>
          </cell>
          <cell r="BI515">
            <v>0</v>
          </cell>
          <cell r="BJ515">
            <v>805.65574000000004</v>
          </cell>
          <cell r="BK515">
            <v>649.43876447322589</v>
          </cell>
          <cell r="BM515">
            <v>723.83857999999998</v>
          </cell>
          <cell r="BO515">
            <v>757.47433836756795</v>
          </cell>
          <cell r="BQ515">
            <v>699.89</v>
          </cell>
          <cell r="BR515">
            <v>755.39431999999999</v>
          </cell>
          <cell r="BS515">
            <v>764.74900441909085</v>
          </cell>
          <cell r="BT515">
            <v>1030.6505</v>
          </cell>
          <cell r="BX515">
            <v>711.59526333745941</v>
          </cell>
          <cell r="BY515">
            <v>700.68124457786632</v>
          </cell>
          <cell r="BZ515">
            <v>735.1675535119914</v>
          </cell>
          <cell r="CC515">
            <v>791.99286143143036</v>
          </cell>
          <cell r="CO515">
            <v>772.8021381870326</v>
          </cell>
          <cell r="CP515">
            <v>746.12657186152273</v>
          </cell>
          <cell r="CQ515">
            <v>660.69368026152267</v>
          </cell>
          <cell r="CR515">
            <v>893.64855104526509</v>
          </cell>
          <cell r="CS515">
            <v>935.19151599822203</v>
          </cell>
          <cell r="CT515">
            <v>1.8</v>
          </cell>
        </row>
        <row r="516">
          <cell r="C516">
            <v>0</v>
          </cell>
          <cell r="J516">
            <v>1.2587427980359263</v>
          </cell>
          <cell r="T516">
            <v>2</v>
          </cell>
          <cell r="U516">
            <v>788.81</v>
          </cell>
          <cell r="X516">
            <v>87</v>
          </cell>
          <cell r="Y516">
            <v>807.65099999999995</v>
          </cell>
          <cell r="AB516">
            <v>93</v>
          </cell>
          <cell r="AC516">
            <v>7.9263157894736835</v>
          </cell>
          <cell r="AH516">
            <v>672.72500000000002</v>
          </cell>
          <cell r="AM516">
            <v>951.46240557359988</v>
          </cell>
          <cell r="AN516">
            <v>1.9</v>
          </cell>
          <cell r="AO516">
            <v>609.34267984371411</v>
          </cell>
          <cell r="AQ516">
            <v>527.48131578947368</v>
          </cell>
          <cell r="AR516">
            <v>539.71534034439549</v>
          </cell>
          <cell r="AU516">
            <v>550.85988585197379</v>
          </cell>
          <cell r="AY516">
            <v>18.443154086348919</v>
          </cell>
          <cell r="AZ516">
            <v>1.9608667989028005E-2</v>
          </cell>
          <cell r="BA516">
            <v>2.7019147989028006E-2</v>
          </cell>
          <cell r="BB516">
            <v>5.6399999999999999E-2</v>
          </cell>
          <cell r="BD516">
            <v>720.29603448275884</v>
          </cell>
          <cell r="BE516">
            <v>751.78933244376753</v>
          </cell>
          <cell r="BF516">
            <v>720.21064000000001</v>
          </cell>
          <cell r="BI516">
            <v>0</v>
          </cell>
          <cell r="BJ516">
            <v>861.86428000000001</v>
          </cell>
          <cell r="BK516">
            <v>723.22416211073141</v>
          </cell>
          <cell r="BM516">
            <v>839.45717000000002</v>
          </cell>
          <cell r="BO516">
            <v>783.92973112948573</v>
          </cell>
          <cell r="BQ516">
            <v>809.43799999999999</v>
          </cell>
          <cell r="BR516">
            <v>856.17848000000004</v>
          </cell>
          <cell r="BS516">
            <v>792.45463820632801</v>
          </cell>
          <cell r="BT516">
            <v>1080.2539999999999</v>
          </cell>
          <cell r="BX516">
            <v>841.69780886413139</v>
          </cell>
          <cell r="BY516">
            <v>779.82989868617324</v>
          </cell>
          <cell r="BZ516">
            <v>763.09004130083633</v>
          </cell>
          <cell r="CC516">
            <v>806.56035576763736</v>
          </cell>
          <cell r="CO516">
            <v>794.15828030451848</v>
          </cell>
          <cell r="CP516">
            <v>766.54884911726776</v>
          </cell>
          <cell r="CQ516">
            <v>773.35446891726781</v>
          </cell>
          <cell r="CR516">
            <v>938.61666686287515</v>
          </cell>
          <cell r="CS516">
            <v>1044.4305249884335</v>
          </cell>
          <cell r="CT516">
            <v>1.8</v>
          </cell>
        </row>
        <row r="517">
          <cell r="C517">
            <v>0</v>
          </cell>
          <cell r="J517">
            <v>1.2587427980359263</v>
          </cell>
          <cell r="T517">
            <v>2</v>
          </cell>
          <cell r="U517">
            <v>742.66</v>
          </cell>
          <cell r="X517">
            <v>87</v>
          </cell>
          <cell r="Y517">
            <v>831.51900000000001</v>
          </cell>
          <cell r="AB517">
            <v>93</v>
          </cell>
          <cell r="AC517">
            <v>7.8000000000000007</v>
          </cell>
          <cell r="AH517">
            <v>620.18499999999995</v>
          </cell>
          <cell r="AM517">
            <v>955.49402593619982</v>
          </cell>
          <cell r="AN517">
            <v>1.9</v>
          </cell>
          <cell r="AO517">
            <v>597.72997942906625</v>
          </cell>
          <cell r="AQ517">
            <v>540.86263636363628</v>
          </cell>
          <cell r="AR517">
            <v>546.06447090983727</v>
          </cell>
          <cell r="AU517">
            <v>559.41861137215915</v>
          </cell>
          <cell r="AY517">
            <v>18.514916517434099</v>
          </cell>
          <cell r="AZ517">
            <v>1.9638680433028004E-2</v>
          </cell>
          <cell r="BA517">
            <v>2.7049160433028005E-2</v>
          </cell>
          <cell r="BB517">
            <v>5.6579999999999998E-2</v>
          </cell>
          <cell r="BD517">
            <v>664.04072413793108</v>
          </cell>
          <cell r="BE517">
            <v>451.80193223064117</v>
          </cell>
          <cell r="BF517">
            <v>714.58204000000001</v>
          </cell>
          <cell r="BI517">
            <v>0</v>
          </cell>
          <cell r="BJ517">
            <v>924.53769999999986</v>
          </cell>
          <cell r="BK517">
            <v>753.04142341432089</v>
          </cell>
          <cell r="BM517">
            <v>925.55611999999996</v>
          </cell>
          <cell r="BO517">
            <v>909.55991844014125</v>
          </cell>
          <cell r="BQ517">
            <v>861.1690000000001</v>
          </cell>
          <cell r="BR517">
            <v>931.58402000000001</v>
          </cell>
          <cell r="BS517">
            <v>918.42805528285828</v>
          </cell>
          <cell r="BT517">
            <v>1151.9034999999999</v>
          </cell>
          <cell r="BX517">
            <v>786.81881216902752</v>
          </cell>
          <cell r="BY517">
            <v>812.94733122228195</v>
          </cell>
          <cell r="BZ517">
            <v>889.039985</v>
          </cell>
          <cell r="CC517">
            <v>958.29294730978427</v>
          </cell>
          <cell r="CO517">
            <v>931.43150801483796</v>
          </cell>
          <cell r="CP517">
            <v>810.38139500088528</v>
          </cell>
          <cell r="CQ517">
            <v>865.93017640088533</v>
          </cell>
          <cell r="CR517">
            <v>1003.8579634352021</v>
          </cell>
          <cell r="CS517">
            <v>1081.4901887853689</v>
          </cell>
          <cell r="CT517">
            <v>1.8</v>
          </cell>
        </row>
        <row r="518">
          <cell r="C518">
            <v>0</v>
          </cell>
          <cell r="J518">
            <v>1.2587427980359263</v>
          </cell>
          <cell r="T518">
            <v>2</v>
          </cell>
          <cell r="U518">
            <v>762.89499999999998</v>
          </cell>
          <cell r="X518">
            <v>87</v>
          </cell>
          <cell r="Y518">
            <v>879.255</v>
          </cell>
          <cell r="AB518">
            <v>93</v>
          </cell>
          <cell r="AC518">
            <v>7.8000000000000007</v>
          </cell>
          <cell r="AH518">
            <v>687.28</v>
          </cell>
          <cell r="AM518">
            <v>798.26083179479986</v>
          </cell>
          <cell r="AN518">
            <v>1.9</v>
          </cell>
          <cell r="AO518">
            <v>605.37641199610232</v>
          </cell>
          <cell r="AQ518">
            <v>569.95049999999992</v>
          </cell>
          <cell r="AR518">
            <v>568.84393892745186</v>
          </cell>
          <cell r="AU518">
            <v>579.54557978693174</v>
          </cell>
          <cell r="AY518">
            <v>15.716181705112046</v>
          </cell>
          <cell r="AZ518">
            <v>1.8468195117028005E-2</v>
          </cell>
          <cell r="BA518">
            <v>2.5878675117028006E-2</v>
          </cell>
          <cell r="BB518">
            <v>4.956E-2</v>
          </cell>
          <cell r="BD518">
            <v>735.88027586206897</v>
          </cell>
          <cell r="BE518">
            <v>374.24791898710635</v>
          </cell>
          <cell r="BF518">
            <v>769.05437999999992</v>
          </cell>
          <cell r="BI518">
            <v>0</v>
          </cell>
          <cell r="BJ518">
            <v>1119.59151</v>
          </cell>
          <cell r="BK518">
            <v>799.61981462763742</v>
          </cell>
          <cell r="BM518">
            <v>985.26354000000003</v>
          </cell>
          <cell r="BO518">
            <v>995.59535428013862</v>
          </cell>
          <cell r="BQ518">
            <v>958.54499999999985</v>
          </cell>
          <cell r="BR518">
            <v>1061.2766799999999</v>
          </cell>
          <cell r="BS518">
            <v>1005.0862922695895</v>
          </cell>
          <cell r="BT518">
            <v>1256.6220000000001</v>
          </cell>
          <cell r="BX518">
            <v>805.43668992887467</v>
          </cell>
          <cell r="BY518">
            <v>863.56867933715853</v>
          </cell>
          <cell r="BZ518">
            <v>975.75515499999995</v>
          </cell>
          <cell r="CC518">
            <v>1055.4236322706352</v>
          </cell>
          <cell r="CO518">
            <v>1022.4607083662812</v>
          </cell>
          <cell r="CP518">
            <v>919.45890553979712</v>
          </cell>
          <cell r="CQ518">
            <v>942.73633593979719</v>
          </cell>
          <cell r="CR518">
            <v>1101.3958235924351</v>
          </cell>
          <cell r="CS518">
            <v>1190.6191987734849</v>
          </cell>
          <cell r="CT518">
            <v>1.8</v>
          </cell>
        </row>
        <row r="519">
          <cell r="C519">
            <v>0</v>
          </cell>
          <cell r="J519">
            <v>1.2587427980359263</v>
          </cell>
          <cell r="T519">
            <v>2</v>
          </cell>
          <cell r="U519">
            <v>814.72499999999991</v>
          </cell>
          <cell r="X519">
            <v>87</v>
          </cell>
          <cell r="Y519">
            <v>902.77199999999993</v>
          </cell>
          <cell r="AB519">
            <v>93</v>
          </cell>
          <cell r="AC519">
            <v>7.8</v>
          </cell>
          <cell r="AH519">
            <v>706.80499999999995</v>
          </cell>
          <cell r="AM519">
            <v>795.57308488639978</v>
          </cell>
          <cell r="AN519">
            <v>1.9</v>
          </cell>
          <cell r="AO519">
            <v>647.09523411545933</v>
          </cell>
          <cell r="AQ519">
            <v>603.47699999999986</v>
          </cell>
          <cell r="AR519">
            <v>606.68297089707028</v>
          </cell>
          <cell r="AU519">
            <v>615.53894468092108</v>
          </cell>
          <cell r="AY519">
            <v>15.668340084388591</v>
          </cell>
          <cell r="AZ519">
            <v>1.8448186821028001E-2</v>
          </cell>
          <cell r="BA519">
            <v>2.5858666821028001E-2</v>
          </cell>
          <cell r="BB519">
            <v>4.9439999999999998E-2</v>
          </cell>
          <cell r="BD519">
            <v>756.78596551724138</v>
          </cell>
          <cell r="BE519">
            <v>529.32524035702238</v>
          </cell>
          <cell r="BF519">
            <v>867.74249999999995</v>
          </cell>
          <cell r="BI519">
            <v>0</v>
          </cell>
          <cell r="BJ519">
            <v>1112.67768</v>
          </cell>
          <cell r="BK519">
            <v>815.6740708754628</v>
          </cell>
          <cell r="BM519">
            <v>977.57992999999988</v>
          </cell>
          <cell r="BO519">
            <v>973.87424973158227</v>
          </cell>
          <cell r="BQ519">
            <v>1058.9640000000002</v>
          </cell>
          <cell r="BR519">
            <v>1087.1726100000001</v>
          </cell>
          <cell r="BS519">
            <v>983.3086721244681</v>
          </cell>
          <cell r="BT519">
            <v>1317.2485000000001</v>
          </cell>
          <cell r="BX519">
            <v>866.42441903180054</v>
          </cell>
          <cell r="BY519">
            <v>880.37976693899418</v>
          </cell>
          <cell r="BZ519">
            <v>953.98212578947357</v>
          </cell>
          <cell r="CC519">
            <v>1023.4923538724523</v>
          </cell>
          <cell r="CO519">
            <v>996.06693028080542</v>
          </cell>
          <cell r="CP519">
            <v>1086.7575882840522</v>
          </cell>
          <cell r="CQ519">
            <v>926.47660868405217</v>
          </cell>
          <cell r="CR519">
            <v>1156.656504630171</v>
          </cell>
          <cell r="CS519">
            <v>1307.3277999999998</v>
          </cell>
          <cell r="CT519">
            <v>1.8</v>
          </cell>
        </row>
        <row r="520">
          <cell r="C520">
            <v>0</v>
          </cell>
          <cell r="J520">
            <v>1.2587427980359263</v>
          </cell>
          <cell r="T520">
            <v>2</v>
          </cell>
          <cell r="U520">
            <v>719.94</v>
          </cell>
          <cell r="X520">
            <v>87</v>
          </cell>
          <cell r="Y520">
            <v>816.07499999999993</v>
          </cell>
          <cell r="AB520">
            <v>93</v>
          </cell>
          <cell r="AC520">
            <v>7.8000000000000007</v>
          </cell>
          <cell r="AH520">
            <v>619.12</v>
          </cell>
          <cell r="AM520">
            <v>945.4149750296998</v>
          </cell>
          <cell r="AN520">
            <v>1.9</v>
          </cell>
          <cell r="AO520">
            <v>629.39054490222134</v>
          </cell>
          <cell r="AQ520">
            <v>588.87195652173909</v>
          </cell>
          <cell r="AR520">
            <v>602.88794218961948</v>
          </cell>
          <cell r="AU520">
            <v>609.43457494565212</v>
          </cell>
          <cell r="AY520">
            <v>18.335510439721144</v>
          </cell>
          <cell r="AZ520">
            <v>1.9563649323028006E-2</v>
          </cell>
          <cell r="BA520">
            <v>2.6974129323028007E-2</v>
          </cell>
          <cell r="BB520">
            <v>5.6129999999999999E-2</v>
          </cell>
          <cell r="BD520">
            <v>662.90041379310355</v>
          </cell>
          <cell r="BE520">
            <v>401.3526114805025</v>
          </cell>
          <cell r="BF520">
            <v>798.88596000000007</v>
          </cell>
          <cell r="BI520">
            <v>0</v>
          </cell>
          <cell r="BJ520">
            <v>1098.96974</v>
          </cell>
          <cell r="BK520">
            <v>736.16542305719929</v>
          </cell>
          <cell r="BM520">
            <v>928.89682000000005</v>
          </cell>
          <cell r="BO520">
            <v>900.14354029388551</v>
          </cell>
          <cell r="BQ520">
            <v>1071.136</v>
          </cell>
          <cell r="BR520">
            <v>1031.1814100000001</v>
          </cell>
          <cell r="BS520">
            <v>907.89089084769739</v>
          </cell>
          <cell r="BT520">
            <v>1421.9669999999999</v>
          </cell>
          <cell r="BX520">
            <v>776.19216211302637</v>
          </cell>
          <cell r="BY520">
            <v>794.49306749249627</v>
          </cell>
          <cell r="BZ520">
            <v>878.29839260869562</v>
          </cell>
          <cell r="CC520">
            <v>950.15300998542148</v>
          </cell>
          <cell r="CO520">
            <v>922.1236485991767</v>
          </cell>
          <cell r="CP520">
            <v>1036.6445602918413</v>
          </cell>
          <cell r="CQ520">
            <v>859.61521409184115</v>
          </cell>
          <cell r="CR520">
            <v>1249.7264402591015</v>
          </cell>
          <cell r="CS520">
            <v>1480.9999999999998</v>
          </cell>
          <cell r="CT520">
            <v>1.8</v>
          </cell>
        </row>
        <row r="521">
          <cell r="C521">
            <v>0</v>
          </cell>
          <cell r="J521">
            <v>1.2587427980359263</v>
          </cell>
          <cell r="T521">
            <v>2</v>
          </cell>
          <cell r="U521">
            <v>552.02499999999998</v>
          </cell>
          <cell r="X521">
            <v>87</v>
          </cell>
          <cell r="Y521">
            <v>597.75300000000004</v>
          </cell>
          <cell r="AB521">
            <v>93</v>
          </cell>
          <cell r="AC521">
            <v>11.5</v>
          </cell>
          <cell r="AH521">
            <v>542.79499999999996</v>
          </cell>
          <cell r="AM521">
            <v>918.53750594569999</v>
          </cell>
          <cell r="AN521">
            <v>1.9</v>
          </cell>
          <cell r="AO521">
            <v>543.90383088527187</v>
          </cell>
          <cell r="AQ521">
            <v>524.16892499999994</v>
          </cell>
          <cell r="AR521">
            <v>528.79346905788179</v>
          </cell>
          <cell r="AU521">
            <v>535.99456785937491</v>
          </cell>
          <cell r="AY521">
            <v>17.857094232486613</v>
          </cell>
          <cell r="AZ521">
            <v>1.9363566363028006E-2</v>
          </cell>
          <cell r="BA521">
            <v>2.6774046363028006E-2</v>
          </cell>
          <cell r="BB521">
            <v>5.4930000000000007E-2</v>
          </cell>
          <cell r="BD521">
            <v>581.17817241379316</v>
          </cell>
          <cell r="BE521">
            <v>422.53162630410844</v>
          </cell>
          <cell r="BF521">
            <v>688.87810000000002</v>
          </cell>
          <cell r="BI521">
            <v>0</v>
          </cell>
          <cell r="BJ521">
            <v>1110.0588049999999</v>
          </cell>
          <cell r="BK521">
            <v>543.902597308954</v>
          </cell>
          <cell r="BM521">
            <v>671.37440500000002</v>
          </cell>
          <cell r="BO521">
            <v>629.09676335718098</v>
          </cell>
          <cell r="BQ521">
            <v>800.30900000000008</v>
          </cell>
          <cell r="BR521">
            <v>851.30967999999996</v>
          </cell>
          <cell r="BS521">
            <v>633.82100986524836</v>
          </cell>
          <cell r="BT521">
            <v>1515.6624999999999</v>
          </cell>
          <cell r="BX521">
            <v>627.08986365248234</v>
          </cell>
          <cell r="BY521">
            <v>586.24413810195028</v>
          </cell>
          <cell r="BZ521">
            <v>603.84937026063835</v>
          </cell>
          <cell r="CC521">
            <v>655.70392519858171</v>
          </cell>
          <cell r="CO521">
            <v>640.22787216666677</v>
          </cell>
          <cell r="CP521">
            <v>987.87820773439046</v>
          </cell>
          <cell r="CQ521">
            <v>638.10287483439026</v>
          </cell>
          <cell r="CR521">
            <v>1335.5126156993531</v>
          </cell>
          <cell r="CS521">
            <v>1342.9878164944523</v>
          </cell>
          <cell r="CT521">
            <v>1.8</v>
          </cell>
        </row>
        <row r="522">
          <cell r="C522">
            <v>0</v>
          </cell>
          <cell r="J522">
            <v>1.2587427980359263</v>
          </cell>
          <cell r="T522">
            <v>2</v>
          </cell>
          <cell r="U522">
            <v>534.9849999999999</v>
          </cell>
          <cell r="X522">
            <v>87</v>
          </cell>
          <cell r="Y522">
            <v>580.90499999999997</v>
          </cell>
          <cell r="AB522">
            <v>93</v>
          </cell>
          <cell r="AC522">
            <v>12.409090909090908</v>
          </cell>
          <cell r="AH522">
            <v>541.375</v>
          </cell>
          <cell r="AM522">
            <v>563.75491403689989</v>
          </cell>
          <cell r="AN522">
            <v>1.9</v>
          </cell>
          <cell r="AO522">
            <v>520.88220433794072</v>
          </cell>
          <cell r="AQ522">
            <v>483.73738636363635</v>
          </cell>
          <cell r="AR522">
            <v>500.47982441409169</v>
          </cell>
          <cell r="AU522">
            <v>502.6143579034092</v>
          </cell>
          <cell r="AY522">
            <v>11.542000296990695</v>
          </cell>
          <cell r="AZ522">
            <v>1.6722471291028006E-2</v>
          </cell>
          <cell r="BA522">
            <v>2.4132951291028007E-2</v>
          </cell>
          <cell r="BB522">
            <v>3.909E-2</v>
          </cell>
          <cell r="BD522">
            <v>579.65775862068972</v>
          </cell>
          <cell r="BE522">
            <v>409.08373925362559</v>
          </cell>
          <cell r="BF522">
            <v>736.15833999999984</v>
          </cell>
          <cell r="BI522">
            <v>0</v>
          </cell>
          <cell r="BJ522">
            <v>1150.5391300000001</v>
          </cell>
          <cell r="BK522">
            <v>533.93100525530463</v>
          </cell>
          <cell r="BM522">
            <v>707.43877999999995</v>
          </cell>
          <cell r="BO522">
            <v>619.27419821309547</v>
          </cell>
          <cell r="BQ522">
            <v>867.255</v>
          </cell>
          <cell r="BR522">
            <v>879.21399000000008</v>
          </cell>
          <cell r="BS522">
            <v>624.14967761915011</v>
          </cell>
          <cell r="BT522">
            <v>1344.806</v>
          </cell>
          <cell r="BX522">
            <v>609.41972801386657</v>
          </cell>
          <cell r="BY522">
            <v>575.60426452112847</v>
          </cell>
          <cell r="BZ522">
            <v>594.21340163636364</v>
          </cell>
          <cell r="CC522">
            <v>646.00744281680727</v>
          </cell>
          <cell r="CO522">
            <v>630.5930894837727</v>
          </cell>
          <cell r="CP522">
            <v>1134.3502699760372</v>
          </cell>
          <cell r="CQ522">
            <v>673.25376277603709</v>
          </cell>
          <cell r="CR522">
            <v>1185.1552132779698</v>
          </cell>
          <cell r="CS522">
            <v>1105.9899665248433</v>
          </cell>
          <cell r="CT522">
            <v>1.8</v>
          </cell>
        </row>
        <row r="523">
          <cell r="C523">
            <v>0</v>
          </cell>
          <cell r="J523">
            <v>1.2587427980359263</v>
          </cell>
          <cell r="T523">
            <v>2</v>
          </cell>
          <cell r="U523">
            <v>553.79999999999995</v>
          </cell>
          <cell r="X523">
            <v>87</v>
          </cell>
          <cell r="Y523">
            <v>616.35599999999999</v>
          </cell>
          <cell r="AB523">
            <v>93</v>
          </cell>
          <cell r="AC523">
            <v>13.5</v>
          </cell>
          <cell r="AH523">
            <v>549.18499999999995</v>
          </cell>
          <cell r="AM523">
            <v>965.57307684269983</v>
          </cell>
          <cell r="AN523">
            <v>1.9</v>
          </cell>
          <cell r="AO523">
            <v>513.55944819372758</v>
          </cell>
          <cell r="AQ523">
            <v>491.86304999999993</v>
          </cell>
          <cell r="AR523">
            <v>502.37854192323476</v>
          </cell>
          <cell r="AU523">
            <v>506.13119445937497</v>
          </cell>
          <cell r="AY523">
            <v>18.694322595147053</v>
          </cell>
          <cell r="AZ523">
            <v>1.9713711543028003E-2</v>
          </cell>
          <cell r="BA523">
            <v>2.7124191543028003E-2</v>
          </cell>
          <cell r="BB523">
            <v>5.7030000000000004E-2</v>
          </cell>
          <cell r="BD523">
            <v>588.02003448275866</v>
          </cell>
          <cell r="BE523">
            <v>378.83666202809678</v>
          </cell>
          <cell r="BF523">
            <v>689.81619999999998</v>
          </cell>
          <cell r="BI523">
            <v>0</v>
          </cell>
          <cell r="BJ523">
            <v>1005.4085600000002</v>
          </cell>
          <cell r="BK523">
            <v>577.12644575601871</v>
          </cell>
          <cell r="BM523">
            <v>723.67154499999992</v>
          </cell>
          <cell r="BO523">
            <v>687.43206136046319</v>
          </cell>
          <cell r="BQ523">
            <v>718.14800000000002</v>
          </cell>
          <cell r="BR523">
            <v>743.75484500000005</v>
          </cell>
          <cell r="BS523">
            <v>693.16153817222244</v>
          </cell>
          <cell r="BT523">
            <v>1080.2539999999999</v>
          </cell>
          <cell r="BX523">
            <v>632.60645907407411</v>
          </cell>
          <cell r="BY523">
            <v>622.53303529907407</v>
          </cell>
          <cell r="BZ523">
            <v>663.33826368333348</v>
          </cell>
          <cell r="CC523">
            <v>721.49428134074105</v>
          </cell>
          <cell r="CO523">
            <v>702.19890280833363</v>
          </cell>
          <cell r="CP523">
            <v>1000.6241097099295</v>
          </cell>
          <cell r="CQ523">
            <v>666.54092880992937</v>
          </cell>
          <cell r="CR523">
            <v>938.48584925281227</v>
          </cell>
          <cell r="CS523">
            <v>1031.3506436483385</v>
          </cell>
          <cell r="CT523">
            <v>1.8</v>
          </cell>
        </row>
        <row r="524">
          <cell r="C524">
            <v>0</v>
          </cell>
          <cell r="J524">
            <v>1.2587427980359263</v>
          </cell>
          <cell r="T524">
            <v>2</v>
          </cell>
          <cell r="U524">
            <v>566.22500000000002</v>
          </cell>
          <cell r="X524">
            <v>87</v>
          </cell>
          <cell r="Y524">
            <v>610.38900000000001</v>
          </cell>
          <cell r="AB524">
            <v>93</v>
          </cell>
          <cell r="AC524">
            <v>13.5</v>
          </cell>
          <cell r="AH524">
            <v>566.22500000000002</v>
          </cell>
          <cell r="AM524">
            <v>1086.5216877206997</v>
          </cell>
          <cell r="AN524">
            <v>1.9</v>
          </cell>
          <cell r="AO524">
            <v>530.72895990472409</v>
          </cell>
          <cell r="AQ524">
            <v>501.74197499999997</v>
          </cell>
          <cell r="AR524">
            <v>509.94384493021346</v>
          </cell>
          <cell r="AU524">
            <v>516.15594092812501</v>
          </cell>
          <cell r="AY524">
            <v>20.847195527702475</v>
          </cell>
          <cell r="AZ524">
            <v>2.0614084863028001E-2</v>
          </cell>
          <cell r="BA524">
            <v>2.8024564863028002E-2</v>
          </cell>
          <cell r="BB524">
            <v>6.2429999999999992E-2</v>
          </cell>
          <cell r="BD524">
            <v>606.2650000000001</v>
          </cell>
          <cell r="BE524">
            <v>456.3880141915713</v>
          </cell>
          <cell r="BF524">
            <v>658.23349999999994</v>
          </cell>
          <cell r="BI524">
            <v>0</v>
          </cell>
          <cell r="BJ524">
            <v>1082.762645</v>
          </cell>
          <cell r="BK524">
            <v>567.7875555194446</v>
          </cell>
          <cell r="BM524">
            <v>831.62170999999989</v>
          </cell>
          <cell r="BO524">
            <v>652.65091362611099</v>
          </cell>
          <cell r="BQ524">
            <v>760.75</v>
          </cell>
          <cell r="BR524">
            <v>872.88455000000033</v>
          </cell>
          <cell r="BS524">
            <v>658.13831563333326</v>
          </cell>
          <cell r="BT524">
            <v>1113.3229999999999</v>
          </cell>
          <cell r="BX524">
            <v>647.96486777777795</v>
          </cell>
          <cell r="BY524">
            <v>612.15692942777775</v>
          </cell>
          <cell r="BZ524">
            <v>628.29385189999994</v>
          </cell>
          <cell r="CC524">
            <v>679.68367817777767</v>
          </cell>
          <cell r="CO524">
            <v>664.21538214999987</v>
          </cell>
          <cell r="CP524">
            <v>913.55956621845917</v>
          </cell>
          <cell r="CQ524">
            <v>771.71104401845878</v>
          </cell>
          <cell r="CR524">
            <v>966.69687824652294</v>
          </cell>
          <cell r="CS524">
            <v>1090.6201059593038</v>
          </cell>
          <cell r="CT524">
            <v>1.8</v>
          </cell>
        </row>
        <row r="525">
          <cell r="C525">
            <v>0</v>
          </cell>
          <cell r="J525">
            <v>1.2922372737177379</v>
          </cell>
          <cell r="T525">
            <v>2</v>
          </cell>
          <cell r="U525">
            <v>497.35499999999996</v>
          </cell>
          <cell r="X525">
            <v>87</v>
          </cell>
          <cell r="Y525">
            <v>532.11599999999999</v>
          </cell>
          <cell r="AB525">
            <v>93</v>
          </cell>
          <cell r="AC525">
            <v>13.5</v>
          </cell>
          <cell r="AH525">
            <v>503.03499999999991</v>
          </cell>
          <cell r="AM525">
            <v>787.50984416119991</v>
          </cell>
          <cell r="AN525">
            <v>1.9</v>
          </cell>
          <cell r="AO525">
            <v>498.5981540293767</v>
          </cell>
          <cell r="AQ525">
            <v>464.26064999999994</v>
          </cell>
          <cell r="AR525">
            <v>488.3367739121511</v>
          </cell>
          <cell r="AU525">
            <v>502.98040985625005</v>
          </cell>
          <cell r="AY525">
            <v>15.566376997309813</v>
          </cell>
          <cell r="AZ525">
            <v>1.8549358022083927E-2</v>
          </cell>
          <cell r="BA525">
            <v>2.5959838022083927E-2</v>
          </cell>
          <cell r="BB525">
            <v>4.9079999999999999E-2</v>
          </cell>
          <cell r="BD525">
            <v>538.60658620689651</v>
          </cell>
          <cell r="BE525">
            <v>410.02110913154536</v>
          </cell>
          <cell r="BF525">
            <v>671.24181999999985</v>
          </cell>
          <cell r="BI525">
            <v>0</v>
          </cell>
          <cell r="BJ525">
            <v>1027.751305</v>
          </cell>
          <cell r="BK525">
            <v>487.95551039351852</v>
          </cell>
          <cell r="BM525">
            <v>744.86980499999993</v>
          </cell>
          <cell r="BO525">
            <v>555.59014383796296</v>
          </cell>
          <cell r="BQ525">
            <v>852.04000000000008</v>
          </cell>
          <cell r="BR525">
            <v>864.13592500000016</v>
          </cell>
          <cell r="BS525">
            <v>559.66771472222229</v>
          </cell>
          <cell r="BT525">
            <v>1157.415</v>
          </cell>
          <cell r="BX525">
            <v>574.10532407407413</v>
          </cell>
          <cell r="BY525">
            <v>525.78934532407402</v>
          </cell>
          <cell r="BZ525">
            <v>529.62586083333326</v>
          </cell>
          <cell r="CC525">
            <v>576.98433074074069</v>
          </cell>
          <cell r="CO525">
            <v>564.39216708333333</v>
          </cell>
          <cell r="CP525">
            <v>1048.5778102320103</v>
          </cell>
          <cell r="CQ525">
            <v>719.59246193201011</v>
          </cell>
          <cell r="CR525">
            <v>1022.1580832579841</v>
          </cell>
          <cell r="CS525">
            <v>1067.1903185129411</v>
          </cell>
          <cell r="CT525">
            <v>1.8</v>
          </cell>
        </row>
        <row r="526">
          <cell r="C526">
            <v>0</v>
          </cell>
          <cell r="J526">
            <v>1.2922372737177379</v>
          </cell>
          <cell r="T526">
            <v>2</v>
          </cell>
          <cell r="U526">
            <v>573.67999999999995</v>
          </cell>
          <cell r="X526">
            <v>87</v>
          </cell>
          <cell r="Y526">
            <v>607.23</v>
          </cell>
          <cell r="AB526">
            <v>93</v>
          </cell>
          <cell r="AC526">
            <v>13.5</v>
          </cell>
          <cell r="AH526">
            <v>568.70999999999992</v>
          </cell>
          <cell r="AM526">
            <v>933.99205066899992</v>
          </cell>
          <cell r="AN526">
            <v>1.9</v>
          </cell>
          <cell r="AO526">
            <v>540.05348822632197</v>
          </cell>
          <cell r="AQ526">
            <v>508.13976315789466</v>
          </cell>
          <cell r="AR526">
            <v>497.93313564082615</v>
          </cell>
          <cell r="AU526">
            <v>515.02030735855271</v>
          </cell>
          <cell r="AY526">
            <v>18.17374532673805</v>
          </cell>
          <cell r="AZ526">
            <v>1.9639810154083934E-2</v>
          </cell>
          <cell r="BA526">
            <v>2.7050290154083934E-2</v>
          </cell>
          <cell r="BB526">
            <v>5.5620000000000003E-2</v>
          </cell>
          <cell r="BD526">
            <v>608.92572413793107</v>
          </cell>
          <cell r="BE526">
            <v>503.43615206210887</v>
          </cell>
          <cell r="BF526">
            <v>648.41471999999999</v>
          </cell>
          <cell r="BI526">
            <v>0</v>
          </cell>
          <cell r="BJ526">
            <v>1033.1985649999999</v>
          </cell>
          <cell r="BK526">
            <v>565.17593329356748</v>
          </cell>
          <cell r="BM526">
            <v>731.30960000000005</v>
          </cell>
          <cell r="BO526">
            <v>635.86129203181315</v>
          </cell>
          <cell r="BQ526">
            <v>800.30900000000008</v>
          </cell>
          <cell r="BR526">
            <v>833.93415000000005</v>
          </cell>
          <cell r="BS526">
            <v>641.48069339649157</v>
          </cell>
          <cell r="BT526">
            <v>1118.8344999999999</v>
          </cell>
          <cell r="BX526">
            <v>655.25074058479538</v>
          </cell>
          <cell r="BY526">
            <v>609.25759835321651</v>
          </cell>
          <cell r="BZ526">
            <v>611.67285755789499</v>
          </cell>
          <cell r="CC526">
            <v>659.15054151111144</v>
          </cell>
          <cell r="CO526">
            <v>645.83648682105297</v>
          </cell>
          <cell r="CP526">
            <v>901.80829067011814</v>
          </cell>
          <cell r="CQ526">
            <v>702.48244997011807</v>
          </cell>
          <cell r="CR526">
            <v>984.32943206301559</v>
          </cell>
          <cell r="CS526">
            <v>1038.3705799638942</v>
          </cell>
          <cell r="CT526">
            <v>1.8</v>
          </cell>
        </row>
        <row r="527">
          <cell r="C527">
            <v>0</v>
          </cell>
          <cell r="J527">
            <v>1.2922372737177379</v>
          </cell>
          <cell r="T527">
            <v>2</v>
          </cell>
          <cell r="U527">
            <v>659.2349999999999</v>
          </cell>
          <cell r="X527">
            <v>87</v>
          </cell>
          <cell r="Y527">
            <v>734.29199999999992</v>
          </cell>
          <cell r="AB527">
            <v>93</v>
          </cell>
          <cell r="AC527">
            <v>10.104545454545455</v>
          </cell>
          <cell r="AH527">
            <v>635.80499999999995</v>
          </cell>
          <cell r="AM527">
            <v>1002.5295968331999</v>
          </cell>
          <cell r="AN527">
            <v>1.9</v>
          </cell>
          <cell r="AO527">
            <v>592.06846151070044</v>
          </cell>
          <cell r="AQ527">
            <v>538.5545454545454</v>
          </cell>
          <cell r="AR527">
            <v>550.62807765151513</v>
          </cell>
          <cell r="AU527">
            <v>569.61238939772727</v>
          </cell>
          <cell r="AY527">
            <v>19.393706655186126</v>
          </cell>
          <cell r="AZ527">
            <v>2.0150021702083926E-2</v>
          </cell>
          <cell r="BA527">
            <v>2.7560501702083927E-2</v>
          </cell>
          <cell r="BB527">
            <v>5.8679999999999996E-2</v>
          </cell>
          <cell r="BD527">
            <v>680.76527586206896</v>
          </cell>
          <cell r="BE527">
            <v>429.2283674418407</v>
          </cell>
          <cell r="BF527">
            <v>731.78053999999986</v>
          </cell>
          <cell r="BI527">
            <v>0</v>
          </cell>
          <cell r="BJ527">
            <v>1082.5681</v>
          </cell>
          <cell r="BK527">
            <v>673.38834144464863</v>
          </cell>
          <cell r="BM527">
            <v>789.1644500000001</v>
          </cell>
          <cell r="BO527">
            <v>805.89717793004365</v>
          </cell>
          <cell r="BQ527">
            <v>836.82500000000005</v>
          </cell>
          <cell r="BR527">
            <v>862.84265000000005</v>
          </cell>
          <cell r="BS527">
            <v>813.03512219473907</v>
          </cell>
          <cell r="BT527">
            <v>1146.3920000000001</v>
          </cell>
          <cell r="BX527">
            <v>725.84241658483973</v>
          </cell>
          <cell r="BY527">
            <v>726.57980202536066</v>
          </cell>
          <cell r="BZ527">
            <v>783.39397104978343</v>
          </cell>
          <cell r="CC527">
            <v>846.95724530996063</v>
          </cell>
          <cell r="CO527">
            <v>823.93895724203685</v>
          </cell>
          <cell r="CP527">
            <v>995.8044906916183</v>
          </cell>
          <cell r="CQ527">
            <v>732.55782169161807</v>
          </cell>
          <cell r="CR527">
            <v>1008.655916968676</v>
          </cell>
          <cell r="CS527">
            <v>1079.120210285673</v>
          </cell>
          <cell r="CT527">
            <v>1.8</v>
          </cell>
        </row>
        <row r="528">
          <cell r="C528">
            <v>0</v>
          </cell>
          <cell r="J528">
            <v>1.2922372737177379</v>
          </cell>
          <cell r="T528">
            <v>2</v>
          </cell>
          <cell r="U528">
            <v>772.83499999999992</v>
          </cell>
          <cell r="X528">
            <v>87</v>
          </cell>
          <cell r="Y528">
            <v>836.43299999999999</v>
          </cell>
          <cell r="AB528">
            <v>93</v>
          </cell>
          <cell r="AC528">
            <v>7.8</v>
          </cell>
          <cell r="AH528">
            <v>743.01499999999999</v>
          </cell>
          <cell r="AM528">
            <v>995.81022956219988</v>
          </cell>
          <cell r="AN528">
            <v>1.9</v>
          </cell>
          <cell r="AO528">
            <v>625.62028582770938</v>
          </cell>
          <cell r="AQ528">
            <v>571.96859999999992</v>
          </cell>
          <cell r="AR528">
            <v>577.50836412151068</v>
          </cell>
          <cell r="AU528">
            <v>610.71733800000004</v>
          </cell>
          <cell r="AY528">
            <v>19.274102603377489</v>
          </cell>
          <cell r="AZ528">
            <v>2.010000096208393E-2</v>
          </cell>
          <cell r="BA528">
            <v>2.751048096208393E-2</v>
          </cell>
          <cell r="BB528">
            <v>5.8380000000000001E-2</v>
          </cell>
          <cell r="BD528">
            <v>795.55651724137931</v>
          </cell>
          <cell r="BE528">
            <v>573.39586044231305</v>
          </cell>
          <cell r="BF528">
            <v>794.94593999999984</v>
          </cell>
          <cell r="BI528">
            <v>0</v>
          </cell>
          <cell r="BJ528">
            <v>1174.3634099999999</v>
          </cell>
          <cell r="BK528">
            <v>752.53656239973714</v>
          </cell>
          <cell r="BM528">
            <v>881.67147</v>
          </cell>
          <cell r="BO528">
            <v>874.43857396186729</v>
          </cell>
          <cell r="BQ528">
            <v>928.11500000000001</v>
          </cell>
          <cell r="BR528">
            <v>937.30485999999996</v>
          </cell>
          <cell r="BS528">
            <v>882.96711336291946</v>
          </cell>
          <cell r="BT528">
            <v>1218.0415</v>
          </cell>
          <cell r="BX528">
            <v>825.83346955950037</v>
          </cell>
          <cell r="BY528">
            <v>811.91717228139373</v>
          </cell>
          <cell r="BZ528">
            <v>853.53973000000019</v>
          </cell>
          <cell r="CC528">
            <v>913.61424557527948</v>
          </cell>
          <cell r="CO528">
            <v>891.88191302268262</v>
          </cell>
          <cell r="CP528">
            <v>1010.7444475522553</v>
          </cell>
          <cell r="CQ528">
            <v>812.89347255225539</v>
          </cell>
          <cell r="CR528">
            <v>1074.7244003649023</v>
          </cell>
          <cell r="CS528">
            <v>1161.6194618573725</v>
          </cell>
          <cell r="CT528">
            <v>1.8</v>
          </cell>
        </row>
        <row r="529">
          <cell r="C529">
            <v>0</v>
          </cell>
          <cell r="J529">
            <v>1.2922372737177379</v>
          </cell>
          <cell r="T529">
            <v>2</v>
          </cell>
          <cell r="U529">
            <v>828.56999999999994</v>
          </cell>
          <cell r="X529">
            <v>87</v>
          </cell>
          <cell r="Y529">
            <v>865.91699999999992</v>
          </cell>
          <cell r="AB529">
            <v>93</v>
          </cell>
          <cell r="AC529">
            <v>7.8000000000000007</v>
          </cell>
          <cell r="AH529">
            <v>695.09</v>
          </cell>
          <cell r="AM529">
            <v>1012.6086477396998</v>
          </cell>
          <cell r="AN529">
            <v>1.9</v>
          </cell>
          <cell r="AO529">
            <v>666.42381536684832</v>
          </cell>
          <cell r="AQ529">
            <v>597.85472727272725</v>
          </cell>
          <cell r="AR529">
            <v>627.20668429989541</v>
          </cell>
          <cell r="AU529">
            <v>646.91423271306815</v>
          </cell>
          <cell r="AY529">
            <v>19.573112732899077</v>
          </cell>
          <cell r="AZ529">
            <v>2.0225052812083928E-2</v>
          </cell>
          <cell r="BA529">
            <v>2.7635532812083929E-2</v>
          </cell>
          <cell r="BB529">
            <v>5.9129999999999995E-2</v>
          </cell>
          <cell r="BD529">
            <v>744.24255172413802</v>
          </cell>
          <cell r="BE529">
            <v>725.03616427666816</v>
          </cell>
          <cell r="BF529">
            <v>891.32007999999985</v>
          </cell>
          <cell r="BI529">
            <v>0</v>
          </cell>
          <cell r="BJ529">
            <v>1227.983005</v>
          </cell>
          <cell r="BK529">
            <v>773.69829689827259</v>
          </cell>
          <cell r="BM529">
            <v>918.99620000000004</v>
          </cell>
          <cell r="BO529">
            <v>860.67156779499112</v>
          </cell>
          <cell r="BQ529">
            <v>988.97500000000002</v>
          </cell>
          <cell r="BR529">
            <v>1044.32717</v>
          </cell>
          <cell r="BS529">
            <v>869.09372470190067</v>
          </cell>
          <cell r="BT529">
            <v>1278.6679999999999</v>
          </cell>
          <cell r="BX529">
            <v>892.53550687944551</v>
          </cell>
          <cell r="BY529">
            <v>834.21887066642751</v>
          </cell>
          <cell r="BZ529">
            <v>839.65596499999992</v>
          </cell>
          <cell r="CC529">
            <v>890.37875298308518</v>
          </cell>
          <cell r="CO529">
            <v>873.71934002398234</v>
          </cell>
          <cell r="CP529">
            <v>1174.3146454006621</v>
          </cell>
          <cell r="CQ529">
            <v>851.1521925006623</v>
          </cell>
          <cell r="CR529">
            <v>1130.1888306793678</v>
          </cell>
          <cell r="CS529">
            <v>1249.2886665275648</v>
          </cell>
          <cell r="CT529">
            <v>1.8</v>
          </cell>
        </row>
        <row r="530">
          <cell r="C530">
            <v>0</v>
          </cell>
          <cell r="J530">
            <v>1.2922372737177379</v>
          </cell>
          <cell r="T530">
            <v>2</v>
          </cell>
          <cell r="U530">
            <v>776.38499999999988</v>
          </cell>
          <cell r="X530">
            <v>87</v>
          </cell>
          <cell r="Y530">
            <v>843.80399999999997</v>
          </cell>
          <cell r="AB530">
            <v>93</v>
          </cell>
          <cell r="AC530">
            <v>7.8000000000000007</v>
          </cell>
          <cell r="AH530">
            <v>679.11500000000001</v>
          </cell>
          <cell r="AM530">
            <v>1030.0790026442999</v>
          </cell>
          <cell r="AN530">
            <v>1.9</v>
          </cell>
          <cell r="AO530">
            <v>677.81290761640093</v>
          </cell>
          <cell r="AQ530">
            <v>591.44899999999996</v>
          </cell>
          <cell r="AR530">
            <v>597.87104885057465</v>
          </cell>
          <cell r="AU530">
            <v>612.13069208035711</v>
          </cell>
          <cell r="AY530">
            <v>19.884083267601529</v>
          </cell>
          <cell r="AZ530">
            <v>2.0355106736083928E-2</v>
          </cell>
          <cell r="BA530">
            <v>2.7765586736083928E-2</v>
          </cell>
          <cell r="BB530">
            <v>5.9910000000000005E-2</v>
          </cell>
          <cell r="BD530">
            <v>727.13789655172422</v>
          </cell>
          <cell r="BE530">
            <v>563.19291926250855</v>
          </cell>
          <cell r="BF530">
            <v>835.5969399999999</v>
          </cell>
          <cell r="BI530">
            <v>0</v>
          </cell>
          <cell r="BJ530">
            <v>1109.44524</v>
          </cell>
          <cell r="BK530">
            <v>758.66408545036165</v>
          </cell>
          <cell r="BM530">
            <v>885.37660999999991</v>
          </cell>
          <cell r="BO530">
            <v>885.65886730243267</v>
          </cell>
          <cell r="BQ530">
            <v>1025.491</v>
          </cell>
          <cell r="BR530">
            <v>949.64422500000001</v>
          </cell>
          <cell r="BS530">
            <v>894.04405350098637</v>
          </cell>
          <cell r="BT530">
            <v>1339.2944999999997</v>
          </cell>
          <cell r="BX530">
            <v>832.66577935568705</v>
          </cell>
          <cell r="BY530">
            <v>818.49009811308349</v>
          </cell>
          <cell r="BZ530">
            <v>864.5818099999999</v>
          </cell>
          <cell r="CC530">
            <v>926.12349233399084</v>
          </cell>
          <cell r="CO530">
            <v>903.57120740631194</v>
          </cell>
          <cell r="CP530">
            <v>1114.9387775630055</v>
          </cell>
          <cell r="CQ530">
            <v>819.75388406300533</v>
          </cell>
          <cell r="CR530">
            <v>1185.7136383523236</v>
          </cell>
          <cell r="CS530">
            <v>1126.8697771044444</v>
          </cell>
          <cell r="CT530">
            <v>1.8</v>
          </cell>
        </row>
        <row r="531">
          <cell r="C531">
            <v>0</v>
          </cell>
          <cell r="J531">
            <v>1.2922372737177379</v>
          </cell>
          <cell r="T531">
            <v>2</v>
          </cell>
          <cell r="U531">
            <v>765.38</v>
          </cell>
          <cell r="X531">
            <v>87</v>
          </cell>
          <cell r="Y531">
            <v>843.10199999999986</v>
          </cell>
          <cell r="AB531">
            <v>93</v>
          </cell>
          <cell r="AC531">
            <v>7.8000000000000007</v>
          </cell>
          <cell r="AH531">
            <v>684.44</v>
          </cell>
          <cell r="AM531">
            <v>937.35173430449993</v>
          </cell>
          <cell r="AN531">
            <v>1.9</v>
          </cell>
          <cell r="AO531">
            <v>670.15680825724485</v>
          </cell>
          <cell r="AQ531">
            <v>619.06999999999994</v>
          </cell>
          <cell r="AR531">
            <v>623.40520906638517</v>
          </cell>
          <cell r="AU531">
            <v>637.07094214285712</v>
          </cell>
          <cell r="AY531">
            <v>18.233547352642368</v>
          </cell>
          <cell r="AZ531">
            <v>1.9664820524083932E-2</v>
          </cell>
          <cell r="BA531">
            <v>2.7075300524083933E-2</v>
          </cell>
          <cell r="BB531">
            <v>5.577E-2</v>
          </cell>
          <cell r="BD531">
            <v>732.83944827586208</v>
          </cell>
          <cell r="BE531">
            <v>514.51556218118799</v>
          </cell>
          <cell r="BF531">
            <v>789.12971999999991</v>
          </cell>
          <cell r="BI531">
            <v>0</v>
          </cell>
          <cell r="BJ531">
            <v>1113.949705</v>
          </cell>
          <cell r="BK531">
            <v>757.7810731445478</v>
          </cell>
          <cell r="BM531">
            <v>952.14505499999996</v>
          </cell>
          <cell r="BO531">
            <v>898.00517481656789</v>
          </cell>
          <cell r="BQ531">
            <v>897.68499999999983</v>
          </cell>
          <cell r="BR531">
            <v>948.12272500000006</v>
          </cell>
          <cell r="BS531">
            <v>906.00919980980541</v>
          </cell>
          <cell r="BT531">
            <v>1223.5529999999999</v>
          </cell>
          <cell r="BX531">
            <v>825.90232426035516</v>
          </cell>
          <cell r="BY531">
            <v>817.53558961961096</v>
          </cell>
          <cell r="BZ531">
            <v>876.46652999999969</v>
          </cell>
          <cell r="CC531">
            <v>941.79399844463194</v>
          </cell>
          <cell r="CO531">
            <v>917.21588628275549</v>
          </cell>
          <cell r="CP531">
            <v>1030.7293222397996</v>
          </cell>
          <cell r="CQ531">
            <v>905.40066003979939</v>
          </cell>
          <cell r="CR531">
            <v>1080.6704520630155</v>
          </cell>
          <cell r="CS531">
            <v>1125.739787355644</v>
          </cell>
          <cell r="CT531">
            <v>1.8</v>
          </cell>
        </row>
        <row r="532">
          <cell r="C532">
            <v>0</v>
          </cell>
          <cell r="J532">
            <v>1.2922372737177379</v>
          </cell>
          <cell r="T532">
            <v>2</v>
          </cell>
          <cell r="U532">
            <v>709.29</v>
          </cell>
          <cell r="X532">
            <v>87</v>
          </cell>
          <cell r="Y532">
            <v>774.65699999999993</v>
          </cell>
          <cell r="AB532">
            <v>93</v>
          </cell>
          <cell r="AC532">
            <v>8.1217391304347828</v>
          </cell>
          <cell r="AH532">
            <v>647.16499999999996</v>
          </cell>
          <cell r="AM532">
            <v>819.09087033489993</v>
          </cell>
          <cell r="AN532">
            <v>1.9</v>
          </cell>
          <cell r="AO532">
            <v>637.33020349690173</v>
          </cell>
          <cell r="AQ532">
            <v>618.11034782608692</v>
          </cell>
          <cell r="AR532">
            <v>627.21003783822368</v>
          </cell>
          <cell r="AU532">
            <v>640.5145064755435</v>
          </cell>
          <cell r="AY532">
            <v>16.128516040810396</v>
          </cell>
          <cell r="AZ532">
            <v>1.8784455500083931E-2</v>
          </cell>
          <cell r="BA532">
            <v>2.6194935500083932E-2</v>
          </cell>
          <cell r="BB532">
            <v>5.0490000000000007E-2</v>
          </cell>
          <cell r="BD532">
            <v>692.92858620689663</v>
          </cell>
          <cell r="BE532">
            <v>501.99835843764083</v>
          </cell>
          <cell r="BF532">
            <v>745.72695999999996</v>
          </cell>
          <cell r="BI532">
            <v>0</v>
          </cell>
          <cell r="BJ532">
            <v>1015.749375</v>
          </cell>
          <cell r="BK532">
            <v>693.86408597677564</v>
          </cell>
          <cell r="BM532">
            <v>775.93831499999999</v>
          </cell>
          <cell r="BO532">
            <v>813.24470256887196</v>
          </cell>
          <cell r="BQ532">
            <v>882.47</v>
          </cell>
          <cell r="BR532">
            <v>830.03910999999994</v>
          </cell>
          <cell r="BS532">
            <v>819.86212338243877</v>
          </cell>
          <cell r="BT532">
            <v>1234.576</v>
          </cell>
          <cell r="BX532">
            <v>778.45524086638841</v>
          </cell>
          <cell r="BY532">
            <v>748.21493339583458</v>
          </cell>
          <cell r="BZ532">
            <v>790.11781105887007</v>
          </cell>
          <cell r="CC532">
            <v>850.4520544043985</v>
          </cell>
          <cell r="CO532">
            <v>829.19382973042923</v>
          </cell>
          <cell r="CP532">
            <v>1003.2917029870152</v>
          </cell>
          <cell r="CQ532">
            <v>721.59222198701502</v>
          </cell>
          <cell r="CR532">
            <v>1092.6128699246508</v>
          </cell>
          <cell r="CS532">
            <v>1056.2904173961952</v>
          </cell>
          <cell r="CT532">
            <v>1.8</v>
          </cell>
        </row>
        <row r="533">
          <cell r="C533">
            <v>0</v>
          </cell>
          <cell r="J533">
            <v>1.2922372737177379</v>
          </cell>
          <cell r="T533">
            <v>2</v>
          </cell>
          <cell r="U533">
            <v>749.05</v>
          </cell>
          <cell r="X533">
            <v>87</v>
          </cell>
          <cell r="Y533">
            <v>782.02800000000002</v>
          </cell>
          <cell r="AB533">
            <v>93</v>
          </cell>
          <cell r="AC533">
            <v>11.5</v>
          </cell>
          <cell r="AH533">
            <v>723.49</v>
          </cell>
          <cell r="AM533">
            <v>735.77071617449985</v>
          </cell>
          <cell r="AN533">
            <v>1.9</v>
          </cell>
          <cell r="AO533">
            <v>694.85071352458158</v>
          </cell>
          <cell r="AQ533">
            <v>673.16826315789456</v>
          </cell>
          <cell r="AR533">
            <v>698.58298224008286</v>
          </cell>
          <cell r="AU533">
            <v>706.90925155263164</v>
          </cell>
          <cell r="AY533">
            <v>14.645425798383323</v>
          </cell>
          <cell r="AZ533">
            <v>1.8164198324083929E-2</v>
          </cell>
          <cell r="BA533">
            <v>2.557467832408393E-2</v>
          </cell>
          <cell r="BB533">
            <v>4.6769999999999999E-2</v>
          </cell>
          <cell r="BD533">
            <v>774.65082758620701</v>
          </cell>
          <cell r="BE533">
            <v>676.83476784415177</v>
          </cell>
          <cell r="BF533">
            <v>737.97199999999998</v>
          </cell>
          <cell r="BI533">
            <v>0</v>
          </cell>
          <cell r="BJ533">
            <v>1026.0901899999999</v>
          </cell>
          <cell r="BK533">
            <v>707.74583043150449</v>
          </cell>
          <cell r="BM533">
            <v>811.51676999999995</v>
          </cell>
          <cell r="BO533">
            <v>782.76908302620382</v>
          </cell>
          <cell r="BQ533">
            <v>800.30900000000008</v>
          </cell>
          <cell r="BR533">
            <v>803.6563000000001</v>
          </cell>
          <cell r="BS533">
            <v>788.86259250242642</v>
          </cell>
          <cell r="BT533">
            <v>1140.8805</v>
          </cell>
          <cell r="BX533">
            <v>851.47982291899962</v>
          </cell>
          <cell r="BY533">
            <v>762.44941954161993</v>
          </cell>
          <cell r="BZ533">
            <v>759.04100502127665</v>
          </cell>
          <cell r="CC533">
            <v>807.688824677865</v>
          </cell>
          <cell r="CO533">
            <v>792.89930203508777</v>
          </cell>
          <cell r="CP533">
            <v>939.23026805891686</v>
          </cell>
          <cell r="CQ533">
            <v>768.71426645891688</v>
          </cell>
          <cell r="CR533">
            <v>1007.6205570944621</v>
          </cell>
          <cell r="CS533">
            <v>1007.72266</v>
          </cell>
          <cell r="CT533">
            <v>1.8</v>
          </cell>
        </row>
        <row r="534">
          <cell r="C534">
            <v>0</v>
          </cell>
          <cell r="J534">
            <v>1.2922372737177379</v>
          </cell>
          <cell r="T534">
            <v>2</v>
          </cell>
          <cell r="U534">
            <v>753.31</v>
          </cell>
          <cell r="X534">
            <v>87</v>
          </cell>
          <cell r="Y534">
            <v>796.06799999999998</v>
          </cell>
          <cell r="AB534">
            <v>93</v>
          </cell>
          <cell r="AC534">
            <v>12.282608695652174</v>
          </cell>
          <cell r="AH534">
            <v>742.30499999999995</v>
          </cell>
          <cell r="AM534">
            <v>858.0632005066999</v>
          </cell>
          <cell r="AN534">
            <v>1.9</v>
          </cell>
          <cell r="AO534">
            <v>751.36570757892184</v>
          </cell>
          <cell r="AQ534">
            <v>743.68258695652162</v>
          </cell>
          <cell r="AR534">
            <v>756.24748563218395</v>
          </cell>
          <cell r="AU534">
            <v>765.04466868749989</v>
          </cell>
          <cell r="AY534">
            <v>16.822219541300477</v>
          </cell>
          <cell r="AZ534">
            <v>1.9074575792083926E-2</v>
          </cell>
          <cell r="BA534">
            <v>2.6485055792083927E-2</v>
          </cell>
          <cell r="BB534">
            <v>5.2229999999999999E-2</v>
          </cell>
          <cell r="BD534">
            <v>794.7963103448277</v>
          </cell>
          <cell r="BE534">
            <v>646.81520107503127</v>
          </cell>
          <cell r="BF534">
            <v>756.48383999999987</v>
          </cell>
          <cell r="BI534">
            <v>0</v>
          </cell>
          <cell r="BJ534">
            <v>1045.1256700000001</v>
          </cell>
          <cell r="BK534">
            <v>719.62077291047365</v>
          </cell>
          <cell r="BM534">
            <v>820.65814</v>
          </cell>
          <cell r="BO534">
            <v>807.29680078842921</v>
          </cell>
          <cell r="BQ534">
            <v>782.05100000000004</v>
          </cell>
          <cell r="BR534">
            <v>830.06953999999996</v>
          </cell>
          <cell r="BS534">
            <v>812.86972154154921</v>
          </cell>
          <cell r="BT534">
            <v>1135.3689999999999</v>
          </cell>
          <cell r="BX534">
            <v>866.66590862339297</v>
          </cell>
          <cell r="BY534">
            <v>775.1243806186892</v>
          </cell>
          <cell r="BZ534">
            <v>782.93291278080926</v>
          </cell>
          <cell r="CC534">
            <v>835.30993492881794</v>
          </cell>
          <cell r="CO534">
            <v>818.48098083192235</v>
          </cell>
          <cell r="CP534">
            <v>972.36961319531906</v>
          </cell>
          <cell r="CQ534">
            <v>781.7886897953191</v>
          </cell>
          <cell r="CR534">
            <v>1000.6883418743363</v>
          </cell>
          <cell r="CS534">
            <v>1000.44748</v>
          </cell>
          <cell r="CT534">
            <v>1.8</v>
          </cell>
        </row>
        <row r="535">
          <cell r="C535">
            <v>0</v>
          </cell>
          <cell r="J535">
            <v>1.2922372737177379</v>
          </cell>
          <cell r="T535">
            <v>2</v>
          </cell>
          <cell r="U535">
            <v>837.09</v>
          </cell>
          <cell r="X535">
            <v>87</v>
          </cell>
          <cell r="Y535">
            <v>862.40699999999993</v>
          </cell>
          <cell r="AB535">
            <v>93</v>
          </cell>
          <cell r="AC535">
            <v>13.5</v>
          </cell>
          <cell r="AH535">
            <v>822.89</v>
          </cell>
          <cell r="AM535">
            <v>971.62050738659991</v>
          </cell>
          <cell r="AN535">
            <v>1.9</v>
          </cell>
          <cell r="AO535">
            <v>822.10911359382976</v>
          </cell>
          <cell r="AQ535">
            <v>812.86649999999986</v>
          </cell>
          <cell r="AR535">
            <v>836.70163812651492</v>
          </cell>
          <cell r="AU535">
            <v>839.74144277678568</v>
          </cell>
          <cell r="AY535">
            <v>18.843528016866401</v>
          </cell>
          <cell r="AZ535">
            <v>1.991992629808393E-2</v>
          </cell>
          <cell r="BA535">
            <v>2.7330406298083931E-2</v>
          </cell>
          <cell r="BB535">
            <v>5.7300000000000004E-2</v>
          </cell>
          <cell r="BD535">
            <v>881.07979310344831</v>
          </cell>
          <cell r="BE535">
            <v>803.36118335595734</v>
          </cell>
          <cell r="BF535">
            <v>799.51136000000008</v>
          </cell>
          <cell r="BI535">
            <v>0</v>
          </cell>
          <cell r="BJ535">
            <v>1024.1746700000001</v>
          </cell>
          <cell r="BK535">
            <v>780.72381404391547</v>
          </cell>
          <cell r="BM535">
            <v>879.42408999999998</v>
          </cell>
          <cell r="BO535">
            <v>847.13032532835973</v>
          </cell>
          <cell r="BQ535">
            <v>909.85700000000008</v>
          </cell>
          <cell r="BR535">
            <v>901.15401999999995</v>
          </cell>
          <cell r="BS535">
            <v>853.03162192698392</v>
          </cell>
          <cell r="BT535">
            <v>1190.4839999999999</v>
          </cell>
          <cell r="BX535">
            <v>970.62632994709008</v>
          </cell>
          <cell r="BY535">
            <v>840.58695648994706</v>
          </cell>
          <cell r="BZ535">
            <v>823.12870887619022</v>
          </cell>
          <cell r="CC535">
            <v>869.68239958518507</v>
          </cell>
          <cell r="CO535">
            <v>855.69581692380939</v>
          </cell>
          <cell r="CP535">
            <v>964.8015322505496</v>
          </cell>
          <cell r="CQ535">
            <v>818.04756125054939</v>
          </cell>
          <cell r="CR535">
            <v>1049.7136387296821</v>
          </cell>
          <cell r="CS535">
            <v>1083.5608999999999</v>
          </cell>
          <cell r="CT535">
            <v>1.8</v>
          </cell>
        </row>
        <row r="536">
          <cell r="C536">
            <v>0</v>
          </cell>
          <cell r="J536">
            <v>1.2922372737177379</v>
          </cell>
          <cell r="T536">
            <v>2</v>
          </cell>
          <cell r="U536">
            <v>808.69</v>
          </cell>
          <cell r="X536">
            <v>87</v>
          </cell>
          <cell r="Y536">
            <v>827.65800000000002</v>
          </cell>
          <cell r="AB536">
            <v>93</v>
          </cell>
          <cell r="AC536">
            <v>13.5</v>
          </cell>
          <cell r="AH536">
            <v>788.45499999999993</v>
          </cell>
          <cell r="AM536">
            <v>962.21339320719983</v>
          </cell>
          <cell r="AN536">
            <v>1.9</v>
          </cell>
          <cell r="AO536">
            <v>826.04704247717348</v>
          </cell>
          <cell r="AQ536">
            <v>797.91442499999982</v>
          </cell>
          <cell r="AR536">
            <v>839.87590055418718</v>
          </cell>
          <cell r="AU536">
            <v>838.53417124687485</v>
          </cell>
          <cell r="AY536">
            <v>18.676082344334315</v>
          </cell>
          <cell r="AZ536">
            <v>1.9849897262083929E-2</v>
          </cell>
          <cell r="BA536">
            <v>2.726037726208393E-2</v>
          </cell>
          <cell r="BB536">
            <v>5.688E-2</v>
          </cell>
          <cell r="BD536">
            <v>844.20975862068963</v>
          </cell>
          <cell r="BE536">
            <v>791.36299075351269</v>
          </cell>
          <cell r="BF536">
            <v>768.24135999999999</v>
          </cell>
          <cell r="BI536">
            <v>0</v>
          </cell>
          <cell r="BJ536">
            <v>969.88165000000004</v>
          </cell>
          <cell r="BK536">
            <v>743.12125893981499</v>
          </cell>
          <cell r="BM536">
            <v>830.58912999999995</v>
          </cell>
          <cell r="BO536">
            <v>798.56543569537018</v>
          </cell>
          <cell r="BQ536">
            <v>870.298</v>
          </cell>
          <cell r="BR536">
            <v>896.1482850000001</v>
          </cell>
          <cell r="BS536">
            <v>803.63584427777778</v>
          </cell>
          <cell r="BT536">
            <v>1195.9955</v>
          </cell>
          <cell r="BX536">
            <v>941.75120925925944</v>
          </cell>
          <cell r="BY536">
            <v>799.81317000925924</v>
          </cell>
          <cell r="BZ536">
            <v>773.61054116666662</v>
          </cell>
          <cell r="CC536">
            <v>817.58663459259265</v>
          </cell>
          <cell r="CO536">
            <v>805.35670491666656</v>
          </cell>
          <cell r="CP536">
            <v>927.05467185544171</v>
          </cell>
          <cell r="CQ536">
            <v>772.28460955544153</v>
          </cell>
          <cell r="CR536">
            <v>1054.9150363397453</v>
          </cell>
          <cell r="CS536">
            <v>1062.6171999999999</v>
          </cell>
          <cell r="CT536">
            <v>1.8</v>
          </cell>
        </row>
        <row r="537">
          <cell r="C537">
            <v>0</v>
          </cell>
          <cell r="J537">
            <v>1.3175862394116282</v>
          </cell>
          <cell r="T537">
            <v>2</v>
          </cell>
          <cell r="U537">
            <v>821.11500000000001</v>
          </cell>
          <cell r="X537">
            <v>87</v>
          </cell>
          <cell r="Y537">
            <v>845.20799999999997</v>
          </cell>
          <cell r="AB537">
            <v>93</v>
          </cell>
          <cell r="AC537">
            <v>13.5</v>
          </cell>
          <cell r="AH537">
            <v>815.43499999999995</v>
          </cell>
          <cell r="AM537">
            <v>964.9011401155999</v>
          </cell>
          <cell r="AN537">
            <v>1.9</v>
          </cell>
          <cell r="AO537">
            <v>820.4077581806838</v>
          </cell>
          <cell r="AQ537">
            <v>785.69499999999994</v>
          </cell>
          <cell r="AR537">
            <v>842.30406990382357</v>
          </cell>
          <cell r="AU537">
            <v>839.27304458035724</v>
          </cell>
          <cell r="AY537">
            <v>18.755790792177155</v>
          </cell>
          <cell r="AZ537">
            <v>2.0033647925204592E-2</v>
          </cell>
          <cell r="BA537">
            <v>2.7444127925204592E-2</v>
          </cell>
          <cell r="BB537">
            <v>5.7000000000000002E-2</v>
          </cell>
          <cell r="BD537">
            <v>873.09762068965517</v>
          </cell>
          <cell r="BE537">
            <v>788.02067476555374</v>
          </cell>
          <cell r="BF537">
            <v>787.31605999999988</v>
          </cell>
          <cell r="BI537">
            <v>0</v>
          </cell>
          <cell r="BJ537">
            <v>1041.4442799999999</v>
          </cell>
          <cell r="BK537">
            <v>761.70382796560864</v>
          </cell>
          <cell r="BM537">
            <v>876.84264000000007</v>
          </cell>
          <cell r="BO537">
            <v>825.15417425449732</v>
          </cell>
          <cell r="BQ537">
            <v>967.67400000000009</v>
          </cell>
          <cell r="BR537">
            <v>935.35734000000002</v>
          </cell>
          <cell r="BS537">
            <v>830.57733458730172</v>
          </cell>
          <cell r="BT537">
            <v>1207.0184999999999</v>
          </cell>
          <cell r="BX537">
            <v>954.63269100529112</v>
          </cell>
          <cell r="BY537">
            <v>819.9678642910053</v>
          </cell>
          <cell r="BZ537">
            <v>800.59980495238085</v>
          </cell>
          <cell r="CC537">
            <v>846.58166548148154</v>
          </cell>
          <cell r="CO537">
            <v>833.08849138095241</v>
          </cell>
          <cell r="CP537">
            <v>956.01342535903279</v>
          </cell>
          <cell r="CQ537">
            <v>818.02911175903273</v>
          </cell>
          <cell r="CR537">
            <v>1064.4342290416587</v>
          </cell>
          <cell r="CS537">
            <v>1072.5902695249067</v>
          </cell>
          <cell r="CT537">
            <v>1.8</v>
          </cell>
        </row>
        <row r="538">
          <cell r="C538">
            <v>0</v>
          </cell>
          <cell r="J538">
            <v>1.3175862394116282</v>
          </cell>
          <cell r="T538">
            <v>2</v>
          </cell>
          <cell r="U538">
            <v>855.19499999999994</v>
          </cell>
          <cell r="X538">
            <v>87</v>
          </cell>
          <cell r="Y538">
            <v>872.2349999999999</v>
          </cell>
          <cell r="AB538">
            <v>93</v>
          </cell>
          <cell r="AC538">
            <v>12.65</v>
          </cell>
          <cell r="AH538">
            <v>828.56999999999994</v>
          </cell>
          <cell r="AM538">
            <v>1083.1620040851999</v>
          </cell>
          <cell r="AN538">
            <v>1.9</v>
          </cell>
          <cell r="AO538">
            <v>824.71963080587523</v>
          </cell>
          <cell r="AQ538">
            <v>741.84704999999985</v>
          </cell>
          <cell r="AR538">
            <v>779.49488403119858</v>
          </cell>
          <cell r="AU538">
            <v>786.97411104374999</v>
          </cell>
          <cell r="AY538">
            <v>20.860822104009127</v>
          </cell>
          <cell r="AZ538">
            <v>2.0914012949204589E-2</v>
          </cell>
          <cell r="BA538">
            <v>2.832449294920459E-2</v>
          </cell>
          <cell r="BB538">
            <v>6.2280000000000002E-2</v>
          </cell>
          <cell r="BD538">
            <v>887.1614482758622</v>
          </cell>
          <cell r="BE538">
            <v>854.29385405338508</v>
          </cell>
          <cell r="BF538">
            <v>816.58477999999991</v>
          </cell>
          <cell r="BI538">
            <v>0</v>
          </cell>
          <cell r="BJ538">
            <v>1135.8734300000001</v>
          </cell>
          <cell r="BK538">
            <v>793.72134289440203</v>
          </cell>
          <cell r="BM538">
            <v>910.76592999999991</v>
          </cell>
          <cell r="BO538">
            <v>851.05686344038531</v>
          </cell>
          <cell r="BQ538">
            <v>870.298</v>
          </cell>
          <cell r="BR538">
            <v>933.74455000000012</v>
          </cell>
          <cell r="BS538">
            <v>858.00358036441298</v>
          </cell>
          <cell r="BT538">
            <v>1195.9955</v>
          </cell>
          <cell r="BX538">
            <v>978.54020218102517</v>
          </cell>
          <cell r="BY538">
            <v>854.83458105234456</v>
          </cell>
          <cell r="BZ538">
            <v>828.29475453107955</v>
          </cell>
          <cell r="CC538">
            <v>871.84524299527436</v>
          </cell>
          <cell r="CO538">
            <v>859.28107967511812</v>
          </cell>
          <cell r="CP538">
            <v>977.58476461181704</v>
          </cell>
          <cell r="CQ538">
            <v>859.45327141181713</v>
          </cell>
          <cell r="CR538">
            <v>1052.3911822492059</v>
          </cell>
          <cell r="CS538">
            <v>1065.3703350237231</v>
          </cell>
          <cell r="CT538">
            <v>1.8</v>
          </cell>
        </row>
        <row r="539">
          <cell r="C539">
            <v>0</v>
          </cell>
          <cell r="J539">
            <v>1.3175862394116282</v>
          </cell>
          <cell r="T539">
            <v>2</v>
          </cell>
          <cell r="U539">
            <v>914.125</v>
          </cell>
          <cell r="X539">
            <v>87</v>
          </cell>
          <cell r="Y539">
            <v>965.601</v>
          </cell>
          <cell r="AB539">
            <v>93</v>
          </cell>
          <cell r="AC539">
            <v>8.5578947368421066</v>
          </cell>
          <cell r="AH539">
            <v>883.94999999999993</v>
          </cell>
          <cell r="AM539">
            <v>1208.1422353257999</v>
          </cell>
          <cell r="AN539">
            <v>1.9</v>
          </cell>
          <cell r="AO539">
            <v>885.34636760619287</v>
          </cell>
          <cell r="AQ539">
            <v>767.33369999999991</v>
          </cell>
          <cell r="AR539">
            <v>826.04624384236456</v>
          </cell>
          <cell r="AU539">
            <v>834.13921164750002</v>
          </cell>
          <cell r="AY539">
            <v>23.085457467649732</v>
          </cell>
          <cell r="AZ539">
            <v>2.184439871320459E-2</v>
          </cell>
          <cell r="BA539">
            <v>2.9254878713204591E-2</v>
          </cell>
          <cell r="BB539">
            <v>6.7860000000000004E-2</v>
          </cell>
          <cell r="BD539">
            <v>946.45758620689662</v>
          </cell>
          <cell r="BE539">
            <v>766.79852218152143</v>
          </cell>
          <cell r="BF539">
            <v>907.76809999999978</v>
          </cell>
          <cell r="BI539">
            <v>0</v>
          </cell>
          <cell r="BJ539">
            <v>1143.50558</v>
          </cell>
          <cell r="BK539">
            <v>860.83507575367992</v>
          </cell>
          <cell r="BM539">
            <v>961.4838299999999</v>
          </cell>
          <cell r="BO539">
            <v>968.11574334014836</v>
          </cell>
          <cell r="BQ539">
            <v>973.76</v>
          </cell>
          <cell r="BR539">
            <v>989.12715000000003</v>
          </cell>
          <cell r="BS539">
            <v>975.79745670039017</v>
          </cell>
          <cell r="BT539">
            <v>1284.1795</v>
          </cell>
          <cell r="BX539">
            <v>1015.1008114097026</v>
          </cell>
          <cell r="BY539">
            <v>927.64035766325935</v>
          </cell>
          <cell r="BZ539">
            <v>946.14493342396474</v>
          </cell>
          <cell r="CC539">
            <v>1002.9234046776972</v>
          </cell>
          <cell r="CO539">
            <v>982.57721014806634</v>
          </cell>
          <cell r="CP539">
            <v>1098.6086070039644</v>
          </cell>
          <cell r="CQ539">
            <v>883.45991660396419</v>
          </cell>
          <cell r="CR539">
            <v>1131.6789528152437</v>
          </cell>
          <cell r="CS539">
            <v>1193.34998</v>
          </cell>
          <cell r="CT539">
            <v>1.8</v>
          </cell>
        </row>
        <row r="540">
          <cell r="C540">
            <v>0</v>
          </cell>
          <cell r="J540">
            <v>1.3175862394116282</v>
          </cell>
          <cell r="T540">
            <v>2</v>
          </cell>
          <cell r="U540">
            <v>1006.7800000000001</v>
          </cell>
          <cell r="X540">
            <v>87</v>
          </cell>
          <cell r="Y540">
            <v>1042.47</v>
          </cell>
          <cell r="AB540">
            <v>93</v>
          </cell>
          <cell r="AC540">
            <v>7.8000000000000007</v>
          </cell>
          <cell r="AH540">
            <v>954.24</v>
          </cell>
          <cell r="AM540">
            <v>1286.7588323964999</v>
          </cell>
          <cell r="AN540">
            <v>1.9</v>
          </cell>
          <cell r="AO540">
            <v>959.70623263199673</v>
          </cell>
          <cell r="AQ540">
            <v>825.6455454545453</v>
          </cell>
          <cell r="AR540">
            <v>852.48173934542478</v>
          </cell>
          <cell r="AU540">
            <v>858.68631871875016</v>
          </cell>
          <cell r="AY540">
            <v>24.484824873810762</v>
          </cell>
          <cell r="AZ540">
            <v>2.2429641371204592E-2</v>
          </cell>
          <cell r="BA540">
            <v>2.9840121371204592E-2</v>
          </cell>
          <cell r="BB540">
            <v>7.1370000000000003E-2</v>
          </cell>
          <cell r="BD540">
            <v>1021.7180689655173</v>
          </cell>
          <cell r="BE540">
            <v>914.61353153371135</v>
          </cell>
          <cell r="BF540">
            <v>935.47331999999983</v>
          </cell>
          <cell r="BI540">
            <v>0</v>
          </cell>
          <cell r="BJ540">
            <v>1141.41048</v>
          </cell>
          <cell r="BK540">
            <v>924.43119903861111</v>
          </cell>
          <cell r="BM540">
            <v>1010.0454599999998</v>
          </cell>
          <cell r="BO540">
            <v>1014.1560900531348</v>
          </cell>
          <cell r="BQ540">
            <v>1034.6199999999999</v>
          </cell>
          <cell r="BR540">
            <v>1032.42904</v>
          </cell>
          <cell r="BS540">
            <v>1022.913132398691</v>
          </cell>
          <cell r="BT540">
            <v>1383.3864999999998</v>
          </cell>
          <cell r="BX540">
            <v>1104.9315874006338</v>
          </cell>
          <cell r="BY540">
            <v>996.09970686808902</v>
          </cell>
          <cell r="BZ540">
            <v>993.43079499999976</v>
          </cell>
          <cell r="CC540">
            <v>1044.9856250839757</v>
          </cell>
          <cell r="CO540">
            <v>1027.0169129198046</v>
          </cell>
          <cell r="CP540">
            <v>1030.8707217345084</v>
          </cell>
          <cell r="CQ540">
            <v>931.47254593450828</v>
          </cell>
          <cell r="CR540">
            <v>1221.7619714315958</v>
          </cell>
          <cell r="CS540">
            <v>1241.4102599999999</v>
          </cell>
          <cell r="CT540">
            <v>1.8</v>
          </cell>
        </row>
        <row r="541">
          <cell r="C541">
            <v>0</v>
          </cell>
          <cell r="J541">
            <v>1.3175862394116282</v>
          </cell>
          <cell r="T541">
            <v>2</v>
          </cell>
          <cell r="U541">
            <v>1120.7349999999999</v>
          </cell>
          <cell r="X541">
            <v>87</v>
          </cell>
          <cell r="Y541">
            <v>1147.77</v>
          </cell>
          <cell r="AB541">
            <v>93</v>
          </cell>
          <cell r="AC541">
            <v>7.8000000000000007</v>
          </cell>
          <cell r="AH541">
            <v>1075.6499999999999</v>
          </cell>
          <cell r="AM541">
            <v>1511.1856992478995</v>
          </cell>
          <cell r="AN541">
            <v>1.9</v>
          </cell>
          <cell r="AO541">
            <v>1044.7267434166997</v>
          </cell>
          <cell r="AQ541">
            <v>883.74799999999993</v>
          </cell>
          <cell r="AR541">
            <v>934.55565085229489</v>
          </cell>
          <cell r="AU541">
            <v>935.97003056250014</v>
          </cell>
          <cell r="AY541">
            <v>28.479600204219164</v>
          </cell>
          <cell r="AZ541">
            <v>2.4100334087204592E-2</v>
          </cell>
          <cell r="BA541">
            <v>3.1510814087204589E-2</v>
          </cell>
          <cell r="BB541">
            <v>8.138999999999999E-2</v>
          </cell>
          <cell r="BD541">
            <v>1151.7134482758622</v>
          </cell>
          <cell r="BE541">
            <v>1063.7436781779227</v>
          </cell>
          <cell r="BF541">
            <v>1010.70894</v>
          </cell>
          <cell r="BI541">
            <v>0</v>
          </cell>
          <cell r="BJ541">
            <v>1235.495435</v>
          </cell>
          <cell r="BK541">
            <v>1016.4994508227671</v>
          </cell>
          <cell r="BM541">
            <v>1126.894035</v>
          </cell>
          <cell r="BO541">
            <v>1098.8296870631164</v>
          </cell>
          <cell r="BQ541">
            <v>1077.222</v>
          </cell>
          <cell r="BR541">
            <v>1135.09986</v>
          </cell>
          <cell r="BS541">
            <v>1108.5331967244294</v>
          </cell>
          <cell r="BT541">
            <v>1416.4554999999996</v>
          </cell>
          <cell r="BX541">
            <v>1229.2674067061143</v>
          </cell>
          <cell r="BY541">
            <v>1095.1642467821921</v>
          </cell>
          <cell r="BZ541">
            <v>1079.1696900000002</v>
          </cell>
          <cell r="CC541">
            <v>1128.3712887686675</v>
          </cell>
          <cell r="CO541">
            <v>1111.0644473696818</v>
          </cell>
          <cell r="CP541">
            <v>1056.9082225892246</v>
          </cell>
          <cell r="CQ541">
            <v>1040.4550074892243</v>
          </cell>
          <cell r="CR541">
            <v>1248.8646967146146</v>
          </cell>
          <cell r="CS541">
            <v>1325.3679763405939</v>
          </cell>
          <cell r="CT541">
            <v>1.8</v>
          </cell>
        </row>
        <row r="542">
          <cell r="C542">
            <v>0</v>
          </cell>
          <cell r="J542">
            <v>1.3175862394116282</v>
          </cell>
          <cell r="T542">
            <v>2</v>
          </cell>
          <cell r="U542">
            <v>1183.57</v>
          </cell>
          <cell r="X542">
            <v>87</v>
          </cell>
          <cell r="Y542">
            <v>1189.1879999999999</v>
          </cell>
          <cell r="AB542">
            <v>93</v>
          </cell>
          <cell r="AC542">
            <v>7.8000000000000007</v>
          </cell>
          <cell r="AH542">
            <v>1127.125</v>
          </cell>
          <cell r="AM542">
            <v>1597.8655370437998</v>
          </cell>
          <cell r="AN542">
            <v>1.9</v>
          </cell>
          <cell r="AO542">
            <v>1141.9521162970943</v>
          </cell>
          <cell r="AQ542">
            <v>943.15949999999987</v>
          </cell>
          <cell r="AR542">
            <v>991.80550057666744</v>
          </cell>
          <cell r="AU542">
            <v>993.38123946428595</v>
          </cell>
          <cell r="AY542">
            <v>30.022492472550553</v>
          </cell>
          <cell r="AZ542">
            <v>2.4745601633204592E-2</v>
          </cell>
          <cell r="BA542">
            <v>3.2156081633204589E-2</v>
          </cell>
          <cell r="BB542">
            <v>8.5259999999999989E-2</v>
          </cell>
          <cell r="BD542">
            <v>1206.8284482758622</v>
          </cell>
          <cell r="BE542">
            <v>1205.4139623914618</v>
          </cell>
          <cell r="BF542">
            <v>1095.8258799999996</v>
          </cell>
          <cell r="BI542">
            <v>0</v>
          </cell>
          <cell r="BJ542">
            <v>1236.5579499999999</v>
          </cell>
          <cell r="BK542">
            <v>1048.9361593035599</v>
          </cell>
          <cell r="BM542">
            <v>1155.76072</v>
          </cell>
          <cell r="BO542">
            <v>1103.3979420637741</v>
          </cell>
          <cell r="BQ542">
            <v>1135.039</v>
          </cell>
          <cell r="BR542">
            <v>1215.5263499999999</v>
          </cell>
          <cell r="BS542">
            <v>1113.1251021590592</v>
          </cell>
          <cell r="BT542">
            <v>1570.7774999999999</v>
          </cell>
          <cell r="BX542">
            <v>1303.2662227481919</v>
          </cell>
          <cell r="BY542">
            <v>1129.6858337625624</v>
          </cell>
          <cell r="BZ542">
            <v>1083.762845</v>
          </cell>
          <cell r="CC542">
            <v>1125.4715302488967</v>
          </cell>
          <cell r="CO542">
            <v>1112.1300234013106</v>
          </cell>
          <cell r="CP542">
            <v>1182.4284690870036</v>
          </cell>
          <cell r="CQ542">
            <v>1058.3312846870037</v>
          </cell>
          <cell r="CR542">
            <v>1389.4321316831683</v>
          </cell>
          <cell r="CS542">
            <v>1526.2361540764396</v>
          </cell>
          <cell r="CT542">
            <v>1.8</v>
          </cell>
        </row>
        <row r="543">
          <cell r="C543">
            <v>0</v>
          </cell>
          <cell r="J543">
            <v>1.3175862394116282</v>
          </cell>
          <cell r="T543">
            <v>2</v>
          </cell>
          <cell r="U543">
            <v>1138.1300000000001</v>
          </cell>
          <cell r="X543">
            <v>87</v>
          </cell>
          <cell r="Y543">
            <v>1157.9489999999998</v>
          </cell>
          <cell r="AB543">
            <v>93</v>
          </cell>
          <cell r="AC543">
            <v>7.8000000000000007</v>
          </cell>
          <cell r="AH543">
            <v>1095.175</v>
          </cell>
          <cell r="AM543">
            <v>1755.7706679122996</v>
          </cell>
          <cell r="AN543">
            <v>1.9</v>
          </cell>
          <cell r="AO543">
            <v>1145.9385939586414</v>
          </cell>
          <cell r="AQ543">
            <v>969.13186363636351</v>
          </cell>
          <cell r="AR543">
            <v>1020.3967569786536</v>
          </cell>
          <cell r="AU543">
            <v>1020.5733359403409</v>
          </cell>
          <cell r="AY543">
            <v>32.833187690053464</v>
          </cell>
          <cell r="AZ543">
            <v>2.5921089023204589E-2</v>
          </cell>
          <cell r="BA543">
            <v>3.3331569023204589E-2</v>
          </cell>
          <cell r="BB543">
            <v>9.2310000000000003E-2</v>
          </cell>
          <cell r="BD543">
            <v>1172.6191379310344</v>
          </cell>
          <cell r="BE543">
            <v>1106.7581561246011</v>
          </cell>
          <cell r="BF543">
            <v>1051.1723200000001</v>
          </cell>
          <cell r="BI543">
            <v>0</v>
          </cell>
          <cell r="BJ543">
            <v>1280.1659600000003</v>
          </cell>
          <cell r="BK543">
            <v>1019.9171127416173</v>
          </cell>
          <cell r="BM543">
            <v>1153.3311199999998</v>
          </cell>
          <cell r="BO543">
            <v>1090.9496005345163</v>
          </cell>
          <cell r="BQ543">
            <v>1223.2860000000001</v>
          </cell>
          <cell r="BR543">
            <v>1244.37399</v>
          </cell>
          <cell r="BS543">
            <v>1099.6384665680471</v>
          </cell>
          <cell r="BT543">
            <v>1758.1685</v>
          </cell>
          <cell r="BX543">
            <v>1264.4694422090731</v>
          </cell>
          <cell r="BY543">
            <v>1098.3289364694278</v>
          </cell>
          <cell r="BZ543">
            <v>1070.0894399999997</v>
          </cell>
          <cell r="CC543">
            <v>1116.7972377120311</v>
          </cell>
          <cell r="CO543">
            <v>1101.0138485355026</v>
          </cell>
          <cell r="CP543">
            <v>1134.9194728620284</v>
          </cell>
          <cell r="CQ543">
            <v>1051.4695720620284</v>
          </cell>
          <cell r="CR543">
            <v>1559.5677007397721</v>
          </cell>
          <cell r="CS543">
            <v>1556.0858832814724</v>
          </cell>
          <cell r="CT543">
            <v>1.8</v>
          </cell>
        </row>
        <row r="544">
          <cell r="C544">
            <v>0</v>
          </cell>
          <cell r="J544">
            <v>1.3175862394116282</v>
          </cell>
          <cell r="T544">
            <v>2</v>
          </cell>
          <cell r="U544">
            <v>1055.415</v>
          </cell>
          <cell r="X544">
            <v>87</v>
          </cell>
          <cell r="Y544">
            <v>1075.4639999999999</v>
          </cell>
          <cell r="AB544">
            <v>93</v>
          </cell>
          <cell r="AC544">
            <v>7.9761904761904763</v>
          </cell>
          <cell r="AH544">
            <v>1016.7199999999999</v>
          </cell>
          <cell r="AM544">
            <v>1236.3635778639998</v>
          </cell>
          <cell r="AN544">
            <v>1.9</v>
          </cell>
          <cell r="AO544">
            <v>995.51740108508659</v>
          </cell>
          <cell r="AQ544">
            <v>860.0329999999999</v>
          </cell>
          <cell r="AR544">
            <v>877.21152943936193</v>
          </cell>
          <cell r="AU544">
            <v>886.04965765178576</v>
          </cell>
          <cell r="AY544">
            <v>23.587794485245997</v>
          </cell>
          <cell r="AZ544">
            <v>2.2054485821204593E-2</v>
          </cell>
          <cell r="BA544">
            <v>2.9464965821204593E-2</v>
          </cell>
          <cell r="BB544">
            <v>6.9120000000000001E-2</v>
          </cell>
          <cell r="BD544">
            <v>1088.616275862069</v>
          </cell>
          <cell r="BE544">
            <v>1022.6346266499373</v>
          </cell>
          <cell r="BF544">
            <v>1045.6062599999998</v>
          </cell>
          <cell r="BI544">
            <v>0</v>
          </cell>
          <cell r="BJ544">
            <v>1303.48143</v>
          </cell>
          <cell r="BK544">
            <v>952.96527061996767</v>
          </cell>
          <cell r="BM544">
            <v>1064.2559100000001</v>
          </cell>
          <cell r="BO544">
            <v>1022.9959359790715</v>
          </cell>
          <cell r="BQ544">
            <v>1077.222</v>
          </cell>
          <cell r="BR544">
            <v>1087.65949</v>
          </cell>
          <cell r="BS544">
            <v>1032.095538207845</v>
          </cell>
          <cell r="BT544">
            <v>1548.7314999999999</v>
          </cell>
          <cell r="BX544">
            <v>1159.2650913064945</v>
          </cell>
          <cell r="BY544">
            <v>1026.6399392732371</v>
          </cell>
          <cell r="BZ544">
            <v>1002.6715018909382</v>
          </cell>
          <cell r="CC544">
            <v>1048.76272613222</v>
          </cell>
          <cell r="CO544">
            <v>1033.607227732911</v>
          </cell>
          <cell r="CP544">
            <v>1238.2474481892878</v>
          </cell>
          <cell r="CQ544">
            <v>1016.5076011892878</v>
          </cell>
          <cell r="CR544">
            <v>1374.6441513058098</v>
          </cell>
          <cell r="CS544">
            <v>1394.9873447578266</v>
          </cell>
          <cell r="CT544">
            <v>1.8</v>
          </cell>
        </row>
        <row r="545">
          <cell r="C545">
            <v>0</v>
          </cell>
          <cell r="J545">
            <v>1.3175862394116282</v>
          </cell>
          <cell r="T545">
            <v>2</v>
          </cell>
          <cell r="U545">
            <v>1101.9199999999998</v>
          </cell>
          <cell r="X545">
            <v>87</v>
          </cell>
          <cell r="Y545">
            <v>1166.7239999999999</v>
          </cell>
          <cell r="AB545">
            <v>93</v>
          </cell>
          <cell r="AC545">
            <v>11.5</v>
          </cell>
          <cell r="AH545">
            <v>1046.8949999999998</v>
          </cell>
          <cell r="AM545">
            <v>1112.7272200775997</v>
          </cell>
          <cell r="AN545">
            <v>1.9</v>
          </cell>
          <cell r="AO545">
            <v>859.63345242821219</v>
          </cell>
          <cell r="AQ545">
            <v>796.26599999999985</v>
          </cell>
          <cell r="AR545">
            <v>777.56635463093278</v>
          </cell>
          <cell r="AU545">
            <v>794.28894275892856</v>
          </cell>
          <cell r="AY545">
            <v>21.387079931967115</v>
          </cell>
          <cell r="AZ545">
            <v>2.1134104205204587E-2</v>
          </cell>
          <cell r="BA545">
            <v>2.8544584205204587E-2</v>
          </cell>
          <cell r="BB545">
            <v>6.359999999999999E-2</v>
          </cell>
          <cell r="BD545">
            <v>1120.9250689655171</v>
          </cell>
          <cell r="BE545">
            <v>958.19228851448133</v>
          </cell>
          <cell r="BF545">
            <v>1068.30828</v>
          </cell>
          <cell r="BI545">
            <v>0</v>
          </cell>
          <cell r="BJ545">
            <v>1295.5799100000002</v>
          </cell>
          <cell r="BK545">
            <v>1088.5818201228471</v>
          </cell>
          <cell r="BM545">
            <v>1122.5966799999999</v>
          </cell>
          <cell r="BO545">
            <v>1228.9845877378418</v>
          </cell>
          <cell r="BQ545">
            <v>1077.222</v>
          </cell>
          <cell r="BR545">
            <v>1141.97704</v>
          </cell>
          <cell r="BS545">
            <v>1242.1551897872341</v>
          </cell>
          <cell r="BT545">
            <v>1455.0360000000001</v>
          </cell>
          <cell r="BX545">
            <v>1213.2975597771024</v>
          </cell>
          <cell r="BY545">
            <v>1174.421638447315</v>
          </cell>
          <cell r="BZ545">
            <v>1213.3532244528874</v>
          </cell>
          <cell r="CC545">
            <v>1276.4929145491387</v>
          </cell>
          <cell r="CO545">
            <v>1250.5451966666665</v>
          </cell>
          <cell r="CP545">
            <v>1246.2269144250133</v>
          </cell>
          <cell r="CQ545">
            <v>1076.5849748250132</v>
          </cell>
          <cell r="CR545">
            <v>1290.1348573435457</v>
          </cell>
          <cell r="CS545">
            <v>1238.6187633242919</v>
          </cell>
          <cell r="CT545">
            <v>1.8</v>
          </cell>
        </row>
        <row r="546">
          <cell r="C546">
            <v>0</v>
          </cell>
          <cell r="J546">
            <v>1.3175862394116282</v>
          </cell>
          <cell r="T546">
            <v>2</v>
          </cell>
          <cell r="U546">
            <v>631.9</v>
          </cell>
          <cell r="X546">
            <v>87</v>
          </cell>
          <cell r="Y546">
            <v>672.51599999999996</v>
          </cell>
          <cell r="AB546">
            <v>93</v>
          </cell>
          <cell r="AC546">
            <v>13.065217391304348</v>
          </cell>
          <cell r="AH546">
            <v>607.40499999999997</v>
          </cell>
          <cell r="AM546">
            <v>983.04343174729991</v>
          </cell>
          <cell r="AN546">
            <v>1.9</v>
          </cell>
          <cell r="AO546">
            <v>589.28232390355038</v>
          </cell>
          <cell r="AQ546">
            <v>542.9906086956521</v>
          </cell>
          <cell r="AR546">
            <v>549.59574676947238</v>
          </cell>
          <cell r="AU546">
            <v>560.06183406521745</v>
          </cell>
          <cell r="AY546">
            <v>19.078721732060469</v>
          </cell>
          <cell r="AZ546">
            <v>2.0168703923204589E-2</v>
          </cell>
          <cell r="BA546">
            <v>2.7579183923204589E-2</v>
          </cell>
          <cell r="BB546">
            <v>5.7809999999999993E-2</v>
          </cell>
          <cell r="BD546">
            <v>650.35700000000008</v>
          </cell>
          <cell r="BE546">
            <v>538.89260302105413</v>
          </cell>
          <cell r="BF546">
            <v>795.50880000000006</v>
          </cell>
          <cell r="BI546">
            <v>0</v>
          </cell>
          <cell r="BJ546">
            <v>909.4230500000001</v>
          </cell>
          <cell r="BK546">
            <v>624.20657441178844</v>
          </cell>
          <cell r="BM546">
            <v>726.87558000000001</v>
          </cell>
          <cell r="BO546">
            <v>707.10012403523194</v>
          </cell>
          <cell r="BQ546">
            <v>760.75</v>
          </cell>
          <cell r="BR546">
            <v>755.39431999999999</v>
          </cell>
          <cell r="BS546">
            <v>713.29982411660762</v>
          </cell>
          <cell r="BT546">
            <v>1080.2539999999999</v>
          </cell>
          <cell r="BX546">
            <v>719.17495833021292</v>
          </cell>
          <cell r="BY546">
            <v>672.94003867753963</v>
          </cell>
          <cell r="BZ546">
            <v>683.55129485866439</v>
          </cell>
          <cell r="CC546">
            <v>734.11946884881763</v>
          </cell>
          <cell r="CO546">
            <v>718.69263284132853</v>
          </cell>
          <cell r="CP546">
            <v>1186.9909918353123</v>
          </cell>
          <cell r="CQ546">
            <v>680.55923383531217</v>
          </cell>
          <cell r="CR546">
            <v>947.34799595989784</v>
          </cell>
          <cell r="CS546">
            <v>1001.5497799999998</v>
          </cell>
          <cell r="CT546">
            <v>1.8</v>
          </cell>
        </row>
        <row r="547">
          <cell r="C547">
            <v>0</v>
          </cell>
          <cell r="J547">
            <v>1.3175862394116282</v>
          </cell>
          <cell r="T547">
            <v>2</v>
          </cell>
          <cell r="U547">
            <v>428.12999999999994</v>
          </cell>
          <cell r="X547">
            <v>87</v>
          </cell>
          <cell r="Y547">
            <v>465.42599999999993</v>
          </cell>
          <cell r="AB547">
            <v>93</v>
          </cell>
          <cell r="AC547">
            <v>13.5</v>
          </cell>
          <cell r="AH547">
            <v>409.67</v>
          </cell>
          <cell r="AM547">
            <v>848.65608632729993</v>
          </cell>
          <cell r="AN547">
            <v>1.9</v>
          </cell>
          <cell r="AO547">
            <v>395.79749459662116</v>
          </cell>
          <cell r="AQ547">
            <v>385.19308333333328</v>
          </cell>
          <cell r="AR547">
            <v>381.69035503329684</v>
          </cell>
          <cell r="AU547">
            <v>401.73950881250005</v>
          </cell>
          <cell r="AY547">
            <v>16.686640695887771</v>
          </cell>
          <cell r="AZ547">
            <v>1.916828912320459E-2</v>
          </cell>
          <cell r="BA547">
            <v>2.6578769123204591E-2</v>
          </cell>
          <cell r="BB547">
            <v>5.1810000000000002E-2</v>
          </cell>
          <cell r="BD547">
            <v>438.63937931034491</v>
          </cell>
          <cell r="BE547">
            <v>332.01745263516386</v>
          </cell>
          <cell r="BF547">
            <v>354.47671999999989</v>
          </cell>
          <cell r="BI547">
            <v>0</v>
          </cell>
          <cell r="BJ547">
            <v>406.44940000000003</v>
          </cell>
          <cell r="BK547">
            <v>434.40454192746921</v>
          </cell>
          <cell r="BM547">
            <v>493.39101999999997</v>
          </cell>
          <cell r="BO547">
            <v>504.21209189783946</v>
          </cell>
          <cell r="BQ547">
            <v>532.52499999999998</v>
          </cell>
          <cell r="BR547">
            <v>497.80437000000006</v>
          </cell>
          <cell r="BS547">
            <v>508.50902412962967</v>
          </cell>
          <cell r="BT547">
            <v>705.47199999999998</v>
          </cell>
          <cell r="BX547">
            <v>489.17622654320991</v>
          </cell>
          <cell r="BY547">
            <v>468.43889795987656</v>
          </cell>
          <cell r="BZ547">
            <v>478.54450294444445</v>
          </cell>
          <cell r="CC547">
            <v>526.27415143209873</v>
          </cell>
          <cell r="CO547">
            <v>513.7241844722223</v>
          </cell>
          <cell r="CP547">
            <v>418.12716904805723</v>
          </cell>
          <cell r="CQ547">
            <v>438.80645284805718</v>
          </cell>
          <cell r="CR547">
            <v>604.74226665172171</v>
          </cell>
          <cell r="CS547">
            <v>669.97793999999999</v>
          </cell>
          <cell r="CT547">
            <v>1.8</v>
          </cell>
        </row>
        <row r="548">
          <cell r="C548">
            <v>0</v>
          </cell>
          <cell r="J548">
            <v>1.3175862394116282</v>
          </cell>
          <cell r="T548">
            <v>2</v>
          </cell>
          <cell r="U548">
            <v>331.21499999999997</v>
          </cell>
          <cell r="X548">
            <v>87</v>
          </cell>
          <cell r="Y548">
            <v>357.66899999999998</v>
          </cell>
          <cell r="AB548">
            <v>93</v>
          </cell>
          <cell r="AC548">
            <v>13.5</v>
          </cell>
          <cell r="AH548">
            <v>286.48500000000001</v>
          </cell>
          <cell r="AM548">
            <v>911.14620194759982</v>
          </cell>
          <cell r="AN548">
            <v>1.9</v>
          </cell>
          <cell r="AO548">
            <v>310.1429138547042</v>
          </cell>
          <cell r="AQ548">
            <v>316.97499999999997</v>
          </cell>
          <cell r="AR548">
            <v>296.43059098639452</v>
          </cell>
          <cell r="AU548">
            <v>311.80778287500004</v>
          </cell>
          <cell r="AY548">
            <v>17.798958377708079</v>
          </cell>
          <cell r="AZ548">
            <v>1.9633482005204591E-2</v>
          </cell>
          <cell r="BA548">
            <v>2.7043962005204591E-2</v>
          </cell>
          <cell r="BB548">
            <v>5.4600000000000003E-2</v>
          </cell>
          <cell r="BD548">
            <v>306.7434827586207</v>
          </cell>
          <cell r="BE548">
            <v>265.03871743769372</v>
          </cell>
          <cell r="BF548">
            <v>230.71006</v>
          </cell>
          <cell r="BI548">
            <v>0</v>
          </cell>
          <cell r="BJ548">
            <v>266.88580999999999</v>
          </cell>
          <cell r="BK548">
            <v>333.126777523545</v>
          </cell>
          <cell r="BM548">
            <v>379.23018999999999</v>
          </cell>
          <cell r="BO548">
            <v>383.70111790576726</v>
          </cell>
          <cell r="BQ548">
            <v>352.98800000000006</v>
          </cell>
          <cell r="BR548">
            <v>419.72099000000003</v>
          </cell>
          <cell r="BS548">
            <v>386.95465188253979</v>
          </cell>
          <cell r="BT548">
            <v>705.47199999999998</v>
          </cell>
          <cell r="BX548">
            <v>378.76586846560849</v>
          </cell>
          <cell r="BY548">
            <v>359.17979370846558</v>
          </cell>
          <cell r="BZ548">
            <v>356.87818040952385</v>
          </cell>
          <cell r="CC548">
            <v>399.79485597037046</v>
          </cell>
          <cell r="CO548">
            <v>390.60706462380961</v>
          </cell>
          <cell r="CP548">
            <v>260.12016024413089</v>
          </cell>
          <cell r="CQ548">
            <v>325.98543104413079</v>
          </cell>
          <cell r="CR548">
            <v>603.74604023662744</v>
          </cell>
          <cell r="CS548">
            <v>625.59432464551719</v>
          </cell>
          <cell r="CT548">
            <v>1.8</v>
          </cell>
        </row>
        <row r="549">
          <cell r="C549">
            <v>0</v>
          </cell>
          <cell r="J549">
            <v>1.3275921167517759</v>
          </cell>
          <cell r="T549">
            <v>2</v>
          </cell>
          <cell r="U549">
            <v>410.37999999999994</v>
          </cell>
          <cell r="X549">
            <v>87</v>
          </cell>
          <cell r="Y549">
            <v>440.85599999999994</v>
          </cell>
          <cell r="AB549">
            <v>93</v>
          </cell>
          <cell r="AC549">
            <v>13.5</v>
          </cell>
          <cell r="AH549">
            <v>386.59500000000003</v>
          </cell>
          <cell r="AM549">
            <v>806.32407251999985</v>
          </cell>
          <cell r="AN549">
            <v>1.9</v>
          </cell>
          <cell r="AO549">
            <v>361.6266375545851</v>
          </cell>
          <cell r="AQ549">
            <v>376.3919249999999</v>
          </cell>
          <cell r="AR549">
            <v>413.37664075328411</v>
          </cell>
          <cell r="AU549">
            <v>425.93192921250005</v>
          </cell>
          <cell r="AY549">
            <v>15.946636848910794</v>
          </cell>
          <cell r="AZ549">
            <v>1.9019487327787549E-2</v>
          </cell>
          <cell r="BA549">
            <v>2.6429967327787549E-2</v>
          </cell>
          <cell r="BB549">
            <v>4.9920000000000006E-2</v>
          </cell>
          <cell r="BD549">
            <v>413.93265517241389</v>
          </cell>
          <cell r="BE549">
            <v>330.85442993614299</v>
          </cell>
          <cell r="BF549">
            <v>271.29851999999994</v>
          </cell>
          <cell r="BI549">
            <v>0</v>
          </cell>
          <cell r="BJ549">
            <v>325.21938</v>
          </cell>
          <cell r="BK549">
            <v>403.11449824768522</v>
          </cell>
          <cell r="BM549">
            <v>447.63861500000002</v>
          </cell>
          <cell r="BO549">
            <v>461.15160449212959</v>
          </cell>
          <cell r="BQ549">
            <v>471.66500000000002</v>
          </cell>
          <cell r="BR549">
            <v>582.33891000000006</v>
          </cell>
          <cell r="BS549">
            <v>464.3860594722222</v>
          </cell>
          <cell r="BT549">
            <v>755.07550000000003</v>
          </cell>
          <cell r="BX549">
            <v>474.75991574074078</v>
          </cell>
          <cell r="BY549">
            <v>434.34173811574072</v>
          </cell>
          <cell r="BZ549">
            <v>434.25168258333326</v>
          </cell>
          <cell r="CC549">
            <v>479.32342040740741</v>
          </cell>
          <cell r="CO549">
            <v>468.57848445833332</v>
          </cell>
          <cell r="CP549">
            <v>246.70692594859545</v>
          </cell>
          <cell r="CQ549">
            <v>404.25014814859543</v>
          </cell>
          <cell r="CR549">
            <v>650.5235480503145</v>
          </cell>
          <cell r="CS549">
            <v>785.62287287605125</v>
          </cell>
          <cell r="CT549">
            <v>1.8</v>
          </cell>
        </row>
        <row r="550">
          <cell r="C550">
            <v>0</v>
          </cell>
          <cell r="J550">
            <v>1.3275921167517759</v>
          </cell>
          <cell r="T550">
            <v>2</v>
          </cell>
          <cell r="U550">
            <v>425.28999999999996</v>
          </cell>
          <cell r="X550">
            <v>87</v>
          </cell>
          <cell r="Y550">
            <v>459.80999999999995</v>
          </cell>
          <cell r="AB550">
            <v>93</v>
          </cell>
          <cell r="AC550">
            <v>13.5</v>
          </cell>
          <cell r="AH550">
            <v>407.89499999999998</v>
          </cell>
          <cell r="AM550">
            <v>589.9604463938</v>
          </cell>
          <cell r="AN550">
            <v>1.9</v>
          </cell>
          <cell r="AO550">
            <v>386.52295188149014</v>
          </cell>
          <cell r="AQ550">
            <v>342.30607894736835</v>
          </cell>
          <cell r="AR550">
            <v>396.38764205773055</v>
          </cell>
          <cell r="AU550">
            <v>395.8526819901316</v>
          </cell>
          <cell r="AY550">
            <v>12.095386380672755</v>
          </cell>
          <cell r="AZ550">
            <v>1.7564930476622328E-2</v>
          </cell>
          <cell r="BA550">
            <v>2.4975410476622328E-2</v>
          </cell>
          <cell r="BB550">
            <v>4.119627749310454E-2</v>
          </cell>
          <cell r="BD550">
            <v>436.73886206896555</v>
          </cell>
          <cell r="BE550">
            <v>336.52054090367676</v>
          </cell>
          <cell r="BF550">
            <v>327.95975999999996</v>
          </cell>
          <cell r="BI550">
            <v>0</v>
          </cell>
          <cell r="BJ550">
            <v>401.01710500000007</v>
          </cell>
          <cell r="BK550">
            <v>425.99596596354786</v>
          </cell>
          <cell r="BM550">
            <v>475.24494500000003</v>
          </cell>
          <cell r="BO550">
            <v>491.24922684027297</v>
          </cell>
          <cell r="BQ550">
            <v>593.38499999999999</v>
          </cell>
          <cell r="BR550">
            <v>613.57530499999996</v>
          </cell>
          <cell r="BS550">
            <v>495.1835604467837</v>
          </cell>
          <cell r="BT550">
            <v>903.88599999999997</v>
          </cell>
          <cell r="BX550">
            <v>488.1074899805069</v>
          </cell>
          <cell r="BY550">
            <v>459.23227660155936</v>
          </cell>
          <cell r="BZ550">
            <v>465.15985642807016</v>
          </cell>
          <cell r="CC550">
            <v>511.84116616296302</v>
          </cell>
          <cell r="CO550">
            <v>499.97328658596496</v>
          </cell>
          <cell r="CP550">
            <v>355.24234914480945</v>
          </cell>
          <cell r="CQ550">
            <v>452.76211974480941</v>
          </cell>
          <cell r="CR550">
            <v>790.71977408805026</v>
          </cell>
          <cell r="CS550">
            <v>861.24218686213499</v>
          </cell>
          <cell r="CT550">
            <v>1.8</v>
          </cell>
        </row>
        <row r="551">
          <cell r="C551">
            <v>0</v>
          </cell>
          <cell r="J551">
            <v>1.3275921167517759</v>
          </cell>
          <cell r="T551">
            <v>2</v>
          </cell>
          <cell r="U551">
            <v>460.43499999999995</v>
          </cell>
          <cell r="X551">
            <v>87</v>
          </cell>
          <cell r="Y551">
            <v>487.89</v>
          </cell>
          <cell r="AB551">
            <v>93</v>
          </cell>
          <cell r="AC551">
            <v>9.6136363636363633</v>
          </cell>
          <cell r="AH551">
            <v>434.875</v>
          </cell>
          <cell r="AM551">
            <v>529.48614095479991</v>
          </cell>
          <cell r="AN551">
            <v>1.9</v>
          </cell>
          <cell r="AO551">
            <v>400.08435887256843</v>
          </cell>
          <cell r="AQ551">
            <v>339.03784090909085</v>
          </cell>
          <cell r="AR551">
            <v>368.27663643827441</v>
          </cell>
          <cell r="AU551">
            <v>378.77949286363639</v>
          </cell>
          <cell r="AY551">
            <v>11.018949914395042</v>
          </cell>
          <cell r="AZ551">
            <v>1.6962573708303487E-2</v>
          </cell>
          <cell r="BA551">
            <v>2.4373053708303487E-2</v>
          </cell>
          <cell r="BB551">
            <v>3.7583635407128752E-2</v>
          </cell>
          <cell r="BD551">
            <v>465.62672413793109</v>
          </cell>
          <cell r="BE551">
            <v>386.67812497862752</v>
          </cell>
          <cell r="BF551">
            <v>342.15634</v>
          </cell>
          <cell r="BI551">
            <v>0</v>
          </cell>
          <cell r="BJ551">
            <v>395.42019500000004</v>
          </cell>
          <cell r="BK551">
            <v>442.61957149008924</v>
          </cell>
          <cell r="BM551">
            <v>487.96997500000003</v>
          </cell>
          <cell r="BO551">
            <v>500.2371117826973</v>
          </cell>
          <cell r="BQ551">
            <v>547.74</v>
          </cell>
          <cell r="BR551">
            <v>572.05357000000004</v>
          </cell>
          <cell r="BS551">
            <v>504.91431500012686</v>
          </cell>
          <cell r="BT551">
            <v>892.86300000000017</v>
          </cell>
          <cell r="BX551">
            <v>505.72741566290517</v>
          </cell>
          <cell r="BY551">
            <v>477.27057902387889</v>
          </cell>
          <cell r="BZ551">
            <v>475.02418201445425</v>
          </cell>
          <cell r="CC551">
            <v>519.26285725134187</v>
          </cell>
          <cell r="CO551">
            <v>508.53725784271597</v>
          </cell>
          <cell r="CP551">
            <v>340.13366294602679</v>
          </cell>
          <cell r="CQ551">
            <v>448.00508044602662</v>
          </cell>
          <cell r="CR551">
            <v>781.54465182389947</v>
          </cell>
          <cell r="CS551">
            <v>865.62214712739603</v>
          </cell>
          <cell r="CT551">
            <v>1.8</v>
          </cell>
        </row>
        <row r="552">
          <cell r="C552">
            <v>0</v>
          </cell>
          <cell r="J552">
            <v>1.3275921167517759</v>
          </cell>
          <cell r="T552">
            <v>2</v>
          </cell>
          <cell r="U552">
            <v>492.03</v>
          </cell>
          <cell r="X552">
            <v>87</v>
          </cell>
          <cell r="Y552">
            <v>540.89099999999996</v>
          </cell>
          <cell r="AB552">
            <v>93</v>
          </cell>
          <cell r="AC552">
            <v>7.8000000000000007</v>
          </cell>
          <cell r="AH552">
            <v>433.45499999999998</v>
          </cell>
          <cell r="AM552">
            <v>483.12250678489994</v>
          </cell>
          <cell r="AN552">
            <v>1.9</v>
          </cell>
          <cell r="AO552">
            <v>415.79235902380003</v>
          </cell>
          <cell r="AQ552">
            <v>332.25799999999998</v>
          </cell>
          <cell r="AR552">
            <v>368.69657396004379</v>
          </cell>
          <cell r="AU552">
            <v>387.92423606249997</v>
          </cell>
          <cell r="AY552">
            <v>10.19368195691546</v>
          </cell>
          <cell r="AZ552">
            <v>1.6517080681734346E-2</v>
          </cell>
          <cell r="BA552">
            <v>2.3927560681734347E-2</v>
          </cell>
          <cell r="BB552">
            <v>3.4911785531042502E-2</v>
          </cell>
          <cell r="BD552">
            <v>464.10631034482765</v>
          </cell>
          <cell r="BE552">
            <v>335.08052594991949</v>
          </cell>
          <cell r="BF552">
            <v>408.88651999999996</v>
          </cell>
          <cell r="BI552">
            <v>0</v>
          </cell>
          <cell r="BJ552">
            <v>560.60386500000004</v>
          </cell>
          <cell r="BK552">
            <v>487.9020452827088</v>
          </cell>
          <cell r="BM552">
            <v>548.28479499999992</v>
          </cell>
          <cell r="BO552">
            <v>577.29867765943459</v>
          </cell>
          <cell r="BQ552">
            <v>639.03</v>
          </cell>
          <cell r="BR552">
            <v>645.61809500000004</v>
          </cell>
          <cell r="BS552">
            <v>582.87862236193291</v>
          </cell>
          <cell r="BT552">
            <v>970.02399999999977</v>
          </cell>
          <cell r="BX552">
            <v>524.49622353714665</v>
          </cell>
          <cell r="BY552">
            <v>526.52789750164357</v>
          </cell>
          <cell r="BZ552">
            <v>553.10442499999999</v>
          </cell>
          <cell r="CC552">
            <v>605.52600657462199</v>
          </cell>
          <cell r="CO552">
            <v>589.89432353303755</v>
          </cell>
          <cell r="CP552">
            <v>459.36603922062994</v>
          </cell>
          <cell r="CQ552">
            <v>511.53532002062991</v>
          </cell>
          <cell r="CR552">
            <v>853.24723723270438</v>
          </cell>
          <cell r="CS552">
            <v>1017.6907675699215</v>
          </cell>
          <cell r="CT552">
            <v>1.8</v>
          </cell>
        </row>
        <row r="553">
          <cell r="C553">
            <v>0</v>
          </cell>
          <cell r="J553">
            <v>1.3275921167517759</v>
          </cell>
          <cell r="T553">
            <v>2</v>
          </cell>
          <cell r="U553">
            <v>606.34</v>
          </cell>
          <cell r="X553">
            <v>87</v>
          </cell>
          <cell r="Y553">
            <v>631.09799999999996</v>
          </cell>
          <cell r="AB553">
            <v>93</v>
          </cell>
          <cell r="AC553">
            <v>7.8</v>
          </cell>
          <cell r="AH553">
            <v>541.375</v>
          </cell>
          <cell r="AM553">
            <v>453.55729079249988</v>
          </cell>
          <cell r="AN553">
            <v>1.9</v>
          </cell>
          <cell r="AO553">
            <v>469.54396585946802</v>
          </cell>
          <cell r="AQ553">
            <v>365.68297499999994</v>
          </cell>
          <cell r="AR553">
            <v>402.2195864121511</v>
          </cell>
          <cell r="AU553">
            <v>421.15518677812508</v>
          </cell>
          <cell r="AY553">
            <v>9.6674241289574692</v>
          </cell>
          <cell r="AZ553">
            <v>1.6259824145264841E-2</v>
          </cell>
          <cell r="BA553">
            <v>2.3670304145264841E-2</v>
          </cell>
          <cell r="BB553">
            <v>3.3368886306823685E-2</v>
          </cell>
          <cell r="BD553">
            <v>579.65775862068972</v>
          </cell>
          <cell r="BE553">
            <v>540.44028546045035</v>
          </cell>
          <cell r="BF553">
            <v>495.56696000000005</v>
          </cell>
          <cell r="BI553">
            <v>0</v>
          </cell>
          <cell r="BJ553">
            <v>675.37045000000001</v>
          </cell>
          <cell r="BK553">
            <v>566.87051040433937</v>
          </cell>
          <cell r="BM553">
            <v>645.90915999999993</v>
          </cell>
          <cell r="BO553">
            <v>628.31968862919132</v>
          </cell>
          <cell r="BQ553">
            <v>632.94399999999996</v>
          </cell>
          <cell r="BR553">
            <v>688.90476999999998</v>
          </cell>
          <cell r="BS553">
            <v>635.23997951183435</v>
          </cell>
          <cell r="BT553">
            <v>1091.277</v>
          </cell>
          <cell r="BX553">
            <v>641.85655226824463</v>
          </cell>
          <cell r="BY553">
            <v>611.47316735700201</v>
          </cell>
          <cell r="BZ553">
            <v>605.68237499999998</v>
          </cell>
          <cell r="CC553">
            <v>649.95182800788962</v>
          </cell>
          <cell r="CO553">
            <v>638.1919776257397</v>
          </cell>
          <cell r="CP553">
            <v>522.17404400387318</v>
          </cell>
          <cell r="CQ553">
            <v>605.63645940387323</v>
          </cell>
          <cell r="CR553">
            <v>965.21257584905675</v>
          </cell>
          <cell r="CS553">
            <v>1035.5006199999998</v>
          </cell>
          <cell r="CT553">
            <v>1.8</v>
          </cell>
        </row>
        <row r="554">
          <cell r="C554">
            <v>0</v>
          </cell>
          <cell r="J554">
            <v>1.3275921167517759</v>
          </cell>
          <cell r="T554">
            <v>2</v>
          </cell>
          <cell r="U554">
            <v>679.47</v>
          </cell>
          <cell r="X554">
            <v>87</v>
          </cell>
          <cell r="Y554">
            <v>707.26499999999999</v>
          </cell>
          <cell r="AB554">
            <v>93</v>
          </cell>
          <cell r="AC554">
            <v>7.8000000000000007</v>
          </cell>
          <cell r="AH554">
            <v>622.31500000000005</v>
          </cell>
          <cell r="AM554">
            <v>484.46638023909992</v>
          </cell>
          <cell r="AN554">
            <v>1.9</v>
          </cell>
          <cell r="AO554">
            <v>558.43769172471025</v>
          </cell>
          <cell r="AQ554">
            <v>441.49636363636353</v>
          </cell>
          <cell r="AR554">
            <v>489.07723517502609</v>
          </cell>
          <cell r="AU554">
            <v>510.28874590909095</v>
          </cell>
          <cell r="AY554">
            <v>10.217602767277189</v>
          </cell>
          <cell r="AZ554">
            <v>1.6750885340694053E-2</v>
          </cell>
          <cell r="BA554">
            <v>2.4161365340694053E-2</v>
          </cell>
          <cell r="BB554">
            <v>3.631403183303468E-2</v>
          </cell>
          <cell r="BD554">
            <v>666.32134482758624</v>
          </cell>
          <cell r="BE554">
            <v>604.9950393587219</v>
          </cell>
          <cell r="BF554">
            <v>589.25187999999991</v>
          </cell>
          <cell r="BI554">
            <v>0</v>
          </cell>
          <cell r="BJ554">
            <v>800.82204500000012</v>
          </cell>
          <cell r="BK554">
            <v>632.9928378636962</v>
          </cell>
          <cell r="BM554">
            <v>728.59148499999992</v>
          </cell>
          <cell r="BO554">
            <v>700.95740259957563</v>
          </cell>
          <cell r="BQ554">
            <v>730.32</v>
          </cell>
          <cell r="BR554">
            <v>733.95638499999995</v>
          </cell>
          <cell r="BS554">
            <v>708.16774639479115</v>
          </cell>
          <cell r="BT554">
            <v>1102.3</v>
          </cell>
          <cell r="BX554">
            <v>727.19850237284095</v>
          </cell>
          <cell r="BY554">
            <v>682.59523039059229</v>
          </cell>
          <cell r="BZ554">
            <v>678.61381749999998</v>
          </cell>
          <cell r="CC554">
            <v>724.6057005510728</v>
          </cell>
          <cell r="CO554">
            <v>711.49835425620847</v>
          </cell>
          <cell r="CP554">
            <v>649.93316417302287</v>
          </cell>
          <cell r="CQ554">
            <v>690.23228317302289</v>
          </cell>
          <cell r="CR554">
            <v>974.93109433962263</v>
          </cell>
          <cell r="CS554">
            <v>928.87157333236553</v>
          </cell>
          <cell r="CT554">
            <v>1.8</v>
          </cell>
        </row>
        <row r="555">
          <cell r="C555">
            <v>0</v>
          </cell>
          <cell r="J555">
            <v>1.3275921167517759</v>
          </cell>
          <cell r="T555">
            <v>2</v>
          </cell>
          <cell r="U555">
            <v>624.09</v>
          </cell>
          <cell r="X555">
            <v>87</v>
          </cell>
          <cell r="Y555">
            <v>641.62800000000004</v>
          </cell>
          <cell r="AB555">
            <v>93</v>
          </cell>
          <cell r="AC555">
            <v>7.8000000000000007</v>
          </cell>
          <cell r="AH555">
            <v>576.16499999999996</v>
          </cell>
          <cell r="AM555">
            <v>530.15807768189984</v>
          </cell>
          <cell r="AN555">
            <v>1.9</v>
          </cell>
          <cell r="AO555">
            <v>521.05137320004326</v>
          </cell>
          <cell r="AQ555">
            <v>390.89590909090907</v>
          </cell>
          <cell r="AR555">
            <v>446.05077950067175</v>
          </cell>
          <cell r="AU555">
            <v>457.11038091477269</v>
          </cell>
          <cell r="AY555">
            <v>11.030910319575906</v>
          </cell>
          <cell r="AZ555">
            <v>1.7297778764694051E-2</v>
          </cell>
          <cell r="BA555">
            <v>2.4708258764694051E-2</v>
          </cell>
          <cell r="BB555">
            <v>3.9594031833034678E-2</v>
          </cell>
          <cell r="BD555">
            <v>616.90789655172421</v>
          </cell>
          <cell r="BE555">
            <v>584.32733039149923</v>
          </cell>
          <cell r="BF555">
            <v>632.52955999999995</v>
          </cell>
          <cell r="BI555">
            <v>0</v>
          </cell>
          <cell r="BJ555">
            <v>951.41483999999991</v>
          </cell>
          <cell r="BK555">
            <v>573.13570322604755</v>
          </cell>
          <cell r="BM555">
            <v>667.38074999999992</v>
          </cell>
          <cell r="BO555">
            <v>624.36327141324489</v>
          </cell>
          <cell r="BQ555">
            <v>687.71800000000007</v>
          </cell>
          <cell r="BR555">
            <v>740.84878000000015</v>
          </cell>
          <cell r="BS555">
            <v>630.87368100905519</v>
          </cell>
          <cell r="BT555">
            <v>1036.162</v>
          </cell>
          <cell r="BX555">
            <v>668.69321044767207</v>
          </cell>
          <cell r="BY555">
            <v>617.93359358376676</v>
          </cell>
          <cell r="BZ555">
            <v>601.24167499999999</v>
          </cell>
          <cell r="CC555">
            <v>642.98211688482456</v>
          </cell>
          <cell r="CO555">
            <v>632.65269675340687</v>
          </cell>
          <cell r="CP555">
            <v>818.16066088270213</v>
          </cell>
          <cell r="CQ555">
            <v>688.6948110827019</v>
          </cell>
          <cell r="CR555">
            <v>913.25897710691822</v>
          </cell>
          <cell r="CS555">
            <v>959.4912955520681</v>
          </cell>
          <cell r="CT555">
            <v>1.8</v>
          </cell>
        </row>
        <row r="556">
          <cell r="C556">
            <v>0</v>
          </cell>
          <cell r="J556">
            <v>1.3275921167517759</v>
          </cell>
          <cell r="T556">
            <v>2</v>
          </cell>
          <cell r="U556">
            <v>686.56999999999994</v>
          </cell>
          <cell r="X556">
            <v>87</v>
          </cell>
          <cell r="Y556">
            <v>697.0859999999999</v>
          </cell>
          <cell r="AB556">
            <v>93</v>
          </cell>
          <cell r="AC556">
            <v>7.8000000000000007</v>
          </cell>
          <cell r="AH556">
            <v>620.89499999999998</v>
          </cell>
          <cell r="AM556">
            <v>467.66796206159989</v>
          </cell>
          <cell r="AN556">
            <v>1.9</v>
          </cell>
          <cell r="AO556">
            <v>593.66670447456465</v>
          </cell>
          <cell r="AQ556">
            <v>469.72749999999991</v>
          </cell>
          <cell r="AR556">
            <v>530.45332414575023</v>
          </cell>
          <cell r="AU556">
            <v>525.00822715178583</v>
          </cell>
          <cell r="AY556">
            <v>9.9185926377556033</v>
          </cell>
          <cell r="AZ556">
            <v>1.6630835564694052E-2</v>
          </cell>
          <cell r="BA556">
            <v>2.4041315564694053E-2</v>
          </cell>
          <cell r="BB556">
            <v>3.5594031833034681E-2</v>
          </cell>
          <cell r="BD556">
            <v>664.8009310344828</v>
          </cell>
          <cell r="BE556">
            <v>673.78534202770425</v>
          </cell>
          <cell r="BF556">
            <v>750.60507999999982</v>
          </cell>
          <cell r="BI556">
            <v>0</v>
          </cell>
          <cell r="BJ556">
            <v>1030.31032</v>
          </cell>
          <cell r="BK556">
            <v>618.84225467643466</v>
          </cell>
          <cell r="BM556">
            <v>757.39742999999987</v>
          </cell>
          <cell r="BO556">
            <v>661.8082962735042</v>
          </cell>
          <cell r="BQ556">
            <v>757.70699999999999</v>
          </cell>
          <cell r="BR556">
            <v>782.55309499999987</v>
          </cell>
          <cell r="BS556">
            <v>668.23221080586086</v>
          </cell>
          <cell r="BT556">
            <v>1129.8575000000001</v>
          </cell>
          <cell r="BX556">
            <v>745.42534017094022</v>
          </cell>
          <cell r="BY556">
            <v>666.85469050061045</v>
          </cell>
          <cell r="BZ556">
            <v>638.55765999999994</v>
          </cell>
          <cell r="CC556">
            <v>678.19304244200237</v>
          </cell>
          <cell r="CO556">
            <v>668.79950749084242</v>
          </cell>
          <cell r="CP556">
            <v>1034.8594283414391</v>
          </cell>
          <cell r="CQ556">
            <v>732.33186524143889</v>
          </cell>
          <cell r="CR556">
            <v>1000.4651264150945</v>
          </cell>
          <cell r="CS556">
            <v>1039.1205731600005</v>
          </cell>
          <cell r="CT556">
            <v>1.8</v>
          </cell>
        </row>
        <row r="557">
          <cell r="C557">
            <v>0</v>
          </cell>
          <cell r="J557">
            <v>1.3275921167517759</v>
          </cell>
          <cell r="T557">
            <v>2</v>
          </cell>
          <cell r="U557">
            <v>617.34500000000003</v>
          </cell>
          <cell r="X557">
            <v>87</v>
          </cell>
          <cell r="Y557">
            <v>648.99900000000002</v>
          </cell>
          <cell r="AB557">
            <v>93</v>
          </cell>
          <cell r="AC557">
            <v>11.323809523809524</v>
          </cell>
          <cell r="AH557">
            <v>589.29999999999995</v>
          </cell>
          <cell r="AM557">
            <v>388.37942826379992</v>
          </cell>
          <cell r="AN557">
            <v>1.9</v>
          </cell>
          <cell r="AO557">
            <v>573.04958505831871</v>
          </cell>
          <cell r="AQ557">
            <v>495.30249999999995</v>
          </cell>
          <cell r="AR557">
            <v>537.59103770818672</v>
          </cell>
          <cell r="AU557">
            <v>535.12044112499996</v>
          </cell>
          <cell r="AY557">
            <v>8.5072648264137136</v>
          </cell>
          <cell r="AZ557">
            <v>1.5823834292694051E-2</v>
          </cell>
          <cell r="BA557">
            <v>2.3234314292694052E-2</v>
          </cell>
          <cell r="BB557">
            <v>3.0754031833034677E-2</v>
          </cell>
          <cell r="BD557">
            <v>630.97172413793112</v>
          </cell>
          <cell r="BE557">
            <v>544.13290186820359</v>
          </cell>
          <cell r="BF557">
            <v>606.45038</v>
          </cell>
          <cell r="BI557">
            <v>0</v>
          </cell>
          <cell r="BJ557">
            <v>836.42377999999997</v>
          </cell>
          <cell r="BK557">
            <v>591.91951256470907</v>
          </cell>
          <cell r="BM557">
            <v>727.17927999999995</v>
          </cell>
          <cell r="BO557">
            <v>661.10604921262984</v>
          </cell>
          <cell r="BQ557">
            <v>705.97600000000011</v>
          </cell>
          <cell r="BR557">
            <v>720.61283000000014</v>
          </cell>
          <cell r="BS557">
            <v>666.79348142499066</v>
          </cell>
          <cell r="BT557">
            <v>1140.8805</v>
          </cell>
          <cell r="BX557">
            <v>694.68177567568875</v>
          </cell>
          <cell r="BY557">
            <v>637.9617054800118</v>
          </cell>
          <cell r="BZ557">
            <v>636.98075183996878</v>
          </cell>
          <cell r="CC557">
            <v>684.06385515580621</v>
          </cell>
          <cell r="CO557">
            <v>670.81571697278741</v>
          </cell>
          <cell r="CP557">
            <v>785.87673190130056</v>
          </cell>
          <cell r="CQ557">
            <v>705.88125270130058</v>
          </cell>
          <cell r="CR557">
            <v>1011.8238964779874</v>
          </cell>
          <cell r="CS557">
            <v>893.49189429470846</v>
          </cell>
          <cell r="CT557">
            <v>1.8</v>
          </cell>
        </row>
        <row r="558">
          <cell r="C558">
            <v>0</v>
          </cell>
          <cell r="J558">
            <v>1.3275921167517759</v>
          </cell>
          <cell r="T558">
            <v>2</v>
          </cell>
          <cell r="U558">
            <v>670.59500000000003</v>
          </cell>
          <cell r="X558">
            <v>87</v>
          </cell>
          <cell r="Y558">
            <v>696.73500000000001</v>
          </cell>
          <cell r="AB558">
            <v>93</v>
          </cell>
          <cell r="AC558">
            <v>12.261904761904763</v>
          </cell>
          <cell r="AH558">
            <v>643.61500000000001</v>
          </cell>
          <cell r="AM558">
            <v>509.99997586889987</v>
          </cell>
          <cell r="AN558">
            <v>1.9</v>
          </cell>
          <cell r="AO558">
            <v>619.67681980583916</v>
          </cell>
          <cell r="AQ558">
            <v>523.09329545454534</v>
          </cell>
          <cell r="AR558">
            <v>576.60849800343328</v>
          </cell>
          <cell r="AU558">
            <v>580.41294829261358</v>
          </cell>
          <cell r="AY558">
            <v>10.67209816415</v>
          </cell>
          <cell r="AZ558">
            <v>1.7064348644694052E-2</v>
          </cell>
          <cell r="BA558">
            <v>2.4474828644694052E-2</v>
          </cell>
          <cell r="BB558">
            <v>3.8194031833034672E-2</v>
          </cell>
          <cell r="BD558">
            <v>689.12755172413802</v>
          </cell>
          <cell r="BE558">
            <v>626.40297784183304</v>
          </cell>
          <cell r="BF558">
            <v>617.08217999999999</v>
          </cell>
          <cell r="BI558">
            <v>0</v>
          </cell>
          <cell r="BJ558">
            <v>819.60311999999988</v>
          </cell>
          <cell r="BK558">
            <v>639.55733476029889</v>
          </cell>
          <cell r="BM558">
            <v>703.18697999999995</v>
          </cell>
          <cell r="BO558">
            <v>703.49873677913615</v>
          </cell>
          <cell r="BQ558">
            <v>720.70411999999999</v>
          </cell>
          <cell r="BR558">
            <v>720.70411999999999</v>
          </cell>
          <cell r="BS558">
            <v>709.72394352813433</v>
          </cell>
          <cell r="BT558">
            <v>920.42050000000017</v>
          </cell>
          <cell r="BX558">
            <v>759.46525558468318</v>
          </cell>
          <cell r="BY558">
            <v>689.22301833203835</v>
          </cell>
          <cell r="BZ558">
            <v>679.98274240024364</v>
          </cell>
          <cell r="CC558">
            <v>725.43806907330804</v>
          </cell>
          <cell r="CO558">
            <v>712.75129943001616</v>
          </cell>
          <cell r="CP558">
            <v>725.134917850899</v>
          </cell>
          <cell r="CQ558">
            <v>697.11901105089908</v>
          </cell>
          <cell r="CR558">
            <v>807.12899836477993</v>
          </cell>
          <cell r="CS558">
            <v>837.7923995972094</v>
          </cell>
          <cell r="CT558">
            <v>1.8</v>
          </cell>
        </row>
        <row r="559">
          <cell r="C559">
            <v>0</v>
          </cell>
          <cell r="J559">
            <v>1.3275921167517759</v>
          </cell>
          <cell r="T559">
            <v>2</v>
          </cell>
          <cell r="U559">
            <v>685.505</v>
          </cell>
          <cell r="X559">
            <v>87</v>
          </cell>
          <cell r="Y559">
            <v>703.404</v>
          </cell>
          <cell r="AB559">
            <v>93</v>
          </cell>
          <cell r="AC559">
            <v>13.5</v>
          </cell>
          <cell r="AH559">
            <v>672.37</v>
          </cell>
          <cell r="AM559">
            <v>588.61657293960002</v>
          </cell>
          <cell r="AN559">
            <v>1.9</v>
          </cell>
          <cell r="AO559">
            <v>656.41910950460704</v>
          </cell>
          <cell r="AQ559">
            <v>558.31815789473683</v>
          </cell>
          <cell r="AR559">
            <v>632.10655680148648</v>
          </cell>
          <cell r="AU559">
            <v>628.16206659868431</v>
          </cell>
          <cell r="AY559">
            <v>12.07146557031103</v>
          </cell>
          <cell r="AZ559">
            <v>1.7871349916694052E-2</v>
          </cell>
          <cell r="BA559">
            <v>2.5281829916694053E-2</v>
          </cell>
          <cell r="BB559">
            <v>4.3034031833034676E-2</v>
          </cell>
          <cell r="BD559">
            <v>719.91593103448281</v>
          </cell>
          <cell r="BE559">
            <v>674.04577450198292</v>
          </cell>
          <cell r="BF559">
            <v>659.35921999999994</v>
          </cell>
          <cell r="BI559">
            <v>0</v>
          </cell>
          <cell r="BJ559">
            <v>858.34750500000007</v>
          </cell>
          <cell r="BK559">
            <v>644.11156033372333</v>
          </cell>
          <cell r="BM559">
            <v>745.24942999999996</v>
          </cell>
          <cell r="BO559">
            <v>696.0559318441326</v>
          </cell>
          <cell r="BQ559">
            <v>745.53499999999997</v>
          </cell>
          <cell r="BR559">
            <v>781.65540999999985</v>
          </cell>
          <cell r="BS559">
            <v>701.68676159415213</v>
          </cell>
          <cell r="BT559">
            <v>1041.6734999999999</v>
          </cell>
          <cell r="BX559">
            <v>789.00842541910333</v>
          </cell>
          <cell r="BY559">
            <v>693.75928316647173</v>
          </cell>
          <cell r="BZ559">
            <v>671.83886539649131</v>
          </cell>
          <cell r="CC559">
            <v>714.3829650962964</v>
          </cell>
          <cell r="CO559">
            <v>703.37658550175445</v>
          </cell>
          <cell r="CP559">
            <v>795.22278199392406</v>
          </cell>
          <cell r="CQ559">
            <v>717.18249099392426</v>
          </cell>
          <cell r="CR559">
            <v>917.46414830188667</v>
          </cell>
          <cell r="CS559">
            <v>941.87145539820926</v>
          </cell>
          <cell r="CT559">
            <v>1.8</v>
          </cell>
        </row>
        <row r="560">
          <cell r="C560">
            <v>0</v>
          </cell>
          <cell r="J560">
            <v>1.3275921167517759</v>
          </cell>
          <cell r="T560">
            <v>2</v>
          </cell>
          <cell r="U560">
            <v>671.66</v>
          </cell>
          <cell r="X560">
            <v>87</v>
          </cell>
          <cell r="Y560">
            <v>686.20499999999993</v>
          </cell>
          <cell r="AB560">
            <v>93</v>
          </cell>
          <cell r="AC560">
            <v>13.5</v>
          </cell>
          <cell r="AH560">
            <v>673.43499999999995</v>
          </cell>
          <cell r="AM560">
            <v>617.50985220489997</v>
          </cell>
          <cell r="AN560">
            <v>1.9</v>
          </cell>
          <cell r="AO560">
            <v>672.48006063012019</v>
          </cell>
          <cell r="AQ560">
            <v>620.65452272727259</v>
          </cell>
          <cell r="AR560">
            <v>679.24465638528136</v>
          </cell>
          <cell r="AU560">
            <v>686.15705382954548</v>
          </cell>
          <cell r="AY560">
            <v>12.585762993088158</v>
          </cell>
          <cell r="AZ560">
            <v>1.8144796628694053E-2</v>
          </cell>
          <cell r="BA560">
            <v>2.5555276628694053E-2</v>
          </cell>
          <cell r="BB560">
            <v>4.4674031833034679E-2</v>
          </cell>
          <cell r="BD560">
            <v>721.05624137931034</v>
          </cell>
          <cell r="BE560">
            <v>663.64728251410645</v>
          </cell>
          <cell r="BF560">
            <v>668.30243999999993</v>
          </cell>
          <cell r="BI560">
            <v>0</v>
          </cell>
          <cell r="BJ560">
            <v>965.24249999999995</v>
          </cell>
          <cell r="BK560">
            <v>618.57937696818192</v>
          </cell>
          <cell r="BM560">
            <v>766.59953999999993</v>
          </cell>
          <cell r="BO560">
            <v>663.46050481181828</v>
          </cell>
          <cell r="BQ560">
            <v>836.82500000000005</v>
          </cell>
          <cell r="BR560">
            <v>861.10814000000005</v>
          </cell>
          <cell r="BS560">
            <v>667.9421516000001</v>
          </cell>
          <cell r="BT560">
            <v>1151.9034999999999</v>
          </cell>
          <cell r="BX560">
            <v>780.17377999999997</v>
          </cell>
          <cell r="BY560">
            <v>665.85590657272724</v>
          </cell>
          <cell r="BZ560">
            <v>637.90073525454545</v>
          </cell>
          <cell r="CC560">
            <v>679.11808589090924</v>
          </cell>
          <cell r="CO560">
            <v>669.16476030000013</v>
          </cell>
          <cell r="CP560">
            <v>832.16592102278435</v>
          </cell>
          <cell r="CQ560">
            <v>769.01688192278425</v>
          </cell>
          <cell r="CR560">
            <v>1018.5241034739142</v>
          </cell>
          <cell r="CS560">
            <v>1074.0811199999998</v>
          </cell>
          <cell r="CT560">
            <v>1.8</v>
          </cell>
        </row>
        <row r="561">
          <cell r="C561">
            <v>0</v>
          </cell>
          <cell r="J561">
            <v>1.3438124051521743</v>
          </cell>
          <cell r="T561">
            <v>2</v>
          </cell>
          <cell r="U561">
            <v>715.32499999999993</v>
          </cell>
          <cell r="X561">
            <v>87</v>
          </cell>
          <cell r="Y561">
            <v>728.32499999999993</v>
          </cell>
          <cell r="AB561">
            <v>93</v>
          </cell>
          <cell r="AC561">
            <v>13.5</v>
          </cell>
          <cell r="AH561">
            <v>706.80499999999995</v>
          </cell>
          <cell r="AM561">
            <v>798.9327685218999</v>
          </cell>
          <cell r="AN561">
            <v>1.9</v>
          </cell>
          <cell r="AO561">
            <v>732.35515346524301</v>
          </cell>
          <cell r="AQ561">
            <v>681.34002631578937</v>
          </cell>
          <cell r="AR561">
            <v>722.05663269164279</v>
          </cell>
          <cell r="AU561">
            <v>741.34309902631571</v>
          </cell>
          <cell r="AY561">
            <v>15.83606725364845</v>
          </cell>
          <cell r="AZ561">
            <v>1.9063085236221328E-2</v>
          </cell>
          <cell r="BA561">
            <v>2.6473565236221328E-2</v>
          </cell>
          <cell r="BB561">
            <v>4.916816197629794E-2</v>
          </cell>
          <cell r="BD561">
            <v>756.78596551724138</v>
          </cell>
          <cell r="BE561">
            <v>715.58426324662241</v>
          </cell>
          <cell r="BF561">
            <v>759.54829999999993</v>
          </cell>
          <cell r="BI561">
            <v>0</v>
          </cell>
          <cell r="BJ561">
            <v>1117.8406050000001</v>
          </cell>
          <cell r="BK561">
            <v>656.12269891374274</v>
          </cell>
          <cell r="BM561">
            <v>805.15425499999992</v>
          </cell>
          <cell r="BO561">
            <v>700.43528128567243</v>
          </cell>
          <cell r="BQ561">
            <v>882.47</v>
          </cell>
          <cell r="BR561">
            <v>924.56990499999995</v>
          </cell>
          <cell r="BS561">
            <v>705.1759045438597</v>
          </cell>
          <cell r="BT561">
            <v>1195.9955</v>
          </cell>
          <cell r="BX561">
            <v>830.93917602339195</v>
          </cell>
          <cell r="BY561">
            <v>706.22942241812859</v>
          </cell>
          <cell r="BZ561">
            <v>675.15732152631574</v>
          </cell>
          <cell r="CC561">
            <v>716.14652044444449</v>
          </cell>
          <cell r="CO561">
            <v>706.0793782368421</v>
          </cell>
          <cell r="CP561">
            <v>991.87461478353896</v>
          </cell>
          <cell r="CQ561">
            <v>814.40985458353884</v>
          </cell>
          <cell r="CR561">
            <v>1055.9895619681349</v>
          </cell>
          <cell r="CS561">
            <v>1029.1072799999999</v>
          </cell>
          <cell r="CT561">
            <v>1.8</v>
          </cell>
        </row>
        <row r="562">
          <cell r="C562">
            <v>0</v>
          </cell>
          <cell r="J562">
            <v>1.3438124051521743</v>
          </cell>
          <cell r="T562">
            <v>2</v>
          </cell>
          <cell r="U562">
            <v>698.28499999999997</v>
          </cell>
          <cell r="X562">
            <v>87</v>
          </cell>
          <cell r="Y562">
            <v>710.77499999999998</v>
          </cell>
          <cell r="AB562">
            <v>93</v>
          </cell>
          <cell r="AC562">
            <v>12.973684210526315</v>
          </cell>
          <cell r="AH562">
            <v>689.05499999999995</v>
          </cell>
          <cell r="AM562">
            <v>729.72328563059989</v>
          </cell>
          <cell r="AN562">
            <v>1.9</v>
          </cell>
          <cell r="AO562">
            <v>708.26194605210924</v>
          </cell>
          <cell r="AQ562">
            <v>668.73118421052618</v>
          </cell>
          <cell r="AR562">
            <v>676.00243199593808</v>
          </cell>
          <cell r="AU562">
            <v>706.97614840460517</v>
          </cell>
          <cell r="AY562">
            <v>14.604145520019511</v>
          </cell>
          <cell r="AZ562">
            <v>1.8462002677221329E-2</v>
          </cell>
          <cell r="BA562">
            <v>2.587248267722133E-2</v>
          </cell>
          <cell r="BB562">
            <v>4.556316197629795E-2</v>
          </cell>
          <cell r="BD562">
            <v>737.78079310344822</v>
          </cell>
          <cell r="BE562">
            <v>700.0671917730732</v>
          </cell>
          <cell r="BF562">
            <v>755.54573999999991</v>
          </cell>
          <cell r="BI562">
            <v>0</v>
          </cell>
          <cell r="BJ562">
            <v>1054.5087249999999</v>
          </cell>
          <cell r="BK562">
            <v>642.41704904487892</v>
          </cell>
          <cell r="BM562">
            <v>773.70611999999994</v>
          </cell>
          <cell r="BO562">
            <v>686.13922144554408</v>
          </cell>
          <cell r="BQ562">
            <v>836.82500000000005</v>
          </cell>
          <cell r="BR562">
            <v>843.24573000000009</v>
          </cell>
          <cell r="BS562">
            <v>691.18223143324212</v>
          </cell>
          <cell r="BT562">
            <v>1146.3920000000001</v>
          </cell>
          <cell r="BX562">
            <v>805.61742921204745</v>
          </cell>
          <cell r="BY562">
            <v>691.63282572823243</v>
          </cell>
          <cell r="BZ562">
            <v>661.23060967392769</v>
          </cell>
          <cell r="CC562">
            <v>701.86972310856925</v>
          </cell>
          <cell r="CO562">
            <v>692.01964119669412</v>
          </cell>
          <cell r="CP562">
            <v>1035.7757458259764</v>
          </cell>
          <cell r="CQ562">
            <v>766.68036822597639</v>
          </cell>
          <cell r="CR562">
            <v>1011.324038937832</v>
          </cell>
          <cell r="CS562">
            <v>994.27459999999996</v>
          </cell>
          <cell r="CT562">
            <v>1.8</v>
          </cell>
        </row>
        <row r="563">
          <cell r="C563">
            <v>0</v>
          </cell>
          <cell r="J563">
            <v>1.3438124051521743</v>
          </cell>
          <cell r="T563">
            <v>2</v>
          </cell>
          <cell r="U563">
            <v>762.54</v>
          </cell>
          <cell r="X563">
            <v>87</v>
          </cell>
          <cell r="Y563">
            <v>790.10099999999989</v>
          </cell>
          <cell r="AB563">
            <v>93</v>
          </cell>
          <cell r="AC563">
            <v>8.9043478260869602</v>
          </cell>
          <cell r="AH563">
            <v>722.42499999999995</v>
          </cell>
          <cell r="AM563">
            <v>658.49799255799996</v>
          </cell>
          <cell r="AN563">
            <v>1.9</v>
          </cell>
          <cell r="AO563">
            <v>730.82615599703126</v>
          </cell>
          <cell r="AQ563">
            <v>591.02308695652164</v>
          </cell>
          <cell r="AR563">
            <v>663.79155176875838</v>
          </cell>
          <cell r="AU563">
            <v>658.74593071467393</v>
          </cell>
          <cell r="AY563">
            <v>13.336342570847981</v>
          </cell>
          <cell r="AZ563">
            <v>1.7843412859221329E-2</v>
          </cell>
          <cell r="BA563">
            <v>2.525389285922133E-2</v>
          </cell>
          <cell r="BB563">
            <v>4.1853161976297938E-2</v>
          </cell>
          <cell r="BD563">
            <v>773.51051724137938</v>
          </cell>
          <cell r="BE563">
            <v>697.19400935858812</v>
          </cell>
          <cell r="BF563">
            <v>750.73016000000007</v>
          </cell>
          <cell r="BI563">
            <v>0</v>
          </cell>
          <cell r="BJ563">
            <v>1001.90675</v>
          </cell>
          <cell r="BK563">
            <v>705.20356330721165</v>
          </cell>
          <cell r="BM563">
            <v>790.83479999999997</v>
          </cell>
          <cell r="BO563">
            <v>773.7207255459424</v>
          </cell>
          <cell r="BQ563">
            <v>824.65300000000002</v>
          </cell>
          <cell r="BR563">
            <v>843.82389999999987</v>
          </cell>
          <cell r="BS563">
            <v>780.22590570244483</v>
          </cell>
          <cell r="BT563">
            <v>1113.3229999999999</v>
          </cell>
          <cell r="BX563">
            <v>846.16509805293731</v>
          </cell>
          <cell r="BY563">
            <v>759.81028599333229</v>
          </cell>
          <cell r="BZ563">
            <v>750.48817639102208</v>
          </cell>
          <cell r="CC563">
            <v>797.14593750310962</v>
          </cell>
          <cell r="CO563">
            <v>783.40314220214543</v>
          </cell>
          <cell r="CP563">
            <v>962.43391291819398</v>
          </cell>
          <cell r="CQ563">
            <v>772.57643531819383</v>
          </cell>
          <cell r="CR563">
            <v>982.03020592314886</v>
          </cell>
          <cell r="CS563">
            <v>985.45620000000008</v>
          </cell>
          <cell r="CT563">
            <v>1.8</v>
          </cell>
        </row>
        <row r="564">
          <cell r="C564">
            <v>0</v>
          </cell>
          <cell r="J564">
            <v>1.3438124051521743</v>
          </cell>
          <cell r="T564">
            <v>2</v>
          </cell>
          <cell r="U564">
            <v>794.84500000000003</v>
          </cell>
          <cell r="X564">
            <v>87</v>
          </cell>
          <cell r="Y564">
            <v>845.20799999999997</v>
          </cell>
          <cell r="AB564">
            <v>93</v>
          </cell>
          <cell r="AC564">
            <v>7.8000000000000007</v>
          </cell>
          <cell r="AH564">
            <v>738.04499999999996</v>
          </cell>
          <cell r="AM564">
            <v>532.17388786319998</v>
          </cell>
          <cell r="AN564">
            <v>1.9</v>
          </cell>
          <cell r="AO564">
            <v>773.43144482882474</v>
          </cell>
          <cell r="AQ564">
            <v>590.98399999999992</v>
          </cell>
          <cell r="AR564">
            <v>699.71140726405508</v>
          </cell>
          <cell r="AU564">
            <v>681.05776644642867</v>
          </cell>
          <cell r="AY564">
            <v>11.087786396845647</v>
          </cell>
          <cell r="AZ564">
            <v>1.674629129522133E-2</v>
          </cell>
          <cell r="BA564">
            <v>2.4156771295221331E-2</v>
          </cell>
          <cell r="BB564">
            <v>3.527316197629795E-2</v>
          </cell>
          <cell r="BD564">
            <v>790.23506896551726</v>
          </cell>
          <cell r="BE564">
            <v>642.35683452356659</v>
          </cell>
          <cell r="BF564">
            <v>767.80358000000012</v>
          </cell>
          <cell r="BI564">
            <v>0</v>
          </cell>
          <cell r="BJ564">
            <v>1047.6397899999999</v>
          </cell>
          <cell r="BK564">
            <v>751.70288806987901</v>
          </cell>
          <cell r="BM564">
            <v>831.72800499999994</v>
          </cell>
          <cell r="BO564">
            <v>855.24545320630216</v>
          </cell>
          <cell r="BQ564">
            <v>852.04000000000008</v>
          </cell>
          <cell r="BR564">
            <v>870.80009500000006</v>
          </cell>
          <cell r="BS564">
            <v>856.93510507302517</v>
          </cell>
          <cell r="BT564">
            <v>1124.346</v>
          </cell>
          <cell r="BX564">
            <v>873.91660276134132</v>
          </cell>
          <cell r="BY564">
            <v>810.21954665821352</v>
          </cell>
          <cell r="BZ564">
            <v>830.43942000000015</v>
          </cell>
          <cell r="CC564">
            <v>885.83991285432523</v>
          </cell>
          <cell r="CO564">
            <v>866.94573813961688</v>
          </cell>
          <cell r="CP564">
            <v>982.2781387043907</v>
          </cell>
          <cell r="CQ564">
            <v>804.31808160439061</v>
          </cell>
          <cell r="CR564">
            <v>994.01079110278044</v>
          </cell>
          <cell r="CS564">
            <v>1041.2325799999999</v>
          </cell>
          <cell r="CT564">
            <v>1.8</v>
          </cell>
        </row>
        <row r="565">
          <cell r="C565">
            <v>0</v>
          </cell>
          <cell r="J565">
            <v>1.3438124051521743</v>
          </cell>
          <cell r="T565">
            <v>2</v>
          </cell>
          <cell r="U565">
            <v>722.06999999999994</v>
          </cell>
          <cell r="X565">
            <v>87</v>
          </cell>
          <cell r="Y565">
            <v>764.12699999999995</v>
          </cell>
          <cell r="AB565">
            <v>93</v>
          </cell>
          <cell r="AC565">
            <v>7.8</v>
          </cell>
          <cell r="AH565">
            <v>678.40499999999997</v>
          </cell>
          <cell r="AM565">
            <v>581.8972056685999</v>
          </cell>
          <cell r="AN565">
            <v>1.9</v>
          </cell>
          <cell r="AO565">
            <v>711.87723302897973</v>
          </cell>
          <cell r="AQ565">
            <v>561.04807499999993</v>
          </cell>
          <cell r="AR565">
            <v>647.23641856527092</v>
          </cell>
          <cell r="AU565">
            <v>649.18959494062506</v>
          </cell>
          <cell r="AY565">
            <v>11.972856380229546</v>
          </cell>
          <cell r="AZ565">
            <v>1.7178137017221328E-2</v>
          </cell>
          <cell r="BA565">
            <v>2.4588617017221329E-2</v>
          </cell>
          <cell r="BB565">
            <v>3.7863161976297945E-2</v>
          </cell>
          <cell r="BD565">
            <v>726.37768965517239</v>
          </cell>
          <cell r="BE565">
            <v>596.63453341084039</v>
          </cell>
          <cell r="BF565">
            <v>734.34468000000004</v>
          </cell>
          <cell r="BI565">
            <v>0</v>
          </cell>
          <cell r="BJ565">
            <v>969.4626300000001</v>
          </cell>
          <cell r="BK565">
            <v>678.27325906393821</v>
          </cell>
          <cell r="BM565">
            <v>790.92591000000004</v>
          </cell>
          <cell r="BO565">
            <v>766.11199999999985</v>
          </cell>
          <cell r="BQ565">
            <v>852.04000000000008</v>
          </cell>
          <cell r="BR565">
            <v>832.26050000000009</v>
          </cell>
          <cell r="BS565">
            <v>772.39400000000001</v>
          </cell>
          <cell r="BT565">
            <v>1162.9265</v>
          </cell>
          <cell r="BX565">
            <v>796.95731334648269</v>
          </cell>
          <cell r="BY565">
            <v>730.94907158612739</v>
          </cell>
          <cell r="BZ565">
            <v>741.23375874999988</v>
          </cell>
          <cell r="CC565">
            <v>792.97950451019051</v>
          </cell>
          <cell r="CO565">
            <v>776.63352198533028</v>
          </cell>
          <cell r="CP565">
            <v>991.97234280982389</v>
          </cell>
          <cell r="CQ565">
            <v>758.96026140982383</v>
          </cell>
          <cell r="CR565">
            <v>1028.7350916526086</v>
          </cell>
          <cell r="CS565">
            <v>995.59735999999987</v>
          </cell>
          <cell r="CT565">
            <v>1.8</v>
          </cell>
        </row>
        <row r="566">
          <cell r="C566">
            <v>0</v>
          </cell>
          <cell r="J566">
            <v>1.3438124051521743</v>
          </cell>
          <cell r="T566">
            <v>2</v>
          </cell>
          <cell r="U566">
            <v>715.32499999999993</v>
          </cell>
          <cell r="X566">
            <v>87</v>
          </cell>
          <cell r="Y566">
            <v>742.36500000000001</v>
          </cell>
          <cell r="AB566">
            <v>93</v>
          </cell>
          <cell r="AC566">
            <v>7.8000000000000007</v>
          </cell>
          <cell r="AH566">
            <v>682.66499999999996</v>
          </cell>
          <cell r="AM566">
            <v>569.80234458079997</v>
          </cell>
          <cell r="AN566">
            <v>1.9</v>
          </cell>
          <cell r="AO566">
            <v>676.20177559637659</v>
          </cell>
          <cell r="AQ566">
            <v>540.68509090909083</v>
          </cell>
          <cell r="AR566">
            <v>645.53824264815637</v>
          </cell>
          <cell r="AU566">
            <v>639.04405868181811</v>
          </cell>
          <cell r="AY566">
            <v>11.757569086974001</v>
          </cell>
          <cell r="AZ566">
            <v>1.7073093463221327E-2</v>
          </cell>
          <cell r="BA566">
            <v>2.4483573463221327E-2</v>
          </cell>
          <cell r="BB566">
            <v>3.7233161976297939E-2</v>
          </cell>
          <cell r="BD566">
            <v>730.93893103448283</v>
          </cell>
          <cell r="BE566">
            <v>643.3573464959735</v>
          </cell>
          <cell r="BF566">
            <v>659.48429999999996</v>
          </cell>
          <cell r="BI566">
            <v>0</v>
          </cell>
          <cell r="BJ566">
            <v>860.00861999999995</v>
          </cell>
          <cell r="BK566">
            <v>656.20402468471718</v>
          </cell>
          <cell r="BM566">
            <v>736.45731499999999</v>
          </cell>
          <cell r="BO566">
            <v>713.12</v>
          </cell>
          <cell r="BQ566">
            <v>763.79300000000001</v>
          </cell>
          <cell r="BR566">
            <v>766.16654000000005</v>
          </cell>
          <cell r="BS566">
            <v>718.85</v>
          </cell>
          <cell r="BT566">
            <v>1030.6505</v>
          </cell>
          <cell r="BX566">
            <v>793.01089235550774</v>
          </cell>
          <cell r="BY566">
            <v>706.89222371645451</v>
          </cell>
          <cell r="BZ566">
            <v>697.15550000000019</v>
          </cell>
          <cell r="CC566">
            <v>743.25341127248851</v>
          </cell>
          <cell r="CO566">
            <v>730.21024594315963</v>
          </cell>
          <cell r="CP566">
            <v>825.27917910850203</v>
          </cell>
          <cell r="CQ566">
            <v>707.08878300850211</v>
          </cell>
          <cell r="CR566">
            <v>907.28109667603871</v>
          </cell>
          <cell r="CS566">
            <v>912.48393999999996</v>
          </cell>
          <cell r="CT566">
            <v>1.8</v>
          </cell>
        </row>
        <row r="567">
          <cell r="C567">
            <v>0</v>
          </cell>
          <cell r="J567">
            <v>1.3438124051521743</v>
          </cell>
          <cell r="T567">
            <v>2</v>
          </cell>
          <cell r="U567">
            <v>713.19499999999994</v>
          </cell>
          <cell r="X567">
            <v>87</v>
          </cell>
          <cell r="Y567">
            <v>737.80199999999991</v>
          </cell>
          <cell r="AB567">
            <v>93</v>
          </cell>
          <cell r="AC567">
            <v>7.8000000000000007</v>
          </cell>
          <cell r="AH567">
            <v>664.20499999999993</v>
          </cell>
          <cell r="AM567">
            <v>647.07506819729997</v>
          </cell>
          <cell r="AN567">
            <v>1.9</v>
          </cell>
          <cell r="AO567">
            <v>653.97030189606596</v>
          </cell>
          <cell r="AQ567">
            <v>524.81449999999995</v>
          </cell>
          <cell r="AR567">
            <v>610.42265081319886</v>
          </cell>
          <cell r="AU567">
            <v>604.03717564285716</v>
          </cell>
          <cell r="AY567">
            <v>13.133015682773301</v>
          </cell>
          <cell r="AZ567">
            <v>1.7744205058221326E-2</v>
          </cell>
          <cell r="BA567">
            <v>2.5154685058221327E-2</v>
          </cell>
          <cell r="BB567">
            <v>4.125816197629794E-2</v>
          </cell>
          <cell r="BD567">
            <v>711.17355172413795</v>
          </cell>
          <cell r="BE567">
            <v>650.24722982271226</v>
          </cell>
          <cell r="BF567">
            <v>642.09817999999996</v>
          </cell>
          <cell r="BI567">
            <v>0</v>
          </cell>
          <cell r="BJ567">
            <v>805.92511000000002</v>
          </cell>
          <cell r="BK567">
            <v>653.7531076181084</v>
          </cell>
          <cell r="BM567">
            <v>720.31566000000009</v>
          </cell>
          <cell r="BO567">
            <v>714.21</v>
          </cell>
          <cell r="BQ567">
            <v>712.06200000000001</v>
          </cell>
          <cell r="BR567">
            <v>732.90655000000004</v>
          </cell>
          <cell r="BS567">
            <v>720.47</v>
          </cell>
          <cell r="BT567">
            <v>992.06999999999994</v>
          </cell>
          <cell r="BX567">
            <v>784.19675318869179</v>
          </cell>
          <cell r="BY567">
            <v>704.38990433831111</v>
          </cell>
          <cell r="BZ567">
            <v>692.51838999999984</v>
          </cell>
          <cell r="CC567">
            <v>737.66391324504536</v>
          </cell>
          <cell r="CO567">
            <v>725.09403210481821</v>
          </cell>
          <cell r="CP567">
            <v>783.98064386694568</v>
          </cell>
          <cell r="CQ567">
            <v>669.05418186694567</v>
          </cell>
          <cell r="CR567">
            <v>870.59740843486418</v>
          </cell>
          <cell r="CS567">
            <v>892.42207999999971</v>
          </cell>
          <cell r="CT567">
            <v>1.8</v>
          </cell>
        </row>
        <row r="568">
          <cell r="C568">
            <v>0</v>
          </cell>
          <cell r="J568">
            <v>1.3438124051521743</v>
          </cell>
          <cell r="T568">
            <v>2</v>
          </cell>
          <cell r="U568">
            <v>697.57499999999993</v>
          </cell>
          <cell r="X568">
            <v>87</v>
          </cell>
          <cell r="Y568">
            <v>709.02</v>
          </cell>
          <cell r="AB568">
            <v>93</v>
          </cell>
          <cell r="AC568">
            <v>7.8000000000000007</v>
          </cell>
          <cell r="AH568">
            <v>640.06500000000005</v>
          </cell>
          <cell r="AM568">
            <v>648.41894165150006</v>
          </cell>
          <cell r="AN568">
            <v>1.9</v>
          </cell>
          <cell r="AO568">
            <v>679.67537623154931</v>
          </cell>
          <cell r="AQ568">
            <v>557.52527727272718</v>
          </cell>
          <cell r="AR568">
            <v>620.66337209844755</v>
          </cell>
          <cell r="AU568">
            <v>611.47662719318191</v>
          </cell>
          <cell r="AY568">
            <v>13.156936493135031</v>
          </cell>
          <cell r="AZ568">
            <v>1.775587656422133E-2</v>
          </cell>
          <cell r="BA568">
            <v>2.516635656422133E-2</v>
          </cell>
          <cell r="BB568">
            <v>4.1328161976297947E-2</v>
          </cell>
          <cell r="BD568">
            <v>685.32651724137929</v>
          </cell>
          <cell r="BE568">
            <v>680.91584138995029</v>
          </cell>
          <cell r="BF568">
            <v>633.21749999999997</v>
          </cell>
          <cell r="BI568">
            <v>0</v>
          </cell>
          <cell r="BJ568">
            <v>880.09165000000007</v>
          </cell>
          <cell r="BK568">
            <v>624.66281850980226</v>
          </cell>
          <cell r="BM568">
            <v>704.40178000000003</v>
          </cell>
          <cell r="BO568">
            <v>671.34</v>
          </cell>
          <cell r="BQ568">
            <v>760.75</v>
          </cell>
          <cell r="BR568">
            <v>758.10259000000008</v>
          </cell>
          <cell r="BS568">
            <v>675.54</v>
          </cell>
          <cell r="BT568">
            <v>1025.1389999999999</v>
          </cell>
          <cell r="BX568">
            <v>774.15140732771511</v>
          </cell>
          <cell r="BY568">
            <v>672.70041723895758</v>
          </cell>
          <cell r="BZ568">
            <v>642.83258750000005</v>
          </cell>
          <cell r="CC568">
            <v>682.96964673958519</v>
          </cell>
          <cell r="CO568">
            <v>673.43650352956342</v>
          </cell>
          <cell r="CP568">
            <v>775.12613316709258</v>
          </cell>
          <cell r="CQ568">
            <v>671.61819996709244</v>
          </cell>
          <cell r="CR568">
            <v>901.28487593876901</v>
          </cell>
          <cell r="CS568">
            <v>904.98829999999987</v>
          </cell>
          <cell r="CT568">
            <v>1.8</v>
          </cell>
        </row>
        <row r="569">
          <cell r="C569">
            <v>0</v>
          </cell>
          <cell r="J569">
            <v>1.3438124051521743</v>
          </cell>
          <cell r="T569">
            <v>2</v>
          </cell>
          <cell r="U569">
            <v>694.02499999999998</v>
          </cell>
          <cell r="X569">
            <v>87</v>
          </cell>
          <cell r="Y569">
            <v>709.37099999999998</v>
          </cell>
          <cell r="AB569">
            <v>93</v>
          </cell>
          <cell r="AC569">
            <v>11.147619047619047</v>
          </cell>
          <cell r="AH569">
            <v>685.15</v>
          </cell>
          <cell r="AM569">
            <v>505.29641877919994</v>
          </cell>
          <cell r="AN569">
            <v>1.9</v>
          </cell>
          <cell r="AO569">
            <v>697.81564868901103</v>
          </cell>
          <cell r="AQ569">
            <v>588.56599999999992</v>
          </cell>
          <cell r="AR569">
            <v>645.84187094377978</v>
          </cell>
          <cell r="AU569">
            <v>640.41202925892867</v>
          </cell>
          <cell r="AY569">
            <v>10.609370189611109</v>
          </cell>
          <cell r="AZ569">
            <v>1.6512861175221327E-2</v>
          </cell>
          <cell r="BA569">
            <v>2.3923341175221328E-2</v>
          </cell>
          <cell r="BB569">
            <v>3.3873161976297944E-2</v>
          </cell>
          <cell r="BD569">
            <v>733.5996551724138</v>
          </cell>
          <cell r="BE569">
            <v>678.7954494078499</v>
          </cell>
          <cell r="BF569">
            <v>661.98590000000002</v>
          </cell>
          <cell r="BI569">
            <v>0</v>
          </cell>
          <cell r="BJ569">
            <v>898.91762000000006</v>
          </cell>
          <cell r="BK569">
            <v>637.39588906868948</v>
          </cell>
          <cell r="BM569">
            <v>733.73919999999998</v>
          </cell>
          <cell r="BO569">
            <v>672.41</v>
          </cell>
          <cell r="BQ569">
            <v>782.05100000000004</v>
          </cell>
          <cell r="BR569">
            <v>820.45366000000001</v>
          </cell>
          <cell r="BS569">
            <v>676.27</v>
          </cell>
          <cell r="BT569">
            <v>1052.6965</v>
          </cell>
          <cell r="BX569">
            <v>788.9570440792246</v>
          </cell>
          <cell r="BY569">
            <v>686.39320344711325</v>
          </cell>
          <cell r="BZ569">
            <v>660.78322718078368</v>
          </cell>
          <cell r="CC569">
            <v>702.41293296249466</v>
          </cell>
          <cell r="CO569">
            <v>691.9979826675094</v>
          </cell>
          <cell r="CP569">
            <v>845.52237270145383</v>
          </cell>
          <cell r="CQ569">
            <v>743.11189250145378</v>
          </cell>
          <cell r="CR569">
            <v>928.92706053733207</v>
          </cell>
          <cell r="CS569">
            <v>957.99130915985518</v>
          </cell>
          <cell r="CT569">
            <v>1.8</v>
          </cell>
        </row>
        <row r="570">
          <cell r="C570">
            <v>0</v>
          </cell>
          <cell r="J570">
            <v>1.3438124051521743</v>
          </cell>
          <cell r="T570">
            <v>2</v>
          </cell>
          <cell r="U570">
            <v>735.56</v>
          </cell>
          <cell r="X570">
            <v>87</v>
          </cell>
          <cell r="Y570">
            <v>776.76300000000003</v>
          </cell>
          <cell r="AB570">
            <v>93</v>
          </cell>
          <cell r="AC570">
            <v>12.261904761904763</v>
          </cell>
          <cell r="AH570">
            <v>732.72</v>
          </cell>
          <cell r="AM570">
            <v>526.1264573192999</v>
          </cell>
          <cell r="AN570">
            <v>1.9</v>
          </cell>
          <cell r="AO570">
            <v>761.36836235089504</v>
          </cell>
          <cell r="AQ570">
            <v>641.42099999999994</v>
          </cell>
          <cell r="AR570">
            <v>700.37130908397842</v>
          </cell>
          <cell r="AU570">
            <v>698.40156897321435</v>
          </cell>
          <cell r="AY570">
            <v>10.980142750217874</v>
          </cell>
          <cell r="AZ570">
            <v>1.6693769518221324E-2</v>
          </cell>
          <cell r="BA570">
            <v>2.4104249518221325E-2</v>
          </cell>
          <cell r="BB570">
            <v>3.495816197629794E-2</v>
          </cell>
          <cell r="BD570">
            <v>784.5335172413794</v>
          </cell>
          <cell r="BE570">
            <v>636.95037725954126</v>
          </cell>
          <cell r="BF570">
            <v>698.32163999999989</v>
          </cell>
          <cell r="BI570">
            <v>0</v>
          </cell>
          <cell r="BJ570">
            <v>999.60214000000008</v>
          </cell>
          <cell r="BK570">
            <v>706.88924345052976</v>
          </cell>
          <cell r="BM570">
            <v>794.66142000000002</v>
          </cell>
          <cell r="BO570">
            <v>758.48</v>
          </cell>
          <cell r="BQ570">
            <v>865.73350000000005</v>
          </cell>
          <cell r="BR570">
            <v>938.73507000000029</v>
          </cell>
          <cell r="BS570">
            <v>762.68</v>
          </cell>
          <cell r="BT570">
            <v>1162.9265</v>
          </cell>
          <cell r="BX570">
            <v>841.01475361188761</v>
          </cell>
          <cell r="BY570">
            <v>761.61823088149185</v>
          </cell>
          <cell r="BZ570">
            <v>768.99487092967502</v>
          </cell>
          <cell r="CC570">
            <v>820.62538148065346</v>
          </cell>
          <cell r="CO570">
            <v>804.20301293276464</v>
          </cell>
          <cell r="CP570">
            <v>863.73387685372973</v>
          </cell>
          <cell r="CQ570">
            <v>792.64606845372987</v>
          </cell>
          <cell r="CR570">
            <v>1029.7988292346142</v>
          </cell>
          <cell r="CS570">
            <v>1136.8896862044253</v>
          </cell>
          <cell r="CT570">
            <v>1.8</v>
          </cell>
        </row>
        <row r="571">
          <cell r="C571">
            <v>0</v>
          </cell>
          <cell r="J571">
            <v>1.3438124051521743</v>
          </cell>
          <cell r="T571">
            <v>2</v>
          </cell>
          <cell r="U571">
            <v>747.9849999999999</v>
          </cell>
          <cell r="X571">
            <v>87</v>
          </cell>
          <cell r="Y571">
            <v>781.67699999999991</v>
          </cell>
          <cell r="AB571">
            <v>93</v>
          </cell>
          <cell r="AC571">
            <v>13.5</v>
          </cell>
          <cell r="AH571">
            <v>763.25</v>
          </cell>
          <cell r="AM571">
            <v>456.2450377008999</v>
          </cell>
          <cell r="AN571">
            <v>1.9</v>
          </cell>
          <cell r="AO571">
            <v>784.21496625645091</v>
          </cell>
          <cell r="AQ571">
            <v>652.15226999999993</v>
          </cell>
          <cell r="AR571">
            <v>731.85468621715927</v>
          </cell>
          <cell r="AU571">
            <v>722.08137082500002</v>
          </cell>
          <cell r="AY571">
            <v>9.7362606114080741</v>
          </cell>
          <cell r="AZ571">
            <v>1.6086851206221327E-2</v>
          </cell>
          <cell r="BA571">
            <v>2.3497331206221328E-2</v>
          </cell>
          <cell r="BB571">
            <v>3.1318161976297942E-2</v>
          </cell>
          <cell r="BD571">
            <v>817.22241379310344</v>
          </cell>
          <cell r="BE571">
            <v>681.36499463601535</v>
          </cell>
          <cell r="BF571">
            <v>748.04094000000009</v>
          </cell>
          <cell r="BI571">
            <v>0</v>
          </cell>
          <cell r="BJ571">
            <v>995.05277999999987</v>
          </cell>
          <cell r="BK571">
            <v>712.78534024305554</v>
          </cell>
          <cell r="BM571">
            <v>815.85967999999991</v>
          </cell>
          <cell r="BO571">
            <v>785.05</v>
          </cell>
          <cell r="BQ571">
            <v>952.45900000000006</v>
          </cell>
          <cell r="BR571">
            <v>965.23960000000022</v>
          </cell>
          <cell r="BS571">
            <v>789.37</v>
          </cell>
          <cell r="BT571">
            <v>1333.7829999999999</v>
          </cell>
          <cell r="BX571">
            <v>864.61034722222234</v>
          </cell>
          <cell r="BY571">
            <v>767.73833534722212</v>
          </cell>
          <cell r="BZ571">
            <v>764.14765375000002</v>
          </cell>
          <cell r="CC571">
            <v>813.10535722222221</v>
          </cell>
          <cell r="CO571">
            <v>798.17019437499994</v>
          </cell>
          <cell r="CP571">
            <v>967.79192324609403</v>
          </cell>
          <cell r="CQ571">
            <v>813.75525864609392</v>
          </cell>
          <cell r="CR571">
            <v>1188.3763749953139</v>
          </cell>
          <cell r="CS571">
            <v>1249.9886601772641</v>
          </cell>
          <cell r="CT571">
            <v>1.8</v>
          </cell>
        </row>
        <row r="572">
          <cell r="C572">
            <v>0</v>
          </cell>
          <cell r="J572">
            <v>1.3438124051521743</v>
          </cell>
          <cell r="T572">
            <v>2</v>
          </cell>
          <cell r="U572">
            <v>820.05</v>
          </cell>
          <cell r="X572">
            <v>87</v>
          </cell>
          <cell r="Y572">
            <v>849.06899999999996</v>
          </cell>
          <cell r="AB572">
            <v>93</v>
          </cell>
          <cell r="AC572">
            <v>13.5</v>
          </cell>
          <cell r="AH572">
            <v>817.56500000000005</v>
          </cell>
          <cell r="AM572">
            <v>586.60076275829988</v>
          </cell>
          <cell r="AN572">
            <v>1.9</v>
          </cell>
          <cell r="AO572">
            <v>833.1002562344363</v>
          </cell>
          <cell r="AQ572">
            <v>674.02172727272716</v>
          </cell>
          <cell r="AR572">
            <v>769.45001279108828</v>
          </cell>
          <cell r="AU572">
            <v>758.84494990765904</v>
          </cell>
          <cell r="AY572">
            <v>12.056579216495589</v>
          </cell>
          <cell r="AZ572">
            <v>1.7218987288221327E-2</v>
          </cell>
          <cell r="BA572">
            <v>2.4629467288221327E-2</v>
          </cell>
          <cell r="BB572">
            <v>3.810816197629794E-2</v>
          </cell>
          <cell r="BD572">
            <v>875.37824137931045</v>
          </cell>
          <cell r="BE572">
            <v>778.39042455362824</v>
          </cell>
          <cell r="BF572">
            <v>768.61660000000006</v>
          </cell>
          <cell r="BI572">
            <v>0</v>
          </cell>
          <cell r="BJ572">
            <v>1080.71244</v>
          </cell>
          <cell r="BK572">
            <v>777.30190554766011</v>
          </cell>
          <cell r="BM572">
            <v>868.09607999999992</v>
          </cell>
          <cell r="BO572">
            <v>844.73</v>
          </cell>
          <cell r="BQ572">
            <v>937.24400000000026</v>
          </cell>
          <cell r="BR572">
            <v>948.62482000000011</v>
          </cell>
          <cell r="BS572">
            <v>849.85</v>
          </cell>
          <cell r="BT572">
            <v>1388.8979999999999</v>
          </cell>
          <cell r="BX572">
            <v>944.77804318518531</v>
          </cell>
          <cell r="BY572">
            <v>837.27673886063963</v>
          </cell>
          <cell r="BZ572">
            <v>826.74703342242435</v>
          </cell>
          <cell r="CC572">
            <v>874.51683091367022</v>
          </cell>
          <cell r="CO572">
            <v>859.74982056333329</v>
          </cell>
          <cell r="CP572">
            <v>921.38416536033776</v>
          </cell>
          <cell r="CQ572">
            <v>872.9963027603377</v>
          </cell>
          <cell r="CR572">
            <v>1236.9028560324898</v>
          </cell>
          <cell r="CS572">
            <v>1294.9820399999999</v>
          </cell>
          <cell r="CT572">
            <v>1.8</v>
          </cell>
        </row>
        <row r="573">
          <cell r="C573">
            <v>0</v>
          </cell>
          <cell r="J573">
            <v>1.3715527295000058</v>
          </cell>
          <cell r="T573">
            <v>2</v>
          </cell>
          <cell r="U573">
            <v>849.51499999999999</v>
          </cell>
          <cell r="X573">
            <v>87</v>
          </cell>
          <cell r="Y573">
            <v>867.32099999999991</v>
          </cell>
          <cell r="AB573">
            <v>93</v>
          </cell>
          <cell r="AC573">
            <v>13.5</v>
          </cell>
          <cell r="AH573">
            <v>842.77</v>
          </cell>
          <cell r="AM573">
            <v>579.88139548729998</v>
          </cell>
          <cell r="AN573">
            <v>1.9</v>
          </cell>
          <cell r="AO573">
            <v>853.99712187375928</v>
          </cell>
          <cell r="AQ573">
            <v>701.33857499999999</v>
          </cell>
          <cell r="AR573">
            <v>764.27999912766836</v>
          </cell>
          <cell r="AU573">
            <v>768.20451846637513</v>
          </cell>
          <cell r="AY573">
            <v>11.971867216215395</v>
          </cell>
          <cell r="AZ573">
            <v>1.7351118972348371E-2</v>
          </cell>
          <cell r="BA573">
            <v>2.4761598972348371E-2</v>
          </cell>
          <cell r="BB573">
            <v>3.7871299844814806E-2</v>
          </cell>
          <cell r="BD573">
            <v>902.36558620689675</v>
          </cell>
          <cell r="BE573">
            <v>852.75593697777811</v>
          </cell>
          <cell r="BF573">
            <v>858.92435999999987</v>
          </cell>
          <cell r="BI573">
            <v>0</v>
          </cell>
          <cell r="BJ573">
            <v>1227.1000700000002</v>
          </cell>
          <cell r="BK573">
            <v>796.05351176694455</v>
          </cell>
          <cell r="BM573">
            <v>936.06034375000002</v>
          </cell>
          <cell r="BO573">
            <v>854.79646866561097</v>
          </cell>
          <cell r="BQ573">
            <v>949.41600000000005</v>
          </cell>
          <cell r="BR573">
            <v>977.89848000000029</v>
          </cell>
          <cell r="BS573">
            <v>861.98806402333321</v>
          </cell>
          <cell r="BT573">
            <v>1543.22</v>
          </cell>
          <cell r="BX573">
            <v>975.95054477777796</v>
          </cell>
          <cell r="BY573">
            <v>857.44432327277775</v>
          </cell>
          <cell r="BZ573">
            <v>832.32272356999988</v>
          </cell>
          <cell r="CC573">
            <v>876.12391589777781</v>
          </cell>
          <cell r="CO573">
            <v>863.36945364500002</v>
          </cell>
          <cell r="CP573">
            <v>1085.6240009261942</v>
          </cell>
          <cell r="CQ573">
            <v>925.83867592619413</v>
          </cell>
          <cell r="CR573">
            <v>1378.4802491721339</v>
          </cell>
          <cell r="CS573">
            <v>1527.5673400000001</v>
          </cell>
          <cell r="CT573">
            <v>1.8</v>
          </cell>
        </row>
        <row r="574">
          <cell r="C574">
            <v>0</v>
          </cell>
          <cell r="J574">
            <v>1.3715527295000058</v>
          </cell>
          <cell r="T574">
            <v>2</v>
          </cell>
          <cell r="U574">
            <v>889.62999999999988</v>
          </cell>
          <cell r="X574">
            <v>87</v>
          </cell>
          <cell r="Y574">
            <v>909.44100000000003</v>
          </cell>
          <cell r="AB574">
            <v>93</v>
          </cell>
          <cell r="AC574">
            <v>13.078947368421053</v>
          </cell>
          <cell r="AH574">
            <v>906.31499999999994</v>
          </cell>
          <cell r="AM574">
            <v>595.3359402105998</v>
          </cell>
          <cell r="AN574">
            <v>1.9</v>
          </cell>
          <cell r="AO574">
            <v>892.38889701427047</v>
          </cell>
          <cell r="AQ574">
            <v>716.47689473684204</v>
          </cell>
          <cell r="AR574">
            <v>787.53576289862588</v>
          </cell>
          <cell r="AU574">
            <v>790.58482555263163</v>
          </cell>
          <cell r="AY574">
            <v>12.246956535375254</v>
          </cell>
          <cell r="AZ574">
            <v>1.7485341291348371E-2</v>
          </cell>
          <cell r="BA574">
            <v>2.4895821291348371E-2</v>
          </cell>
          <cell r="BB574">
            <v>3.8676299844814799E-2</v>
          </cell>
          <cell r="BD574">
            <v>970.40410344827581</v>
          </cell>
          <cell r="BE574">
            <v>887.16162793078138</v>
          </cell>
          <cell r="BF574">
            <v>943.91622000000007</v>
          </cell>
          <cell r="BI574">
            <v>0</v>
          </cell>
          <cell r="BJ574">
            <v>1287.3192300000001</v>
          </cell>
          <cell r="BK574">
            <v>834.08370817349737</v>
          </cell>
          <cell r="BM574">
            <v>972.08295999999984</v>
          </cell>
          <cell r="BO574">
            <v>897.49164742773098</v>
          </cell>
          <cell r="BQ574">
            <v>1010.2760000000001</v>
          </cell>
          <cell r="BR574">
            <v>1074.7267400000001</v>
          </cell>
          <cell r="BS574">
            <v>905.19467779726006</v>
          </cell>
          <cell r="BT574">
            <v>1807.7719999999999</v>
          </cell>
          <cell r="BX574">
            <v>1017.5917457868308</v>
          </cell>
          <cell r="BY574">
            <v>898.49034709042314</v>
          </cell>
          <cell r="BZ574">
            <v>875.59569424284973</v>
          </cell>
          <cell r="CC574">
            <v>920.44690913785087</v>
          </cell>
          <cell r="CO574">
            <v>886.09330336903827</v>
          </cell>
          <cell r="CP574">
            <v>1234.5805978778828</v>
          </cell>
          <cell r="CQ574">
            <v>945.86037727788278</v>
          </cell>
          <cell r="CR574">
            <v>1621.4882078850358</v>
          </cell>
          <cell r="CS574">
            <v>1666.6348803875499</v>
          </cell>
          <cell r="CT574">
            <v>1.8</v>
          </cell>
        </row>
        <row r="575">
          <cell r="C575">
            <v>0</v>
          </cell>
          <cell r="J575">
            <v>1.3715527295000058</v>
          </cell>
          <cell r="T575">
            <v>2</v>
          </cell>
          <cell r="U575">
            <v>1020.625</v>
          </cell>
          <cell r="X575">
            <v>87</v>
          </cell>
          <cell r="Y575">
            <v>1051.596</v>
          </cell>
          <cell r="AB575">
            <v>93</v>
          </cell>
          <cell r="AC575">
            <v>9.1739130434782634</v>
          </cell>
          <cell r="AH575">
            <v>998.96999999999991</v>
          </cell>
          <cell r="AM575">
            <v>524.11064713799988</v>
          </cell>
          <cell r="AN575">
            <v>1.9</v>
          </cell>
          <cell r="AO575">
            <v>962.81305556034999</v>
          </cell>
          <cell r="AQ575">
            <v>718.42095652173896</v>
          </cell>
          <cell r="AR575">
            <v>827.11110404619126</v>
          </cell>
          <cell r="AU575">
            <v>816.32007293478262</v>
          </cell>
          <cell r="AY575">
            <v>10.979153586203727</v>
          </cell>
          <cell r="AZ575">
            <v>1.6866751473348374E-2</v>
          </cell>
          <cell r="BA575">
            <v>2.4277231473348374E-2</v>
          </cell>
          <cell r="BB575">
            <v>3.4966299844814808E-2</v>
          </cell>
          <cell r="BD575">
            <v>1069.6111034482758</v>
          </cell>
          <cell r="BE575">
            <v>958.56970106429685</v>
          </cell>
          <cell r="BF575">
            <v>1018.1512000000001</v>
          </cell>
          <cell r="BI575">
            <v>0</v>
          </cell>
          <cell r="BJ575">
            <v>1204.29341</v>
          </cell>
          <cell r="BK575">
            <v>944.27803355509377</v>
          </cell>
          <cell r="BM575">
            <v>1057.0582199999999</v>
          </cell>
          <cell r="BO575">
            <v>1029.326145160537</v>
          </cell>
          <cell r="BQ575">
            <v>1107.652</v>
          </cell>
          <cell r="BR575">
            <v>1157.4963400000001</v>
          </cell>
          <cell r="BS575">
            <v>1038.8535133656117</v>
          </cell>
          <cell r="BT575">
            <v>1876.7759799999994</v>
          </cell>
          <cell r="BX575">
            <v>1123.9178923486693</v>
          </cell>
          <cell r="BY575">
            <v>1017.6374532779429</v>
          </cell>
          <cell r="BZ575">
            <v>1009.5055813800566</v>
          </cell>
          <cell r="CC575">
            <v>1059.4089148493433</v>
          </cell>
          <cell r="CO575">
            <v>1050.8432086036803</v>
          </cell>
          <cell r="CP575">
            <v>1249.2329649701003</v>
          </cell>
          <cell r="CQ575">
            <v>1037.5620201701001</v>
          </cell>
          <cell r="CR575">
            <v>1685.7316320592313</v>
          </cell>
          <cell r="CS575">
            <v>1829.9833984995148</v>
          </cell>
          <cell r="CT575">
            <v>1.8</v>
          </cell>
        </row>
        <row r="576">
          <cell r="C576">
            <v>0</v>
          </cell>
          <cell r="J576">
            <v>1.3715527295000058</v>
          </cell>
          <cell r="T576">
            <v>2</v>
          </cell>
          <cell r="U576">
            <v>1139.55</v>
          </cell>
          <cell r="X576">
            <v>87</v>
          </cell>
          <cell r="Y576">
            <v>1219.3739999999998</v>
          </cell>
          <cell r="AB576">
            <v>93</v>
          </cell>
          <cell r="AC576">
            <v>7.8</v>
          </cell>
          <cell r="AH576">
            <v>1059.675</v>
          </cell>
          <cell r="AM576">
            <v>583.91301584989992</v>
          </cell>
          <cell r="AN576">
            <v>1.9</v>
          </cell>
          <cell r="AO576">
            <v>1012.3560936879713</v>
          </cell>
          <cell r="AQ576">
            <v>752.89777499999991</v>
          </cell>
          <cell r="AR576">
            <v>861.89305341748775</v>
          </cell>
          <cell r="AU576">
            <v>856.73247972187494</v>
          </cell>
          <cell r="AY576">
            <v>12.043629647300577</v>
          </cell>
          <cell r="AZ576">
            <v>1.7386133490348371E-2</v>
          </cell>
          <cell r="BA576">
            <v>2.4796613490348372E-2</v>
          </cell>
          <cell r="BB576">
            <v>3.8081299844814807E-2</v>
          </cell>
          <cell r="BD576">
            <v>1134.6087931034483</v>
          </cell>
          <cell r="BE576">
            <v>895.29503887174417</v>
          </cell>
          <cell r="BF576">
            <v>1017.2130999999998</v>
          </cell>
          <cell r="BI576">
            <v>0</v>
          </cell>
          <cell r="BJ576">
            <v>1233.2357200000001</v>
          </cell>
          <cell r="BK576">
            <v>1094.2375752933924</v>
          </cell>
          <cell r="BM576">
            <v>1206.41788</v>
          </cell>
          <cell r="BO576">
            <v>1254.0334590419129</v>
          </cell>
          <cell r="BQ576">
            <v>1313.11536</v>
          </cell>
          <cell r="BR576">
            <v>1313.11536</v>
          </cell>
          <cell r="BS576">
            <v>1266.1869544933431</v>
          </cell>
          <cell r="BT576">
            <v>1884.933</v>
          </cell>
          <cell r="BX576">
            <v>1222.318322682446</v>
          </cell>
          <cell r="BY576">
            <v>1180.3055960700196</v>
          </cell>
          <cell r="BZ576">
            <v>1237.1759137499998</v>
          </cell>
          <cell r="CC576">
            <v>1306.1289600788953</v>
          </cell>
          <cell r="CO576">
            <v>1240.5336660766552</v>
          </cell>
          <cell r="CP576">
            <v>1097.1912888266347</v>
          </cell>
          <cell r="CQ576">
            <v>1165.0837582266347</v>
          </cell>
          <cell r="CR576">
            <v>1693.2360904592315</v>
          </cell>
          <cell r="CS576">
            <v>1679.3647649027951</v>
          </cell>
          <cell r="CT576">
            <v>1.8</v>
          </cell>
        </row>
        <row r="577">
          <cell r="C577">
            <v>0</v>
          </cell>
          <cell r="J577">
            <v>1.3715527295000058</v>
          </cell>
          <cell r="T577">
            <v>2</v>
          </cell>
          <cell r="U577">
            <v>1093.7550000000001</v>
          </cell>
          <cell r="X577">
            <v>87</v>
          </cell>
          <cell r="Y577">
            <v>1135.836</v>
          </cell>
          <cell r="AB577">
            <v>93</v>
          </cell>
          <cell r="AC577">
            <v>7.8000000000000007</v>
          </cell>
          <cell r="AH577">
            <v>985.83499999999992</v>
          </cell>
          <cell r="AM577">
            <v>599.36756057319997</v>
          </cell>
          <cell r="AN577">
            <v>1.9</v>
          </cell>
          <cell r="AO577">
            <v>993.82786064008769</v>
          </cell>
          <cell r="AQ577">
            <v>789.84899999999982</v>
          </cell>
          <cell r="AR577">
            <v>850.35756558370474</v>
          </cell>
          <cell r="AU577">
            <v>866.99814985714283</v>
          </cell>
          <cell r="AY577">
            <v>12.318718966460439</v>
          </cell>
          <cell r="AZ577">
            <v>1.7520355809348374E-2</v>
          </cell>
          <cell r="BA577">
            <v>2.4930835809348375E-2</v>
          </cell>
          <cell r="BB577">
            <v>3.8886299844814814E-2</v>
          </cell>
          <cell r="BD577">
            <v>1055.547275862069</v>
          </cell>
          <cell r="BE577">
            <v>982.66506364347435</v>
          </cell>
          <cell r="BF577">
            <v>1036.7881199999999</v>
          </cell>
          <cell r="BI577">
            <v>0</v>
          </cell>
          <cell r="BJ577">
            <v>1232.3677500000001</v>
          </cell>
          <cell r="BK577">
            <v>1012.3388181882223</v>
          </cell>
          <cell r="BM577">
            <v>1197.2157699999998</v>
          </cell>
          <cell r="BO577">
            <v>1116.3951799112428</v>
          </cell>
          <cell r="BQ577">
            <v>1215.64807</v>
          </cell>
          <cell r="BR577">
            <v>1215.64807</v>
          </cell>
          <cell r="BS577">
            <v>1127.0518966821642</v>
          </cell>
          <cell r="BT577">
            <v>1785.7260000000003</v>
          </cell>
          <cell r="BX577">
            <v>1184.1145009861934</v>
          </cell>
          <cell r="BY577">
            <v>1091.2874600309947</v>
          </cell>
          <cell r="BZ577">
            <v>1097.85555</v>
          </cell>
          <cell r="CC577">
            <v>1152.4041239785854</v>
          </cell>
          <cell r="CO577">
            <v>1198.1814193486414</v>
          </cell>
          <cell r="CP577">
            <v>1199.2176457783232</v>
          </cell>
          <cell r="CQ577">
            <v>1149.8665411783234</v>
          </cell>
          <cell r="CR577">
            <v>1601.6657441799439</v>
          </cell>
          <cell r="CS577">
            <v>1589.9575200000002</v>
          </cell>
          <cell r="CT577">
            <v>1.8</v>
          </cell>
        </row>
        <row r="578">
          <cell r="C578">
            <v>0</v>
          </cell>
          <cell r="J578">
            <v>1.3715527295000058</v>
          </cell>
          <cell r="T578">
            <v>2</v>
          </cell>
          <cell r="U578">
            <v>1017.7849999999999</v>
          </cell>
          <cell r="X578">
            <v>87</v>
          </cell>
          <cell r="Y578">
            <v>1085.2919999999999</v>
          </cell>
          <cell r="AB578">
            <v>93</v>
          </cell>
          <cell r="AC578">
            <v>7.8000000000000007</v>
          </cell>
          <cell r="AH578">
            <v>914.83499999999992</v>
          </cell>
          <cell r="AM578">
            <v>595.33594021059992</v>
          </cell>
          <cell r="AN578">
            <v>1.9</v>
          </cell>
          <cell r="AO578">
            <v>938.95485221408205</v>
          </cell>
          <cell r="AQ578">
            <v>789.24872727272714</v>
          </cell>
          <cell r="AR578">
            <v>823.19752481713681</v>
          </cell>
          <cell r="AU578">
            <v>848.60793559943181</v>
          </cell>
          <cell r="AY578">
            <v>12.246956535375256</v>
          </cell>
          <cell r="AZ578">
            <v>1.7485341291348371E-2</v>
          </cell>
          <cell r="BA578">
            <v>2.4895821291348371E-2</v>
          </cell>
          <cell r="BB578">
            <v>3.8676299844814806E-2</v>
          </cell>
          <cell r="BD578">
            <v>979.52658620689658</v>
          </cell>
          <cell r="BE578">
            <v>812.56750966253014</v>
          </cell>
          <cell r="BF578">
            <v>975.37383999999986</v>
          </cell>
          <cell r="BI578">
            <v>0</v>
          </cell>
          <cell r="BJ578">
            <v>1129.4085500000001</v>
          </cell>
          <cell r="BK578">
            <v>970.10248907118523</v>
          </cell>
          <cell r="BM578">
            <v>1094.8688699999998</v>
          </cell>
          <cell r="BO578">
            <v>1106.130974867312</v>
          </cell>
          <cell r="BQ578">
            <v>1116.7809999999999</v>
          </cell>
          <cell r="BR578">
            <v>1103.7873900000002</v>
          </cell>
          <cell r="BS578">
            <v>1116.1514885825713</v>
          </cell>
          <cell r="BT578">
            <v>1653.45</v>
          </cell>
          <cell r="BX578">
            <v>1103.4356715079794</v>
          </cell>
          <cell r="BY578">
            <v>1046.0619256499911</v>
          </cell>
          <cell r="BZ578">
            <v>1086.8425499999998</v>
          </cell>
          <cell r="CC578">
            <v>1150.3121272368655</v>
          </cell>
          <cell r="CO578">
            <v>1126.3832669767787</v>
          </cell>
          <cell r="CP578">
            <v>1149.5195378778831</v>
          </cell>
          <cell r="CQ578">
            <v>1042.2614386778828</v>
          </cell>
          <cell r="CR578">
            <v>1479.8718554201812</v>
          </cell>
          <cell r="CS578">
            <v>1407.5268700000001</v>
          </cell>
          <cell r="CT578">
            <v>1.8</v>
          </cell>
        </row>
        <row r="579">
          <cell r="C579">
            <v>0</v>
          </cell>
          <cell r="J579">
            <v>1.3715527295000058</v>
          </cell>
          <cell r="T579">
            <v>2</v>
          </cell>
          <cell r="U579">
            <v>1079.5550000000001</v>
          </cell>
          <cell r="X579">
            <v>87</v>
          </cell>
          <cell r="Y579">
            <v>1170.585</v>
          </cell>
          <cell r="AB579">
            <v>93</v>
          </cell>
          <cell r="AC579">
            <v>7.8</v>
          </cell>
          <cell r="AH579">
            <v>982.64</v>
          </cell>
          <cell r="AM579">
            <v>599.36756057319997</v>
          </cell>
          <cell r="AN579">
            <v>1.9</v>
          </cell>
          <cell r="AO579">
            <v>975.411869789599</v>
          </cell>
          <cell r="AQ579">
            <v>792.771525</v>
          </cell>
          <cell r="AR579">
            <v>847.62503335385873</v>
          </cell>
          <cell r="AU579">
            <v>868.82626653749992</v>
          </cell>
          <cell r="AY579">
            <v>12.318718966460439</v>
          </cell>
          <cell r="AZ579">
            <v>1.7520355809348374E-2</v>
          </cell>
          <cell r="BA579">
            <v>2.4930835809348375E-2</v>
          </cell>
          <cell r="BB579">
            <v>3.8886299844814814E-2</v>
          </cell>
          <cell r="BD579">
            <v>1052.1263448275863</v>
          </cell>
          <cell r="BE579">
            <v>792.64440565275754</v>
          </cell>
          <cell r="BF579">
            <v>961.74012000000016</v>
          </cell>
          <cell r="BI579">
            <v>0</v>
          </cell>
          <cell r="BJ579">
            <v>1189.53792</v>
          </cell>
          <cell r="BK579">
            <v>1051.0636609812627</v>
          </cell>
          <cell r="BM579">
            <v>1149.62598</v>
          </cell>
          <cell r="BO579">
            <v>1223.4054712830377</v>
          </cell>
          <cell r="BQ579">
            <v>1110.6949999999999</v>
          </cell>
          <cell r="BR579">
            <v>1197.0857700000001</v>
          </cell>
          <cell r="BS579">
            <v>1234.7797396079886</v>
          </cell>
          <cell r="BT579">
            <v>1543.22</v>
          </cell>
          <cell r="BX579">
            <v>1161.6675061143985</v>
          </cell>
          <cell r="BY579">
            <v>1133.8180100493098</v>
          </cell>
          <cell r="BZ579">
            <v>1205.6434575000003</v>
          </cell>
          <cell r="CC579">
            <v>1278.3394772386591</v>
          </cell>
          <cell r="CO579">
            <v>1200.7873521562005</v>
          </cell>
          <cell r="CP579">
            <v>1040.8280857783232</v>
          </cell>
          <cell r="CQ579">
            <v>1097.9605667783233</v>
          </cell>
          <cell r="CR579">
            <v>1378.6601929397063</v>
          </cell>
          <cell r="CS579">
            <v>1429.90356</v>
          </cell>
          <cell r="CT579">
            <v>1.8</v>
          </cell>
        </row>
        <row r="580">
          <cell r="C580">
            <v>0</v>
          </cell>
          <cell r="J580">
            <v>1.3715527295000058</v>
          </cell>
          <cell r="T580">
            <v>2</v>
          </cell>
          <cell r="U580">
            <v>1012.8149999999999</v>
          </cell>
          <cell r="X580">
            <v>87</v>
          </cell>
          <cell r="Y580">
            <v>1085.9939999999999</v>
          </cell>
          <cell r="AB580">
            <v>93</v>
          </cell>
          <cell r="AC580">
            <v>7.8000000000000016</v>
          </cell>
          <cell r="AH580">
            <v>927.25999999999988</v>
          </cell>
          <cell r="AM580">
            <v>602.05530748159993</v>
          </cell>
          <cell r="AN580">
            <v>1.9</v>
          </cell>
          <cell r="AO580">
            <v>908.97224571517336</v>
          </cell>
          <cell r="AQ580">
            <v>797.54576086956513</v>
          </cell>
          <cell r="AR580">
            <v>842.8626735739274</v>
          </cell>
          <cell r="AU580">
            <v>868.3638982092391</v>
          </cell>
          <cell r="AY580">
            <v>12.366560587183891</v>
          </cell>
          <cell r="AZ580">
            <v>1.7543698821348371E-2</v>
          </cell>
          <cell r="BA580">
            <v>2.4954178821348372E-2</v>
          </cell>
          <cell r="BB580">
            <v>3.9026299844814809E-2</v>
          </cell>
          <cell r="BD580">
            <v>992.83020689655166</v>
          </cell>
          <cell r="BE580">
            <v>786.84227110581833</v>
          </cell>
          <cell r="BF580">
            <v>981.50275999999997</v>
          </cell>
          <cell r="BI580">
            <v>0</v>
          </cell>
          <cell r="BJ580">
            <v>1221.6378450000002</v>
          </cell>
          <cell r="BK580">
            <v>970.29374339907963</v>
          </cell>
          <cell r="BM580">
            <v>1103.88876</v>
          </cell>
          <cell r="BO580">
            <v>1113.5294938665349</v>
          </cell>
          <cell r="BQ580">
            <v>1287.1890000000001</v>
          </cell>
          <cell r="BR580">
            <v>1256.256905</v>
          </cell>
          <cell r="BS580">
            <v>1123.2821994876081</v>
          </cell>
          <cell r="BT580">
            <v>1697.5419999999999</v>
          </cell>
          <cell r="BX580">
            <v>1101.8837521539035</v>
          </cell>
          <cell r="BY580">
            <v>1046.2404442892262</v>
          </cell>
          <cell r="BZ580">
            <v>1093.9176473913039</v>
          </cell>
          <cell r="CC580">
            <v>1159.4838769047822</v>
          </cell>
          <cell r="CO580">
            <v>1114.225259500779</v>
          </cell>
          <cell r="CP580">
            <v>1169.7760643786171</v>
          </cell>
          <cell r="CQ580">
            <v>1061.1679808786168</v>
          </cell>
          <cell r="CR580">
            <v>1520.7364016994688</v>
          </cell>
          <cell r="CS580">
            <v>1570.0058900000001</v>
          </cell>
          <cell r="CT580">
            <v>1.8</v>
          </cell>
        </row>
        <row r="581">
          <cell r="C581">
            <v>0</v>
          </cell>
          <cell r="J581">
            <v>1.3715527295000058</v>
          </cell>
          <cell r="T581">
            <v>2</v>
          </cell>
          <cell r="U581">
            <v>958.5</v>
          </cell>
          <cell r="X581">
            <v>87</v>
          </cell>
          <cell r="Y581">
            <v>1007.0189999999999</v>
          </cell>
          <cell r="AB581">
            <v>93</v>
          </cell>
          <cell r="AC581">
            <v>11.147619047619047</v>
          </cell>
          <cell r="AH581">
            <v>948.56</v>
          </cell>
          <cell r="AM581">
            <v>534.86163477159994</v>
          </cell>
          <cell r="AN581">
            <v>1.9</v>
          </cell>
          <cell r="AO581">
            <v>933.21707404676829</v>
          </cell>
          <cell r="AQ581">
            <v>812.57199999999989</v>
          </cell>
          <cell r="AR581">
            <v>867.29953475643129</v>
          </cell>
          <cell r="AU581">
            <v>901.77983732142866</v>
          </cell>
          <cell r="AY581">
            <v>11.170520069097542</v>
          </cell>
          <cell r="AZ581">
            <v>1.6960123521348368E-2</v>
          </cell>
          <cell r="BA581">
            <v>2.4370603521348368E-2</v>
          </cell>
          <cell r="BB581">
            <v>3.5526299844814806E-2</v>
          </cell>
          <cell r="BD581">
            <v>1015.6364137931034</v>
          </cell>
          <cell r="BE581">
            <v>843.16033698354488</v>
          </cell>
          <cell r="BF581">
            <v>937.78729999999996</v>
          </cell>
          <cell r="BI581">
            <v>0</v>
          </cell>
          <cell r="BJ581">
            <v>1104.02791</v>
          </cell>
          <cell r="BK581">
            <v>913.40552434248457</v>
          </cell>
          <cell r="BM581">
            <v>1072.0913699999999</v>
          </cell>
          <cell r="BO581">
            <v>1018.9714299198509</v>
          </cell>
          <cell r="BQ581">
            <v>1262.845</v>
          </cell>
          <cell r="BR581">
            <v>1289.4712500000001</v>
          </cell>
          <cell r="BS581">
            <v>1027.2606556707563</v>
          </cell>
          <cell r="BT581">
            <v>1818.7949999999998</v>
          </cell>
          <cell r="BX581">
            <v>1082.4071769777422</v>
          </cell>
          <cell r="BY581">
            <v>984.2571446577499</v>
          </cell>
          <cell r="BZ581">
            <v>997.68685691874475</v>
          </cell>
          <cell r="CC581">
            <v>1053.7631645722711</v>
          </cell>
          <cell r="CO581">
            <v>1057.7578006370973</v>
          </cell>
          <cell r="CP581">
            <v>1137.3329193712748</v>
          </cell>
          <cell r="CQ581">
            <v>1026.9424853712749</v>
          </cell>
          <cell r="CR581">
            <v>1632.2487027811344</v>
          </cell>
          <cell r="CS581">
            <v>1654.5522999999998</v>
          </cell>
          <cell r="CT581">
            <v>1.8</v>
          </cell>
        </row>
        <row r="582">
          <cell r="C582">
            <v>0</v>
          </cell>
          <cell r="J582">
            <v>1.3715527295000058</v>
          </cell>
          <cell r="T582">
            <v>2</v>
          </cell>
          <cell r="U582">
            <v>951.04499999999985</v>
          </cell>
          <cell r="X582">
            <v>87</v>
          </cell>
          <cell r="Y582">
            <v>985.95899999999983</v>
          </cell>
          <cell r="AB582">
            <v>93</v>
          </cell>
          <cell r="AC582">
            <v>11.880952380952381</v>
          </cell>
          <cell r="AH582">
            <v>928.68000000000006</v>
          </cell>
          <cell r="AM582">
            <v>518.06321659409991</v>
          </cell>
          <cell r="AN582">
            <v>1.9</v>
          </cell>
          <cell r="AO582">
            <v>899.91067884080974</v>
          </cell>
          <cell r="AQ582">
            <v>766.31999999999982</v>
          </cell>
          <cell r="AR582">
            <v>817.25473551489563</v>
          </cell>
          <cell r="AU582">
            <v>853.78066033928565</v>
          </cell>
          <cell r="AY582">
            <v>10.871509939575956</v>
          </cell>
          <cell r="AZ582">
            <v>1.6814229696348371E-2</v>
          </cell>
          <cell r="BA582">
            <v>2.4224709696348372E-2</v>
          </cell>
          <cell r="BB582">
            <v>3.4651299844814805E-2</v>
          </cell>
          <cell r="BD582">
            <v>994.35062068965533</v>
          </cell>
          <cell r="BE582">
            <v>892.57529983126778</v>
          </cell>
          <cell r="BF582">
            <v>848.79287999999974</v>
          </cell>
          <cell r="BI582">
            <v>0</v>
          </cell>
          <cell r="BJ582">
            <v>947.22464000000002</v>
          </cell>
          <cell r="BK582">
            <v>901.78623121698524</v>
          </cell>
          <cell r="BM582">
            <v>1018.6098</v>
          </cell>
          <cell r="BO582">
            <v>989.29105550406143</v>
          </cell>
          <cell r="BQ582">
            <v>1256.759</v>
          </cell>
          <cell r="BR582">
            <v>1197.1161999999999</v>
          </cell>
          <cell r="BS582">
            <v>998.01990935405411</v>
          </cell>
          <cell r="BT582">
            <v>1763.6799999999998</v>
          </cell>
          <cell r="BX582">
            <v>1074.3391668855488</v>
          </cell>
          <cell r="BY582">
            <v>971.76957578092311</v>
          </cell>
          <cell r="BZ582">
            <v>968.54970127827221</v>
          </cell>
          <cell r="CC582">
            <v>1019.4787058747993</v>
          </cell>
          <cell r="CO582">
            <v>1035.1371003488216</v>
          </cell>
          <cell r="CP582">
            <v>938.56803311943941</v>
          </cell>
          <cell r="CQ582">
            <v>973.43342451943943</v>
          </cell>
          <cell r="CR582">
            <v>1581.8998597000482</v>
          </cell>
          <cell r="CS582">
            <v>1550.6054099999999</v>
          </cell>
          <cell r="CT582">
            <v>1.8</v>
          </cell>
        </row>
        <row r="583">
          <cell r="C583">
            <v>0</v>
          </cell>
          <cell r="J583">
            <v>1.3715527295000058</v>
          </cell>
          <cell r="T583">
            <v>2</v>
          </cell>
          <cell r="U583">
            <v>904.18499999999995</v>
          </cell>
          <cell r="X583">
            <v>87</v>
          </cell>
          <cell r="Y583">
            <v>936.46799999999996</v>
          </cell>
          <cell r="AB583">
            <v>93</v>
          </cell>
          <cell r="AC583">
            <v>13.5</v>
          </cell>
          <cell r="AH583">
            <v>895.31</v>
          </cell>
          <cell r="AM583">
            <v>484.46638023909992</v>
          </cell>
          <cell r="AN583">
            <v>1.9</v>
          </cell>
          <cell r="AO583">
            <v>886.25198491464857</v>
          </cell>
          <cell r="AQ583">
            <v>758.20342499999992</v>
          </cell>
          <cell r="AR583">
            <v>825.01396885262727</v>
          </cell>
          <cell r="AU583">
            <v>883.07315330625022</v>
          </cell>
          <cell r="AY583">
            <v>10.273489680532782</v>
          </cell>
          <cell r="AZ583">
            <v>1.6522442046348371E-2</v>
          </cell>
          <cell r="BA583">
            <v>2.3932922046348372E-2</v>
          </cell>
          <cell r="BB583">
            <v>3.2901299844814803E-2</v>
          </cell>
          <cell r="BD583">
            <v>958.62089655172417</v>
          </cell>
          <cell r="BE583">
            <v>860.05058390549141</v>
          </cell>
          <cell r="BF583">
            <v>801.51263999999992</v>
          </cell>
          <cell r="BI583">
            <v>0</v>
          </cell>
          <cell r="BJ583">
            <v>929.50608000000011</v>
          </cell>
          <cell r="BK583">
            <v>860.92154181157423</v>
          </cell>
          <cell r="BM583">
            <v>998.77819</v>
          </cell>
          <cell r="BO583">
            <v>941.97676534935204</v>
          </cell>
          <cell r="BQ583">
            <v>1095.48</v>
          </cell>
          <cell r="BR583">
            <v>1078.4392</v>
          </cell>
          <cell r="BS583">
            <v>949.73411183888913</v>
          </cell>
          <cell r="BT583">
            <v>1631.404</v>
          </cell>
          <cell r="BX583">
            <v>1039.0092812962964</v>
          </cell>
          <cell r="BY583">
            <v>927.48931852129635</v>
          </cell>
          <cell r="BZ583">
            <v>920.11415968333347</v>
          </cell>
          <cell r="CC583">
            <v>969.7574395629631</v>
          </cell>
          <cell r="CO583">
            <v>981.05068696673118</v>
          </cell>
          <cell r="CP583">
            <v>887.14878061576815</v>
          </cell>
          <cell r="CQ583">
            <v>959.18532701576817</v>
          </cell>
          <cell r="CR583">
            <v>1460.5858209871458</v>
          </cell>
          <cell r="CS583">
            <v>1415.13274</v>
          </cell>
          <cell r="CT583">
            <v>1.8</v>
          </cell>
        </row>
        <row r="584">
          <cell r="C584">
            <v>0</v>
          </cell>
          <cell r="J584">
            <v>1.3715527295000058</v>
          </cell>
          <cell r="T584">
            <v>2</v>
          </cell>
          <cell r="U584">
            <v>900.99</v>
          </cell>
          <cell r="X584">
            <v>87</v>
          </cell>
          <cell r="Y584">
            <v>948.40199999999993</v>
          </cell>
          <cell r="AB584">
            <v>93</v>
          </cell>
          <cell r="AC584">
            <v>13.5</v>
          </cell>
          <cell r="AH584">
            <v>907.02499999999998</v>
          </cell>
          <cell r="AM584">
            <v>466.32408860739991</v>
          </cell>
          <cell r="AN584">
            <v>1.9</v>
          </cell>
          <cell r="AO584">
            <v>880.06153235410875</v>
          </cell>
          <cell r="AQ584">
            <v>723.83449999999982</v>
          </cell>
          <cell r="AR584">
            <v>920.34756064782243</v>
          </cell>
          <cell r="AU584">
            <v>929.86823172321431</v>
          </cell>
          <cell r="AY584">
            <v>9.950558740649468</v>
          </cell>
          <cell r="AZ584">
            <v>1.6364876715348371E-2</v>
          </cell>
          <cell r="BA584">
            <v>2.3775356715348372E-2</v>
          </cell>
          <cell r="BB584">
            <v>3.1956299844814802E-2</v>
          </cell>
          <cell r="BD584">
            <v>971.16431034482764</v>
          </cell>
          <cell r="BE584">
            <v>792.44322464221887</v>
          </cell>
          <cell r="BF584">
            <v>781.06205999999986</v>
          </cell>
          <cell r="BI584">
            <v>0</v>
          </cell>
          <cell r="BJ584">
            <v>1016.7221000000001</v>
          </cell>
          <cell r="BK584">
            <v>860.59894332566148</v>
          </cell>
          <cell r="BM584">
            <v>1001.2989</v>
          </cell>
          <cell r="BO584">
            <v>960.03443267677233</v>
          </cell>
          <cell r="BQ584">
            <v>1055.921</v>
          </cell>
          <cell r="BR584">
            <v>1124.63194</v>
          </cell>
          <cell r="BS584">
            <v>966.50451230793635</v>
          </cell>
          <cell r="BT584">
            <v>1488.105</v>
          </cell>
          <cell r="BX584">
            <v>1045.36549978836</v>
          </cell>
          <cell r="BY584">
            <v>926.84595925978829</v>
          </cell>
          <cell r="BZ584">
            <v>936.62951930476174</v>
          </cell>
          <cell r="CC584">
            <v>991.94947914074066</v>
          </cell>
          <cell r="CO584">
            <v>1020.3215514968101</v>
          </cell>
          <cell r="CP584">
            <v>843.89540506378592</v>
          </cell>
          <cell r="CQ584">
            <v>958.41115886378577</v>
          </cell>
          <cell r="CR584">
            <v>1329.0406503904574</v>
          </cell>
          <cell r="CS584">
            <v>1314.3825199999999</v>
          </cell>
          <cell r="CT584">
            <v>1.8</v>
          </cell>
        </row>
      </sheetData>
      <sheetData sheetId="25">
        <row r="6">
          <cell r="D6">
            <v>9</v>
          </cell>
        </row>
        <row r="13">
          <cell r="C13">
            <v>7.6615117289313641</v>
          </cell>
        </row>
        <row r="27">
          <cell r="B27">
            <v>351</v>
          </cell>
        </row>
        <row r="28">
          <cell r="B28">
            <v>351</v>
          </cell>
        </row>
        <row r="47">
          <cell r="B47">
            <v>265.44</v>
          </cell>
        </row>
        <row r="52">
          <cell r="B52">
            <v>269</v>
          </cell>
        </row>
        <row r="62">
          <cell r="F62">
            <v>91.9</v>
          </cell>
          <cell r="G62">
            <v>58.5</v>
          </cell>
        </row>
        <row r="69">
          <cell r="B69">
            <v>380.10344827586209</v>
          </cell>
          <cell r="F69">
            <v>67.099999999999994</v>
          </cell>
          <cell r="G69">
            <v>7.1</v>
          </cell>
        </row>
        <row r="70">
          <cell r="B70">
            <v>424</v>
          </cell>
          <cell r="F70">
            <v>87.2</v>
          </cell>
          <cell r="G70">
            <v>19</v>
          </cell>
        </row>
        <row r="71">
          <cell r="F71">
            <v>94</v>
          </cell>
          <cell r="G71">
            <v>3.2</v>
          </cell>
        </row>
        <row r="72">
          <cell r="F72">
            <v>103.5</v>
          </cell>
          <cell r="G72">
            <v>1.36</v>
          </cell>
        </row>
        <row r="73">
          <cell r="B73">
            <v>338</v>
          </cell>
          <cell r="I73">
            <v>0.93500000000000005</v>
          </cell>
        </row>
        <row r="74">
          <cell r="B74">
            <v>304.3</v>
          </cell>
          <cell r="F74">
            <v>103.5</v>
          </cell>
          <cell r="G74">
            <v>0.3</v>
          </cell>
        </row>
        <row r="75">
          <cell r="B75">
            <v>305.8</v>
          </cell>
        </row>
        <row r="76">
          <cell r="F76">
            <v>103.5</v>
          </cell>
        </row>
        <row r="77">
          <cell r="B77">
            <v>303.7</v>
          </cell>
          <cell r="F77">
            <v>105</v>
          </cell>
        </row>
        <row r="78">
          <cell r="H78">
            <v>0</v>
          </cell>
        </row>
        <row r="79">
          <cell r="B79">
            <v>304.2</v>
          </cell>
          <cell r="F79">
            <v>103.5</v>
          </cell>
          <cell r="G79">
            <v>0.1</v>
          </cell>
        </row>
        <row r="81">
          <cell r="B81">
            <v>312.7</v>
          </cell>
          <cell r="F81">
            <v>88</v>
          </cell>
          <cell r="G81">
            <v>7.25</v>
          </cell>
        </row>
        <row r="82">
          <cell r="B82">
            <v>321.39999999999998</v>
          </cell>
          <cell r="F82">
            <v>94.1</v>
          </cell>
          <cell r="G82">
            <v>2.8</v>
          </cell>
        </row>
        <row r="83">
          <cell r="B83">
            <v>305.60000000000002</v>
          </cell>
          <cell r="F83">
            <v>106</v>
          </cell>
          <cell r="G83">
            <v>0.2</v>
          </cell>
          <cell r="I83">
            <v>0.68899999999999995</v>
          </cell>
        </row>
        <row r="84">
          <cell r="I84">
            <v>1.35</v>
          </cell>
        </row>
        <row r="85">
          <cell r="I85">
            <v>0.80600000000000005</v>
          </cell>
        </row>
        <row r="86">
          <cell r="I86">
            <v>0.97030000000000005</v>
          </cell>
        </row>
        <row r="87">
          <cell r="B87">
            <v>304.69</v>
          </cell>
          <cell r="F87">
            <v>83.87</v>
          </cell>
          <cell r="G87">
            <v>12.33</v>
          </cell>
        </row>
        <row r="88">
          <cell r="B88">
            <v>350.26</v>
          </cell>
          <cell r="F88">
            <v>86.8</v>
          </cell>
          <cell r="G88">
            <v>10.52</v>
          </cell>
        </row>
        <row r="92">
          <cell r="B92">
            <v>10</v>
          </cell>
        </row>
        <row r="94">
          <cell r="B94">
            <v>333.02114803625375</v>
          </cell>
          <cell r="C94">
            <v>6.62</v>
          </cell>
          <cell r="F94">
            <v>109</v>
          </cell>
          <cell r="G94">
            <v>18</v>
          </cell>
        </row>
      </sheetData>
      <sheetData sheetId="26"/>
      <sheetData sheetId="27">
        <row r="15">
          <cell r="D15">
            <v>67.389644172688989</v>
          </cell>
          <cell r="E15">
            <v>65.782034205522422</v>
          </cell>
          <cell r="F15">
            <v>182.7136255383042</v>
          </cell>
          <cell r="G15">
            <v>194.78503973985855</v>
          </cell>
          <cell r="H15">
            <v>100.88933617351445</v>
          </cell>
          <cell r="I15">
            <v>67.459979276869916</v>
          </cell>
          <cell r="J15">
            <v>77.898480469683719</v>
          </cell>
          <cell r="K15">
            <v>136.58499564938671</v>
          </cell>
          <cell r="L15">
            <v>126.81515775217787</v>
          </cell>
          <cell r="P15">
            <v>311.51550654649418</v>
          </cell>
          <cell r="Q15">
            <v>513.83653285827302</v>
          </cell>
          <cell r="R15">
            <v>480.41489496553504</v>
          </cell>
          <cell r="S15">
            <v>646.39954698334247</v>
          </cell>
          <cell r="T15">
            <v>166.73467552995066</v>
          </cell>
          <cell r="U15">
            <v>285.83087233705822</v>
          </cell>
          <cell r="W15">
            <v>584.09052661108944</v>
          </cell>
          <cell r="Y15">
            <v>339.00072094286776</v>
          </cell>
        </row>
        <row r="16">
          <cell r="D16">
            <v>73.73021809334098</v>
          </cell>
          <cell r="E16">
            <v>71.868362872298434</v>
          </cell>
          <cell r="F16">
            <v>198.73614327011859</v>
          </cell>
          <cell r="G16">
            <v>211.86612356121691</v>
          </cell>
          <cell r="H16">
            <v>110.3818376055509</v>
          </cell>
          <cell r="I16">
            <v>73.890616071788429</v>
          </cell>
          <cell r="J16">
            <v>85.176122659276388</v>
          </cell>
          <cell r="K16">
            <v>145.80191950953335</v>
          </cell>
          <cell r="L16">
            <v>137.66997021765553</v>
          </cell>
          <cell r="P16">
            <v>338.17984591717487</v>
          </cell>
          <cell r="Q16">
            <v>553.5978763768162</v>
          </cell>
          <cell r="R16">
            <v>524.86415808864854</v>
          </cell>
          <cell r="S16">
            <v>704.79357731070536</v>
          </cell>
          <cell r="T16">
            <v>181.00642085164739</v>
          </cell>
          <cell r="U16">
            <v>310.29672145996693</v>
          </cell>
          <cell r="W16">
            <v>636.19152519101112</v>
          </cell>
          <cell r="Y16">
            <v>370.36596877764964</v>
          </cell>
        </row>
        <row r="17">
          <cell r="D17">
            <v>79.381655396174494</v>
          </cell>
          <cell r="E17">
            <v>77.269744454144259</v>
          </cell>
          <cell r="F17">
            <v>212.77379751242623</v>
          </cell>
          <cell r="G17">
            <v>226.83120912276996</v>
          </cell>
          <cell r="H17">
            <v>118.84262954040702</v>
          </cell>
          <cell r="I17">
            <v>79.642280351615156</v>
          </cell>
          <cell r="J17">
            <v>91.65082506143213</v>
          </cell>
          <cell r="K17">
            <v>153.53395801791291</v>
          </cell>
          <cell r="L17">
            <v>147.12953629411584</v>
          </cell>
          <cell r="P17">
            <v>361.41682775949698</v>
          </cell>
          <cell r="Q17">
            <v>587.58879640144028</v>
          </cell>
          <cell r="R17">
            <v>564.31116207159027</v>
          </cell>
          <cell r="S17">
            <v>756.310413675071</v>
          </cell>
          <cell r="T17">
            <v>193.44371705794933</v>
          </cell>
          <cell r="U17">
            <v>331.61780067077024</v>
          </cell>
          <cell r="W17">
            <v>682.01807584870812</v>
          </cell>
          <cell r="Y17">
            <v>398.20141461704793</v>
          </cell>
        </row>
        <row r="18">
          <cell r="D18">
            <v>83.03316132615717</v>
          </cell>
          <cell r="E18">
            <v>80.715347287729543</v>
          </cell>
          <cell r="F18">
            <v>221.371415190504</v>
          </cell>
          <cell r="G18">
            <v>235.99684904786358</v>
          </cell>
          <cell r="H18">
            <v>124.30931531731318</v>
          </cell>
          <cell r="I18">
            <v>83.395819026258764</v>
          </cell>
          <cell r="J18">
            <v>95.811740830828271</v>
          </cell>
          <cell r="K18">
            <v>157.39408209852951</v>
          </cell>
          <cell r="L18">
            <v>152.81788022645679</v>
          </cell>
          <cell r="P18">
            <v>375.38997870535405</v>
          </cell>
          <cell r="Q18">
            <v>606.51146730612265</v>
          </cell>
          <cell r="R18">
            <v>589.47485521945066</v>
          </cell>
          <cell r="S18">
            <v>788.58210184996221</v>
          </cell>
          <cell r="T18">
            <v>200.92266670933941</v>
          </cell>
          <cell r="U18">
            <v>344.43885721601038</v>
          </cell>
          <cell r="W18">
            <v>710.4506378115783</v>
          </cell>
          <cell r="Y18">
            <v>415.95796256779738</v>
          </cell>
        </row>
        <row r="19">
          <cell r="D19">
            <v>85.554826665391431</v>
          </cell>
          <cell r="E19">
            <v>83.058025661551056</v>
          </cell>
          <cell r="F19">
            <v>226.92625056286479</v>
          </cell>
          <cell r="G19">
            <v>241.91867795124134</v>
          </cell>
          <cell r="H19">
            <v>128.08451171804157</v>
          </cell>
          <cell r="I19">
            <v>86.019347652615764</v>
          </cell>
          <cell r="J19">
            <v>98.66641914086388</v>
          </cell>
          <cell r="K19">
            <v>159.21562402254924</v>
          </cell>
          <cell r="L19">
            <v>156.40652618883399</v>
          </cell>
          <cell r="P19">
            <v>384.20531974660884</v>
          </cell>
          <cell r="Q19">
            <v>617.23049805057451</v>
          </cell>
          <cell r="R19">
            <v>606.58374518447101</v>
          </cell>
          <cell r="S19">
            <v>810.03603414058364</v>
          </cell>
          <cell r="T19">
            <v>205.64096482712532</v>
          </cell>
          <cell r="U19">
            <v>352.52736827507204</v>
          </cell>
          <cell r="W19">
            <v>729.12551221405204</v>
          </cell>
          <cell r="Y19">
            <v>428.03070655107911</v>
          </cell>
        </row>
        <row r="20">
          <cell r="D20">
            <v>86.309035377316135</v>
          </cell>
          <cell r="E20">
            <v>83.684003236206649</v>
          </cell>
          <cell r="F20">
            <v>227.8025677363861</v>
          </cell>
          <cell r="G20">
            <v>242.85289112207727</v>
          </cell>
          <cell r="H20">
            <v>129.21364093687788</v>
          </cell>
          <cell r="I20">
            <v>86.867416256197203</v>
          </cell>
          <cell r="J20">
            <v>99.482180960710181</v>
          </cell>
          <cell r="K20">
            <v>157.92370783200505</v>
          </cell>
          <cell r="L20">
            <v>156.77922348978768</v>
          </cell>
          <cell r="P20">
            <v>385.12083324320503</v>
          </cell>
          <cell r="Q20">
            <v>615.48160020082537</v>
          </cell>
          <cell r="R20">
            <v>611.15534219284859</v>
          </cell>
          <cell r="S20">
            <v>814.75494179316354</v>
          </cell>
          <cell r="T20">
            <v>206.13098167248415</v>
          </cell>
          <cell r="U20">
            <v>353.36739715282999</v>
          </cell>
          <cell r="W20">
            <v>732.74741499990614</v>
          </cell>
          <cell r="Y20">
            <v>431.25661544345729</v>
          </cell>
        </row>
        <row r="21">
          <cell r="D21">
            <v>87.228500368192542</v>
          </cell>
          <cell r="E21">
            <v>84.471367525854419</v>
          </cell>
          <cell r="F21">
            <v>229.14423270621174</v>
          </cell>
          <cell r="G21">
            <v>244.28319640826012</v>
          </cell>
          <cell r="H21">
            <v>130.59017606631997</v>
          </cell>
          <cell r="I21">
            <v>87.881703982977456</v>
          </cell>
          <cell r="J21">
            <v>100.4888458219544</v>
          </cell>
          <cell r="K21">
            <v>157.13009313598002</v>
          </cell>
          <cell r="L21">
            <v>157.48421511047971</v>
          </cell>
          <cell r="P21">
            <v>386.85261220183776</v>
          </cell>
          <cell r="Q21">
            <v>615.28869753388926</v>
          </cell>
          <cell r="R21">
            <v>616.90556772295224</v>
          </cell>
          <cell r="S21">
            <v>821.07732897474034</v>
          </cell>
          <cell r="T21">
            <v>207.05789412688594</v>
          </cell>
          <cell r="U21">
            <v>354.95638993180438</v>
          </cell>
          <cell r="W21">
            <v>737.83251226066977</v>
          </cell>
          <cell r="Y21">
            <v>435.31421361686336</v>
          </cell>
        </row>
        <row r="22">
          <cell r="D22">
            <v>89.427765934937199</v>
          </cell>
          <cell r="E22">
            <v>86.49750770791556</v>
          </cell>
          <cell r="F22">
            <v>233.85776209480196</v>
          </cell>
          <cell r="G22">
            <v>249.30813642883376</v>
          </cell>
          <cell r="H22">
            <v>133.88270633298157</v>
          </cell>
          <cell r="I22">
            <v>90.186717694307248</v>
          </cell>
          <cell r="J22">
            <v>102.96941351516583</v>
          </cell>
          <cell r="K22">
            <v>158.77177924446366</v>
          </cell>
          <cell r="L22">
            <v>160.51409343726891</v>
          </cell>
          <cell r="P22">
            <v>394.29536666805438</v>
          </cell>
          <cell r="Q22">
            <v>624.3534947202071</v>
          </cell>
          <cell r="R22">
            <v>631.70273741383164</v>
          </cell>
          <cell r="S22">
            <v>839.44970014568662</v>
          </cell>
          <cell r="T22">
            <v>211.04153290214703</v>
          </cell>
          <cell r="U22">
            <v>361.78548497510917</v>
          </cell>
          <cell r="W22">
            <v>753.75600231412852</v>
          </cell>
          <cell r="Y22">
            <v>445.75571167549862</v>
          </cell>
        </row>
        <row r="23">
          <cell r="D23">
            <v>92.519510082740553</v>
          </cell>
          <cell r="E23">
            <v>89.383869375448725</v>
          </cell>
          <cell r="F23">
            <v>240.88926281132453</v>
          </cell>
          <cell r="G23">
            <v>256.80419011647496</v>
          </cell>
          <cell r="H23">
            <v>138.51137025485818</v>
          </cell>
          <cell r="I23">
            <v>93.395224410706319</v>
          </cell>
          <cell r="J23">
            <v>106.47590619992562</v>
          </cell>
          <cell r="K23">
            <v>162.05649867212972</v>
          </cell>
          <cell r="L23">
            <v>165.13692628899167</v>
          </cell>
          <cell r="P23">
            <v>405.65113945586575</v>
          </cell>
          <cell r="Q23">
            <v>639.704219510862</v>
          </cell>
          <cell r="R23">
            <v>652.78221837071692</v>
          </cell>
          <cell r="S23">
            <v>866.14754633813277</v>
          </cell>
          <cell r="T23">
            <v>217.1195644972932</v>
          </cell>
          <cell r="U23">
            <v>372.20496770964553</v>
          </cell>
          <cell r="W23">
            <v>777.15071147416779</v>
          </cell>
          <cell r="Y23">
            <v>460.63026972182683</v>
          </cell>
        </row>
        <row r="24">
          <cell r="D24">
            <v>94.673479592284025</v>
          </cell>
          <cell r="E24">
            <v>91.361389642754176</v>
          </cell>
          <cell r="F24">
            <v>245.4643986932092</v>
          </cell>
          <cell r="G24">
            <v>261.68159333116478</v>
          </cell>
          <cell r="H24">
            <v>141.73608759271738</v>
          </cell>
          <cell r="I24">
            <v>95.660384163181192</v>
          </cell>
          <cell r="J24">
            <v>108.90154974352812</v>
          </cell>
          <cell r="K24">
            <v>163.74856235008704</v>
          </cell>
          <cell r="L24">
            <v>168.07769231540416</v>
          </cell>
          <cell r="P24">
            <v>412.87499372211079</v>
          </cell>
          <cell r="Q24">
            <v>648.61885116065685</v>
          </cell>
          <cell r="R24">
            <v>667.22431039452988</v>
          </cell>
          <cell r="S24">
            <v>884.0173723050774</v>
          </cell>
          <cell r="T24">
            <v>220.98603975083978</v>
          </cell>
          <cell r="U24">
            <v>378.83321100143957</v>
          </cell>
          <cell r="W24">
            <v>792.62060061268267</v>
          </cell>
          <cell r="Y24">
            <v>470.82121021784758</v>
          </cell>
        </row>
        <row r="25">
          <cell r="D25">
            <v>96.68871035839453</v>
          </cell>
          <cell r="E25">
            <v>93.203452950389917</v>
          </cell>
          <cell r="F25">
            <v>249.67739091432972</v>
          </cell>
          <cell r="G25">
            <v>266.17292699496227</v>
          </cell>
          <cell r="H25">
            <v>144.75309854039841</v>
          </cell>
          <cell r="I25">
            <v>97.787545230394642</v>
          </cell>
          <cell r="J25">
            <v>111.16664969254023</v>
          </cell>
          <cell r="K25">
            <v>165.26614526082062</v>
          </cell>
          <cell r="L25">
            <v>170.77435694027562</v>
          </cell>
          <cell r="P25">
            <v>419.49922430694738</v>
          </cell>
          <cell r="Q25">
            <v>656.68977897487161</v>
          </cell>
          <cell r="R25">
            <v>680.67714232874516</v>
          </cell>
          <cell r="S25">
            <v>900.57096844084595</v>
          </cell>
          <cell r="T25">
            <v>224.53157412709862</v>
          </cell>
          <cell r="U25">
            <v>384.91126993216898</v>
          </cell>
          <cell r="W25">
            <v>806.91302295883622</v>
          </cell>
          <cell r="Y25">
            <v>480.31408767067796</v>
          </cell>
        </row>
        <row r="26">
          <cell r="D26">
            <v>98.488184777061477</v>
          </cell>
          <cell r="E26">
            <v>94.836398225118273</v>
          </cell>
          <cell r="F26">
            <v>253.33446692770505</v>
          </cell>
          <cell r="G26">
            <v>270.07161651249726</v>
          </cell>
          <cell r="H26">
            <v>147.4470997002102</v>
          </cell>
          <cell r="I26">
            <v>99.69829301724856</v>
          </cell>
          <cell r="J26">
            <v>113.18295846899467</v>
          </cell>
          <cell r="K26">
            <v>166.47895110599296</v>
          </cell>
          <cell r="L26">
            <v>173.09500868243344</v>
          </cell>
          <cell r="P26">
            <v>425.19979682359417</v>
          </cell>
          <cell r="Q26">
            <v>663.41070955062241</v>
          </cell>
          <cell r="R26">
            <v>692.60275761440346</v>
          </cell>
          <cell r="S26">
            <v>915.10328461520282</v>
          </cell>
          <cell r="T26">
            <v>227.58273238061625</v>
          </cell>
          <cell r="U26">
            <v>390.14182693819936</v>
          </cell>
          <cell r="W26">
            <v>819.39885447599715</v>
          </cell>
          <cell r="Y26">
            <v>488.72929756922935</v>
          </cell>
        </row>
        <row r="27">
          <cell r="D27">
            <v>100.05859391655089</v>
          </cell>
          <cell r="E27">
            <v>96.248128678943019</v>
          </cell>
          <cell r="F27">
            <v>256.40775354910022</v>
          </cell>
          <cell r="G27">
            <v>273.34794719071988</v>
          </cell>
          <cell r="H27">
            <v>149.79816621122939</v>
          </cell>
          <cell r="I27">
            <v>101.37850062884209</v>
          </cell>
          <cell r="J27">
            <v>114.93555697943796</v>
          </cell>
          <cell r="K27">
            <v>167.36892167642745</v>
          </cell>
          <cell r="L27">
            <v>175.02145132794575</v>
          </cell>
          <cell r="P27">
            <v>429.93201312318098</v>
          </cell>
          <cell r="Q27">
            <v>668.71621828063064</v>
          </cell>
          <cell r="R27">
            <v>702.91281180906299</v>
          </cell>
          <cell r="S27">
            <v>927.50587000330495</v>
          </cell>
          <cell r="T27">
            <v>230.11559040106087</v>
          </cell>
          <cell r="U27">
            <v>394.48386925896148</v>
          </cell>
          <cell r="W27">
            <v>829.98424305496053</v>
          </cell>
          <cell r="Y27">
            <v>496.0045004023977</v>
          </cell>
        </row>
        <row r="28">
          <cell r="D28">
            <v>102.33139399873809</v>
          </cell>
          <cell r="E28">
            <v>98.334424844393482</v>
          </cell>
          <cell r="F28">
            <v>261.28165886443566</v>
          </cell>
          <cell r="G28">
            <v>278.54385875855689</v>
          </cell>
          <cell r="H28">
            <v>153.20078532818718</v>
          </cell>
          <cell r="I28">
            <v>103.77208450893768</v>
          </cell>
          <cell r="J28">
            <v>117.49429021966723</v>
          </cell>
          <cell r="K28">
            <v>169.48325336898282</v>
          </cell>
          <cell r="L28">
            <v>178.18052719743611</v>
          </cell>
          <cell r="P28">
            <v>437.69213531319741</v>
          </cell>
          <cell r="Q28">
            <v>678.80822600506508</v>
          </cell>
          <cell r="R28">
            <v>718.14930860179561</v>
          </cell>
          <cell r="S28">
            <v>946.40805856088127</v>
          </cell>
          <cell r="T28">
            <v>234.26909617600384</v>
          </cell>
          <cell r="U28">
            <v>401.6041648731495</v>
          </cell>
          <cell r="W28">
            <v>846.38966996420572</v>
          </cell>
          <cell r="Y28">
            <v>506.75600592711862</v>
          </cell>
        </row>
        <row r="29">
          <cell r="D29">
            <v>105.0116554939783</v>
          </cell>
          <cell r="E29">
            <v>100.81016921184008</v>
          </cell>
          <cell r="F29">
            <v>267.18647701726138</v>
          </cell>
          <cell r="G29">
            <v>284.83879289478358</v>
          </cell>
          <cell r="H29">
            <v>157.21341673982184</v>
          </cell>
          <cell r="I29">
            <v>106.58151018787497</v>
          </cell>
          <cell r="J29">
            <v>120.51964135995797</v>
          </cell>
          <cell r="K29">
            <v>172.29893201683734</v>
          </cell>
          <cell r="L29">
            <v>182.0441601531507</v>
          </cell>
          <cell r="P29">
            <v>447.18296904824024</v>
          </cell>
          <cell r="Q29">
            <v>691.63334261596469</v>
          </cell>
          <cell r="R29">
            <v>736.22999711520322</v>
          </cell>
          <cell r="S29">
            <v>969.04484973677825</v>
          </cell>
          <cell r="T29">
            <v>239.3489430859197</v>
          </cell>
          <cell r="U29">
            <v>410.31247386157656</v>
          </cell>
          <cell r="W29">
            <v>866.13326108603155</v>
          </cell>
          <cell r="Y29">
            <v>519.51449136422877</v>
          </cell>
        </row>
        <row r="30">
          <cell r="D30">
            <v>107.94808438385355</v>
          </cell>
          <cell r="E30">
            <v>103.52919676068758</v>
          </cell>
          <cell r="F30">
            <v>273.72830491554697</v>
          </cell>
          <cell r="G30">
            <v>291.81282235418882</v>
          </cell>
          <cell r="H30">
            <v>161.60955749790449</v>
          </cell>
          <cell r="I30">
            <v>109.6540735080918</v>
          </cell>
          <cell r="J30">
            <v>123.83749187672421</v>
          </cell>
          <cell r="K30">
            <v>175.54850730999044</v>
          </cell>
          <cell r="L30">
            <v>186.34224435038115</v>
          </cell>
          <cell r="P30">
            <v>457.74101194794036</v>
          </cell>
          <cell r="Q30">
            <v>706.14214154549745</v>
          </cell>
          <cell r="R30">
            <v>756.08741487469092</v>
          </cell>
          <cell r="S30">
            <v>994</v>
          </cell>
          <cell r="T30">
            <v>245</v>
          </cell>
          <cell r="U30">
            <v>420</v>
          </cell>
          <cell r="W30">
            <v>887.94430245963815</v>
          </cell>
          <cell r="Y30">
            <v>533.52671081677704</v>
          </cell>
        </row>
        <row r="31">
          <cell r="D31">
            <v>109.66211817882807</v>
          </cell>
          <cell r="E31">
            <v>105.07420363543662</v>
          </cell>
          <cell r="F31">
            <v>277.16441322167179</v>
          </cell>
          <cell r="G31">
            <v>295.47594540254988</v>
          </cell>
          <cell r="H31">
            <v>164.17564511977727</v>
          </cell>
          <cell r="I31">
            <v>111.48716905569586</v>
          </cell>
          <cell r="J31">
            <v>125.75202670924192</v>
          </cell>
          <cell r="K31">
            <v>176.83510900204021</v>
          </cell>
          <cell r="L31">
            <v>188.52785119560207</v>
          </cell>
          <cell r="P31">
            <v>463.10985298846475</v>
          </cell>
          <cell r="Q31">
            <v>712.6911302373004</v>
          </cell>
          <cell r="R31">
            <v>767.37080439613089</v>
          </cell>
          <cell r="S31">
            <v>1007.6741980087473</v>
          </cell>
          <cell r="T31">
            <v>247.87360323981218</v>
          </cell>
          <cell r="U31">
            <v>424.9261769825352</v>
          </cell>
          <cell r="W31">
            <v>899.67785062716735</v>
          </cell>
          <cell r="Y31">
            <v>541.48873951849271</v>
          </cell>
        </row>
        <row r="32">
          <cell r="D32">
            <v>111.63727739528399</v>
          </cell>
          <cell r="E32">
            <v>106.86866875328727</v>
          </cell>
          <cell r="F32">
            <v>281.26260620730557</v>
          </cell>
          <cell r="G32">
            <v>299.84489534383897</v>
          </cell>
          <cell r="H32">
            <v>167.13266477215282</v>
          </cell>
          <cell r="I32">
            <v>113.58711951545465</v>
          </cell>
          <cell r="J32">
            <v>127.96549465266003</v>
          </cell>
          <cell r="K32">
            <v>178.57798006466598</v>
          </cell>
          <cell r="L32">
            <v>191.16677960935939</v>
          </cell>
          <cell r="P32">
            <v>469.59225726980497</v>
          </cell>
          <cell r="Q32">
            <v>721.01019419183956</v>
          </cell>
          <cell r="R32">
            <v>780.47602045585495</v>
          </cell>
          <cell r="S32">
            <v>1023.7422485373754</v>
          </cell>
          <cell r="T32">
            <v>251.34322690794218</v>
          </cell>
          <cell r="U32">
            <v>430.87410327075804</v>
          </cell>
          <cell r="W32">
            <v>913.55272000088905</v>
          </cell>
          <cell r="Y32">
            <v>550.73632475973977</v>
          </cell>
        </row>
        <row r="33">
          <cell r="D33">
            <v>113.45646738106339</v>
          </cell>
          <cell r="E33">
            <v>108.51301926321561</v>
          </cell>
          <cell r="F33">
            <v>284.96894849658798</v>
          </cell>
          <cell r="G33">
            <v>303.79610603204264</v>
          </cell>
          <cell r="H33">
            <v>169.85618219522263</v>
          </cell>
          <cell r="I33">
            <v>115.52981000979064</v>
          </cell>
          <cell r="J33">
            <v>129.99964455461679</v>
          </cell>
          <cell r="K33">
            <v>180.10185384387466</v>
          </cell>
          <cell r="L33">
            <v>193.54200312940327</v>
          </cell>
          <cell r="P33">
            <v>475.42688280765714</v>
          </cell>
          <cell r="Q33">
            <v>728.38463132854895</v>
          </cell>
          <cell r="R33">
            <v>792.48492968243261</v>
          </cell>
          <cell r="S33">
            <v>1038.3726536839204</v>
          </cell>
          <cell r="T33">
            <v>254.4661353200386</v>
          </cell>
          <cell r="U33">
            <v>436.22766054863763</v>
          </cell>
          <cell r="W33">
            <v>926.14804494966268</v>
          </cell>
          <cell r="Y33">
            <v>559.21031032556891</v>
          </cell>
        </row>
        <row r="34">
          <cell r="D34">
            <v>114.59316685492841</v>
          </cell>
          <cell r="E34">
            <v>109.50454010244117</v>
          </cell>
          <cell r="F34">
            <v>286.96836484800787</v>
          </cell>
          <cell r="G34">
            <v>305.92761862351159</v>
          </cell>
          <cell r="H34">
            <v>171.55794003583605</v>
          </cell>
          <cell r="I34">
            <v>116.77826620402327</v>
          </cell>
          <cell r="J34">
            <v>131.25164124112268</v>
          </cell>
          <cell r="K34">
            <v>180.57978400216788</v>
          </cell>
          <cell r="L34">
            <v>194.7614061163768</v>
          </cell>
          <cell r="P34">
            <v>478.42228923938438</v>
          </cell>
          <cell r="Q34">
            <v>731.46612220438271</v>
          </cell>
          <cell r="R34">
            <v>799.72613749221932</v>
          </cell>
          <cell r="S34">
            <v>1046.7644691065848</v>
          </cell>
          <cell r="T34">
            <v>256.06938815650648</v>
          </cell>
          <cell r="U34">
            <v>438.97609398258248</v>
          </cell>
          <cell r="W34">
            <v>933.18550258680614</v>
          </cell>
          <cell r="Y34">
            <v>564.32000757629828</v>
          </cell>
        </row>
        <row r="35">
          <cell r="D35">
            <v>117.70140774484071</v>
          </cell>
          <cell r="E35">
            <v>112.37893798296774</v>
          </cell>
          <cell r="F35">
            <v>293.90265335329906</v>
          </cell>
          <cell r="G35">
            <v>313.32003754186769</v>
          </cell>
          <cell r="H35">
            <v>176.21130130373416</v>
          </cell>
          <cell r="I35">
            <v>120.03756740991604</v>
          </cell>
          <cell r="J35">
            <v>134.76108903270506</v>
          </cell>
          <cell r="K35">
            <v>184.18481120111514</v>
          </cell>
          <cell r="L35">
            <v>199.33181042789263</v>
          </cell>
          <cell r="P35">
            <v>489.64927376915506</v>
          </cell>
          <cell r="Q35">
            <v>747.16950710834158</v>
          </cell>
          <cell r="R35">
            <v>820.71824533047766</v>
          </cell>
          <cell r="S35">
            <v>1073.1510681661616</v>
          </cell>
          <cell r="T35">
            <v>262.07848748996673</v>
          </cell>
          <cell r="U35">
            <v>449.27740712565719</v>
          </cell>
          <cell r="W35">
            <v>956.26655198064498</v>
          </cell>
          <cell r="Y35">
            <v>579.13291151798501</v>
          </cell>
        </row>
        <row r="36">
          <cell r="D36">
            <v>120.14632948055296</v>
          </cell>
          <cell r="E36">
            <v>114.61787792391019</v>
          </cell>
          <cell r="F36">
            <v>299.16900291020073</v>
          </cell>
          <cell r="G36">
            <v>318.93432112199423</v>
          </cell>
          <cell r="H36">
            <v>179.87160451412234</v>
          </cell>
          <cell r="I36">
            <v>122.62306429560844</v>
          </cell>
          <cell r="J36">
            <v>137.50984511909306</v>
          </cell>
          <cell r="K36">
            <v>186.75611035960119</v>
          </cell>
          <cell r="L36">
            <v>202.77114545515056</v>
          </cell>
          <cell r="P36">
            <v>498.09783947841436</v>
          </cell>
          <cell r="Q36">
            <v>758.65083681666613</v>
          </cell>
          <cell r="R36">
            <v>837.06951980158112</v>
          </cell>
          <cell r="S36">
            <v>1093.4537678389395</v>
          </cell>
          <cell r="T36">
            <v>266.60047382009685</v>
          </cell>
          <cell r="U36">
            <v>457.0293836915946</v>
          </cell>
          <cell r="W36">
            <v>973.92273225116207</v>
          </cell>
          <cell r="Y36">
            <v>590.67105051435487</v>
          </cell>
        </row>
        <row r="37">
          <cell r="D37">
            <v>124.51216560448781</v>
          </cell>
          <cell r="E37">
            <v>118.68631699973217</v>
          </cell>
          <cell r="F37">
            <v>309.19899481211746</v>
          </cell>
          <cell r="G37">
            <v>329.62696851186132</v>
          </cell>
          <cell r="H37">
            <v>186.40771720314939</v>
          </cell>
          <cell r="I37">
            <v>127.17262672538421</v>
          </cell>
          <cell r="J37">
            <v>142.45542152864775</v>
          </cell>
          <cell r="K37">
            <v>192.30464055316719</v>
          </cell>
          <cell r="L37">
            <v>209.43804546744917</v>
          </cell>
          <cell r="P37">
            <v>514.47476768824708</v>
          </cell>
          <cell r="Q37">
            <v>782.21043236978255</v>
          </cell>
          <cell r="R37">
            <v>866.78186839174691</v>
          </cell>
          <cell r="S37">
            <v>1131.1841174420717</v>
          </cell>
          <cell r="T37">
            <v>275.36601439146551</v>
          </cell>
          <cell r="U37">
            <v>472.05602467108378</v>
          </cell>
          <cell r="W37">
            <v>1007.0937107544812</v>
          </cell>
          <cell r="Y37">
            <v>611.63731883477124</v>
          </cell>
        </row>
        <row r="38">
          <cell r="D38">
            <v>129.28469773306469</v>
          </cell>
          <cell r="E38">
            <v>123.13772626941021</v>
          </cell>
          <cell r="F38">
            <v>320.20488683977732</v>
          </cell>
          <cell r="G38">
            <v>341.35999121153338</v>
          </cell>
          <cell r="H38">
            <v>193.55269629051529</v>
          </cell>
          <cell r="I38">
            <v>132.14277023891395</v>
          </cell>
          <cell r="J38">
            <v>147.86370918986964</v>
          </cell>
          <cell r="K38">
            <v>198.45050849152747</v>
          </cell>
          <cell r="L38">
            <v>216.76252558804188</v>
          </cell>
          <cell r="P38">
            <v>532.46701069294409</v>
          </cell>
          <cell r="Q38">
            <v>808.20341681400555</v>
          </cell>
          <cell r="R38">
            <v>899.29109895247439</v>
          </cell>
          <cell r="S38">
            <v>1172.5200579704017</v>
          </cell>
          <cell r="T38">
            <v>284.99613146878806</v>
          </cell>
          <cell r="U38">
            <v>488.56479680363674</v>
          </cell>
          <cell r="W38">
            <v>1043.4594643531393</v>
          </cell>
          <cell r="Y38">
            <v>634.57718334121023</v>
          </cell>
        </row>
        <row r="39">
          <cell r="D39">
            <v>138.17558156137108</v>
          </cell>
          <cell r="E39">
            <v>131.50379798698773</v>
          </cell>
          <cell r="F39">
            <v>341.34968075717512</v>
          </cell>
          <cell r="G39">
            <v>363.90176668863381</v>
          </cell>
          <cell r="H39">
            <v>206.86327803412971</v>
          </cell>
          <cell r="I39">
            <v>141.33066333990374</v>
          </cell>
          <cell r="J39">
            <v>157.97788980809878</v>
          </cell>
          <cell r="K39">
            <v>210.84807255590891</v>
          </cell>
          <cell r="L39">
            <v>230.94292504364469</v>
          </cell>
          <cell r="P39">
            <v>567.30049903726524</v>
          </cell>
          <cell r="Q39">
            <v>859.69280388328309</v>
          </cell>
          <cell r="R39">
            <v>960.38962705388644</v>
          </cell>
          <cell r="S39">
            <v>1251.0520125038545</v>
          </cell>
          <cell r="T39">
            <v>303.64030890012845</v>
          </cell>
          <cell r="U39">
            <v>520.52624382879162</v>
          </cell>
          <cell r="W39">
            <v>1112.8978144589883</v>
          </cell>
          <cell r="Y39">
            <v>677.69084466183301</v>
          </cell>
        </row>
        <row r="40">
          <cell r="D40">
            <v>144.16072874179582</v>
          </cell>
          <cell r="E40">
            <v>137.09592203598768</v>
          </cell>
          <cell r="F40">
            <v>355.24987323176856</v>
          </cell>
          <cell r="G40">
            <v>378.72030874086715</v>
          </cell>
          <cell r="H40">
            <v>215.82366851173003</v>
          </cell>
          <cell r="I40">
            <v>147.55550413269137</v>
          </cell>
          <cell r="J40">
            <v>164.76526724250721</v>
          </cell>
          <cell r="K40">
            <v>218.73486207310168</v>
          </cell>
          <cell r="L40">
            <v>240.21360135608509</v>
          </cell>
          <cell r="P40">
            <v>590.07348200466492</v>
          </cell>
          <cell r="Q40">
            <v>892.83207864190911</v>
          </cell>
          <cell r="R40">
            <v>1001.2296484986628</v>
          </cell>
          <cell r="S40">
            <v>1303.1081487530298</v>
          </cell>
          <cell r="T40">
            <v>315.82925566561408</v>
          </cell>
          <cell r="U40">
            <v>541.42158114105257</v>
          </cell>
          <cell r="W40">
            <v>1158.752348655152</v>
          </cell>
          <cell r="Y40">
            <v>706.5092615306412</v>
          </cell>
        </row>
        <row r="41">
          <cell r="D41">
            <v>147.89273547939572</v>
          </cell>
          <cell r="E41">
            <v>140.54076467396547</v>
          </cell>
          <cell r="F41">
            <v>363.56545863118919</v>
          </cell>
          <cell r="G41">
            <v>387.58528324790939</v>
          </cell>
          <cell r="H41">
            <v>221.41087240594689</v>
          </cell>
          <cell r="I41">
            <v>151.47930931141613</v>
          </cell>
          <cell r="J41">
            <v>168.97493468096741</v>
          </cell>
          <cell r="K41">
            <v>223.17418357797806</v>
          </cell>
          <cell r="L41">
            <v>245.70490581772691</v>
          </cell>
          <cell r="P41">
            <v>603.56261470213224</v>
          </cell>
          <cell r="Q41">
            <v>911.90355977815068</v>
          </cell>
          <cell r="R41">
            <v>1026.3877898374717</v>
          </cell>
          <cell r="S41">
            <v>1334.7120209152795</v>
          </cell>
          <cell r="T41">
            <v>323.04914076355527</v>
          </cell>
          <cell r="U41">
            <v>553.79852702323763</v>
          </cell>
          <cell r="W41">
            <v>1186.4060072310749</v>
          </cell>
          <cell r="Y41">
            <v>724.26189189413265</v>
          </cell>
        </row>
        <row r="42">
          <cell r="D42">
            <v>151.7258179686516</v>
          </cell>
          <cell r="E42">
            <v>144.07875502694424</v>
          </cell>
          <cell r="F42">
            <v>372.11129418292268</v>
          </cell>
          <cell r="G42">
            <v>396.69571993619974</v>
          </cell>
          <cell r="H42">
            <v>227.14939725775307</v>
          </cell>
          <cell r="I42">
            <v>155.51017516882092</v>
          </cell>
          <cell r="J42">
            <v>173.29843538316058</v>
          </cell>
          <cell r="K42">
            <v>227.75633871013338</v>
          </cell>
          <cell r="L42">
            <v>251.35073675136755</v>
          </cell>
          <cell r="P42">
            <v>617.43133445411877</v>
          </cell>
          <cell r="Q42">
            <v>931.54870396155172</v>
          </cell>
          <cell r="R42">
            <v>1052.2262012569936</v>
          </cell>
          <cell r="S42">
            <v>1367.1765375813084</v>
          </cell>
          <cell r="T42">
            <v>330.47219495915169</v>
          </cell>
          <cell r="U42">
            <v>566.52376278711722</v>
          </cell>
          <cell r="W42">
            <v>1214.8175732193506</v>
          </cell>
          <cell r="Y42">
            <v>742.49454910569739</v>
          </cell>
        </row>
        <row r="43">
          <cell r="D43">
            <v>154.23686563009196</v>
          </cell>
          <cell r="E43">
            <v>146.3593575685081</v>
          </cell>
          <cell r="F43">
            <v>377.40420071761201</v>
          </cell>
          <cell r="G43">
            <v>402.33831504459073</v>
          </cell>
          <cell r="H43">
            <v>230.90869788580773</v>
          </cell>
          <cell r="I43">
            <v>158.18864901105883</v>
          </cell>
          <cell r="J43">
            <v>176.11077358153909</v>
          </cell>
          <cell r="K43">
            <v>230.35398533082611</v>
          </cell>
          <cell r="L43">
            <v>254.79929625511963</v>
          </cell>
          <cell r="P43">
            <v>625.90255965865174</v>
          </cell>
          <cell r="Q43">
            <v>943.06067576188627</v>
          </cell>
          <cell r="R43">
            <v>1068.8817432099904</v>
          </cell>
          <cell r="S43">
            <v>1387.6955101581145</v>
          </cell>
          <cell r="T43">
            <v>335.00630949321618</v>
          </cell>
          <cell r="U43">
            <v>574.29653055979918</v>
          </cell>
          <cell r="W43">
            <v>1232.6115334860619</v>
          </cell>
          <cell r="Y43">
            <v>754.24739188582203</v>
          </cell>
        </row>
        <row r="44">
          <cell r="D44">
            <v>154.97468261428702</v>
          </cell>
          <cell r="E44">
            <v>146.95742559684237</v>
          </cell>
          <cell r="F44">
            <v>378.36497160825354</v>
          </cell>
          <cell r="G44">
            <v>403.36256157006557</v>
          </cell>
          <cell r="H44">
            <v>232.01328697611712</v>
          </cell>
          <cell r="I44">
            <v>159.04893624095934</v>
          </cell>
          <cell r="J44">
            <v>176.89837856079953</v>
          </cell>
          <cell r="K44">
            <v>230.32592616608383</v>
          </cell>
          <cell r="L44">
            <v>255.32553822095494</v>
          </cell>
          <cell r="P44">
            <v>627.19524844648231</v>
          </cell>
          <cell r="Q44">
            <v>943.79086287184759</v>
          </cell>
          <cell r="R44">
            <v>1073.2495131107626</v>
          </cell>
          <cell r="S44">
            <v>1392.2702033997855</v>
          </cell>
          <cell r="T44">
            <v>335.69820457089509</v>
          </cell>
          <cell r="U44">
            <v>575.48263640724872</v>
          </cell>
          <cell r="W44">
            <v>1236.2485598945373</v>
          </cell>
          <cell r="Y44">
            <v>757.32947189789263</v>
          </cell>
        </row>
        <row r="45">
          <cell r="D45">
            <v>156.40121394401987</v>
          </cell>
          <cell r="E45">
            <v>148.20941580885946</v>
          </cell>
          <cell r="F45">
            <v>381.01958851217995</v>
          </cell>
          <cell r="G45">
            <v>406.192562111087</v>
          </cell>
          <cell r="H45">
            <v>234.14895337789631</v>
          </cell>
          <cell r="I45">
            <v>160.61578686922525</v>
          </cell>
          <cell r="J45">
            <v>178.47248827736956</v>
          </cell>
          <cell r="K45">
            <v>231.35045759598881</v>
          </cell>
          <cell r="L45">
            <v>256.99799142963388</v>
          </cell>
          <cell r="P45">
            <v>631.3035515682202</v>
          </cell>
          <cell r="Q45">
            <v>948.79845592850018</v>
          </cell>
          <cell r="R45">
            <v>1082.3929631950955</v>
          </cell>
          <cell r="S45">
            <v>1403.0559694904452</v>
          </cell>
          <cell r="T45">
            <v>337.89712107291962</v>
          </cell>
          <cell r="U45">
            <v>579.25220755357645</v>
          </cell>
          <cell r="W45">
            <v>1245.408816478578</v>
          </cell>
          <cell r="Y45">
            <v>763.78147037457688</v>
          </cell>
        </row>
        <row r="46">
          <cell r="D46">
            <v>159.01995403679433</v>
          </cell>
          <cell r="E46">
            <v>150.59079000271808</v>
          </cell>
          <cell r="F46">
            <v>386.58073025288314</v>
          </cell>
          <cell r="G46">
            <v>412.1211140281676</v>
          </cell>
          <cell r="H46">
            <v>238.06948082413047</v>
          </cell>
          <cell r="I46">
            <v>163.40794243375245</v>
          </cell>
          <cell r="J46">
            <v>181.40675893567834</v>
          </cell>
          <cell r="K46">
            <v>234.15297340316027</v>
          </cell>
          <cell r="L46">
            <v>260.6325191292014</v>
          </cell>
          <cell r="P46">
            <v>640.23159895196102</v>
          </cell>
          <cell r="Q46">
            <v>961.07404272236329</v>
          </cell>
          <cell r="R46">
            <v>1099.7844538510683</v>
          </cell>
          <cell r="S46">
            <v>1424.5358299618183</v>
          </cell>
          <cell r="T46">
            <v>342.67574381355644</v>
          </cell>
          <cell r="U46">
            <v>587.44413225181097</v>
          </cell>
          <cell r="W46">
            <v>1264.0645036283076</v>
          </cell>
          <cell r="Y46">
            <v>776.05362915322769</v>
          </cell>
        </row>
        <row r="47">
          <cell r="D47">
            <v>161.34390286919935</v>
          </cell>
          <cell r="E47">
            <v>152.69206887896701</v>
          </cell>
          <cell r="F47">
            <v>391.42265112545772</v>
          </cell>
          <cell r="G47">
            <v>417.28292802426705</v>
          </cell>
          <cell r="H47">
            <v>241.54867496265032</v>
          </cell>
          <cell r="I47">
            <v>165.8986959569703</v>
          </cell>
          <cell r="J47">
            <v>184.00415170100243</v>
          </cell>
          <cell r="K47">
            <v>236.52897801079402</v>
          </cell>
          <cell r="L47">
            <v>263.78303538981891</v>
          </cell>
          <cell r="P47">
            <v>647.9706948629339</v>
          </cell>
          <cell r="Q47">
            <v>971.58130184732272</v>
          </cell>
          <cell r="R47">
            <v>1115.1303713621091</v>
          </cell>
          <cell r="S47">
            <v>1443.3625778518665</v>
          </cell>
          <cell r="T47">
            <v>346.81799554258424</v>
          </cell>
          <cell r="U47">
            <v>594.54513521585875</v>
          </cell>
          <cell r="W47">
            <v>1280.3664458648625</v>
          </cell>
          <cell r="Y47">
            <v>786.88234648545335</v>
          </cell>
        </row>
        <row r="48">
          <cell r="D48">
            <v>163.30269152216002</v>
          </cell>
          <cell r="E48">
            <v>154.44726837287089</v>
          </cell>
          <cell r="F48">
            <v>395.37943276222103</v>
          </cell>
          <cell r="G48">
            <v>421.50112393652165</v>
          </cell>
          <cell r="H48">
            <v>244.4811861715684</v>
          </cell>
          <cell r="I48">
            <v>168.01505342445947</v>
          </cell>
          <cell r="J48">
            <v>186.18474641496422</v>
          </cell>
          <cell r="K48">
            <v>238.38086076566401</v>
          </cell>
          <cell r="L48">
            <v>266.33834573476929</v>
          </cell>
          <cell r="P48">
            <v>654.24769526730415</v>
          </cell>
          <cell r="Q48">
            <v>979.91614300058154</v>
          </cell>
          <cell r="R48">
            <v>1127.9488253775764</v>
          </cell>
          <cell r="S48">
            <v>1458.9187635473231</v>
          </cell>
          <cell r="T48">
            <v>350.1776794226156</v>
          </cell>
          <cell r="U48">
            <v>600.30459329591247</v>
          </cell>
          <cell r="W48">
            <v>1293.769263019788</v>
          </cell>
          <cell r="Y48">
            <v>795.92758050745044</v>
          </cell>
        </row>
        <row r="49">
          <cell r="D49">
            <v>165.87049025681745</v>
          </cell>
          <cell r="E49">
            <v>156.77782657642507</v>
          </cell>
          <cell r="F49">
            <v>400.8102828737488</v>
          </cell>
          <cell r="G49">
            <v>427.29077619523287</v>
          </cell>
          <cell r="H49">
            <v>248.32544908387754</v>
          </cell>
          <cell r="I49">
            <v>170.75919096271971</v>
          </cell>
          <cell r="J49">
            <v>189.05926718942041</v>
          </cell>
          <cell r="K49">
            <v>241.13082144374454</v>
          </cell>
          <cell r="L49">
            <v>269.88770531546942</v>
          </cell>
          <cell r="P49">
            <v>662.96653114856531</v>
          </cell>
          <cell r="Q49">
            <v>991.92552888519731</v>
          </cell>
          <cell r="R49">
            <v>1144.969200136336</v>
          </cell>
          <cell r="S49">
            <v>1479.9091668370343</v>
          </cell>
          <cell r="T49">
            <v>354.8443243924832</v>
          </cell>
          <cell r="U49">
            <v>608.30455610139973</v>
          </cell>
          <cell r="W49">
            <v>1311.9925953104162</v>
          </cell>
          <cell r="Y49">
            <v>807.93786448157903</v>
          </cell>
        </row>
        <row r="50">
          <cell r="D50">
            <v>167.90564073173081</v>
          </cell>
          <cell r="E50">
            <v>158.60428005059421</v>
          </cell>
          <cell r="F50">
            <v>404.95321788541719</v>
          </cell>
          <cell r="G50">
            <v>431.70742415189164</v>
          </cell>
          <cell r="H50">
            <v>251.37228191624968</v>
          </cell>
          <cell r="I50">
            <v>172.9561988945606</v>
          </cell>
          <cell r="J50">
            <v>191.32624268874406</v>
          </cell>
          <cell r="K50">
            <v>243.11445889726494</v>
          </cell>
          <cell r="L50">
            <v>272.57080914966815</v>
          </cell>
          <cell r="P50">
            <v>669.55745028506635</v>
          </cell>
          <cell r="Q50">
            <v>1000.7668351561728</v>
          </cell>
          <cell r="R50">
            <v>1158.3080313924659</v>
          </cell>
          <cell r="S50">
            <v>1496.1399216919751</v>
          </cell>
          <cell r="T50">
            <v>358.37202924368501</v>
          </cell>
          <cell r="U50">
            <v>614.35205013203142</v>
          </cell>
          <cell r="W50">
            <v>1325.9975248582982</v>
          </cell>
          <cell r="Y50">
            <v>817.35029831689496</v>
          </cell>
        </row>
        <row r="51">
          <cell r="D51">
            <v>170.08374615117251</v>
          </cell>
          <cell r="E51">
            <v>160.565358211785</v>
          </cell>
          <cell r="F51">
            <v>409.44191066211067</v>
          </cell>
          <cell r="G51">
            <v>436.492673190174</v>
          </cell>
          <cell r="H51">
            <v>254.63313323222184</v>
          </cell>
          <cell r="I51">
            <v>175.30141575078542</v>
          </cell>
          <cell r="J51">
            <v>193.75581488936319</v>
          </cell>
          <cell r="K51">
            <v>245.31483250224781</v>
          </cell>
          <cell r="L51">
            <v>275.48780740703575</v>
          </cell>
          <cell r="P51">
            <v>676.72292013777007</v>
          </cell>
          <cell r="Q51">
            <v>1010.4840612691881</v>
          </cell>
          <cell r="R51">
            <v>1172.6300445409827</v>
          </cell>
          <cell r="S51">
            <v>1513.6418514754248</v>
          </cell>
          <cell r="T51">
            <v>362.20725498944381</v>
          </cell>
          <cell r="U51">
            <v>620.92672283904653</v>
          </cell>
          <cell r="W51">
            <v>1341.1311050716163</v>
          </cell>
          <cell r="Y51">
            <v>827.45650616677585</v>
          </cell>
        </row>
        <row r="52">
          <cell r="D52">
            <v>172.22180760701448</v>
          </cell>
          <cell r="E52">
            <v>162.48817676437304</v>
          </cell>
          <cell r="F52">
            <v>413.83467638727808</v>
          </cell>
          <cell r="G52">
            <v>441.17565752603701</v>
          </cell>
          <cell r="H52">
            <v>257.83403455209395</v>
          </cell>
          <cell r="I52">
            <v>177.60635344918759</v>
          </cell>
          <cell r="J52">
            <v>196.13944829322676</v>
          </cell>
          <cell r="K52">
            <v>247.46605983145312</v>
          </cell>
          <cell r="L52">
            <v>278.34131184208439</v>
          </cell>
          <cell r="P52">
            <v>683.73242038421506</v>
          </cell>
          <cell r="Q52">
            <v>1019.9840040031925</v>
          </cell>
          <cell r="R52">
            <v>1186.6726427083381</v>
          </cell>
          <cell r="S52">
            <v>1530.7837064624352</v>
          </cell>
          <cell r="T52">
            <v>365.95900000584697</v>
          </cell>
          <cell r="U52">
            <v>627.3582857243091</v>
          </cell>
          <cell r="W52">
            <v>1355.9473746775825</v>
          </cell>
          <cell r="Y52">
            <v>837.36554719054743</v>
          </cell>
        </row>
        <row r="53">
          <cell r="D53">
            <v>174.34576571187026</v>
          </cell>
          <cell r="E53">
            <v>164.39727576322551</v>
          </cell>
          <cell r="F53">
            <v>418.19422667426778</v>
          </cell>
          <cell r="G53">
            <v>445.82323196607888</v>
          </cell>
          <cell r="H53">
            <v>261.0138216824451</v>
          </cell>
          <cell r="I53">
            <v>179.89768593829714</v>
          </cell>
          <cell r="J53">
            <v>198.50672337061587</v>
          </cell>
          <cell r="K53">
            <v>249.60542315296013</v>
          </cell>
          <cell r="L53">
            <v>281.17350785374282</v>
          </cell>
          <cell r="P53">
            <v>690.6895774847477</v>
          </cell>
          <cell r="Q53">
            <v>1029.4209216133747</v>
          </cell>
          <cell r="R53">
            <v>1200.6150451604578</v>
          </cell>
          <cell r="S53">
            <v>1547.7971941278956</v>
          </cell>
          <cell r="T53">
            <v>369.68272902540082</v>
          </cell>
          <cell r="U53">
            <v>633.74182118640147</v>
          </cell>
          <cell r="W53">
            <v>1370.6517116631614</v>
          </cell>
          <cell r="Y53">
            <v>847.2038859524697</v>
          </cell>
        </row>
        <row r="54">
          <cell r="D54">
            <v>176.58117290689182</v>
          </cell>
          <cell r="E54">
            <v>166.41101148506141</v>
          </cell>
          <cell r="F54">
            <v>422.82133668345887</v>
          </cell>
          <cell r="G54">
            <v>450.75604310353856</v>
          </cell>
          <cell r="H54">
            <v>264.36045974162954</v>
          </cell>
          <cell r="I54">
            <v>182.30498986923277</v>
          </cell>
          <cell r="J54">
            <v>201.00057589134897</v>
          </cell>
          <cell r="K54">
            <v>251.91178167295291</v>
          </cell>
          <cell r="L54">
            <v>284.18652859123523</v>
          </cell>
          <cell r="P54">
            <v>698.09092207093101</v>
          </cell>
          <cell r="Q54">
            <v>1039.5336178872194</v>
          </cell>
          <cell r="R54">
            <v>1215.321623437919</v>
          </cell>
          <cell r="S54">
            <v>1565.7961604060158</v>
          </cell>
          <cell r="T54">
            <v>373.64420369400921</v>
          </cell>
          <cell r="U54">
            <v>640.53292061830143</v>
          </cell>
          <cell r="W54">
            <v>1386.2302452405499</v>
          </cell>
          <cell r="Y54">
            <v>857.58145894387269</v>
          </cell>
        </row>
        <row r="55">
          <cell r="D55">
            <v>179.09205369054837</v>
          </cell>
          <cell r="E55">
            <v>168.68371261580333</v>
          </cell>
          <cell r="F55">
            <v>428.10670144112942</v>
          </cell>
          <cell r="G55">
            <v>456.39059816931098</v>
          </cell>
          <cell r="H55">
            <v>268.11951053621152</v>
          </cell>
          <cell r="I55">
            <v>184.99786610905664</v>
          </cell>
          <cell r="J55">
            <v>203.80757892416426</v>
          </cell>
          <cell r="K55">
            <v>254.61625047576416</v>
          </cell>
          <cell r="L55">
            <v>287.64265477168072</v>
          </cell>
          <cell r="P55">
            <v>706.58073446302717</v>
          </cell>
          <cell r="Q55">
            <v>1051.2782417808671</v>
          </cell>
          <cell r="R55">
            <v>1231.9194603427825</v>
          </cell>
          <cell r="S55">
            <v>1586.2300433284247</v>
          </cell>
          <cell r="T55">
            <v>378.1882667815878</v>
          </cell>
          <cell r="U55">
            <v>648.32274305415058</v>
          </cell>
          <cell r="W55">
            <v>1403.9651357976743</v>
          </cell>
          <cell r="Y55">
            <v>869.29358264321104</v>
          </cell>
        </row>
        <row r="56">
          <cell r="D56">
            <v>181.72262698665457</v>
          </cell>
          <cell r="E56">
            <v>171.06832263126884</v>
          </cell>
          <cell r="F56">
            <v>433.67528039806916</v>
          </cell>
          <cell r="G56">
            <v>462.32707866016898</v>
          </cell>
          <cell r="H56">
            <v>272.05775352381119</v>
          </cell>
          <cell r="I56">
            <v>187.81574499872747</v>
          </cell>
          <cell r="J56">
            <v>206.75027431996619</v>
          </cell>
          <cell r="K56">
            <v>257.49381467583225</v>
          </cell>
          <cell r="L56">
            <v>291.28951276104362</v>
          </cell>
          <cell r="P56">
            <v>715.53907062722271</v>
          </cell>
          <cell r="Q56">
            <v>1063.7285338520755</v>
          </cell>
          <cell r="R56">
            <v>1249.3345826318628</v>
          </cell>
          <cell r="S56">
            <v>1607.7125280620228</v>
          </cell>
          <cell r="T56">
            <v>382.9831012031047</v>
          </cell>
          <cell r="U56">
            <v>656.54245920532219</v>
          </cell>
          <cell r="W56">
            <v>1422.6280221727204</v>
          </cell>
          <cell r="Y56">
            <v>881.58241688455985</v>
          </cell>
        </row>
        <row r="57">
          <cell r="D57">
            <v>184.46968966383946</v>
          </cell>
          <cell r="E57">
            <v>173.56166958974839</v>
          </cell>
          <cell r="F57">
            <v>439.51813190244923</v>
          </cell>
          <cell r="G57">
            <v>468.55595217259429</v>
          </cell>
          <cell r="H57">
            <v>276.1703932821992</v>
          </cell>
          <cell r="I57">
            <v>190.75548131156731</v>
          </cell>
          <cell r="J57">
            <v>209.82493307762778</v>
          </cell>
          <cell r="K57">
            <v>260.53808908154087</v>
          </cell>
          <cell r="L57">
            <v>295.12089649331881</v>
          </cell>
          <cell r="P57">
            <v>724.9506856525029</v>
          </cell>
          <cell r="Q57">
            <v>1076.8597213917644</v>
          </cell>
          <cell r="R57">
            <v>1267.5438251953899</v>
          </cell>
          <cell r="S57">
            <v>1630.2121232642228</v>
          </cell>
          <cell r="T57">
            <v>388.02054731565858</v>
          </cell>
          <cell r="U57">
            <v>665.17808111255761</v>
          </cell>
          <cell r="W57">
            <v>1442.190371065519</v>
          </cell>
          <cell r="Y57">
            <v>894.43161540348171</v>
          </cell>
        </row>
        <row r="58">
          <cell r="D58">
            <v>187.31049639987683</v>
          </cell>
          <cell r="E58">
            <v>176.14221694049698</v>
          </cell>
          <cell r="F58">
            <v>445.57993767197934</v>
          </cell>
          <cell r="G58">
            <v>475.01824568920841</v>
          </cell>
          <cell r="H58">
            <v>280.4233776882545</v>
          </cell>
          <cell r="I58">
            <v>193.79369943461296</v>
          </cell>
          <cell r="J58">
            <v>213.00560975974787</v>
          </cell>
          <cell r="K58">
            <v>263.71534857122958</v>
          </cell>
          <cell r="L58">
            <v>299.09948814268853</v>
          </cell>
          <cell r="P58">
            <v>734.72391004431506</v>
          </cell>
          <cell r="Q58">
            <v>1090.533805860714</v>
          </cell>
          <cell r="R58">
            <v>1286.3899037552317</v>
          </cell>
          <cell r="S58">
            <v>1653.5250850428226</v>
          </cell>
          <cell r="T58">
            <v>393.25154019917653</v>
          </cell>
          <cell r="U58">
            <v>674.14549748430261</v>
          </cell>
          <cell r="W58">
            <v>1462.4713592365949</v>
          </cell>
          <cell r="Y58">
            <v>907.7301918749514</v>
          </cell>
        </row>
        <row r="59">
          <cell r="D59">
            <v>190.15143360675907</v>
          </cell>
          <cell r="E59">
            <v>178.72186917246253</v>
          </cell>
          <cell r="F59">
            <v>451.63744929040723</v>
          </cell>
          <cell r="G59">
            <v>481.47596135132125</v>
          </cell>
          <cell r="H59">
            <v>284.67655742279214</v>
          </cell>
          <cell r="I59">
            <v>196.83361234037167</v>
          </cell>
          <cell r="J59">
            <v>216.18581479569343</v>
          </cell>
          <cell r="K59">
            <v>266.89289677809739</v>
          </cell>
          <cell r="L59">
            <v>303.07533358903811</v>
          </cell>
          <cell r="P59">
            <v>744.49038851679006</v>
          </cell>
          <cell r="Q59">
            <v>1104.2029498352238</v>
          </cell>
          <cell r="R59">
            <v>1305.2294451442283</v>
          </cell>
          <cell r="S59">
            <v>1676.8237060484398</v>
          </cell>
          <cell r="T59">
            <v>398.47892241597583</v>
          </cell>
          <cell r="U59">
            <v>683.10672414167277</v>
          </cell>
          <cell r="W59">
            <v>1482.7386167712659</v>
          </cell>
          <cell r="Y59">
            <v>921.02415544692019</v>
          </cell>
        </row>
        <row r="60">
          <cell r="D60">
            <v>193.02625879853485</v>
          </cell>
          <cell r="E60">
            <v>181.33236715496253</v>
          </cell>
          <cell r="F60">
            <v>457.77087469575213</v>
          </cell>
          <cell r="G60">
            <v>488.01460622688415</v>
          </cell>
          <cell r="H60">
            <v>288.98047101031483</v>
          </cell>
          <cell r="I60">
            <v>199.91014784225129</v>
          </cell>
          <cell r="J60">
            <v>219.40393507553102</v>
          </cell>
          <cell r="K60">
            <v>270.1179289341307</v>
          </cell>
          <cell r="L60">
            <v>307.10223828834881</v>
          </cell>
          <cell r="P60">
            <v>754.38229165719918</v>
          </cell>
          <cell r="Q60">
            <v>1118.0628209712186</v>
          </cell>
          <cell r="R60">
            <v>1324.2942571284887</v>
          </cell>
          <cell r="S60">
            <v>1700.4058404246357</v>
          </cell>
          <cell r="T60">
            <v>403.77343657603944</v>
          </cell>
          <cell r="U60">
            <v>692.18303413035324</v>
          </cell>
          <cell r="W60">
            <v>1503.2555106412676</v>
          </cell>
          <cell r="Y60">
            <v>934.47707931550269</v>
          </cell>
        </row>
        <row r="61">
          <cell r="D61">
            <v>195.94149065184075</v>
          </cell>
          <cell r="E61">
            <v>183.97981188154827</v>
          </cell>
          <cell r="F61">
            <v>463.99543793758329</v>
          </cell>
          <cell r="G61">
            <v>494.65041017884056</v>
          </cell>
          <cell r="H61">
            <v>293.34487759062307</v>
          </cell>
          <cell r="I61">
            <v>203.03007988176194</v>
          </cell>
          <cell r="J61">
            <v>222.6673682023482</v>
          </cell>
          <cell r="K61">
            <v>273.3990880365136</v>
          </cell>
          <cell r="L61">
            <v>311.19036412504221</v>
          </cell>
          <cell r="P61">
            <v>764.42458165956668</v>
          </cell>
          <cell r="Q61">
            <v>1132.1497691001591</v>
          </cell>
          <cell r="R61">
            <v>1343.6288960707273</v>
          </cell>
          <cell r="S61">
            <v>1724.3284030858542</v>
          </cell>
          <cell r="T61">
            <v>409.14844337324524</v>
          </cell>
          <cell r="U61">
            <v>701.3973314969918</v>
          </cell>
          <cell r="W61">
            <v>1524.0722184495739</v>
          </cell>
          <cell r="Y61">
            <v>948.12040430245827</v>
          </cell>
        </row>
        <row r="62">
          <cell r="D62">
            <v>198.8835748970755</v>
          </cell>
          <cell r="E62">
            <v>186.65145478675026</v>
          </cell>
          <cell r="F62">
            <v>470.27881893188521</v>
          </cell>
          <cell r="G62">
            <v>501.3489178192529</v>
          </cell>
          <cell r="H62">
            <v>297.74948500638067</v>
          </cell>
          <cell r="I62">
            <v>206.1793857596694</v>
          </cell>
          <cell r="J62">
            <v>225.96069978249469</v>
          </cell>
          <cell r="K62">
            <v>276.71701304298421</v>
          </cell>
          <cell r="L62">
            <v>315.317986479257</v>
          </cell>
          <cell r="P62">
            <v>774.56389301080583</v>
          </cell>
          <cell r="Q62">
            <v>1146.3841534222506</v>
          </cell>
          <cell r="R62">
            <v>1363.1402575114212</v>
          </cell>
          <cell r="S62">
            <v>1748.4716287074039</v>
          </cell>
          <cell r="T62">
            <v>414.5753796018393</v>
          </cell>
          <cell r="U62">
            <v>710.7006507460103</v>
          </cell>
          <cell r="W62">
            <v>1545.0827529623973</v>
          </cell>
          <cell r="Y62">
            <v>961.88843203075464</v>
          </cell>
        </row>
        <row r="63">
          <cell r="D63">
            <v>201.87854997758672</v>
          </cell>
          <cell r="E63">
            <v>189.37171249266959</v>
          </cell>
          <cell r="F63">
            <v>476.6823796895473</v>
          </cell>
          <cell r="G63">
            <v>508.17554518753479</v>
          </cell>
          <cell r="H63">
            <v>302.23327552699379</v>
          </cell>
          <cell r="I63">
            <v>209.38507977913059</v>
          </cell>
          <cell r="J63">
            <v>229.31350263389038</v>
          </cell>
          <cell r="K63">
            <v>280.10751648266216</v>
          </cell>
          <cell r="L63">
            <v>319.52620306718694</v>
          </cell>
          <cell r="P63">
            <v>784.90118032947294</v>
          </cell>
          <cell r="Q63">
            <v>1160.9148306633681</v>
          </cell>
          <cell r="R63">
            <v>1383.006659270683</v>
          </cell>
          <cell r="S63">
            <v>1773.0639794524866</v>
          </cell>
          <cell r="T63">
            <v>420.10827992531193</v>
          </cell>
          <cell r="U63">
            <v>720.18562272910617</v>
          </cell>
          <cell r="W63">
            <v>1566.4888785611561</v>
          </cell>
          <cell r="Y63">
            <v>975.90699096701223</v>
          </cell>
        </row>
        <row r="64">
          <cell r="D64">
            <v>204.96655813974948</v>
          </cell>
          <cell r="E64">
            <v>192.17817991801874</v>
          </cell>
          <cell r="F64">
            <v>483.30040155799344</v>
          </cell>
          <cell r="G64">
            <v>515.23080255461218</v>
          </cell>
          <cell r="H64">
            <v>306.85634628814284</v>
          </cell>
          <cell r="I64">
            <v>212.6888625031194</v>
          </cell>
          <cell r="J64">
            <v>232.77134145721203</v>
          </cell>
          <cell r="K64">
            <v>283.6255567053384</v>
          </cell>
          <cell r="L64">
            <v>323.87813114478968</v>
          </cell>
          <cell r="P64">
            <v>795.59148820416408</v>
          </cell>
          <cell r="Q64">
            <v>1175.9702521402194</v>
          </cell>
          <cell r="R64">
            <v>1403.5026620115061</v>
          </cell>
          <cell r="S64">
            <v>1798.4568008321733</v>
          </cell>
          <cell r="T64">
            <v>425.83012996919047</v>
          </cell>
          <cell r="U64">
            <v>729.99450851861241</v>
          </cell>
          <cell r="W64">
            <v>1588.6007439934137</v>
          </cell>
          <cell r="Y64">
            <v>990.36982252864516</v>
          </cell>
        </row>
        <row r="65">
          <cell r="D65">
            <v>208.08972795560041</v>
          </cell>
          <cell r="E65">
            <v>195.01652812203037</v>
          </cell>
          <cell r="F65">
            <v>489.99587016919241</v>
          </cell>
          <cell r="G65">
            <v>522.36862336938202</v>
          </cell>
          <cell r="H65">
            <v>311.53205771749714</v>
          </cell>
          <cell r="I65">
            <v>216.03075715934224</v>
          </cell>
          <cell r="J65">
            <v>236.2684570425495</v>
          </cell>
          <cell r="K65">
            <v>287.19027012703515</v>
          </cell>
          <cell r="L65">
            <v>328.28186644741754</v>
          </cell>
          <cell r="P65">
            <v>806.40905810519814</v>
          </cell>
          <cell r="Q65">
            <v>1191.2158225720896</v>
          </cell>
          <cell r="R65">
            <v>1424.2314942948863</v>
          </cell>
          <cell r="S65">
            <v>1824.1409464123351</v>
          </cell>
          <cell r="T65">
            <v>431.62009537883301</v>
          </cell>
          <cell r="U65">
            <v>739.92016350657082</v>
          </cell>
          <cell r="W65">
            <v>1610.9683278065343</v>
          </cell>
          <cell r="Y65">
            <v>1004.9969482943311</v>
          </cell>
        </row>
        <row r="66">
          <cell r="D66">
            <v>211.34344813726563</v>
          </cell>
          <cell r="E66">
            <v>197.97609630389496</v>
          </cell>
          <cell r="F66">
            <v>496.99293620404228</v>
          </cell>
          <cell r="G66">
            <v>529.82796736545913</v>
          </cell>
          <cell r="H66">
            <v>316.40321668045846</v>
          </cell>
          <cell r="I66">
            <v>219.50985543585179</v>
          </cell>
          <cell r="J66">
            <v>239.91312432467743</v>
          </cell>
          <cell r="K66">
            <v>290.93264325755297</v>
          </cell>
          <cell r="L66">
            <v>332.8875104779014</v>
          </cell>
          <cell r="P66">
            <v>817.72260735719487</v>
          </cell>
          <cell r="Q66">
            <v>1207.1954384299599</v>
          </cell>
          <cell r="R66">
            <v>1445.8456121069269</v>
          </cell>
          <cell r="S66">
            <v>1850.9514743662203</v>
          </cell>
          <cell r="T66">
            <v>437.67552736851542</v>
          </cell>
          <cell r="U66">
            <v>750.30090406031218</v>
          </cell>
          <cell r="W66">
            <v>1634.3288624506099</v>
          </cell>
          <cell r="Y66">
            <v>1020.2487683307421</v>
          </cell>
        </row>
        <row r="67">
          <cell r="D67">
            <v>214.65024811478179</v>
          </cell>
          <cell r="E67">
            <v>200.98421115733157</v>
          </cell>
          <cell r="F67">
            <v>504.1086212999557</v>
          </cell>
          <cell r="G67">
            <v>537.41376727556633</v>
          </cell>
          <cell r="H67">
            <v>321.35384164199223</v>
          </cell>
          <cell r="I67">
            <v>223.04580846979377</v>
          </cell>
          <cell r="J67">
            <v>243.61734368064455</v>
          </cell>
          <cell r="K67">
            <v>294.74500585284954</v>
          </cell>
          <cell r="L67">
            <v>337.57239128955018</v>
          </cell>
          <cell r="P67">
            <v>829.23079805788916</v>
          </cell>
          <cell r="Q67">
            <v>1223.463125087655</v>
          </cell>
          <cell r="R67">
            <v>1467.8142726813771</v>
          </cell>
          <cell r="S67">
            <v>1878.2078936255339</v>
          </cell>
          <cell r="T67">
            <v>443.8351386947358</v>
          </cell>
          <cell r="U67">
            <v>760.86023776240415</v>
          </cell>
          <cell r="W67">
            <v>1658.081099600583</v>
          </cell>
          <cell r="Y67">
            <v>1035.7507684788061</v>
          </cell>
        </row>
        <row r="68">
          <cell r="D68">
            <v>218.06488751599187</v>
          </cell>
          <cell r="E68">
            <v>204.09208846664924</v>
          </cell>
          <cell r="F68">
            <v>511.47107041509952</v>
          </cell>
          <cell r="G68">
            <v>545.26263426209175</v>
          </cell>
          <cell r="H68">
            <v>326.46591348462158</v>
          </cell>
          <cell r="I68">
            <v>226.6955825702907</v>
          </cell>
          <cell r="J68">
            <v>247.44323300294806</v>
          </cell>
          <cell r="K68">
            <v>298.7019231255868</v>
          </cell>
          <cell r="L68">
            <v>342.42225145841735</v>
          </cell>
          <cell r="P68">
            <v>841.1442528369837</v>
          </cell>
          <cell r="Q68">
            <v>1240.3289282492422</v>
          </cell>
          <cell r="R68">
            <v>1490.5115116639367</v>
          </cell>
          <cell r="S68">
            <v>1906.3882238748038</v>
          </cell>
          <cell r="T68">
            <v>450.21166241599281</v>
          </cell>
          <cell r="U68">
            <v>771.79142128455908</v>
          </cell>
          <cell r="W68">
            <v>1682.6468022871445</v>
          </cell>
          <cell r="Y68">
            <v>1051.7668838389516</v>
          </cell>
        </row>
        <row r="69">
          <cell r="D69">
            <v>221.56046520004145</v>
          </cell>
          <cell r="E69">
            <v>207.27446166651984</v>
          </cell>
          <cell r="F69">
            <v>519.01650045573206</v>
          </cell>
          <cell r="G69">
            <v>553.30657124812035</v>
          </cell>
          <cell r="H69">
            <v>331.69915839066374</v>
          </cell>
          <cell r="I69">
            <v>230.43131331376915</v>
          </cell>
          <cell r="J69">
            <v>251.3602177513057</v>
          </cell>
          <cell r="K69">
            <v>302.76567719200659</v>
          </cell>
          <cell r="L69">
            <v>347.39429387958688</v>
          </cell>
          <cell r="P69">
            <v>853.35784260697073</v>
          </cell>
          <cell r="Q69">
            <v>1257.6368908972881</v>
          </cell>
          <cell r="R69">
            <v>1513.7528039867057</v>
          </cell>
          <cell r="S69">
            <v>1935.255560152347</v>
          </cell>
          <cell r="T69">
            <v>456.74882953788301</v>
          </cell>
          <cell r="U69">
            <v>782.9979934935136</v>
          </cell>
          <cell r="W69">
            <v>1707.8165306155001</v>
          </cell>
          <cell r="Y69">
            <v>1068.1669058524822</v>
          </cell>
        </row>
        <row r="70">
          <cell r="D70">
            <v>225.07791933671118</v>
          </cell>
          <cell r="E70">
            <v>210.47603594719885</v>
          </cell>
          <cell r="F70">
            <v>526.606225773132</v>
          </cell>
          <cell r="G70">
            <v>561.39772998468879</v>
          </cell>
          <cell r="H70">
            <v>336.96515463127321</v>
          </cell>
          <cell r="I70">
            <v>234.19162151003982</v>
          </cell>
          <cell r="J70">
            <v>255.30126962945795</v>
          </cell>
          <cell r="K70">
            <v>306.85509692953161</v>
          </cell>
          <cell r="L70">
            <v>352.39564124633318</v>
          </cell>
          <cell r="P70">
            <v>865.6434186057927</v>
          </cell>
          <cell r="Q70">
            <v>1275.0502464533326</v>
          </cell>
          <cell r="R70">
            <v>1537.1343243418121</v>
          </cell>
          <cell r="S70">
            <v>1964.2932056137627</v>
          </cell>
          <cell r="T70">
            <v>463.3245263645718</v>
          </cell>
          <cell r="U70">
            <v>794.27061662498022</v>
          </cell>
          <cell r="W70">
            <v>1733.1341436137623</v>
          </cell>
          <cell r="Y70">
            <v>1084.6658785949699</v>
          </cell>
        </row>
        <row r="71">
          <cell r="D71">
            <v>228.67413352747516</v>
          </cell>
          <cell r="E71">
            <v>213.74998899818087</v>
          </cell>
          <cell r="F71">
            <v>534.3731947768398</v>
          </cell>
          <cell r="G71">
            <v>569.6778424371031</v>
          </cell>
          <cell r="H71">
            <v>342.34906289934781</v>
          </cell>
          <cell r="I71">
            <v>238.03571239735587</v>
          </cell>
          <cell r="J71">
            <v>259.33090204559988</v>
          </cell>
          <cell r="K71">
            <v>311.04748997065855</v>
          </cell>
          <cell r="L71">
            <v>357.51523373068034</v>
          </cell>
          <cell r="P71">
            <v>878.21945820816927</v>
          </cell>
          <cell r="Q71">
            <v>1292.8904880180787</v>
          </cell>
          <cell r="R71">
            <v>1561.0444364279722</v>
          </cell>
          <cell r="S71">
            <v>1993.9972705328671</v>
          </cell>
          <cell r="T71">
            <v>470.055690105986</v>
          </cell>
          <cell r="U71">
            <v>805.80975446740456</v>
          </cell>
          <cell r="W71">
            <v>1759.0372918994256</v>
          </cell>
          <cell r="Y71">
            <v>1101.5378476366761</v>
          </cell>
        </row>
        <row r="72">
          <cell r="D72">
            <v>232.35957027947748</v>
          </cell>
          <cell r="E72">
            <v>217.10603754738963</v>
          </cell>
          <cell r="F72">
            <v>542.34137475805005</v>
          </cell>
          <cell r="G72">
            <v>578.17245935317442</v>
          </cell>
          <cell r="H72">
            <v>347.866546660891</v>
          </cell>
          <cell r="I72">
            <v>241.97454981182875</v>
          </cell>
          <cell r="J72">
            <v>263.4609452718272</v>
          </cell>
          <cell r="K72">
            <v>315.35647615788969</v>
          </cell>
          <cell r="L72">
            <v>362.76903930562713</v>
          </cell>
          <cell r="P72">
            <v>891.125185993287</v>
          </cell>
          <cell r="Q72">
            <v>1311.2146989629568</v>
          </cell>
          <cell r="R72">
            <v>1585.5541027941731</v>
          </cell>
          <cell r="S72">
            <v>2024.4577718550124</v>
          </cell>
          <cell r="T72">
            <v>476.96331521455596</v>
          </cell>
          <cell r="U72">
            <v>817.65139751066727</v>
          </cell>
          <cell r="W72">
            <v>1785.6051477504302</v>
          </cell>
          <cell r="Y72">
            <v>1118.8328871021101</v>
          </cell>
        </row>
        <row r="73">
          <cell r="D73">
            <v>236.15336843665989</v>
          </cell>
          <cell r="E73">
            <v>220.56198806911573</v>
          </cell>
          <cell r="F73">
            <v>550.55486509157686</v>
          </cell>
          <cell r="G73">
            <v>586.92859363875652</v>
          </cell>
          <cell r="H73">
            <v>353.54625876433551</v>
          </cell>
          <cell r="I73">
            <v>246.02815313936097</v>
          </cell>
          <cell r="J73">
            <v>267.7130576922309</v>
          </cell>
          <cell r="K73">
            <v>319.80733032517423</v>
          </cell>
          <cell r="L73">
            <v>368.18647906291989</v>
          </cell>
          <cell r="P73">
            <v>904.43287349761579</v>
          </cell>
          <cell r="Q73">
            <v>1330.1284815156619</v>
          </cell>
          <cell r="R73">
            <v>1610.7933664769271</v>
          </cell>
          <cell r="S73">
            <v>2055.8400046607294</v>
          </cell>
          <cell r="T73">
            <v>484.08608410232898</v>
          </cell>
          <cell r="U73">
            <v>829.86185846113551</v>
          </cell>
          <cell r="W73">
            <v>1812.9832256112584</v>
          </cell>
          <cell r="Y73">
            <v>1136.64276076378</v>
          </cell>
        </row>
        <row r="74">
          <cell r="D74">
            <v>240.05006828935259</v>
          </cell>
          <cell r="E74">
            <v>224.11265561185695</v>
          </cell>
          <cell r="F74">
            <v>559.00029981296211</v>
          </cell>
          <cell r="G74">
            <v>595.9319962748699</v>
          </cell>
          <cell r="H74">
            <v>359.38002545403884</v>
          </cell>
          <cell r="I74">
            <v>250.19093483436907</v>
          </cell>
          <cell r="J74">
            <v>272.081002253706</v>
          </cell>
          <cell r="K74">
            <v>324.39189672742549</v>
          </cell>
          <cell r="L74">
            <v>373.75853099745916</v>
          </cell>
          <cell r="P74">
            <v>918.12035858739853</v>
          </cell>
          <cell r="Q74">
            <v>1349.5984521571688</v>
          </cell>
          <cell r="R74">
            <v>1636.724361089744</v>
          </cell>
          <cell r="S74">
            <v>2088.0948080530661</v>
          </cell>
          <cell r="T74">
            <v>491.41213477173721</v>
          </cell>
          <cell r="U74">
            <v>842.42080246583521</v>
          </cell>
          <cell r="W74">
            <v>1841.1278641462229</v>
          </cell>
          <cell r="Y74">
            <v>1154.940748525257</v>
          </cell>
        </row>
        <row r="75">
          <cell r="D75">
            <v>244.01477155088449</v>
          </cell>
          <cell r="E75">
            <v>227.72539267572569</v>
          </cell>
          <cell r="F75">
            <v>567.59591937994264</v>
          </cell>
          <cell r="G75">
            <v>605.09550607886104</v>
          </cell>
          <cell r="H75">
            <v>365.31560034972921</v>
          </cell>
          <cell r="I75">
            <v>254.42660071781904</v>
          </cell>
          <cell r="J75">
            <v>276.52518714136903</v>
          </cell>
          <cell r="K75">
            <v>329.0624196418936</v>
          </cell>
          <cell r="L75">
            <v>379.43046391446802</v>
          </cell>
          <cell r="P75">
            <v>932.05319664128956</v>
          </cell>
          <cell r="Q75">
            <v>1369.4263588042536</v>
          </cell>
          <cell r="R75">
            <v>1663.1086576235673</v>
          </cell>
          <cell r="S75">
            <v>2120.9173579056624</v>
          </cell>
          <cell r="T75">
            <v>498.869507465254</v>
          </cell>
          <cell r="U75">
            <v>855.20486994043551</v>
          </cell>
          <cell r="W75">
            <v>1869.7700537017226</v>
          </cell>
          <cell r="Y75">
            <v>1173.5586049661531</v>
          </cell>
        </row>
        <row r="201">
          <cell r="D201">
            <v>67.389644172688989</v>
          </cell>
          <cell r="E201">
            <v>65.782034205522422</v>
          </cell>
          <cell r="F201">
            <v>182.7136255383042</v>
          </cell>
          <cell r="G201">
            <v>194.78503973985855</v>
          </cell>
          <cell r="H201">
            <v>100.88933617351445</v>
          </cell>
          <cell r="I201">
            <v>67.459979276869916</v>
          </cell>
          <cell r="J201">
            <v>77.898480469683719</v>
          </cell>
          <cell r="K201">
            <v>136.58499564938671</v>
          </cell>
          <cell r="L201">
            <v>126.81515775217787</v>
          </cell>
          <cell r="P201">
            <v>311.51550654649418</v>
          </cell>
          <cell r="Q201">
            <v>513.83653285827302</v>
          </cell>
          <cell r="R201">
            <v>480.41489496553504</v>
          </cell>
          <cell r="S201">
            <v>646.39954698334247</v>
          </cell>
          <cell r="T201">
            <v>166.73467552995066</v>
          </cell>
          <cell r="U201">
            <v>285.83087233705822</v>
          </cell>
          <cell r="W201">
            <v>584.09052661108944</v>
          </cell>
          <cell r="Y201">
            <v>339.00072094286776</v>
          </cell>
        </row>
        <row r="202">
          <cell r="D202">
            <v>67.389644172688989</v>
          </cell>
          <cell r="E202">
            <v>65.782034205522422</v>
          </cell>
          <cell r="F202">
            <v>182.7136255383042</v>
          </cell>
          <cell r="G202">
            <v>194.78503973985855</v>
          </cell>
          <cell r="H202">
            <v>100.88933617351445</v>
          </cell>
          <cell r="I202">
            <v>67.459979276869916</v>
          </cell>
          <cell r="J202">
            <v>77.898480469683719</v>
          </cell>
          <cell r="K202">
            <v>136.58499564938671</v>
          </cell>
          <cell r="L202">
            <v>126.81515775217787</v>
          </cell>
          <cell r="P202">
            <v>311.51550654649418</v>
          </cell>
          <cell r="Q202">
            <v>513.83653285827302</v>
          </cell>
          <cell r="R202">
            <v>480.41489496553504</v>
          </cell>
          <cell r="S202">
            <v>646.39954698334247</v>
          </cell>
          <cell r="T202">
            <v>166.73467552995066</v>
          </cell>
          <cell r="U202">
            <v>285.83087233705822</v>
          </cell>
          <cell r="W202">
            <v>584.09052661108944</v>
          </cell>
          <cell r="Y202">
            <v>339.00072094286776</v>
          </cell>
        </row>
        <row r="203">
          <cell r="D203">
            <v>67.389644172688989</v>
          </cell>
          <cell r="E203">
            <v>65.782034205522422</v>
          </cell>
          <cell r="F203">
            <v>182.7136255383042</v>
          </cell>
          <cell r="G203">
            <v>194.78503973985855</v>
          </cell>
          <cell r="H203">
            <v>100.88933617351445</v>
          </cell>
          <cell r="I203">
            <v>67.459979276869916</v>
          </cell>
          <cell r="J203">
            <v>77.898480469683719</v>
          </cell>
          <cell r="K203">
            <v>136.58499564938671</v>
          </cell>
          <cell r="L203">
            <v>126.81515775217787</v>
          </cell>
          <cell r="P203">
            <v>311.51550654649418</v>
          </cell>
          <cell r="Q203">
            <v>513.83653285827302</v>
          </cell>
          <cell r="R203">
            <v>480.41489496553504</v>
          </cell>
          <cell r="S203">
            <v>646.39954698334247</v>
          </cell>
          <cell r="T203">
            <v>166.73467552995066</v>
          </cell>
          <cell r="U203">
            <v>285.83087233705822</v>
          </cell>
          <cell r="W203">
            <v>584.09052661108944</v>
          </cell>
          <cell r="Y203">
            <v>339.00072094286776</v>
          </cell>
        </row>
        <row r="204">
          <cell r="D204">
            <v>67.389644172688989</v>
          </cell>
          <cell r="E204">
            <v>65.782034205522422</v>
          </cell>
          <cell r="F204">
            <v>182.7136255383042</v>
          </cell>
          <cell r="G204">
            <v>194.78503973985855</v>
          </cell>
          <cell r="H204">
            <v>100.88933617351445</v>
          </cell>
          <cell r="I204">
            <v>67.459979276869916</v>
          </cell>
          <cell r="J204">
            <v>77.898480469683719</v>
          </cell>
          <cell r="K204">
            <v>136.58499564938671</v>
          </cell>
          <cell r="L204">
            <v>126.81515775217787</v>
          </cell>
          <cell r="P204">
            <v>311.51550654649418</v>
          </cell>
          <cell r="Q204">
            <v>513.83653285827302</v>
          </cell>
          <cell r="R204">
            <v>480.41489496553504</v>
          </cell>
          <cell r="S204">
            <v>646.39954698334247</v>
          </cell>
          <cell r="T204">
            <v>166.73467552995066</v>
          </cell>
          <cell r="U204">
            <v>285.83087233705822</v>
          </cell>
          <cell r="W204">
            <v>584.09052661108944</v>
          </cell>
          <cell r="Y204">
            <v>339.00072094286776</v>
          </cell>
        </row>
        <row r="205">
          <cell r="D205">
            <v>67.389644172688989</v>
          </cell>
          <cell r="E205">
            <v>65.782034205522422</v>
          </cell>
          <cell r="F205">
            <v>182.7136255383042</v>
          </cell>
          <cell r="G205">
            <v>194.78503973985855</v>
          </cell>
          <cell r="H205">
            <v>100.88933617351445</v>
          </cell>
          <cell r="I205">
            <v>67.459979276869916</v>
          </cell>
          <cell r="J205">
            <v>77.898480469683719</v>
          </cell>
          <cell r="K205">
            <v>136.58499564938671</v>
          </cell>
          <cell r="L205">
            <v>126.81515775217787</v>
          </cell>
          <cell r="P205">
            <v>311.51550654649418</v>
          </cell>
          <cell r="Q205">
            <v>513.83653285827302</v>
          </cell>
          <cell r="R205">
            <v>480.41489496553504</v>
          </cell>
          <cell r="S205">
            <v>646.39954698334247</v>
          </cell>
          <cell r="T205">
            <v>166.73467552995066</v>
          </cell>
          <cell r="U205">
            <v>285.83087233705822</v>
          </cell>
          <cell r="W205">
            <v>584.09052661108944</v>
          </cell>
          <cell r="Y205">
            <v>339.00072094286776</v>
          </cell>
        </row>
        <row r="206">
          <cell r="D206">
            <v>67.389644172688989</v>
          </cell>
          <cell r="E206">
            <v>65.782034205522422</v>
          </cell>
          <cell r="F206">
            <v>182.7136255383042</v>
          </cell>
          <cell r="G206">
            <v>194.78503973985855</v>
          </cell>
          <cell r="H206">
            <v>100.88933617351445</v>
          </cell>
          <cell r="I206">
            <v>67.459979276869916</v>
          </cell>
          <cell r="J206">
            <v>77.898480469683719</v>
          </cell>
          <cell r="K206">
            <v>136.58499564938671</v>
          </cell>
          <cell r="L206">
            <v>126.81515775217787</v>
          </cell>
          <cell r="P206">
            <v>311.51550654649418</v>
          </cell>
          <cell r="Q206">
            <v>513.83653285827302</v>
          </cell>
          <cell r="R206">
            <v>480.41489496553504</v>
          </cell>
          <cell r="S206">
            <v>646.39954698334247</v>
          </cell>
          <cell r="T206">
            <v>166.73467552995066</v>
          </cell>
          <cell r="U206">
            <v>285.83087233705822</v>
          </cell>
          <cell r="W206">
            <v>584.09052661108944</v>
          </cell>
          <cell r="Y206">
            <v>339.00072094286776</v>
          </cell>
        </row>
        <row r="207">
          <cell r="D207">
            <v>67.389644172688989</v>
          </cell>
          <cell r="E207">
            <v>65.782034205522422</v>
          </cell>
          <cell r="F207">
            <v>182.7136255383042</v>
          </cell>
          <cell r="G207">
            <v>194.78503973985855</v>
          </cell>
          <cell r="H207">
            <v>100.88933617351445</v>
          </cell>
          <cell r="I207">
            <v>67.459979276869916</v>
          </cell>
          <cell r="J207">
            <v>77.898480469683719</v>
          </cell>
          <cell r="K207">
            <v>136.58499564938671</v>
          </cell>
          <cell r="L207">
            <v>126.81515775217787</v>
          </cell>
          <cell r="P207">
            <v>311.51550654649418</v>
          </cell>
          <cell r="Q207">
            <v>513.83653285827302</v>
          </cell>
          <cell r="R207">
            <v>480.41489496553504</v>
          </cell>
          <cell r="S207">
            <v>646.39954698334247</v>
          </cell>
          <cell r="T207">
            <v>166.73467552995066</v>
          </cell>
          <cell r="U207">
            <v>285.83087233705822</v>
          </cell>
          <cell r="W207">
            <v>584.09052661108944</v>
          </cell>
          <cell r="Y207">
            <v>339.00072094286776</v>
          </cell>
        </row>
        <row r="208">
          <cell r="D208">
            <v>67.389644172688989</v>
          </cell>
          <cell r="E208">
            <v>65.782034205522422</v>
          </cell>
          <cell r="F208">
            <v>182.7136255383042</v>
          </cell>
          <cell r="G208">
            <v>194.78503973985855</v>
          </cell>
          <cell r="H208">
            <v>100.88933617351445</v>
          </cell>
          <cell r="I208">
            <v>67.459979276869916</v>
          </cell>
          <cell r="J208">
            <v>77.898480469683719</v>
          </cell>
          <cell r="K208">
            <v>136.58499564938671</v>
          </cell>
          <cell r="L208">
            <v>126.81515775217787</v>
          </cell>
          <cell r="P208">
            <v>311.51550654649418</v>
          </cell>
          <cell r="Q208">
            <v>513.83653285827302</v>
          </cell>
          <cell r="R208">
            <v>480.41489496553504</v>
          </cell>
          <cell r="S208">
            <v>646.39954698334247</v>
          </cell>
          <cell r="T208">
            <v>166.73467552995066</v>
          </cell>
          <cell r="U208">
            <v>285.83087233705822</v>
          </cell>
          <cell r="W208">
            <v>584.09052661108944</v>
          </cell>
          <cell r="Y208">
            <v>339.00072094286776</v>
          </cell>
        </row>
        <row r="209">
          <cell r="D209">
            <v>67.389644172688989</v>
          </cell>
          <cell r="E209">
            <v>65.782034205522422</v>
          </cell>
          <cell r="F209">
            <v>182.7136255383042</v>
          </cell>
          <cell r="G209">
            <v>194.78503973985855</v>
          </cell>
          <cell r="H209">
            <v>100.88933617351445</v>
          </cell>
          <cell r="I209">
            <v>67.459979276869916</v>
          </cell>
          <cell r="J209">
            <v>77.898480469683719</v>
          </cell>
          <cell r="K209">
            <v>136.58499564938671</v>
          </cell>
          <cell r="L209">
            <v>126.81515775217787</v>
          </cell>
          <cell r="P209">
            <v>311.51550654649418</v>
          </cell>
          <cell r="Q209">
            <v>513.83653285827302</v>
          </cell>
          <cell r="R209">
            <v>480.41489496553504</v>
          </cell>
          <cell r="S209">
            <v>646.39954698334247</v>
          </cell>
          <cell r="T209">
            <v>166.73467552995066</v>
          </cell>
          <cell r="U209">
            <v>285.83087233705822</v>
          </cell>
          <cell r="W209">
            <v>584.09052661108944</v>
          </cell>
          <cell r="Y209">
            <v>339.00072094286776</v>
          </cell>
        </row>
        <row r="210">
          <cell r="D210">
            <v>67.389644172688989</v>
          </cell>
          <cell r="E210">
            <v>65.782034205522422</v>
          </cell>
          <cell r="F210">
            <v>182.7136255383042</v>
          </cell>
          <cell r="G210">
            <v>194.78503973985855</v>
          </cell>
          <cell r="H210">
            <v>100.88933617351445</v>
          </cell>
          <cell r="I210">
            <v>67.459979276869916</v>
          </cell>
          <cell r="J210">
            <v>77.898480469683719</v>
          </cell>
          <cell r="K210">
            <v>136.58499564938671</v>
          </cell>
          <cell r="L210">
            <v>126.81515775217787</v>
          </cell>
          <cell r="P210">
            <v>311.51550654649418</v>
          </cell>
          <cell r="Q210">
            <v>513.83653285827302</v>
          </cell>
          <cell r="R210">
            <v>480.41489496553504</v>
          </cell>
          <cell r="S210">
            <v>646.39954698334247</v>
          </cell>
          <cell r="T210">
            <v>166.73467552995066</v>
          </cell>
          <cell r="U210">
            <v>285.83087233705822</v>
          </cell>
          <cell r="W210">
            <v>584.09052661108944</v>
          </cell>
          <cell r="Y210">
            <v>339.00072094286776</v>
          </cell>
        </row>
        <row r="211">
          <cell r="D211">
            <v>67.389644172688989</v>
          </cell>
          <cell r="E211">
            <v>65.782034205522422</v>
          </cell>
          <cell r="F211">
            <v>182.7136255383042</v>
          </cell>
          <cell r="G211">
            <v>194.78503973985855</v>
          </cell>
          <cell r="H211">
            <v>100.88933617351445</v>
          </cell>
          <cell r="I211">
            <v>67.459979276869916</v>
          </cell>
          <cell r="J211">
            <v>77.898480469683719</v>
          </cell>
          <cell r="K211">
            <v>136.58499564938671</v>
          </cell>
          <cell r="L211">
            <v>126.81515775217787</v>
          </cell>
          <cell r="P211">
            <v>311.51550654649418</v>
          </cell>
          <cell r="Q211">
            <v>513.83653285827302</v>
          </cell>
          <cell r="R211">
            <v>480.41489496553504</v>
          </cell>
          <cell r="S211">
            <v>646.39954698334247</v>
          </cell>
          <cell r="T211">
            <v>166.73467552995066</v>
          </cell>
          <cell r="U211">
            <v>285.83087233705822</v>
          </cell>
          <cell r="W211">
            <v>584.09052661108944</v>
          </cell>
          <cell r="Y211">
            <v>339.00072094286776</v>
          </cell>
        </row>
        <row r="212">
          <cell r="D212">
            <v>67.389644172688989</v>
          </cell>
          <cell r="E212">
            <v>65.782034205522422</v>
          </cell>
          <cell r="F212">
            <v>182.7136255383042</v>
          </cell>
          <cell r="G212">
            <v>194.78503973985855</v>
          </cell>
          <cell r="H212">
            <v>100.88933617351445</v>
          </cell>
          <cell r="I212">
            <v>67.459979276869916</v>
          </cell>
          <cell r="J212">
            <v>77.898480469683719</v>
          </cell>
          <cell r="K212">
            <v>136.58499564938671</v>
          </cell>
          <cell r="L212">
            <v>126.81515775217787</v>
          </cell>
          <cell r="P212">
            <v>311.51550654649418</v>
          </cell>
          <cell r="Q212">
            <v>513.83653285827302</v>
          </cell>
          <cell r="R212">
            <v>480.41489496553504</v>
          </cell>
          <cell r="S212">
            <v>646.39954698334247</v>
          </cell>
          <cell r="T212">
            <v>166.73467552995066</v>
          </cell>
          <cell r="U212">
            <v>285.83087233705822</v>
          </cell>
          <cell r="W212">
            <v>584.09052661108944</v>
          </cell>
          <cell r="Y212">
            <v>339.00072094286776</v>
          </cell>
        </row>
        <row r="213">
          <cell r="D213">
            <v>73.730218093340994</v>
          </cell>
          <cell r="E213">
            <v>71.868362872298448</v>
          </cell>
          <cell r="F213">
            <v>198.73614327011862</v>
          </cell>
          <cell r="G213">
            <v>211.86612356121697</v>
          </cell>
          <cell r="H213">
            <v>110.38183760555091</v>
          </cell>
          <cell r="I213">
            <v>73.890616071788443</v>
          </cell>
          <cell r="J213">
            <v>85.176122659276402</v>
          </cell>
          <cell r="K213">
            <v>145.80191950953338</v>
          </cell>
          <cell r="L213">
            <v>137.66997021765556</v>
          </cell>
          <cell r="P213">
            <v>338.17984591717493</v>
          </cell>
          <cell r="Q213">
            <v>553.59787637681632</v>
          </cell>
          <cell r="R213">
            <v>524.86415808864865</v>
          </cell>
          <cell r="S213">
            <v>704.79357731070547</v>
          </cell>
          <cell r="T213">
            <v>181.00642085164742</v>
          </cell>
          <cell r="U213">
            <v>310.29672145996699</v>
          </cell>
          <cell r="W213">
            <v>636.19152519101124</v>
          </cell>
          <cell r="Y213">
            <v>370.3659687776497</v>
          </cell>
        </row>
        <row r="214">
          <cell r="D214">
            <v>73.730218093340994</v>
          </cell>
          <cell r="E214">
            <v>71.868362872298448</v>
          </cell>
          <cell r="F214">
            <v>198.73614327011862</v>
          </cell>
          <cell r="G214">
            <v>211.86612356121697</v>
          </cell>
          <cell r="H214">
            <v>110.38183760555091</v>
          </cell>
          <cell r="I214">
            <v>73.890616071788443</v>
          </cell>
          <cell r="J214">
            <v>85.176122659276402</v>
          </cell>
          <cell r="K214">
            <v>145.80191950953338</v>
          </cell>
          <cell r="L214">
            <v>137.66997021765556</v>
          </cell>
          <cell r="P214">
            <v>338.17984591717493</v>
          </cell>
          <cell r="Q214">
            <v>553.59787637681632</v>
          </cell>
          <cell r="R214">
            <v>524.86415808864865</v>
          </cell>
          <cell r="S214">
            <v>704.79357731070547</v>
          </cell>
          <cell r="T214">
            <v>181.00642085164742</v>
          </cell>
          <cell r="U214">
            <v>310.29672145996699</v>
          </cell>
          <cell r="W214">
            <v>636.19152519101124</v>
          </cell>
          <cell r="Y214">
            <v>370.3659687776497</v>
          </cell>
        </row>
        <row r="215">
          <cell r="D215">
            <v>73.730218093340994</v>
          </cell>
          <cell r="E215">
            <v>71.868362872298448</v>
          </cell>
          <cell r="F215">
            <v>198.73614327011862</v>
          </cell>
          <cell r="G215">
            <v>211.86612356121697</v>
          </cell>
          <cell r="H215">
            <v>110.38183760555091</v>
          </cell>
          <cell r="I215">
            <v>73.890616071788443</v>
          </cell>
          <cell r="J215">
            <v>85.176122659276402</v>
          </cell>
          <cell r="K215">
            <v>145.80191950953338</v>
          </cell>
          <cell r="L215">
            <v>137.66997021765556</v>
          </cell>
          <cell r="P215">
            <v>338.17984591717493</v>
          </cell>
          <cell r="Q215">
            <v>553.59787637681632</v>
          </cell>
          <cell r="R215">
            <v>524.86415808864865</v>
          </cell>
          <cell r="S215">
            <v>704.79357731070547</v>
          </cell>
          <cell r="T215">
            <v>181.00642085164742</v>
          </cell>
          <cell r="U215">
            <v>310.29672145996699</v>
          </cell>
          <cell r="W215">
            <v>636.19152519101124</v>
          </cell>
          <cell r="Y215">
            <v>370.3659687776497</v>
          </cell>
        </row>
        <row r="216">
          <cell r="D216">
            <v>73.730218093340994</v>
          </cell>
          <cell r="E216">
            <v>71.868362872298448</v>
          </cell>
          <cell r="F216">
            <v>198.73614327011862</v>
          </cell>
          <cell r="G216">
            <v>211.86612356121697</v>
          </cell>
          <cell r="H216">
            <v>110.38183760555091</v>
          </cell>
          <cell r="I216">
            <v>73.890616071788443</v>
          </cell>
          <cell r="J216">
            <v>85.176122659276402</v>
          </cell>
          <cell r="K216">
            <v>145.80191950953338</v>
          </cell>
          <cell r="L216">
            <v>137.66997021765556</v>
          </cell>
          <cell r="P216">
            <v>338.17984591717493</v>
          </cell>
          <cell r="Q216">
            <v>553.59787637681632</v>
          </cell>
          <cell r="R216">
            <v>524.86415808864865</v>
          </cell>
          <cell r="S216">
            <v>704.79357731070547</v>
          </cell>
          <cell r="T216">
            <v>181.00642085164742</v>
          </cell>
          <cell r="U216">
            <v>310.29672145996699</v>
          </cell>
          <cell r="W216">
            <v>636.19152519101124</v>
          </cell>
          <cell r="Y216">
            <v>370.3659687776497</v>
          </cell>
        </row>
        <row r="217">
          <cell r="D217">
            <v>73.730218093340994</v>
          </cell>
          <cell r="E217">
            <v>71.868362872298448</v>
          </cell>
          <cell r="F217">
            <v>198.73614327011862</v>
          </cell>
          <cell r="G217">
            <v>211.86612356121697</v>
          </cell>
          <cell r="H217">
            <v>110.38183760555091</v>
          </cell>
          <cell r="I217">
            <v>73.890616071788443</v>
          </cell>
          <cell r="J217">
            <v>85.176122659276402</v>
          </cell>
          <cell r="K217">
            <v>145.80191950953338</v>
          </cell>
          <cell r="L217">
            <v>137.66997021765556</v>
          </cell>
          <cell r="P217">
            <v>338.17984591717493</v>
          </cell>
          <cell r="Q217">
            <v>553.59787637681632</v>
          </cell>
          <cell r="R217">
            <v>524.86415808864865</v>
          </cell>
          <cell r="S217">
            <v>704.79357731070547</v>
          </cell>
          <cell r="T217">
            <v>181.00642085164742</v>
          </cell>
          <cell r="U217">
            <v>310.29672145996699</v>
          </cell>
          <cell r="W217">
            <v>636.19152519101124</v>
          </cell>
          <cell r="Y217">
            <v>370.3659687776497</v>
          </cell>
        </row>
        <row r="218">
          <cell r="D218">
            <v>73.730218093340994</v>
          </cell>
          <cell r="E218">
            <v>71.868362872298448</v>
          </cell>
          <cell r="F218">
            <v>198.73614327011862</v>
          </cell>
          <cell r="G218">
            <v>211.86612356121697</v>
          </cell>
          <cell r="H218">
            <v>110.38183760555091</v>
          </cell>
          <cell r="I218">
            <v>73.890616071788443</v>
          </cell>
          <cell r="J218">
            <v>85.176122659276402</v>
          </cell>
          <cell r="K218">
            <v>145.80191950953338</v>
          </cell>
          <cell r="L218">
            <v>137.66997021765556</v>
          </cell>
          <cell r="P218">
            <v>338.17984591717493</v>
          </cell>
          <cell r="Q218">
            <v>553.59787637681632</v>
          </cell>
          <cell r="R218">
            <v>524.86415808864865</v>
          </cell>
          <cell r="S218">
            <v>704.79357731070547</v>
          </cell>
          <cell r="T218">
            <v>181.00642085164742</v>
          </cell>
          <cell r="U218">
            <v>310.29672145996699</v>
          </cell>
          <cell r="W218">
            <v>636.19152519101124</v>
          </cell>
          <cell r="Y218">
            <v>370.3659687776497</v>
          </cell>
        </row>
        <row r="219">
          <cell r="D219">
            <v>73.730218093340994</v>
          </cell>
          <cell r="E219">
            <v>71.868362872298448</v>
          </cell>
          <cell r="F219">
            <v>198.73614327011862</v>
          </cell>
          <cell r="G219">
            <v>211.86612356121697</v>
          </cell>
          <cell r="H219">
            <v>110.38183760555091</v>
          </cell>
          <cell r="I219">
            <v>73.890616071788443</v>
          </cell>
          <cell r="J219">
            <v>85.176122659276402</v>
          </cell>
          <cell r="K219">
            <v>145.80191950953338</v>
          </cell>
          <cell r="L219">
            <v>137.66997021765556</v>
          </cell>
          <cell r="P219">
            <v>338.17984591717493</v>
          </cell>
          <cell r="Q219">
            <v>553.59787637681632</v>
          </cell>
          <cell r="R219">
            <v>524.86415808864865</v>
          </cell>
          <cell r="S219">
            <v>704.79357731070547</v>
          </cell>
          <cell r="T219">
            <v>181.00642085164742</v>
          </cell>
          <cell r="U219">
            <v>310.29672145996699</v>
          </cell>
          <cell r="W219">
            <v>636.19152519101124</v>
          </cell>
          <cell r="Y219">
            <v>370.3659687776497</v>
          </cell>
        </row>
        <row r="220">
          <cell r="D220">
            <v>73.730218093340994</v>
          </cell>
          <cell r="E220">
            <v>71.868362872298448</v>
          </cell>
          <cell r="F220">
            <v>198.73614327011862</v>
          </cell>
          <cell r="G220">
            <v>211.86612356121697</v>
          </cell>
          <cell r="H220">
            <v>110.38183760555091</v>
          </cell>
          <cell r="I220">
            <v>73.890616071788443</v>
          </cell>
          <cell r="J220">
            <v>85.176122659276402</v>
          </cell>
          <cell r="K220">
            <v>145.80191950953338</v>
          </cell>
          <cell r="L220">
            <v>137.66997021765556</v>
          </cell>
          <cell r="P220">
            <v>338.17984591717493</v>
          </cell>
          <cell r="Q220">
            <v>553.59787637681632</v>
          </cell>
          <cell r="R220">
            <v>524.86415808864865</v>
          </cell>
          <cell r="S220">
            <v>704.79357731070547</v>
          </cell>
          <cell r="T220">
            <v>181.00642085164742</v>
          </cell>
          <cell r="U220">
            <v>310.29672145996699</v>
          </cell>
          <cell r="W220">
            <v>636.19152519101124</v>
          </cell>
          <cell r="Y220">
            <v>370.3659687776497</v>
          </cell>
        </row>
        <row r="221">
          <cell r="D221">
            <v>73.730218093340994</v>
          </cell>
          <cell r="E221">
            <v>71.868362872298448</v>
          </cell>
          <cell r="F221">
            <v>198.73614327011862</v>
          </cell>
          <cell r="G221">
            <v>211.86612356121697</v>
          </cell>
          <cell r="H221">
            <v>110.38183760555091</v>
          </cell>
          <cell r="I221">
            <v>73.890616071788443</v>
          </cell>
          <cell r="J221">
            <v>85.176122659276402</v>
          </cell>
          <cell r="K221">
            <v>145.80191950953338</v>
          </cell>
          <cell r="L221">
            <v>137.66997021765556</v>
          </cell>
          <cell r="P221">
            <v>338.17984591717493</v>
          </cell>
          <cell r="Q221">
            <v>553.59787637681632</v>
          </cell>
          <cell r="R221">
            <v>524.86415808864865</v>
          </cell>
          <cell r="S221">
            <v>704.79357731070547</v>
          </cell>
          <cell r="T221">
            <v>181.00642085164742</v>
          </cell>
          <cell r="U221">
            <v>310.29672145996699</v>
          </cell>
          <cell r="W221">
            <v>636.19152519101124</v>
          </cell>
          <cell r="Y221">
            <v>370.3659687776497</v>
          </cell>
        </row>
        <row r="222">
          <cell r="D222">
            <v>73.730218093340994</v>
          </cell>
          <cell r="E222">
            <v>71.868362872298448</v>
          </cell>
          <cell r="F222">
            <v>198.73614327011862</v>
          </cell>
          <cell r="G222">
            <v>211.86612356121697</v>
          </cell>
          <cell r="H222">
            <v>110.38183760555091</v>
          </cell>
          <cell r="I222">
            <v>73.890616071788443</v>
          </cell>
          <cell r="J222">
            <v>85.176122659276402</v>
          </cell>
          <cell r="K222">
            <v>145.80191950953338</v>
          </cell>
          <cell r="L222">
            <v>137.66997021765556</v>
          </cell>
          <cell r="P222">
            <v>338.17984591717493</v>
          </cell>
          <cell r="Q222">
            <v>553.59787637681632</v>
          </cell>
          <cell r="R222">
            <v>524.86415808864865</v>
          </cell>
          <cell r="S222">
            <v>704.79357731070547</v>
          </cell>
          <cell r="T222">
            <v>181.00642085164742</v>
          </cell>
          <cell r="U222">
            <v>310.29672145996699</v>
          </cell>
          <cell r="W222">
            <v>636.19152519101124</v>
          </cell>
          <cell r="Y222">
            <v>370.3659687776497</v>
          </cell>
        </row>
        <row r="223">
          <cell r="D223">
            <v>73.730218093340994</v>
          </cell>
          <cell r="E223">
            <v>71.868362872298448</v>
          </cell>
          <cell r="F223">
            <v>198.73614327011862</v>
          </cell>
          <cell r="G223">
            <v>211.86612356121697</v>
          </cell>
          <cell r="H223">
            <v>110.38183760555091</v>
          </cell>
          <cell r="I223">
            <v>73.890616071788443</v>
          </cell>
          <cell r="J223">
            <v>85.176122659276402</v>
          </cell>
          <cell r="K223">
            <v>145.80191950953338</v>
          </cell>
          <cell r="L223">
            <v>137.66997021765556</v>
          </cell>
          <cell r="P223">
            <v>338.17984591717493</v>
          </cell>
          <cell r="Q223">
            <v>553.59787637681632</v>
          </cell>
          <cell r="R223">
            <v>524.86415808864865</v>
          </cell>
          <cell r="S223">
            <v>704.79357731070547</v>
          </cell>
          <cell r="T223">
            <v>181.00642085164742</v>
          </cell>
          <cell r="U223">
            <v>310.29672145996699</v>
          </cell>
          <cell r="W223">
            <v>636.19152519101124</v>
          </cell>
          <cell r="Y223">
            <v>370.3659687776497</v>
          </cell>
        </row>
        <row r="224">
          <cell r="D224">
            <v>73.730218093340994</v>
          </cell>
          <cell r="E224">
            <v>71.868362872298448</v>
          </cell>
          <cell r="F224">
            <v>198.73614327011862</v>
          </cell>
          <cell r="G224">
            <v>211.86612356121697</v>
          </cell>
          <cell r="H224">
            <v>110.38183760555091</v>
          </cell>
          <cell r="I224">
            <v>73.890616071788443</v>
          </cell>
          <cell r="J224">
            <v>85.176122659276402</v>
          </cell>
          <cell r="K224">
            <v>145.80191950953338</v>
          </cell>
          <cell r="L224">
            <v>137.66997021765556</v>
          </cell>
          <cell r="P224">
            <v>338.17984591717493</v>
          </cell>
          <cell r="Q224">
            <v>553.59787637681632</v>
          </cell>
          <cell r="R224">
            <v>524.86415808864865</v>
          </cell>
          <cell r="S224">
            <v>704.79357731070547</v>
          </cell>
          <cell r="T224">
            <v>181.00642085164742</v>
          </cell>
          <cell r="U224">
            <v>310.29672145996699</v>
          </cell>
          <cell r="W224">
            <v>636.19152519101124</v>
          </cell>
          <cell r="Y224">
            <v>370.3659687776497</v>
          </cell>
        </row>
        <row r="225">
          <cell r="D225">
            <v>79.381655396174494</v>
          </cell>
          <cell r="E225">
            <v>77.269744454144259</v>
          </cell>
          <cell r="F225">
            <v>212.77379751242623</v>
          </cell>
          <cell r="G225">
            <v>226.83120912276996</v>
          </cell>
          <cell r="H225">
            <v>118.84262954040702</v>
          </cell>
          <cell r="I225">
            <v>79.642280351615156</v>
          </cell>
          <cell r="J225">
            <v>91.65082506143213</v>
          </cell>
          <cell r="K225">
            <v>153.53395801791291</v>
          </cell>
          <cell r="L225">
            <v>147.12953629411584</v>
          </cell>
          <cell r="P225">
            <v>361.41682775949698</v>
          </cell>
          <cell r="Q225">
            <v>587.58879640144028</v>
          </cell>
          <cell r="R225">
            <v>564.31116207159027</v>
          </cell>
          <cell r="S225">
            <v>756.310413675071</v>
          </cell>
          <cell r="T225">
            <v>193.44371705794933</v>
          </cell>
          <cell r="U225">
            <v>331.61780067077024</v>
          </cell>
          <cell r="W225">
            <v>682.01807584870812</v>
          </cell>
          <cell r="Y225">
            <v>398.20141461704793</v>
          </cell>
        </row>
        <row r="226">
          <cell r="D226">
            <v>79.381655396174494</v>
          </cell>
          <cell r="E226">
            <v>77.269744454144259</v>
          </cell>
          <cell r="F226">
            <v>212.77379751242623</v>
          </cell>
          <cell r="G226">
            <v>226.83120912276996</v>
          </cell>
          <cell r="H226">
            <v>118.84262954040702</v>
          </cell>
          <cell r="I226">
            <v>79.642280351615156</v>
          </cell>
          <cell r="J226">
            <v>91.65082506143213</v>
          </cell>
          <cell r="K226">
            <v>153.53395801791291</v>
          </cell>
          <cell r="L226">
            <v>147.12953629411584</v>
          </cell>
          <cell r="P226">
            <v>361.41682775949698</v>
          </cell>
          <cell r="Q226">
            <v>587.58879640144028</v>
          </cell>
          <cell r="R226">
            <v>564.31116207159027</v>
          </cell>
          <cell r="S226">
            <v>756.310413675071</v>
          </cell>
          <cell r="T226">
            <v>193.44371705794933</v>
          </cell>
          <cell r="U226">
            <v>331.61780067077024</v>
          </cell>
          <cell r="W226">
            <v>682.01807584870812</v>
          </cell>
          <cell r="Y226">
            <v>398.20141461704793</v>
          </cell>
        </row>
        <row r="227">
          <cell r="D227">
            <v>79.381655396174494</v>
          </cell>
          <cell r="E227">
            <v>77.269744454144259</v>
          </cell>
          <cell r="F227">
            <v>212.77379751242623</v>
          </cell>
          <cell r="G227">
            <v>226.83120912276996</v>
          </cell>
          <cell r="H227">
            <v>118.84262954040702</v>
          </cell>
          <cell r="I227">
            <v>79.642280351615156</v>
          </cell>
          <cell r="J227">
            <v>91.65082506143213</v>
          </cell>
          <cell r="K227">
            <v>153.53395801791291</v>
          </cell>
          <cell r="L227">
            <v>147.12953629411584</v>
          </cell>
          <cell r="P227">
            <v>361.41682775949698</v>
          </cell>
          <cell r="Q227">
            <v>587.58879640144028</v>
          </cell>
          <cell r="R227">
            <v>564.31116207159027</v>
          </cell>
          <cell r="S227">
            <v>756.310413675071</v>
          </cell>
          <cell r="T227">
            <v>193.44371705794933</v>
          </cell>
          <cell r="U227">
            <v>331.61780067077024</v>
          </cell>
          <cell r="W227">
            <v>682.01807584870812</v>
          </cell>
          <cell r="Y227">
            <v>398.20141461704793</v>
          </cell>
        </row>
        <row r="228">
          <cell r="D228">
            <v>79.381655396174494</v>
          </cell>
          <cell r="E228">
            <v>77.269744454144259</v>
          </cell>
          <cell r="F228">
            <v>212.77379751242623</v>
          </cell>
          <cell r="G228">
            <v>226.83120912276996</v>
          </cell>
          <cell r="H228">
            <v>118.84262954040702</v>
          </cell>
          <cell r="I228">
            <v>79.642280351615156</v>
          </cell>
          <cell r="J228">
            <v>91.65082506143213</v>
          </cell>
          <cell r="K228">
            <v>153.53395801791291</v>
          </cell>
          <cell r="L228">
            <v>147.12953629411584</v>
          </cell>
          <cell r="P228">
            <v>361.41682775949698</v>
          </cell>
          <cell r="Q228">
            <v>587.58879640144028</v>
          </cell>
          <cell r="R228">
            <v>564.31116207159027</v>
          </cell>
          <cell r="S228">
            <v>756.310413675071</v>
          </cell>
          <cell r="T228">
            <v>193.44371705794933</v>
          </cell>
          <cell r="U228">
            <v>331.61780067077024</v>
          </cell>
          <cell r="W228">
            <v>682.01807584870812</v>
          </cell>
          <cell r="Y228">
            <v>398.20141461704793</v>
          </cell>
        </row>
        <row r="229">
          <cell r="D229">
            <v>79.381655396174494</v>
          </cell>
          <cell r="E229">
            <v>77.269744454144259</v>
          </cell>
          <cell r="F229">
            <v>212.77379751242623</v>
          </cell>
          <cell r="G229">
            <v>226.83120912276996</v>
          </cell>
          <cell r="H229">
            <v>118.84262954040702</v>
          </cell>
          <cell r="I229">
            <v>79.642280351615156</v>
          </cell>
          <cell r="J229">
            <v>91.65082506143213</v>
          </cell>
          <cell r="K229">
            <v>153.53395801791291</v>
          </cell>
          <cell r="L229">
            <v>147.12953629411584</v>
          </cell>
          <cell r="P229">
            <v>361.41682775949698</v>
          </cell>
          <cell r="Q229">
            <v>587.58879640144028</v>
          </cell>
          <cell r="R229">
            <v>564.31116207159027</v>
          </cell>
          <cell r="S229">
            <v>756.310413675071</v>
          </cell>
          <cell r="T229">
            <v>193.44371705794933</v>
          </cell>
          <cell r="U229">
            <v>331.61780067077024</v>
          </cell>
          <cell r="W229">
            <v>682.01807584870812</v>
          </cell>
          <cell r="Y229">
            <v>398.20141461704793</v>
          </cell>
        </row>
        <row r="230">
          <cell r="D230">
            <v>79.381655396174494</v>
          </cell>
          <cell r="E230">
            <v>77.269744454144259</v>
          </cell>
          <cell r="F230">
            <v>212.77379751242623</v>
          </cell>
          <cell r="G230">
            <v>226.83120912276996</v>
          </cell>
          <cell r="H230">
            <v>118.84262954040702</v>
          </cell>
          <cell r="I230">
            <v>79.642280351615156</v>
          </cell>
          <cell r="J230">
            <v>91.65082506143213</v>
          </cell>
          <cell r="K230">
            <v>153.53395801791291</v>
          </cell>
          <cell r="L230">
            <v>147.12953629411584</v>
          </cell>
          <cell r="P230">
            <v>361.41682775949698</v>
          </cell>
          <cell r="Q230">
            <v>587.58879640144028</v>
          </cell>
          <cell r="R230">
            <v>564.31116207159027</v>
          </cell>
          <cell r="S230">
            <v>756.310413675071</v>
          </cell>
          <cell r="T230">
            <v>193.44371705794933</v>
          </cell>
          <cell r="U230">
            <v>331.61780067077024</v>
          </cell>
          <cell r="W230">
            <v>682.01807584870812</v>
          </cell>
          <cell r="Y230">
            <v>398.20141461704793</v>
          </cell>
        </row>
        <row r="231">
          <cell r="D231">
            <v>79.381655396174494</v>
          </cell>
          <cell r="E231">
            <v>77.269744454144259</v>
          </cell>
          <cell r="F231">
            <v>212.77379751242623</v>
          </cell>
          <cell r="G231">
            <v>226.83120912276996</v>
          </cell>
          <cell r="H231">
            <v>118.84262954040702</v>
          </cell>
          <cell r="I231">
            <v>79.642280351615156</v>
          </cell>
          <cell r="J231">
            <v>91.65082506143213</v>
          </cell>
          <cell r="K231">
            <v>153.53395801791291</v>
          </cell>
          <cell r="L231">
            <v>147.12953629411584</v>
          </cell>
          <cell r="P231">
            <v>361.41682775949698</v>
          </cell>
          <cell r="Q231">
            <v>587.58879640144028</v>
          </cell>
          <cell r="R231">
            <v>564.31116207159027</v>
          </cell>
          <cell r="S231">
            <v>756.310413675071</v>
          </cell>
          <cell r="T231">
            <v>193.44371705794933</v>
          </cell>
          <cell r="U231">
            <v>331.61780067077024</v>
          </cell>
          <cell r="W231">
            <v>682.01807584870812</v>
          </cell>
          <cell r="Y231">
            <v>398.20141461704793</v>
          </cell>
        </row>
        <row r="232">
          <cell r="D232">
            <v>79.381655396174494</v>
          </cell>
          <cell r="E232">
            <v>77.269744454144259</v>
          </cell>
          <cell r="F232">
            <v>212.77379751242623</v>
          </cell>
          <cell r="G232">
            <v>226.83120912276996</v>
          </cell>
          <cell r="H232">
            <v>118.84262954040702</v>
          </cell>
          <cell r="I232">
            <v>79.642280351615156</v>
          </cell>
          <cell r="J232">
            <v>91.65082506143213</v>
          </cell>
          <cell r="K232">
            <v>153.53395801791291</v>
          </cell>
          <cell r="L232">
            <v>147.12953629411584</v>
          </cell>
          <cell r="P232">
            <v>361.41682775949698</v>
          </cell>
          <cell r="Q232">
            <v>587.58879640144028</v>
          </cell>
          <cell r="R232">
            <v>564.31116207159027</v>
          </cell>
          <cell r="S232">
            <v>756.310413675071</v>
          </cell>
          <cell r="T232">
            <v>193.44371705794933</v>
          </cell>
          <cell r="U232">
            <v>331.61780067077024</v>
          </cell>
          <cell r="W232">
            <v>682.01807584870812</v>
          </cell>
          <cell r="Y232">
            <v>398.20141461704793</v>
          </cell>
        </row>
        <row r="233">
          <cell r="D233">
            <v>79.381655396174494</v>
          </cell>
          <cell r="E233">
            <v>77.269744454144259</v>
          </cell>
          <cell r="F233">
            <v>212.77379751242623</v>
          </cell>
          <cell r="G233">
            <v>226.83120912276996</v>
          </cell>
          <cell r="H233">
            <v>118.84262954040702</v>
          </cell>
          <cell r="I233">
            <v>79.642280351615156</v>
          </cell>
          <cell r="J233">
            <v>91.65082506143213</v>
          </cell>
          <cell r="K233">
            <v>153.53395801791291</v>
          </cell>
          <cell r="L233">
            <v>147.12953629411584</v>
          </cell>
          <cell r="P233">
            <v>361.41682775949698</v>
          </cell>
          <cell r="Q233">
            <v>587.58879640144028</v>
          </cell>
          <cell r="R233">
            <v>564.31116207159027</v>
          </cell>
          <cell r="S233">
            <v>756.310413675071</v>
          </cell>
          <cell r="T233">
            <v>193.44371705794933</v>
          </cell>
          <cell r="U233">
            <v>331.61780067077024</v>
          </cell>
          <cell r="W233">
            <v>682.01807584870812</v>
          </cell>
          <cell r="Y233">
            <v>398.20141461704793</v>
          </cell>
        </row>
        <row r="234">
          <cell r="D234">
            <v>79.381655396174494</v>
          </cell>
          <cell r="E234">
            <v>77.269744454144259</v>
          </cell>
          <cell r="F234">
            <v>212.77379751242623</v>
          </cell>
          <cell r="G234">
            <v>226.83120912276996</v>
          </cell>
          <cell r="H234">
            <v>118.84262954040702</v>
          </cell>
          <cell r="I234">
            <v>79.642280351615156</v>
          </cell>
          <cell r="J234">
            <v>91.65082506143213</v>
          </cell>
          <cell r="K234">
            <v>153.53395801791291</v>
          </cell>
          <cell r="L234">
            <v>147.12953629411584</v>
          </cell>
          <cell r="P234">
            <v>361.41682775949698</v>
          </cell>
          <cell r="Q234">
            <v>587.58879640144028</v>
          </cell>
          <cell r="R234">
            <v>564.31116207159027</v>
          </cell>
          <cell r="S234">
            <v>756.310413675071</v>
          </cell>
          <cell r="T234">
            <v>193.44371705794933</v>
          </cell>
          <cell r="U234">
            <v>331.61780067077024</v>
          </cell>
          <cell r="W234">
            <v>682.01807584870812</v>
          </cell>
          <cell r="Y234">
            <v>398.20141461704793</v>
          </cell>
        </row>
        <row r="235">
          <cell r="D235">
            <v>79.381655396174494</v>
          </cell>
          <cell r="E235">
            <v>77.269744454144259</v>
          </cell>
          <cell r="F235">
            <v>212.77379751242623</v>
          </cell>
          <cell r="G235">
            <v>226.83120912276996</v>
          </cell>
          <cell r="H235">
            <v>118.84262954040702</v>
          </cell>
          <cell r="I235">
            <v>79.642280351615156</v>
          </cell>
          <cell r="J235">
            <v>91.65082506143213</v>
          </cell>
          <cell r="K235">
            <v>153.53395801791291</v>
          </cell>
          <cell r="L235">
            <v>147.12953629411584</v>
          </cell>
          <cell r="P235">
            <v>361.41682775949698</v>
          </cell>
          <cell r="Q235">
            <v>587.58879640144028</v>
          </cell>
          <cell r="R235">
            <v>564.31116207159027</v>
          </cell>
          <cell r="S235">
            <v>756.310413675071</v>
          </cell>
          <cell r="T235">
            <v>193.44371705794933</v>
          </cell>
          <cell r="U235">
            <v>331.61780067077024</v>
          </cell>
          <cell r="W235">
            <v>682.01807584870812</v>
          </cell>
          <cell r="Y235">
            <v>398.20141461704793</v>
          </cell>
        </row>
        <row r="236">
          <cell r="D236">
            <v>79.381655396174494</v>
          </cell>
          <cell r="E236">
            <v>77.269744454144259</v>
          </cell>
          <cell r="F236">
            <v>212.77379751242623</v>
          </cell>
          <cell r="G236">
            <v>226.83120912276996</v>
          </cell>
          <cell r="H236">
            <v>118.84262954040702</v>
          </cell>
          <cell r="I236">
            <v>79.642280351615156</v>
          </cell>
          <cell r="J236">
            <v>91.65082506143213</v>
          </cell>
          <cell r="K236">
            <v>153.53395801791291</v>
          </cell>
          <cell r="L236">
            <v>147.12953629411584</v>
          </cell>
          <cell r="P236">
            <v>361.41682775949698</v>
          </cell>
          <cell r="Q236">
            <v>587.58879640144028</v>
          </cell>
          <cell r="R236">
            <v>564.31116207159027</v>
          </cell>
          <cell r="S236">
            <v>756.310413675071</v>
          </cell>
          <cell r="T236">
            <v>193.44371705794933</v>
          </cell>
          <cell r="U236">
            <v>331.61780067077024</v>
          </cell>
          <cell r="W236">
            <v>682.01807584870812</v>
          </cell>
          <cell r="Y236">
            <v>398.20141461704793</v>
          </cell>
        </row>
        <row r="237">
          <cell r="D237">
            <v>83.03316132615717</v>
          </cell>
          <cell r="E237">
            <v>80.715347287729543</v>
          </cell>
          <cell r="F237">
            <v>221.371415190504</v>
          </cell>
          <cell r="G237">
            <v>235.99684904786358</v>
          </cell>
          <cell r="H237">
            <v>124.30931531731318</v>
          </cell>
          <cell r="I237">
            <v>83.395819026258764</v>
          </cell>
          <cell r="J237">
            <v>95.811740830828271</v>
          </cell>
          <cell r="K237">
            <v>157.39408209852951</v>
          </cell>
          <cell r="L237">
            <v>152.81788022645679</v>
          </cell>
          <cell r="P237">
            <v>375.38997870535405</v>
          </cell>
          <cell r="Q237">
            <v>606.51146730612265</v>
          </cell>
          <cell r="R237">
            <v>589.47485521945066</v>
          </cell>
          <cell r="S237">
            <v>788.58210184996221</v>
          </cell>
          <cell r="T237">
            <v>200.92266670933941</v>
          </cell>
          <cell r="U237">
            <v>344.43885721601038</v>
          </cell>
          <cell r="W237">
            <v>710.4506378115783</v>
          </cell>
          <cell r="Y237">
            <v>415.95796256779738</v>
          </cell>
        </row>
        <row r="238">
          <cell r="D238">
            <v>83.03316132615717</v>
          </cell>
          <cell r="E238">
            <v>80.715347287729543</v>
          </cell>
          <cell r="F238">
            <v>221.371415190504</v>
          </cell>
          <cell r="G238">
            <v>235.99684904786358</v>
          </cell>
          <cell r="H238">
            <v>124.30931531731318</v>
          </cell>
          <cell r="I238">
            <v>83.395819026258764</v>
          </cell>
          <cell r="J238">
            <v>95.811740830828271</v>
          </cell>
          <cell r="K238">
            <v>157.39408209852951</v>
          </cell>
          <cell r="L238">
            <v>152.81788022645679</v>
          </cell>
          <cell r="P238">
            <v>375.38997870535405</v>
          </cell>
          <cell r="Q238">
            <v>606.51146730612265</v>
          </cell>
          <cell r="R238">
            <v>589.47485521945066</v>
          </cell>
          <cell r="S238">
            <v>788.58210184996221</v>
          </cell>
          <cell r="T238">
            <v>200.92266670933941</v>
          </cell>
          <cell r="U238">
            <v>344.43885721601038</v>
          </cell>
          <cell r="W238">
            <v>710.4506378115783</v>
          </cell>
          <cell r="Y238">
            <v>415.95796256779738</v>
          </cell>
        </row>
        <row r="239">
          <cell r="D239">
            <v>83.03316132615717</v>
          </cell>
          <cell r="E239">
            <v>80.715347287729543</v>
          </cell>
          <cell r="F239">
            <v>221.371415190504</v>
          </cell>
          <cell r="G239">
            <v>235.99684904786358</v>
          </cell>
          <cell r="H239">
            <v>124.30931531731318</v>
          </cell>
          <cell r="I239">
            <v>83.395819026258764</v>
          </cell>
          <cell r="J239">
            <v>95.811740830828271</v>
          </cell>
          <cell r="K239">
            <v>157.39408209852951</v>
          </cell>
          <cell r="L239">
            <v>152.81788022645679</v>
          </cell>
          <cell r="P239">
            <v>375.38997870535405</v>
          </cell>
          <cell r="Q239">
            <v>606.51146730612265</v>
          </cell>
          <cell r="R239">
            <v>589.47485521945066</v>
          </cell>
          <cell r="S239">
            <v>788.58210184996221</v>
          </cell>
          <cell r="T239">
            <v>200.92266670933941</v>
          </cell>
          <cell r="U239">
            <v>344.43885721601038</v>
          </cell>
          <cell r="W239">
            <v>710.4506378115783</v>
          </cell>
          <cell r="Y239">
            <v>415.95796256779738</v>
          </cell>
        </row>
        <row r="240">
          <cell r="D240">
            <v>83.03316132615717</v>
          </cell>
          <cell r="E240">
            <v>80.715347287729543</v>
          </cell>
          <cell r="F240">
            <v>221.371415190504</v>
          </cell>
          <cell r="G240">
            <v>235.99684904786358</v>
          </cell>
          <cell r="H240">
            <v>124.30931531731318</v>
          </cell>
          <cell r="I240">
            <v>83.395819026258764</v>
          </cell>
          <cell r="J240">
            <v>95.811740830828271</v>
          </cell>
          <cell r="K240">
            <v>157.39408209852951</v>
          </cell>
          <cell r="L240">
            <v>152.81788022645679</v>
          </cell>
          <cell r="P240">
            <v>375.38997870535405</v>
          </cell>
          <cell r="Q240">
            <v>606.51146730612265</v>
          </cell>
          <cell r="R240">
            <v>589.47485521945066</v>
          </cell>
          <cell r="S240">
            <v>788.58210184996221</v>
          </cell>
          <cell r="T240">
            <v>200.92266670933941</v>
          </cell>
          <cell r="U240">
            <v>344.43885721601038</v>
          </cell>
          <cell r="W240">
            <v>710.4506378115783</v>
          </cell>
          <cell r="Y240">
            <v>415.95796256779738</v>
          </cell>
        </row>
        <row r="241">
          <cell r="D241">
            <v>83.03316132615717</v>
          </cell>
          <cell r="E241">
            <v>80.715347287729543</v>
          </cell>
          <cell r="F241">
            <v>221.371415190504</v>
          </cell>
          <cell r="G241">
            <v>235.99684904786358</v>
          </cell>
          <cell r="H241">
            <v>124.30931531731318</v>
          </cell>
          <cell r="I241">
            <v>83.395819026258764</v>
          </cell>
          <cell r="J241">
            <v>95.811740830828271</v>
          </cell>
          <cell r="K241">
            <v>157.39408209852951</v>
          </cell>
          <cell r="L241">
            <v>152.81788022645679</v>
          </cell>
          <cell r="P241">
            <v>375.38997870535405</v>
          </cell>
          <cell r="Q241">
            <v>606.51146730612265</v>
          </cell>
          <cell r="R241">
            <v>589.47485521945066</v>
          </cell>
          <cell r="S241">
            <v>788.58210184996221</v>
          </cell>
          <cell r="T241">
            <v>200.92266670933941</v>
          </cell>
          <cell r="U241">
            <v>344.43885721601038</v>
          </cell>
          <cell r="W241">
            <v>710.4506378115783</v>
          </cell>
          <cell r="Y241">
            <v>415.95796256779738</v>
          </cell>
        </row>
        <row r="242">
          <cell r="D242">
            <v>83.03316132615717</v>
          </cell>
          <cell r="E242">
            <v>80.715347287729543</v>
          </cell>
          <cell r="F242">
            <v>221.371415190504</v>
          </cell>
          <cell r="G242">
            <v>235.99684904786358</v>
          </cell>
          <cell r="H242">
            <v>124.30931531731318</v>
          </cell>
          <cell r="I242">
            <v>83.395819026258764</v>
          </cell>
          <cell r="J242">
            <v>95.811740830828271</v>
          </cell>
          <cell r="K242">
            <v>157.39408209852951</v>
          </cell>
          <cell r="L242">
            <v>152.81788022645679</v>
          </cell>
          <cell r="P242">
            <v>375.38997870535405</v>
          </cell>
          <cell r="Q242">
            <v>606.51146730612265</v>
          </cell>
          <cell r="R242">
            <v>589.47485521945066</v>
          </cell>
          <cell r="S242">
            <v>788.58210184996221</v>
          </cell>
          <cell r="T242">
            <v>200.92266670933941</v>
          </cell>
          <cell r="U242">
            <v>344.43885721601038</v>
          </cell>
          <cell r="W242">
            <v>710.4506378115783</v>
          </cell>
          <cell r="Y242">
            <v>415.95796256779738</v>
          </cell>
        </row>
        <row r="243">
          <cell r="D243">
            <v>83.03316132615717</v>
          </cell>
          <cell r="E243">
            <v>80.715347287729543</v>
          </cell>
          <cell r="F243">
            <v>221.371415190504</v>
          </cell>
          <cell r="G243">
            <v>235.99684904786358</v>
          </cell>
          <cell r="H243">
            <v>124.30931531731318</v>
          </cell>
          <cell r="I243">
            <v>83.395819026258764</v>
          </cell>
          <cell r="J243">
            <v>95.811740830828271</v>
          </cell>
          <cell r="K243">
            <v>157.39408209852951</v>
          </cell>
          <cell r="L243">
            <v>152.81788022645679</v>
          </cell>
          <cell r="P243">
            <v>375.38997870535405</v>
          </cell>
          <cell r="Q243">
            <v>606.51146730612265</v>
          </cell>
          <cell r="R243">
            <v>589.47485521945066</v>
          </cell>
          <cell r="S243">
            <v>788.58210184996221</v>
          </cell>
          <cell r="T243">
            <v>200.92266670933941</v>
          </cell>
          <cell r="U243">
            <v>344.43885721601038</v>
          </cell>
          <cell r="W243">
            <v>710.4506378115783</v>
          </cell>
          <cell r="Y243">
            <v>415.95796256779738</v>
          </cell>
        </row>
        <row r="244">
          <cell r="D244">
            <v>83.03316132615717</v>
          </cell>
          <cell r="E244">
            <v>80.715347287729543</v>
          </cell>
          <cell r="F244">
            <v>221.371415190504</v>
          </cell>
          <cell r="G244">
            <v>235.99684904786358</v>
          </cell>
          <cell r="H244">
            <v>124.30931531731318</v>
          </cell>
          <cell r="I244">
            <v>83.395819026258764</v>
          </cell>
          <cell r="J244">
            <v>95.811740830828271</v>
          </cell>
          <cell r="K244">
            <v>157.39408209852951</v>
          </cell>
          <cell r="L244">
            <v>152.81788022645679</v>
          </cell>
          <cell r="P244">
            <v>375.38997870535405</v>
          </cell>
          <cell r="Q244">
            <v>606.51146730612265</v>
          </cell>
          <cell r="R244">
            <v>589.47485521945066</v>
          </cell>
          <cell r="S244">
            <v>788.58210184996221</v>
          </cell>
          <cell r="T244">
            <v>200.92266670933941</v>
          </cell>
          <cell r="U244">
            <v>344.43885721601038</v>
          </cell>
          <cell r="W244">
            <v>710.4506378115783</v>
          </cell>
          <cell r="Y244">
            <v>415.95796256779738</v>
          </cell>
        </row>
        <row r="245">
          <cell r="D245">
            <v>83.03316132615717</v>
          </cell>
          <cell r="E245">
            <v>80.715347287729543</v>
          </cell>
          <cell r="F245">
            <v>221.371415190504</v>
          </cell>
          <cell r="G245">
            <v>235.99684904786358</v>
          </cell>
          <cell r="H245">
            <v>124.30931531731318</v>
          </cell>
          <cell r="I245">
            <v>83.395819026258764</v>
          </cell>
          <cell r="J245">
            <v>95.811740830828271</v>
          </cell>
          <cell r="K245">
            <v>157.39408209852951</v>
          </cell>
          <cell r="L245">
            <v>152.81788022645679</v>
          </cell>
          <cell r="P245">
            <v>375.38997870535405</v>
          </cell>
          <cell r="Q245">
            <v>606.51146730612265</v>
          </cell>
          <cell r="R245">
            <v>589.47485521945066</v>
          </cell>
          <cell r="S245">
            <v>788.58210184996221</v>
          </cell>
          <cell r="T245">
            <v>200.92266670933941</v>
          </cell>
          <cell r="U245">
            <v>344.43885721601038</v>
          </cell>
          <cell r="W245">
            <v>710.4506378115783</v>
          </cell>
          <cell r="Y245">
            <v>415.95796256779738</v>
          </cell>
        </row>
        <row r="246">
          <cell r="D246">
            <v>83.03316132615717</v>
          </cell>
          <cell r="E246">
            <v>80.715347287729543</v>
          </cell>
          <cell r="F246">
            <v>221.371415190504</v>
          </cell>
          <cell r="G246">
            <v>235.99684904786358</v>
          </cell>
          <cell r="H246">
            <v>124.30931531731318</v>
          </cell>
          <cell r="I246">
            <v>83.395819026258764</v>
          </cell>
          <cell r="J246">
            <v>95.811740830828271</v>
          </cell>
          <cell r="K246">
            <v>157.39408209852951</v>
          </cell>
          <cell r="L246">
            <v>152.81788022645679</v>
          </cell>
          <cell r="P246">
            <v>375.38997870535405</v>
          </cell>
          <cell r="Q246">
            <v>606.51146730612265</v>
          </cell>
          <cell r="R246">
            <v>589.47485521945066</v>
          </cell>
          <cell r="S246">
            <v>788.58210184996221</v>
          </cell>
          <cell r="T246">
            <v>200.92266670933941</v>
          </cell>
          <cell r="U246">
            <v>344.43885721601038</v>
          </cell>
          <cell r="W246">
            <v>710.4506378115783</v>
          </cell>
          <cell r="Y246">
            <v>415.95796256779738</v>
          </cell>
        </row>
        <row r="247">
          <cell r="D247">
            <v>83.03316132615717</v>
          </cell>
          <cell r="E247">
            <v>80.715347287729543</v>
          </cell>
          <cell r="F247">
            <v>221.371415190504</v>
          </cell>
          <cell r="G247">
            <v>235.99684904786358</v>
          </cell>
          <cell r="H247">
            <v>124.30931531731318</v>
          </cell>
          <cell r="I247">
            <v>83.395819026258764</v>
          </cell>
          <cell r="J247">
            <v>95.811740830828271</v>
          </cell>
          <cell r="K247">
            <v>157.39408209852951</v>
          </cell>
          <cell r="L247">
            <v>152.81788022645679</v>
          </cell>
          <cell r="P247">
            <v>375.38997870535405</v>
          </cell>
          <cell r="Q247">
            <v>606.51146730612265</v>
          </cell>
          <cell r="R247">
            <v>589.47485521945066</v>
          </cell>
          <cell r="S247">
            <v>788.58210184996221</v>
          </cell>
          <cell r="T247">
            <v>200.92266670933941</v>
          </cell>
          <cell r="U247">
            <v>344.43885721601038</v>
          </cell>
          <cell r="W247">
            <v>710.4506378115783</v>
          </cell>
          <cell r="Y247">
            <v>415.95796256779738</v>
          </cell>
        </row>
        <row r="248">
          <cell r="D248">
            <v>83.03316132615717</v>
          </cell>
          <cell r="E248">
            <v>80.715347287729543</v>
          </cell>
          <cell r="F248">
            <v>221.371415190504</v>
          </cell>
          <cell r="G248">
            <v>235.99684904786358</v>
          </cell>
          <cell r="H248">
            <v>124.30931531731318</v>
          </cell>
          <cell r="I248">
            <v>83.395819026258764</v>
          </cell>
          <cell r="J248">
            <v>95.811740830828271</v>
          </cell>
          <cell r="K248">
            <v>157.39408209852951</v>
          </cell>
          <cell r="L248">
            <v>152.81788022645679</v>
          </cell>
          <cell r="P248">
            <v>375.38997870535405</v>
          </cell>
          <cell r="Q248">
            <v>606.51146730612265</v>
          </cell>
          <cell r="R248">
            <v>589.47485521945066</v>
          </cell>
          <cell r="S248">
            <v>788.58210184996221</v>
          </cell>
          <cell r="T248">
            <v>200.92266670933941</v>
          </cell>
          <cell r="U248">
            <v>344.43885721601038</v>
          </cell>
          <cell r="W248">
            <v>710.4506378115783</v>
          </cell>
          <cell r="Y248">
            <v>415.95796256779738</v>
          </cell>
        </row>
        <row r="249">
          <cell r="D249">
            <v>85.554826665391445</v>
          </cell>
          <cell r="E249">
            <v>83.058025661551071</v>
          </cell>
          <cell r="F249">
            <v>226.92625056286482</v>
          </cell>
          <cell r="G249">
            <v>241.91867795124136</v>
          </cell>
          <cell r="H249">
            <v>128.08451171804157</v>
          </cell>
          <cell r="I249">
            <v>86.019347652615764</v>
          </cell>
          <cell r="J249">
            <v>98.666419140863894</v>
          </cell>
          <cell r="K249">
            <v>159.21562402254926</v>
          </cell>
          <cell r="L249">
            <v>156.40652618883399</v>
          </cell>
          <cell r="P249">
            <v>384.20531974660884</v>
          </cell>
          <cell r="Q249">
            <v>617.23049805057462</v>
          </cell>
          <cell r="R249">
            <v>606.58374518447113</v>
          </cell>
          <cell r="S249">
            <v>810.03603414058375</v>
          </cell>
          <cell r="T249">
            <v>205.64096482712534</v>
          </cell>
          <cell r="U249">
            <v>352.52736827507209</v>
          </cell>
          <cell r="W249">
            <v>729.12551221405215</v>
          </cell>
          <cell r="Y249">
            <v>428.03070655107922</v>
          </cell>
        </row>
        <row r="250">
          <cell r="D250">
            <v>85.554826665391445</v>
          </cell>
          <cell r="E250">
            <v>83.058025661551071</v>
          </cell>
          <cell r="F250">
            <v>226.92625056286482</v>
          </cell>
          <cell r="G250">
            <v>241.91867795124136</v>
          </cell>
          <cell r="H250">
            <v>128.08451171804157</v>
          </cell>
          <cell r="I250">
            <v>86.019347652615764</v>
          </cell>
          <cell r="J250">
            <v>98.666419140863894</v>
          </cell>
          <cell r="K250">
            <v>159.21562402254926</v>
          </cell>
          <cell r="L250">
            <v>156.40652618883399</v>
          </cell>
          <cell r="P250">
            <v>384.20531974660884</v>
          </cell>
          <cell r="Q250">
            <v>617.23049805057462</v>
          </cell>
          <cell r="R250">
            <v>606.58374518447113</v>
          </cell>
          <cell r="S250">
            <v>810.03603414058375</v>
          </cell>
          <cell r="T250">
            <v>205.64096482712534</v>
          </cell>
          <cell r="U250">
            <v>352.52736827507209</v>
          </cell>
          <cell r="W250">
            <v>729.12551221405215</v>
          </cell>
          <cell r="Y250">
            <v>428.03070655107922</v>
          </cell>
        </row>
        <row r="251">
          <cell r="D251">
            <v>85.554826665391445</v>
          </cell>
          <cell r="E251">
            <v>83.058025661551071</v>
          </cell>
          <cell r="F251">
            <v>226.92625056286482</v>
          </cell>
          <cell r="G251">
            <v>241.91867795124136</v>
          </cell>
          <cell r="H251">
            <v>128.08451171804157</v>
          </cell>
          <cell r="I251">
            <v>86.019347652615764</v>
          </cell>
          <cell r="J251">
            <v>98.666419140863894</v>
          </cell>
          <cell r="K251">
            <v>159.21562402254926</v>
          </cell>
          <cell r="L251">
            <v>156.40652618883399</v>
          </cell>
          <cell r="P251">
            <v>384.20531974660884</v>
          </cell>
          <cell r="Q251">
            <v>617.23049805057462</v>
          </cell>
          <cell r="R251">
            <v>606.58374518447113</v>
          </cell>
          <cell r="S251">
            <v>810.03603414058375</v>
          </cell>
          <cell r="T251">
            <v>205.64096482712534</v>
          </cell>
          <cell r="U251">
            <v>352.52736827507209</v>
          </cell>
          <cell r="W251">
            <v>729.12551221405215</v>
          </cell>
          <cell r="Y251">
            <v>428.03070655107922</v>
          </cell>
        </row>
        <row r="252">
          <cell r="D252">
            <v>85.554826665391445</v>
          </cell>
          <cell r="E252">
            <v>83.058025661551071</v>
          </cell>
          <cell r="F252">
            <v>226.92625056286482</v>
          </cell>
          <cell r="G252">
            <v>241.91867795124136</v>
          </cell>
          <cell r="H252">
            <v>128.08451171804157</v>
          </cell>
          <cell r="I252">
            <v>86.019347652615764</v>
          </cell>
          <cell r="J252">
            <v>98.666419140863894</v>
          </cell>
          <cell r="K252">
            <v>159.21562402254926</v>
          </cell>
          <cell r="L252">
            <v>156.40652618883399</v>
          </cell>
          <cell r="P252">
            <v>384.20531974660884</v>
          </cell>
          <cell r="Q252">
            <v>617.23049805057462</v>
          </cell>
          <cell r="R252">
            <v>606.58374518447113</v>
          </cell>
          <cell r="S252">
            <v>810.03603414058375</v>
          </cell>
          <cell r="T252">
            <v>205.64096482712534</v>
          </cell>
          <cell r="U252">
            <v>352.52736827507209</v>
          </cell>
          <cell r="W252">
            <v>729.12551221405215</v>
          </cell>
          <cell r="Y252">
            <v>428.03070655107922</v>
          </cell>
        </row>
        <row r="253">
          <cell r="D253">
            <v>85.554826665391445</v>
          </cell>
          <cell r="E253">
            <v>83.058025661551071</v>
          </cell>
          <cell r="F253">
            <v>226.92625056286482</v>
          </cell>
          <cell r="G253">
            <v>241.91867795124136</v>
          </cell>
          <cell r="H253">
            <v>128.08451171804157</v>
          </cell>
          <cell r="I253">
            <v>86.019347652615764</v>
          </cell>
          <cell r="J253">
            <v>98.666419140863894</v>
          </cell>
          <cell r="K253">
            <v>159.21562402254926</v>
          </cell>
          <cell r="L253">
            <v>156.40652618883399</v>
          </cell>
          <cell r="P253">
            <v>384.20531974660884</v>
          </cell>
          <cell r="Q253">
            <v>617.23049805057462</v>
          </cell>
          <cell r="R253">
            <v>606.58374518447113</v>
          </cell>
          <cell r="S253">
            <v>810.03603414058375</v>
          </cell>
          <cell r="T253">
            <v>205.64096482712534</v>
          </cell>
          <cell r="U253">
            <v>352.52736827507209</v>
          </cell>
          <cell r="W253">
            <v>729.12551221405215</v>
          </cell>
          <cell r="Y253">
            <v>428.03070655107922</v>
          </cell>
        </row>
        <row r="254">
          <cell r="D254">
            <v>85.554826665391445</v>
          </cell>
          <cell r="E254">
            <v>83.058025661551071</v>
          </cell>
          <cell r="F254">
            <v>226.92625056286482</v>
          </cell>
          <cell r="G254">
            <v>241.91867795124136</v>
          </cell>
          <cell r="H254">
            <v>128.08451171804157</v>
          </cell>
          <cell r="I254">
            <v>86.019347652615764</v>
          </cell>
          <cell r="J254">
            <v>98.666419140863894</v>
          </cell>
          <cell r="K254">
            <v>159.21562402254926</v>
          </cell>
          <cell r="L254">
            <v>156.40652618883399</v>
          </cell>
          <cell r="P254">
            <v>384.20531974660884</v>
          </cell>
          <cell r="Q254">
            <v>617.23049805057462</v>
          </cell>
          <cell r="R254">
            <v>606.58374518447113</v>
          </cell>
          <cell r="S254">
            <v>810.03603414058375</v>
          </cell>
          <cell r="T254">
            <v>205.64096482712534</v>
          </cell>
          <cell r="U254">
            <v>352.52736827507209</v>
          </cell>
          <cell r="W254">
            <v>729.12551221405215</v>
          </cell>
          <cell r="Y254">
            <v>428.03070655107922</v>
          </cell>
        </row>
        <row r="255">
          <cell r="D255">
            <v>85.554826665391445</v>
          </cell>
          <cell r="E255">
            <v>83.058025661551071</v>
          </cell>
          <cell r="F255">
            <v>226.92625056286482</v>
          </cell>
          <cell r="G255">
            <v>241.91867795124136</v>
          </cell>
          <cell r="H255">
            <v>128.08451171804157</v>
          </cell>
          <cell r="I255">
            <v>86.019347652615764</v>
          </cell>
          <cell r="J255">
            <v>98.666419140863894</v>
          </cell>
          <cell r="K255">
            <v>159.21562402254926</v>
          </cell>
          <cell r="L255">
            <v>156.40652618883399</v>
          </cell>
          <cell r="P255">
            <v>384.20531974660884</v>
          </cell>
          <cell r="Q255">
            <v>617.23049805057462</v>
          </cell>
          <cell r="R255">
            <v>606.58374518447113</v>
          </cell>
          <cell r="S255">
            <v>810.03603414058375</v>
          </cell>
          <cell r="T255">
            <v>205.64096482712534</v>
          </cell>
          <cell r="U255">
            <v>352.52736827507209</v>
          </cell>
          <cell r="W255">
            <v>729.12551221405215</v>
          </cell>
          <cell r="Y255">
            <v>428.03070655107922</v>
          </cell>
        </row>
        <row r="256">
          <cell r="D256">
            <v>85.554826665391445</v>
          </cell>
          <cell r="E256">
            <v>83.058025661551071</v>
          </cell>
          <cell r="F256">
            <v>226.92625056286482</v>
          </cell>
          <cell r="G256">
            <v>241.91867795124136</v>
          </cell>
          <cell r="H256">
            <v>128.08451171804157</v>
          </cell>
          <cell r="I256">
            <v>86.019347652615764</v>
          </cell>
          <cell r="J256">
            <v>98.666419140863894</v>
          </cell>
          <cell r="K256">
            <v>159.21562402254926</v>
          </cell>
          <cell r="L256">
            <v>156.40652618883399</v>
          </cell>
          <cell r="P256">
            <v>384.20531974660884</v>
          </cell>
          <cell r="Q256">
            <v>617.23049805057462</v>
          </cell>
          <cell r="R256">
            <v>606.58374518447113</v>
          </cell>
          <cell r="S256">
            <v>810.03603414058375</v>
          </cell>
          <cell r="T256">
            <v>205.64096482712534</v>
          </cell>
          <cell r="U256">
            <v>352.52736827507209</v>
          </cell>
          <cell r="W256">
            <v>729.12551221405215</v>
          </cell>
          <cell r="Y256">
            <v>428.03070655107922</v>
          </cell>
        </row>
        <row r="257">
          <cell r="D257">
            <v>85.554826665391445</v>
          </cell>
          <cell r="E257">
            <v>83.058025661551071</v>
          </cell>
          <cell r="F257">
            <v>226.92625056286482</v>
          </cell>
          <cell r="G257">
            <v>241.91867795124136</v>
          </cell>
          <cell r="H257">
            <v>128.08451171804157</v>
          </cell>
          <cell r="I257">
            <v>86.019347652615764</v>
          </cell>
          <cell r="J257">
            <v>98.666419140863894</v>
          </cell>
          <cell r="K257">
            <v>159.21562402254926</v>
          </cell>
          <cell r="L257">
            <v>156.40652618883399</v>
          </cell>
          <cell r="P257">
            <v>384.20531974660884</v>
          </cell>
          <cell r="Q257">
            <v>617.23049805057462</v>
          </cell>
          <cell r="R257">
            <v>606.58374518447113</v>
          </cell>
          <cell r="S257">
            <v>810.03603414058375</v>
          </cell>
          <cell r="T257">
            <v>205.64096482712534</v>
          </cell>
          <cell r="U257">
            <v>352.52736827507209</v>
          </cell>
          <cell r="W257">
            <v>729.12551221405215</v>
          </cell>
          <cell r="Y257">
            <v>428.03070655107922</v>
          </cell>
        </row>
        <row r="258">
          <cell r="D258">
            <v>85.554826665391445</v>
          </cell>
          <cell r="E258">
            <v>83.058025661551071</v>
          </cell>
          <cell r="F258">
            <v>226.92625056286482</v>
          </cell>
          <cell r="G258">
            <v>241.91867795124136</v>
          </cell>
          <cell r="H258">
            <v>128.08451171804157</v>
          </cell>
          <cell r="I258">
            <v>86.019347652615764</v>
          </cell>
          <cell r="J258">
            <v>98.666419140863894</v>
          </cell>
          <cell r="K258">
            <v>159.21562402254926</v>
          </cell>
          <cell r="L258">
            <v>156.40652618883399</v>
          </cell>
          <cell r="P258">
            <v>384.20531974660884</v>
          </cell>
          <cell r="Q258">
            <v>617.23049805057462</v>
          </cell>
          <cell r="R258">
            <v>606.58374518447113</v>
          </cell>
          <cell r="S258">
            <v>810.03603414058375</v>
          </cell>
          <cell r="T258">
            <v>205.64096482712534</v>
          </cell>
          <cell r="U258">
            <v>352.52736827507209</v>
          </cell>
          <cell r="W258">
            <v>729.12551221405215</v>
          </cell>
          <cell r="Y258">
            <v>428.03070655107922</v>
          </cell>
        </row>
        <row r="259">
          <cell r="D259">
            <v>85.554826665391445</v>
          </cell>
          <cell r="E259">
            <v>83.058025661551071</v>
          </cell>
          <cell r="F259">
            <v>226.92625056286482</v>
          </cell>
          <cell r="G259">
            <v>241.91867795124136</v>
          </cell>
          <cell r="H259">
            <v>128.08451171804157</v>
          </cell>
          <cell r="I259">
            <v>86.019347652615764</v>
          </cell>
          <cell r="J259">
            <v>98.666419140863894</v>
          </cell>
          <cell r="K259">
            <v>159.21562402254926</v>
          </cell>
          <cell r="L259">
            <v>156.40652618883399</v>
          </cell>
          <cell r="P259">
            <v>384.20531974660884</v>
          </cell>
          <cell r="Q259">
            <v>617.23049805057462</v>
          </cell>
          <cell r="R259">
            <v>606.58374518447113</v>
          </cell>
          <cell r="S259">
            <v>810.03603414058375</v>
          </cell>
          <cell r="T259">
            <v>205.64096482712534</v>
          </cell>
          <cell r="U259">
            <v>352.52736827507209</v>
          </cell>
          <cell r="W259">
            <v>729.12551221405215</v>
          </cell>
          <cell r="Y259">
            <v>428.03070655107922</v>
          </cell>
        </row>
        <row r="260">
          <cell r="D260">
            <v>85.554826665391445</v>
          </cell>
          <cell r="E260">
            <v>83.058025661551071</v>
          </cell>
          <cell r="F260">
            <v>226.92625056286482</v>
          </cell>
          <cell r="G260">
            <v>241.91867795124136</v>
          </cell>
          <cell r="H260">
            <v>128.08451171804157</v>
          </cell>
          <cell r="I260">
            <v>86.019347652615764</v>
          </cell>
          <cell r="J260">
            <v>98.666419140863894</v>
          </cell>
          <cell r="K260">
            <v>159.21562402254926</v>
          </cell>
          <cell r="L260">
            <v>156.40652618883399</v>
          </cell>
          <cell r="P260">
            <v>384.20531974660884</v>
          </cell>
          <cell r="Q260">
            <v>617.23049805057462</v>
          </cell>
          <cell r="R260">
            <v>606.58374518447113</v>
          </cell>
          <cell r="S260">
            <v>810.03603414058375</v>
          </cell>
          <cell r="T260">
            <v>205.64096482712534</v>
          </cell>
          <cell r="U260">
            <v>352.52736827507209</v>
          </cell>
          <cell r="W260">
            <v>729.12551221405215</v>
          </cell>
          <cell r="Y260">
            <v>428.03070655107922</v>
          </cell>
        </row>
        <row r="261">
          <cell r="D261">
            <v>86.309035377316135</v>
          </cell>
          <cell r="E261">
            <v>83.684003236206649</v>
          </cell>
          <cell r="F261">
            <v>227.8025677363861</v>
          </cell>
          <cell r="G261">
            <v>242.85289112207727</v>
          </cell>
          <cell r="H261">
            <v>129.21364093687788</v>
          </cell>
          <cell r="I261">
            <v>86.867416256197203</v>
          </cell>
          <cell r="J261">
            <v>99.482180960710181</v>
          </cell>
          <cell r="K261">
            <v>157.92370783200505</v>
          </cell>
          <cell r="L261">
            <v>156.77922348978768</v>
          </cell>
          <cell r="P261">
            <v>385.12083324320503</v>
          </cell>
          <cell r="Q261">
            <v>615.48160020082537</v>
          </cell>
          <cell r="R261">
            <v>611.15534219284859</v>
          </cell>
          <cell r="S261">
            <v>814.75494179316354</v>
          </cell>
          <cell r="T261">
            <v>206.13098167248415</v>
          </cell>
          <cell r="U261">
            <v>353.36739715282999</v>
          </cell>
          <cell r="W261">
            <v>732.74741499990614</v>
          </cell>
          <cell r="Y261">
            <v>431.25661544345729</v>
          </cell>
        </row>
        <row r="262">
          <cell r="D262">
            <v>86.309035377316135</v>
          </cell>
          <cell r="E262">
            <v>83.684003236206649</v>
          </cell>
          <cell r="F262">
            <v>227.8025677363861</v>
          </cell>
          <cell r="G262">
            <v>242.85289112207727</v>
          </cell>
          <cell r="H262">
            <v>129.21364093687788</v>
          </cell>
          <cell r="I262">
            <v>86.867416256197203</v>
          </cell>
          <cell r="J262">
            <v>99.482180960710181</v>
          </cell>
          <cell r="K262">
            <v>157.92370783200505</v>
          </cell>
          <cell r="L262">
            <v>156.77922348978768</v>
          </cell>
          <cell r="P262">
            <v>385.12083324320503</v>
          </cell>
          <cell r="Q262">
            <v>615.48160020082537</v>
          </cell>
          <cell r="R262">
            <v>611.15534219284859</v>
          </cell>
          <cell r="S262">
            <v>814.75494179316354</v>
          </cell>
          <cell r="T262">
            <v>206.13098167248415</v>
          </cell>
          <cell r="U262">
            <v>353.36739715282999</v>
          </cell>
          <cell r="W262">
            <v>732.74741499990614</v>
          </cell>
          <cell r="Y262">
            <v>431.25661544345729</v>
          </cell>
        </row>
        <row r="263">
          <cell r="D263">
            <v>86.309035377316135</v>
          </cell>
          <cell r="E263">
            <v>83.684003236206649</v>
          </cell>
          <cell r="F263">
            <v>227.8025677363861</v>
          </cell>
          <cell r="G263">
            <v>242.85289112207727</v>
          </cell>
          <cell r="H263">
            <v>129.21364093687788</v>
          </cell>
          <cell r="I263">
            <v>86.867416256197203</v>
          </cell>
          <cell r="J263">
            <v>99.482180960710181</v>
          </cell>
          <cell r="K263">
            <v>157.92370783200505</v>
          </cell>
          <cell r="L263">
            <v>156.77922348978768</v>
          </cell>
          <cell r="P263">
            <v>385.12083324320503</v>
          </cell>
          <cell r="Q263">
            <v>615.48160020082537</v>
          </cell>
          <cell r="R263">
            <v>611.15534219284859</v>
          </cell>
          <cell r="S263">
            <v>814.75494179316354</v>
          </cell>
          <cell r="T263">
            <v>206.13098167248415</v>
          </cell>
          <cell r="U263">
            <v>353.36739715282999</v>
          </cell>
          <cell r="W263">
            <v>732.74741499990614</v>
          </cell>
          <cell r="Y263">
            <v>431.25661544345729</v>
          </cell>
        </row>
        <row r="264">
          <cell r="D264">
            <v>86.309035377316135</v>
          </cell>
          <cell r="E264">
            <v>83.684003236206649</v>
          </cell>
          <cell r="F264">
            <v>227.8025677363861</v>
          </cell>
          <cell r="G264">
            <v>242.85289112207727</v>
          </cell>
          <cell r="H264">
            <v>129.21364093687788</v>
          </cell>
          <cell r="I264">
            <v>86.867416256197203</v>
          </cell>
          <cell r="J264">
            <v>99.482180960710181</v>
          </cell>
          <cell r="K264">
            <v>157.92370783200505</v>
          </cell>
          <cell r="L264">
            <v>156.77922348978768</v>
          </cell>
          <cell r="P264">
            <v>385.12083324320503</v>
          </cell>
          <cell r="Q264">
            <v>615.48160020082537</v>
          </cell>
          <cell r="R264">
            <v>611.15534219284859</v>
          </cell>
          <cell r="S264">
            <v>814.75494179316354</v>
          </cell>
          <cell r="T264">
            <v>206.13098167248415</v>
          </cell>
          <cell r="U264">
            <v>353.36739715282999</v>
          </cell>
          <cell r="W264">
            <v>732.74741499990614</v>
          </cell>
          <cell r="Y264">
            <v>431.25661544345729</v>
          </cell>
        </row>
        <row r="265">
          <cell r="D265">
            <v>86.309035377316135</v>
          </cell>
          <cell r="E265">
            <v>83.684003236206649</v>
          </cell>
          <cell r="F265">
            <v>227.8025677363861</v>
          </cell>
          <cell r="G265">
            <v>242.85289112207727</v>
          </cell>
          <cell r="H265">
            <v>129.21364093687788</v>
          </cell>
          <cell r="I265">
            <v>86.867416256197203</v>
          </cell>
          <cell r="J265">
            <v>99.482180960710181</v>
          </cell>
          <cell r="K265">
            <v>157.92370783200505</v>
          </cell>
          <cell r="L265">
            <v>156.77922348978768</v>
          </cell>
          <cell r="P265">
            <v>385.12083324320503</v>
          </cell>
          <cell r="Q265">
            <v>615.48160020082537</v>
          </cell>
          <cell r="R265">
            <v>611.15534219284859</v>
          </cell>
          <cell r="S265">
            <v>814.75494179316354</v>
          </cell>
          <cell r="T265">
            <v>206.13098167248415</v>
          </cell>
          <cell r="U265">
            <v>353.36739715282999</v>
          </cell>
          <cell r="W265">
            <v>732.74741499990614</v>
          </cell>
          <cell r="Y265">
            <v>431.25661544345729</v>
          </cell>
        </row>
        <row r="266">
          <cell r="D266">
            <v>86.309035377316135</v>
          </cell>
          <cell r="E266">
            <v>83.684003236206649</v>
          </cell>
          <cell r="F266">
            <v>227.8025677363861</v>
          </cell>
          <cell r="G266">
            <v>242.85289112207727</v>
          </cell>
          <cell r="H266">
            <v>129.21364093687788</v>
          </cell>
          <cell r="I266">
            <v>86.867416256197203</v>
          </cell>
          <cell r="J266">
            <v>99.482180960710181</v>
          </cell>
          <cell r="K266">
            <v>157.92370783200505</v>
          </cell>
          <cell r="L266">
            <v>156.77922348978768</v>
          </cell>
          <cell r="P266">
            <v>385.12083324320503</v>
          </cell>
          <cell r="Q266">
            <v>615.48160020082537</v>
          </cell>
          <cell r="R266">
            <v>611.15534219284859</v>
          </cell>
          <cell r="S266">
            <v>814.75494179316354</v>
          </cell>
          <cell r="T266">
            <v>206.13098167248415</v>
          </cell>
          <cell r="U266">
            <v>353.36739715282999</v>
          </cell>
          <cell r="W266">
            <v>732.74741499990614</v>
          </cell>
          <cell r="Y266">
            <v>431.25661544345729</v>
          </cell>
        </row>
        <row r="267">
          <cell r="D267">
            <v>86.309035377316135</v>
          </cell>
          <cell r="E267">
            <v>83.684003236206649</v>
          </cell>
          <cell r="F267">
            <v>227.8025677363861</v>
          </cell>
          <cell r="G267">
            <v>242.85289112207727</v>
          </cell>
          <cell r="H267">
            <v>129.21364093687788</v>
          </cell>
          <cell r="I267">
            <v>86.867416256197203</v>
          </cell>
          <cell r="J267">
            <v>99.482180960710181</v>
          </cell>
          <cell r="K267">
            <v>157.92370783200505</v>
          </cell>
          <cell r="L267">
            <v>156.77922348978768</v>
          </cell>
          <cell r="P267">
            <v>385.12083324320503</v>
          </cell>
          <cell r="Q267">
            <v>615.48160020082537</v>
          </cell>
          <cell r="R267">
            <v>611.15534219284859</v>
          </cell>
          <cell r="S267">
            <v>814.75494179316354</v>
          </cell>
          <cell r="T267">
            <v>206.13098167248415</v>
          </cell>
          <cell r="U267">
            <v>353.36739715282999</v>
          </cell>
          <cell r="W267">
            <v>732.74741499990614</v>
          </cell>
          <cell r="Y267">
            <v>431.25661544345729</v>
          </cell>
        </row>
        <row r="268">
          <cell r="D268">
            <v>86.309035377316135</v>
          </cell>
          <cell r="E268">
            <v>83.684003236206649</v>
          </cell>
          <cell r="F268">
            <v>227.8025677363861</v>
          </cell>
          <cell r="G268">
            <v>242.85289112207727</v>
          </cell>
          <cell r="H268">
            <v>129.21364093687788</v>
          </cell>
          <cell r="I268">
            <v>86.867416256197203</v>
          </cell>
          <cell r="J268">
            <v>99.482180960710181</v>
          </cell>
          <cell r="K268">
            <v>157.92370783200505</v>
          </cell>
          <cell r="L268">
            <v>156.77922348978768</v>
          </cell>
          <cell r="P268">
            <v>385.12083324320503</v>
          </cell>
          <cell r="Q268">
            <v>615.48160020082537</v>
          </cell>
          <cell r="R268">
            <v>611.15534219284859</v>
          </cell>
          <cell r="S268">
            <v>814.75494179316354</v>
          </cell>
          <cell r="T268">
            <v>206.13098167248415</v>
          </cell>
          <cell r="U268">
            <v>353.36739715282999</v>
          </cell>
          <cell r="W268">
            <v>732.74741499990614</v>
          </cell>
          <cell r="Y268">
            <v>431.25661544345729</v>
          </cell>
        </row>
        <row r="269">
          <cell r="D269">
            <v>86.309035377316135</v>
          </cell>
          <cell r="E269">
            <v>83.684003236206649</v>
          </cell>
          <cell r="F269">
            <v>227.8025677363861</v>
          </cell>
          <cell r="G269">
            <v>242.85289112207727</v>
          </cell>
          <cell r="H269">
            <v>129.21364093687788</v>
          </cell>
          <cell r="I269">
            <v>86.867416256197203</v>
          </cell>
          <cell r="J269">
            <v>99.482180960710181</v>
          </cell>
          <cell r="K269">
            <v>157.92370783200505</v>
          </cell>
          <cell r="L269">
            <v>156.77922348978768</v>
          </cell>
          <cell r="P269">
            <v>385.12083324320503</v>
          </cell>
          <cell r="Q269">
            <v>615.48160020082537</v>
          </cell>
          <cell r="R269">
            <v>611.15534219284859</v>
          </cell>
          <cell r="S269">
            <v>814.75494179316354</v>
          </cell>
          <cell r="T269">
            <v>206.13098167248415</v>
          </cell>
          <cell r="U269">
            <v>353.36739715282999</v>
          </cell>
          <cell r="W269">
            <v>732.74741499990614</v>
          </cell>
          <cell r="Y269">
            <v>431.25661544345729</v>
          </cell>
        </row>
        <row r="270">
          <cell r="D270">
            <v>86.309035377316135</v>
          </cell>
          <cell r="E270">
            <v>83.684003236206649</v>
          </cell>
          <cell r="F270">
            <v>227.8025677363861</v>
          </cell>
          <cell r="G270">
            <v>242.85289112207727</v>
          </cell>
          <cell r="H270">
            <v>129.21364093687788</v>
          </cell>
          <cell r="I270">
            <v>86.867416256197203</v>
          </cell>
          <cell r="J270">
            <v>99.482180960710181</v>
          </cell>
          <cell r="K270">
            <v>157.92370783200505</v>
          </cell>
          <cell r="L270">
            <v>156.77922348978768</v>
          </cell>
          <cell r="P270">
            <v>385.12083324320503</v>
          </cell>
          <cell r="Q270">
            <v>615.48160020082537</v>
          </cell>
          <cell r="R270">
            <v>611.15534219284859</v>
          </cell>
          <cell r="S270">
            <v>814.75494179316354</v>
          </cell>
          <cell r="T270">
            <v>206.13098167248415</v>
          </cell>
          <cell r="U270">
            <v>353.36739715282999</v>
          </cell>
          <cell r="W270">
            <v>732.74741499990614</v>
          </cell>
          <cell r="Y270">
            <v>431.25661544345729</v>
          </cell>
        </row>
        <row r="271">
          <cell r="D271">
            <v>86.309035377316135</v>
          </cell>
          <cell r="E271">
            <v>83.684003236206649</v>
          </cell>
          <cell r="F271">
            <v>227.8025677363861</v>
          </cell>
          <cell r="G271">
            <v>242.85289112207727</v>
          </cell>
          <cell r="H271">
            <v>129.21364093687788</v>
          </cell>
          <cell r="I271">
            <v>86.867416256197203</v>
          </cell>
          <cell r="J271">
            <v>99.482180960710181</v>
          </cell>
          <cell r="K271">
            <v>157.92370783200505</v>
          </cell>
          <cell r="L271">
            <v>156.77922348978768</v>
          </cell>
          <cell r="P271">
            <v>385.12083324320503</v>
          </cell>
          <cell r="Q271">
            <v>615.48160020082537</v>
          </cell>
          <cell r="R271">
            <v>611.15534219284859</v>
          </cell>
          <cell r="S271">
            <v>814.75494179316354</v>
          </cell>
          <cell r="T271">
            <v>206.13098167248415</v>
          </cell>
          <cell r="U271">
            <v>353.36739715282999</v>
          </cell>
          <cell r="W271">
            <v>732.74741499990614</v>
          </cell>
          <cell r="Y271">
            <v>431.25661544345729</v>
          </cell>
        </row>
        <row r="272">
          <cell r="D272">
            <v>86.309035377316135</v>
          </cell>
          <cell r="E272">
            <v>83.684003236206649</v>
          </cell>
          <cell r="F272">
            <v>227.8025677363861</v>
          </cell>
          <cell r="G272">
            <v>242.85289112207727</v>
          </cell>
          <cell r="H272">
            <v>129.21364093687788</v>
          </cell>
          <cell r="I272">
            <v>86.867416256197203</v>
          </cell>
          <cell r="J272">
            <v>99.482180960710181</v>
          </cell>
          <cell r="K272">
            <v>157.92370783200505</v>
          </cell>
          <cell r="L272">
            <v>156.77922348978768</v>
          </cell>
          <cell r="P272">
            <v>385.12083324320503</v>
          </cell>
          <cell r="Q272">
            <v>615.48160020082537</v>
          </cell>
          <cell r="R272">
            <v>611.15534219284859</v>
          </cell>
          <cell r="S272">
            <v>814.75494179316354</v>
          </cell>
          <cell r="T272">
            <v>206.13098167248415</v>
          </cell>
          <cell r="U272">
            <v>353.36739715282999</v>
          </cell>
          <cell r="W272">
            <v>732.74741499990614</v>
          </cell>
          <cell r="Y272">
            <v>431.25661544345729</v>
          </cell>
        </row>
        <row r="273">
          <cell r="D273">
            <v>87.228500368192528</v>
          </cell>
          <cell r="E273">
            <v>84.471367525854404</v>
          </cell>
          <cell r="F273">
            <v>229.14423270621168</v>
          </cell>
          <cell r="G273">
            <v>244.28319640826004</v>
          </cell>
          <cell r="H273">
            <v>130.59017606631994</v>
          </cell>
          <cell r="I273">
            <v>87.881703982977427</v>
          </cell>
          <cell r="J273">
            <v>100.48884582195437</v>
          </cell>
          <cell r="K273">
            <v>157.13009313597996</v>
          </cell>
          <cell r="L273">
            <v>157.48421511047968</v>
          </cell>
          <cell r="P273">
            <v>386.85261220183764</v>
          </cell>
          <cell r="Q273">
            <v>615.28869753388904</v>
          </cell>
          <cell r="R273">
            <v>616.90556772295201</v>
          </cell>
          <cell r="S273">
            <v>821.07732897474011</v>
          </cell>
          <cell r="T273">
            <v>207.05789412688588</v>
          </cell>
          <cell r="U273">
            <v>354.95638993180432</v>
          </cell>
          <cell r="W273">
            <v>737.83251226066955</v>
          </cell>
          <cell r="Y273">
            <v>435.31421361686324</v>
          </cell>
        </row>
        <row r="274">
          <cell r="D274">
            <v>87.228500368192528</v>
          </cell>
          <cell r="E274">
            <v>84.471367525854404</v>
          </cell>
          <cell r="F274">
            <v>229.14423270621168</v>
          </cell>
          <cell r="G274">
            <v>244.28319640826004</v>
          </cell>
          <cell r="H274">
            <v>130.59017606631994</v>
          </cell>
          <cell r="I274">
            <v>87.881703982977427</v>
          </cell>
          <cell r="J274">
            <v>100.48884582195437</v>
          </cell>
          <cell r="K274">
            <v>157.13009313597996</v>
          </cell>
          <cell r="L274">
            <v>157.48421511047968</v>
          </cell>
          <cell r="P274">
            <v>386.85261220183764</v>
          </cell>
          <cell r="Q274">
            <v>615.28869753388904</v>
          </cell>
          <cell r="R274">
            <v>616.90556772295201</v>
          </cell>
          <cell r="S274">
            <v>821.07732897474011</v>
          </cell>
          <cell r="T274">
            <v>207.05789412688588</v>
          </cell>
          <cell r="U274">
            <v>354.95638993180432</v>
          </cell>
          <cell r="W274">
            <v>737.83251226066955</v>
          </cell>
          <cell r="Y274">
            <v>435.31421361686324</v>
          </cell>
        </row>
        <row r="275">
          <cell r="D275">
            <v>87.228500368192528</v>
          </cell>
          <cell r="E275">
            <v>84.471367525854404</v>
          </cell>
          <cell r="F275">
            <v>229.14423270621168</v>
          </cell>
          <cell r="G275">
            <v>244.28319640826004</v>
          </cell>
          <cell r="H275">
            <v>130.59017606631994</v>
          </cell>
          <cell r="I275">
            <v>87.881703982977427</v>
          </cell>
          <cell r="J275">
            <v>100.48884582195437</v>
          </cell>
          <cell r="K275">
            <v>157.13009313597996</v>
          </cell>
          <cell r="L275">
            <v>157.48421511047968</v>
          </cell>
          <cell r="P275">
            <v>386.85261220183764</v>
          </cell>
          <cell r="Q275">
            <v>615.28869753388904</v>
          </cell>
          <cell r="R275">
            <v>616.90556772295201</v>
          </cell>
          <cell r="S275">
            <v>821.07732897474011</v>
          </cell>
          <cell r="T275">
            <v>207.05789412688588</v>
          </cell>
          <cell r="U275">
            <v>354.95638993180432</v>
          </cell>
          <cell r="W275">
            <v>737.83251226066955</v>
          </cell>
          <cell r="Y275">
            <v>435.31421361686324</v>
          </cell>
        </row>
        <row r="276">
          <cell r="D276">
            <v>87.228500368192528</v>
          </cell>
          <cell r="E276">
            <v>84.471367525854404</v>
          </cell>
          <cell r="F276">
            <v>229.14423270621168</v>
          </cell>
          <cell r="G276">
            <v>244.28319640826004</v>
          </cell>
          <cell r="H276">
            <v>130.59017606631994</v>
          </cell>
          <cell r="I276">
            <v>87.881703982977427</v>
          </cell>
          <cell r="J276">
            <v>100.48884582195437</v>
          </cell>
          <cell r="K276">
            <v>157.13009313597996</v>
          </cell>
          <cell r="L276">
            <v>157.48421511047968</v>
          </cell>
          <cell r="P276">
            <v>386.85261220183764</v>
          </cell>
          <cell r="Q276">
            <v>615.28869753388904</v>
          </cell>
          <cell r="R276">
            <v>616.90556772295201</v>
          </cell>
          <cell r="S276">
            <v>821.07732897474011</v>
          </cell>
          <cell r="T276">
            <v>207.05789412688588</v>
          </cell>
          <cell r="U276">
            <v>354.95638993180432</v>
          </cell>
          <cell r="W276">
            <v>737.83251226066955</v>
          </cell>
          <cell r="Y276">
            <v>435.31421361686324</v>
          </cell>
        </row>
        <row r="277">
          <cell r="D277">
            <v>87.228500368192528</v>
          </cell>
          <cell r="E277">
            <v>84.471367525854404</v>
          </cell>
          <cell r="F277">
            <v>229.14423270621168</v>
          </cell>
          <cell r="G277">
            <v>244.28319640826004</v>
          </cell>
          <cell r="H277">
            <v>130.59017606631994</v>
          </cell>
          <cell r="I277">
            <v>87.881703982977427</v>
          </cell>
          <cell r="J277">
            <v>100.48884582195437</v>
          </cell>
          <cell r="K277">
            <v>157.13009313597996</v>
          </cell>
          <cell r="L277">
            <v>157.48421511047968</v>
          </cell>
          <cell r="P277">
            <v>386.85261220183764</v>
          </cell>
          <cell r="Q277">
            <v>615.28869753388904</v>
          </cell>
          <cell r="R277">
            <v>616.90556772295201</v>
          </cell>
          <cell r="S277">
            <v>821.07732897474011</v>
          </cell>
          <cell r="T277">
            <v>207.05789412688588</v>
          </cell>
          <cell r="U277">
            <v>354.95638993180432</v>
          </cell>
          <cell r="W277">
            <v>737.83251226066955</v>
          </cell>
          <cell r="Y277">
            <v>435.31421361686324</v>
          </cell>
        </row>
        <row r="278">
          <cell r="D278">
            <v>87.228500368192528</v>
          </cell>
          <cell r="E278">
            <v>84.471367525854404</v>
          </cell>
          <cell r="F278">
            <v>229.14423270621168</v>
          </cell>
          <cell r="G278">
            <v>244.28319640826004</v>
          </cell>
          <cell r="H278">
            <v>130.59017606631994</v>
          </cell>
          <cell r="I278">
            <v>87.881703982977427</v>
          </cell>
          <cell r="J278">
            <v>100.48884582195437</v>
          </cell>
          <cell r="K278">
            <v>157.13009313597996</v>
          </cell>
          <cell r="L278">
            <v>157.48421511047968</v>
          </cell>
          <cell r="P278">
            <v>386.85261220183764</v>
          </cell>
          <cell r="Q278">
            <v>615.28869753388904</v>
          </cell>
          <cell r="R278">
            <v>616.90556772295201</v>
          </cell>
          <cell r="S278">
            <v>821.07732897474011</v>
          </cell>
          <cell r="T278">
            <v>207.05789412688588</v>
          </cell>
          <cell r="U278">
            <v>354.95638993180432</v>
          </cell>
          <cell r="W278">
            <v>737.83251226066955</v>
          </cell>
          <cell r="Y278">
            <v>435.31421361686324</v>
          </cell>
        </row>
        <row r="279">
          <cell r="D279">
            <v>87.228500368192528</v>
          </cell>
          <cell r="E279">
            <v>84.471367525854404</v>
          </cell>
          <cell r="F279">
            <v>229.14423270621168</v>
          </cell>
          <cell r="G279">
            <v>244.28319640826004</v>
          </cell>
          <cell r="H279">
            <v>130.59017606631994</v>
          </cell>
          <cell r="I279">
            <v>87.881703982977427</v>
          </cell>
          <cell r="J279">
            <v>100.48884582195437</v>
          </cell>
          <cell r="K279">
            <v>157.13009313597996</v>
          </cell>
          <cell r="L279">
            <v>157.48421511047968</v>
          </cell>
          <cell r="P279">
            <v>386.85261220183764</v>
          </cell>
          <cell r="Q279">
            <v>615.28869753388904</v>
          </cell>
          <cell r="R279">
            <v>616.90556772295201</v>
          </cell>
          <cell r="S279">
            <v>821.07732897474011</v>
          </cell>
          <cell r="T279">
            <v>207.05789412688588</v>
          </cell>
          <cell r="U279">
            <v>354.95638993180432</v>
          </cell>
          <cell r="W279">
            <v>737.83251226066955</v>
          </cell>
          <cell r="Y279">
            <v>435.31421361686324</v>
          </cell>
        </row>
        <row r="280">
          <cell r="D280">
            <v>87.228500368192528</v>
          </cell>
          <cell r="E280">
            <v>84.471367525854404</v>
          </cell>
          <cell r="F280">
            <v>229.14423270621168</v>
          </cell>
          <cell r="G280">
            <v>244.28319640826004</v>
          </cell>
          <cell r="H280">
            <v>130.59017606631994</v>
          </cell>
          <cell r="I280">
            <v>87.881703982977427</v>
          </cell>
          <cell r="J280">
            <v>100.48884582195437</v>
          </cell>
          <cell r="K280">
            <v>157.13009313597996</v>
          </cell>
          <cell r="L280">
            <v>157.48421511047968</v>
          </cell>
          <cell r="P280">
            <v>386.85261220183764</v>
          </cell>
          <cell r="Q280">
            <v>615.28869753388904</v>
          </cell>
          <cell r="R280">
            <v>616.90556772295201</v>
          </cell>
          <cell r="S280">
            <v>821.07732897474011</v>
          </cell>
          <cell r="T280">
            <v>207.05789412688588</v>
          </cell>
          <cell r="U280">
            <v>354.95638993180432</v>
          </cell>
          <cell r="W280">
            <v>737.83251226066955</v>
          </cell>
          <cell r="Y280">
            <v>435.31421361686324</v>
          </cell>
        </row>
        <row r="281">
          <cell r="D281">
            <v>87.228500368192528</v>
          </cell>
          <cell r="E281">
            <v>84.471367525854404</v>
          </cell>
          <cell r="F281">
            <v>229.14423270621168</v>
          </cell>
          <cell r="G281">
            <v>244.28319640826004</v>
          </cell>
          <cell r="H281">
            <v>130.59017606631994</v>
          </cell>
          <cell r="I281">
            <v>87.881703982977427</v>
          </cell>
          <cell r="J281">
            <v>100.48884582195437</v>
          </cell>
          <cell r="K281">
            <v>157.13009313597996</v>
          </cell>
          <cell r="L281">
            <v>157.48421511047968</v>
          </cell>
          <cell r="P281">
            <v>386.85261220183764</v>
          </cell>
          <cell r="Q281">
            <v>615.28869753388904</v>
          </cell>
          <cell r="R281">
            <v>616.90556772295201</v>
          </cell>
          <cell r="S281">
            <v>821.07732897474011</v>
          </cell>
          <cell r="T281">
            <v>207.05789412688588</v>
          </cell>
          <cell r="U281">
            <v>354.95638993180432</v>
          </cell>
          <cell r="W281">
            <v>737.83251226066955</v>
          </cell>
          <cell r="Y281">
            <v>435.31421361686324</v>
          </cell>
        </row>
        <row r="282">
          <cell r="D282">
            <v>87.228500368192528</v>
          </cell>
          <cell r="E282">
            <v>84.471367525854404</v>
          </cell>
          <cell r="F282">
            <v>229.14423270621168</v>
          </cell>
          <cell r="G282">
            <v>244.28319640826004</v>
          </cell>
          <cell r="H282">
            <v>130.59017606631994</v>
          </cell>
          <cell r="I282">
            <v>87.881703982977427</v>
          </cell>
          <cell r="J282">
            <v>100.48884582195437</v>
          </cell>
          <cell r="K282">
            <v>157.13009313597996</v>
          </cell>
          <cell r="L282">
            <v>157.48421511047968</v>
          </cell>
          <cell r="P282">
            <v>386.85261220183764</v>
          </cell>
          <cell r="Q282">
            <v>615.28869753388904</v>
          </cell>
          <cell r="R282">
            <v>616.90556772295201</v>
          </cell>
          <cell r="S282">
            <v>821.07732897474011</v>
          </cell>
          <cell r="T282">
            <v>207.05789412688588</v>
          </cell>
          <cell r="U282">
            <v>354.95638993180432</v>
          </cell>
          <cell r="W282">
            <v>737.83251226066955</v>
          </cell>
          <cell r="Y282">
            <v>435.31421361686324</v>
          </cell>
        </row>
        <row r="283">
          <cell r="D283">
            <v>87.228500368192528</v>
          </cell>
          <cell r="E283">
            <v>84.471367525854404</v>
          </cell>
          <cell r="F283">
            <v>229.14423270621168</v>
          </cell>
          <cell r="G283">
            <v>244.28319640826004</v>
          </cell>
          <cell r="H283">
            <v>130.59017606631994</v>
          </cell>
          <cell r="I283">
            <v>87.881703982977427</v>
          </cell>
          <cell r="J283">
            <v>100.48884582195437</v>
          </cell>
          <cell r="K283">
            <v>157.13009313597996</v>
          </cell>
          <cell r="L283">
            <v>157.48421511047968</v>
          </cell>
          <cell r="P283">
            <v>386.85261220183764</v>
          </cell>
          <cell r="Q283">
            <v>615.28869753388904</v>
          </cell>
          <cell r="R283">
            <v>616.90556772295201</v>
          </cell>
          <cell r="S283">
            <v>821.07732897474011</v>
          </cell>
          <cell r="T283">
            <v>207.05789412688588</v>
          </cell>
          <cell r="U283">
            <v>354.95638993180432</v>
          </cell>
          <cell r="W283">
            <v>737.83251226066955</v>
          </cell>
          <cell r="Y283">
            <v>435.31421361686324</v>
          </cell>
        </row>
        <row r="284">
          <cell r="D284">
            <v>87.228500368192528</v>
          </cell>
          <cell r="E284">
            <v>84.471367525854404</v>
          </cell>
          <cell r="F284">
            <v>229.14423270621168</v>
          </cell>
          <cell r="G284">
            <v>244.28319640826004</v>
          </cell>
          <cell r="H284">
            <v>130.59017606631994</v>
          </cell>
          <cell r="I284">
            <v>87.881703982977427</v>
          </cell>
          <cell r="J284">
            <v>100.48884582195437</v>
          </cell>
          <cell r="K284">
            <v>157.13009313597996</v>
          </cell>
          <cell r="L284">
            <v>157.48421511047968</v>
          </cell>
          <cell r="P284">
            <v>386.85261220183764</v>
          </cell>
          <cell r="Q284">
            <v>615.28869753388904</v>
          </cell>
          <cell r="R284">
            <v>616.90556772295201</v>
          </cell>
          <cell r="S284">
            <v>821.07732897474011</v>
          </cell>
          <cell r="T284">
            <v>207.05789412688588</v>
          </cell>
          <cell r="U284">
            <v>354.95638993180432</v>
          </cell>
          <cell r="W284">
            <v>737.83251226066955</v>
          </cell>
          <cell r="Y284">
            <v>435.31421361686324</v>
          </cell>
        </row>
        <row r="285">
          <cell r="D285">
            <v>89.427765934937156</v>
          </cell>
          <cell r="E285">
            <v>86.497507707915517</v>
          </cell>
          <cell r="F285">
            <v>233.85776209480187</v>
          </cell>
          <cell r="G285">
            <v>249.30813642883365</v>
          </cell>
          <cell r="H285">
            <v>133.88270633298151</v>
          </cell>
          <cell r="I285">
            <v>90.18671769430722</v>
          </cell>
          <cell r="J285">
            <v>102.96941351516578</v>
          </cell>
          <cell r="K285">
            <v>158.7717792444636</v>
          </cell>
          <cell r="L285">
            <v>160.51409343726883</v>
          </cell>
          <cell r="P285">
            <v>394.29536666805421</v>
          </cell>
          <cell r="Q285">
            <v>624.35349472020687</v>
          </cell>
          <cell r="R285">
            <v>631.70273741383141</v>
          </cell>
          <cell r="S285">
            <v>839.44970014568628</v>
          </cell>
          <cell r="T285">
            <v>211.04153290214694</v>
          </cell>
          <cell r="U285">
            <v>361.78548497510906</v>
          </cell>
          <cell r="W285">
            <v>753.75600231412818</v>
          </cell>
          <cell r="Y285">
            <v>445.75571167549839</v>
          </cell>
        </row>
        <row r="286">
          <cell r="D286">
            <v>89.427765934937156</v>
          </cell>
          <cell r="E286">
            <v>86.497507707915517</v>
          </cell>
          <cell r="F286">
            <v>233.85776209480187</v>
          </cell>
          <cell r="G286">
            <v>249.30813642883365</v>
          </cell>
          <cell r="H286">
            <v>133.88270633298151</v>
          </cell>
          <cell r="I286">
            <v>90.18671769430722</v>
          </cell>
          <cell r="J286">
            <v>102.96941351516578</v>
          </cell>
          <cell r="K286">
            <v>158.7717792444636</v>
          </cell>
          <cell r="L286">
            <v>160.51409343726883</v>
          </cell>
          <cell r="P286">
            <v>394.29536666805421</v>
          </cell>
          <cell r="Q286">
            <v>624.35349472020687</v>
          </cell>
          <cell r="R286">
            <v>631.70273741383141</v>
          </cell>
          <cell r="S286">
            <v>839.44970014568628</v>
          </cell>
          <cell r="T286">
            <v>211.04153290214694</v>
          </cell>
          <cell r="U286">
            <v>361.78548497510906</v>
          </cell>
          <cell r="W286">
            <v>753.75600231412818</v>
          </cell>
          <cell r="Y286">
            <v>445.75571167549839</v>
          </cell>
        </row>
        <row r="287">
          <cell r="D287">
            <v>89.427765934937156</v>
          </cell>
          <cell r="E287">
            <v>86.497507707915517</v>
          </cell>
          <cell r="F287">
            <v>233.85776209480187</v>
          </cell>
          <cell r="G287">
            <v>249.30813642883365</v>
          </cell>
          <cell r="H287">
            <v>133.88270633298151</v>
          </cell>
          <cell r="I287">
            <v>90.18671769430722</v>
          </cell>
          <cell r="J287">
            <v>102.96941351516578</v>
          </cell>
          <cell r="K287">
            <v>158.7717792444636</v>
          </cell>
          <cell r="L287">
            <v>160.51409343726883</v>
          </cell>
          <cell r="P287">
            <v>394.29536666805421</v>
          </cell>
          <cell r="Q287">
            <v>624.35349472020687</v>
          </cell>
          <cell r="R287">
            <v>631.70273741383141</v>
          </cell>
          <cell r="S287">
            <v>839.44970014568628</v>
          </cell>
          <cell r="T287">
            <v>211.04153290214694</v>
          </cell>
          <cell r="U287">
            <v>361.78548497510906</v>
          </cell>
          <cell r="W287">
            <v>753.75600231412818</v>
          </cell>
          <cell r="Y287">
            <v>445.75571167549839</v>
          </cell>
        </row>
        <row r="288">
          <cell r="D288">
            <v>89.427765934937156</v>
          </cell>
          <cell r="E288">
            <v>86.497507707915517</v>
          </cell>
          <cell r="F288">
            <v>233.85776209480187</v>
          </cell>
          <cell r="G288">
            <v>249.30813642883365</v>
          </cell>
          <cell r="H288">
            <v>133.88270633298151</v>
          </cell>
          <cell r="I288">
            <v>90.18671769430722</v>
          </cell>
          <cell r="J288">
            <v>102.96941351516578</v>
          </cell>
          <cell r="K288">
            <v>158.7717792444636</v>
          </cell>
          <cell r="L288">
            <v>160.51409343726883</v>
          </cell>
          <cell r="P288">
            <v>394.29536666805421</v>
          </cell>
          <cell r="Q288">
            <v>624.35349472020687</v>
          </cell>
          <cell r="R288">
            <v>631.70273741383141</v>
          </cell>
          <cell r="S288">
            <v>839.44970014568628</v>
          </cell>
          <cell r="T288">
            <v>211.04153290214694</v>
          </cell>
          <cell r="U288">
            <v>361.78548497510906</v>
          </cell>
          <cell r="W288">
            <v>753.75600231412818</v>
          </cell>
          <cell r="Y288">
            <v>445.75571167549839</v>
          </cell>
        </row>
        <row r="289">
          <cell r="D289">
            <v>89.427765934937156</v>
          </cell>
          <cell r="E289">
            <v>86.497507707915517</v>
          </cell>
          <cell r="F289">
            <v>233.85776209480187</v>
          </cell>
          <cell r="G289">
            <v>249.30813642883365</v>
          </cell>
          <cell r="H289">
            <v>133.88270633298151</v>
          </cell>
          <cell r="I289">
            <v>90.18671769430722</v>
          </cell>
          <cell r="J289">
            <v>102.96941351516578</v>
          </cell>
          <cell r="K289">
            <v>158.7717792444636</v>
          </cell>
          <cell r="L289">
            <v>160.51409343726883</v>
          </cell>
          <cell r="P289">
            <v>394.29536666805421</v>
          </cell>
          <cell r="Q289">
            <v>624.35349472020687</v>
          </cell>
          <cell r="R289">
            <v>631.70273741383141</v>
          </cell>
          <cell r="S289">
            <v>839.44970014568628</v>
          </cell>
          <cell r="T289">
            <v>211.04153290214694</v>
          </cell>
          <cell r="U289">
            <v>361.78548497510906</v>
          </cell>
          <cell r="W289">
            <v>753.75600231412818</v>
          </cell>
          <cell r="Y289">
            <v>445.75571167549839</v>
          </cell>
        </row>
        <row r="290">
          <cell r="D290">
            <v>89.427765934937156</v>
          </cell>
          <cell r="E290">
            <v>86.497507707915517</v>
          </cell>
          <cell r="F290">
            <v>233.85776209480187</v>
          </cell>
          <cell r="G290">
            <v>249.30813642883365</v>
          </cell>
          <cell r="H290">
            <v>133.88270633298151</v>
          </cell>
          <cell r="I290">
            <v>90.18671769430722</v>
          </cell>
          <cell r="J290">
            <v>102.96941351516578</v>
          </cell>
          <cell r="K290">
            <v>158.7717792444636</v>
          </cell>
          <cell r="L290">
            <v>160.51409343726883</v>
          </cell>
          <cell r="P290">
            <v>394.29536666805421</v>
          </cell>
          <cell r="Q290">
            <v>624.35349472020687</v>
          </cell>
          <cell r="R290">
            <v>631.70273741383141</v>
          </cell>
          <cell r="S290">
            <v>839.44970014568628</v>
          </cell>
          <cell r="T290">
            <v>211.04153290214694</v>
          </cell>
          <cell r="U290">
            <v>361.78548497510906</v>
          </cell>
          <cell r="W290">
            <v>753.75600231412818</v>
          </cell>
          <cell r="Y290">
            <v>445.75571167549839</v>
          </cell>
        </row>
        <row r="291">
          <cell r="D291">
            <v>89.427765934937156</v>
          </cell>
          <cell r="E291">
            <v>86.497507707915517</v>
          </cell>
          <cell r="F291">
            <v>233.85776209480187</v>
          </cell>
          <cell r="G291">
            <v>249.30813642883365</v>
          </cell>
          <cell r="H291">
            <v>133.88270633298151</v>
          </cell>
          <cell r="I291">
            <v>90.18671769430722</v>
          </cell>
          <cell r="J291">
            <v>102.96941351516578</v>
          </cell>
          <cell r="K291">
            <v>158.7717792444636</v>
          </cell>
          <cell r="L291">
            <v>160.51409343726883</v>
          </cell>
          <cell r="P291">
            <v>394.29536666805421</v>
          </cell>
          <cell r="Q291">
            <v>624.35349472020687</v>
          </cell>
          <cell r="R291">
            <v>631.70273741383141</v>
          </cell>
          <cell r="S291">
            <v>839.44970014568628</v>
          </cell>
          <cell r="T291">
            <v>211.04153290214694</v>
          </cell>
          <cell r="U291">
            <v>361.78548497510906</v>
          </cell>
          <cell r="W291">
            <v>753.75600231412818</v>
          </cell>
          <cell r="Y291">
            <v>445.75571167549839</v>
          </cell>
        </row>
        <row r="292">
          <cell r="D292">
            <v>89.427765934937156</v>
          </cell>
          <cell r="E292">
            <v>86.497507707915517</v>
          </cell>
          <cell r="F292">
            <v>233.85776209480187</v>
          </cell>
          <cell r="G292">
            <v>249.30813642883365</v>
          </cell>
          <cell r="H292">
            <v>133.88270633298151</v>
          </cell>
          <cell r="I292">
            <v>90.18671769430722</v>
          </cell>
          <cell r="J292">
            <v>102.96941351516578</v>
          </cell>
          <cell r="K292">
            <v>158.7717792444636</v>
          </cell>
          <cell r="L292">
            <v>160.51409343726883</v>
          </cell>
          <cell r="P292">
            <v>394.29536666805421</v>
          </cell>
          <cell r="Q292">
            <v>624.35349472020687</v>
          </cell>
          <cell r="R292">
            <v>631.70273741383141</v>
          </cell>
          <cell r="S292">
            <v>839.44970014568628</v>
          </cell>
          <cell r="T292">
            <v>211.04153290214694</v>
          </cell>
          <cell r="U292">
            <v>361.78548497510906</v>
          </cell>
          <cell r="W292">
            <v>753.75600231412818</v>
          </cell>
          <cell r="Y292">
            <v>445.75571167549839</v>
          </cell>
        </row>
        <row r="293">
          <cell r="D293">
            <v>89.427765934937156</v>
          </cell>
          <cell r="E293">
            <v>86.497507707915517</v>
          </cell>
          <cell r="F293">
            <v>233.85776209480187</v>
          </cell>
          <cell r="G293">
            <v>249.30813642883365</v>
          </cell>
          <cell r="H293">
            <v>133.88270633298151</v>
          </cell>
          <cell r="I293">
            <v>90.18671769430722</v>
          </cell>
          <cell r="J293">
            <v>102.96941351516578</v>
          </cell>
          <cell r="K293">
            <v>158.7717792444636</v>
          </cell>
          <cell r="L293">
            <v>160.51409343726883</v>
          </cell>
          <cell r="P293">
            <v>394.29536666805421</v>
          </cell>
          <cell r="Q293">
            <v>624.35349472020687</v>
          </cell>
          <cell r="R293">
            <v>631.70273741383141</v>
          </cell>
          <cell r="S293">
            <v>839.44970014568628</v>
          </cell>
          <cell r="T293">
            <v>211.04153290214694</v>
          </cell>
          <cell r="U293">
            <v>361.78548497510906</v>
          </cell>
          <cell r="W293">
            <v>753.75600231412818</v>
          </cell>
          <cell r="Y293">
            <v>445.75571167549839</v>
          </cell>
        </row>
        <row r="294">
          <cell r="D294">
            <v>89.427765934937156</v>
          </cell>
          <cell r="E294">
            <v>86.497507707915517</v>
          </cell>
          <cell r="F294">
            <v>233.85776209480187</v>
          </cell>
          <cell r="G294">
            <v>249.30813642883365</v>
          </cell>
          <cell r="H294">
            <v>133.88270633298151</v>
          </cell>
          <cell r="I294">
            <v>90.18671769430722</v>
          </cell>
          <cell r="J294">
            <v>102.96941351516578</v>
          </cell>
          <cell r="K294">
            <v>158.7717792444636</v>
          </cell>
          <cell r="L294">
            <v>160.51409343726883</v>
          </cell>
          <cell r="P294">
            <v>394.29536666805421</v>
          </cell>
          <cell r="Q294">
            <v>624.35349472020687</v>
          </cell>
          <cell r="R294">
            <v>631.70273741383141</v>
          </cell>
          <cell r="S294">
            <v>839.44970014568628</v>
          </cell>
          <cell r="T294">
            <v>211.04153290214694</v>
          </cell>
          <cell r="U294">
            <v>361.78548497510906</v>
          </cell>
          <cell r="W294">
            <v>753.75600231412818</v>
          </cell>
          <cell r="Y294">
            <v>445.75571167549839</v>
          </cell>
        </row>
        <row r="295">
          <cell r="D295">
            <v>89.427765934937156</v>
          </cell>
          <cell r="E295">
            <v>86.497507707915517</v>
          </cell>
          <cell r="F295">
            <v>233.85776209480187</v>
          </cell>
          <cell r="G295">
            <v>249.30813642883365</v>
          </cell>
          <cell r="H295">
            <v>133.88270633298151</v>
          </cell>
          <cell r="I295">
            <v>90.18671769430722</v>
          </cell>
          <cell r="J295">
            <v>102.96941351516578</v>
          </cell>
          <cell r="K295">
            <v>158.7717792444636</v>
          </cell>
          <cell r="L295">
            <v>160.51409343726883</v>
          </cell>
          <cell r="P295">
            <v>394.29536666805421</v>
          </cell>
          <cell r="Q295">
            <v>624.35349472020687</v>
          </cell>
          <cell r="R295">
            <v>631.70273741383141</v>
          </cell>
          <cell r="S295">
            <v>839.44970014568628</v>
          </cell>
          <cell r="T295">
            <v>211.04153290214694</v>
          </cell>
          <cell r="U295">
            <v>361.78548497510906</v>
          </cell>
          <cell r="W295">
            <v>753.75600231412818</v>
          </cell>
          <cell r="Y295">
            <v>445.75571167549839</v>
          </cell>
        </row>
        <row r="296">
          <cell r="D296">
            <v>89.427765934937156</v>
          </cell>
          <cell r="E296">
            <v>86.497507707915517</v>
          </cell>
          <cell r="F296">
            <v>233.85776209480187</v>
          </cell>
          <cell r="G296">
            <v>249.30813642883365</v>
          </cell>
          <cell r="H296">
            <v>133.88270633298151</v>
          </cell>
          <cell r="I296">
            <v>90.18671769430722</v>
          </cell>
          <cell r="J296">
            <v>102.96941351516578</v>
          </cell>
          <cell r="K296">
            <v>158.7717792444636</v>
          </cell>
          <cell r="L296">
            <v>160.51409343726883</v>
          </cell>
          <cell r="P296">
            <v>394.29536666805421</v>
          </cell>
          <cell r="Q296">
            <v>624.35349472020687</v>
          </cell>
          <cell r="R296">
            <v>631.70273741383141</v>
          </cell>
          <cell r="S296">
            <v>839.44970014568628</v>
          </cell>
          <cell r="T296">
            <v>211.04153290214694</v>
          </cell>
          <cell r="U296">
            <v>361.78548497510906</v>
          </cell>
          <cell r="W296">
            <v>753.75600231412818</v>
          </cell>
          <cell r="Y296">
            <v>445.75571167549839</v>
          </cell>
        </row>
        <row r="297">
          <cell r="D297">
            <v>92.519510082740538</v>
          </cell>
          <cell r="E297">
            <v>89.383869375448711</v>
          </cell>
          <cell r="F297">
            <v>240.8892628113245</v>
          </cell>
          <cell r="G297">
            <v>256.80419011647496</v>
          </cell>
          <cell r="H297">
            <v>138.51137025485818</v>
          </cell>
          <cell r="I297">
            <v>93.395224410706305</v>
          </cell>
          <cell r="J297">
            <v>106.4759061999256</v>
          </cell>
          <cell r="K297">
            <v>162.05649867212972</v>
          </cell>
          <cell r="L297">
            <v>165.13692628899165</v>
          </cell>
          <cell r="P297">
            <v>405.65113945586575</v>
          </cell>
          <cell r="Q297">
            <v>639.70421951086189</v>
          </cell>
          <cell r="R297">
            <v>652.78221837071692</v>
          </cell>
          <cell r="S297">
            <v>866.14754633813266</v>
          </cell>
          <cell r="T297">
            <v>217.11956449729317</v>
          </cell>
          <cell r="U297">
            <v>372.20496770964547</v>
          </cell>
          <cell r="W297">
            <v>777.15071147416768</v>
          </cell>
          <cell r="Y297">
            <v>460.63026972182678</v>
          </cell>
        </row>
        <row r="298">
          <cell r="D298">
            <v>92.519510082740538</v>
          </cell>
          <cell r="E298">
            <v>89.383869375448711</v>
          </cell>
          <cell r="F298">
            <v>240.8892628113245</v>
          </cell>
          <cell r="G298">
            <v>256.80419011647496</v>
          </cell>
          <cell r="H298">
            <v>138.51137025485818</v>
          </cell>
          <cell r="I298">
            <v>93.395224410706305</v>
          </cell>
          <cell r="J298">
            <v>106.4759061999256</v>
          </cell>
          <cell r="K298">
            <v>162.05649867212972</v>
          </cell>
          <cell r="L298">
            <v>165.13692628899165</v>
          </cell>
          <cell r="P298">
            <v>405.65113945586575</v>
          </cell>
          <cell r="Q298">
            <v>639.70421951086189</v>
          </cell>
          <cell r="R298">
            <v>652.78221837071692</v>
          </cell>
          <cell r="S298">
            <v>866.14754633813266</v>
          </cell>
          <cell r="T298">
            <v>217.11956449729317</v>
          </cell>
          <cell r="U298">
            <v>372.20496770964547</v>
          </cell>
          <cell r="W298">
            <v>777.15071147416768</v>
          </cell>
          <cell r="Y298">
            <v>460.63026972182678</v>
          </cell>
        </row>
        <row r="299">
          <cell r="D299">
            <v>92.519510082740538</v>
          </cell>
          <cell r="E299">
            <v>89.383869375448711</v>
          </cell>
          <cell r="F299">
            <v>240.8892628113245</v>
          </cell>
          <cell r="G299">
            <v>256.80419011647496</v>
          </cell>
          <cell r="H299">
            <v>138.51137025485818</v>
          </cell>
          <cell r="I299">
            <v>93.395224410706305</v>
          </cell>
          <cell r="J299">
            <v>106.4759061999256</v>
          </cell>
          <cell r="K299">
            <v>162.05649867212972</v>
          </cell>
          <cell r="L299">
            <v>165.13692628899165</v>
          </cell>
          <cell r="P299">
            <v>405.65113945586575</v>
          </cell>
          <cell r="Q299">
            <v>639.70421951086189</v>
          </cell>
          <cell r="R299">
            <v>652.78221837071692</v>
          </cell>
          <cell r="S299">
            <v>866.14754633813266</v>
          </cell>
          <cell r="T299">
            <v>217.11956449729317</v>
          </cell>
          <cell r="U299">
            <v>372.20496770964547</v>
          </cell>
          <cell r="W299">
            <v>777.15071147416768</v>
          </cell>
          <cell r="Y299">
            <v>460.63026972182678</v>
          </cell>
        </row>
        <row r="300">
          <cell r="D300">
            <v>92.519510082740538</v>
          </cell>
          <cell r="E300">
            <v>89.383869375448711</v>
          </cell>
          <cell r="F300">
            <v>240.8892628113245</v>
          </cell>
          <cell r="G300">
            <v>256.80419011647496</v>
          </cell>
          <cell r="H300">
            <v>138.51137025485818</v>
          </cell>
          <cell r="I300">
            <v>93.395224410706305</v>
          </cell>
          <cell r="J300">
            <v>106.4759061999256</v>
          </cell>
          <cell r="K300">
            <v>162.05649867212972</v>
          </cell>
          <cell r="L300">
            <v>165.13692628899165</v>
          </cell>
          <cell r="P300">
            <v>405.65113945586575</v>
          </cell>
          <cell r="Q300">
            <v>639.70421951086189</v>
          </cell>
          <cell r="R300">
            <v>652.78221837071692</v>
          </cell>
          <cell r="S300">
            <v>866.14754633813266</v>
          </cell>
          <cell r="T300">
            <v>217.11956449729317</v>
          </cell>
          <cell r="U300">
            <v>372.20496770964547</v>
          </cell>
          <cell r="W300">
            <v>777.15071147416768</v>
          </cell>
          <cell r="Y300">
            <v>460.63026972182678</v>
          </cell>
        </row>
        <row r="301">
          <cell r="D301">
            <v>92.519510082740538</v>
          </cell>
          <cell r="E301">
            <v>89.383869375448711</v>
          </cell>
          <cell r="F301">
            <v>240.8892628113245</v>
          </cell>
          <cell r="G301">
            <v>256.80419011647496</v>
          </cell>
          <cell r="H301">
            <v>138.51137025485818</v>
          </cell>
          <cell r="I301">
            <v>93.395224410706305</v>
          </cell>
          <cell r="J301">
            <v>106.4759061999256</v>
          </cell>
          <cell r="K301">
            <v>162.05649867212972</v>
          </cell>
          <cell r="L301">
            <v>165.13692628899165</v>
          </cell>
          <cell r="P301">
            <v>405.65113945586575</v>
          </cell>
          <cell r="Q301">
            <v>639.70421951086189</v>
          </cell>
          <cell r="R301">
            <v>652.78221837071692</v>
          </cell>
          <cell r="S301">
            <v>866.14754633813266</v>
          </cell>
          <cell r="T301">
            <v>217.11956449729317</v>
          </cell>
          <cell r="U301">
            <v>372.20496770964547</v>
          </cell>
          <cell r="W301">
            <v>777.15071147416768</v>
          </cell>
          <cell r="Y301">
            <v>460.63026972182678</v>
          </cell>
        </row>
        <row r="302">
          <cell r="D302">
            <v>92.519510082740538</v>
          </cell>
          <cell r="E302">
            <v>89.383869375448711</v>
          </cell>
          <cell r="F302">
            <v>240.8892628113245</v>
          </cell>
          <cell r="G302">
            <v>256.80419011647496</v>
          </cell>
          <cell r="H302">
            <v>138.51137025485818</v>
          </cell>
          <cell r="I302">
            <v>93.395224410706305</v>
          </cell>
          <cell r="J302">
            <v>106.4759061999256</v>
          </cell>
          <cell r="K302">
            <v>162.05649867212972</v>
          </cell>
          <cell r="L302">
            <v>165.13692628899165</v>
          </cell>
          <cell r="P302">
            <v>405.65113945586575</v>
          </cell>
          <cell r="Q302">
            <v>639.70421951086189</v>
          </cell>
          <cell r="R302">
            <v>652.78221837071692</v>
          </cell>
          <cell r="S302">
            <v>866.14754633813266</v>
          </cell>
          <cell r="T302">
            <v>217.11956449729317</v>
          </cell>
          <cell r="U302">
            <v>372.20496770964547</v>
          </cell>
          <cell r="W302">
            <v>777.15071147416768</v>
          </cell>
          <cell r="Y302">
            <v>460.63026972182678</v>
          </cell>
        </row>
        <row r="303">
          <cell r="D303">
            <v>92.519510082740538</v>
          </cell>
          <cell r="E303">
            <v>89.383869375448711</v>
          </cell>
          <cell r="F303">
            <v>240.8892628113245</v>
          </cell>
          <cell r="G303">
            <v>256.80419011647496</v>
          </cell>
          <cell r="H303">
            <v>138.51137025485818</v>
          </cell>
          <cell r="I303">
            <v>93.395224410706305</v>
          </cell>
          <cell r="J303">
            <v>106.4759061999256</v>
          </cell>
          <cell r="K303">
            <v>162.05649867212972</v>
          </cell>
          <cell r="L303">
            <v>165.13692628899165</v>
          </cell>
          <cell r="P303">
            <v>405.65113945586575</v>
          </cell>
          <cell r="Q303">
            <v>639.70421951086189</v>
          </cell>
          <cell r="R303">
            <v>652.78221837071692</v>
          </cell>
          <cell r="S303">
            <v>866.14754633813266</v>
          </cell>
          <cell r="T303">
            <v>217.11956449729317</v>
          </cell>
          <cell r="U303">
            <v>372.20496770964547</v>
          </cell>
          <cell r="W303">
            <v>777.15071147416768</v>
          </cell>
          <cell r="Y303">
            <v>460.63026972182678</v>
          </cell>
        </row>
        <row r="304">
          <cell r="D304">
            <v>92.519510082740538</v>
          </cell>
          <cell r="E304">
            <v>89.383869375448711</v>
          </cell>
          <cell r="F304">
            <v>240.8892628113245</v>
          </cell>
          <cell r="G304">
            <v>256.80419011647496</v>
          </cell>
          <cell r="H304">
            <v>138.51137025485818</v>
          </cell>
          <cell r="I304">
            <v>93.395224410706305</v>
          </cell>
          <cell r="J304">
            <v>106.4759061999256</v>
          </cell>
          <cell r="K304">
            <v>162.05649867212972</v>
          </cell>
          <cell r="L304">
            <v>165.13692628899165</v>
          </cell>
          <cell r="P304">
            <v>405.65113945586575</v>
          </cell>
          <cell r="Q304">
            <v>639.70421951086189</v>
          </cell>
          <cell r="R304">
            <v>652.78221837071692</v>
          </cell>
          <cell r="S304">
            <v>866.14754633813266</v>
          </cell>
          <cell r="T304">
            <v>217.11956449729317</v>
          </cell>
          <cell r="U304">
            <v>372.20496770964547</v>
          </cell>
          <cell r="W304">
            <v>777.15071147416768</v>
          </cell>
          <cell r="Y304">
            <v>460.63026972182678</v>
          </cell>
        </row>
        <row r="305">
          <cell r="D305">
            <v>92.519510082740538</v>
          </cell>
          <cell r="E305">
            <v>89.383869375448711</v>
          </cell>
          <cell r="F305">
            <v>240.8892628113245</v>
          </cell>
          <cell r="G305">
            <v>256.80419011647496</v>
          </cell>
          <cell r="H305">
            <v>138.51137025485818</v>
          </cell>
          <cell r="I305">
            <v>93.395224410706305</v>
          </cell>
          <cell r="J305">
            <v>106.4759061999256</v>
          </cell>
          <cell r="K305">
            <v>162.05649867212972</v>
          </cell>
          <cell r="L305">
            <v>165.13692628899165</v>
          </cell>
          <cell r="P305">
            <v>405.65113945586575</v>
          </cell>
          <cell r="Q305">
            <v>639.70421951086189</v>
          </cell>
          <cell r="R305">
            <v>652.78221837071692</v>
          </cell>
          <cell r="S305">
            <v>866.14754633813266</v>
          </cell>
          <cell r="T305">
            <v>217.11956449729317</v>
          </cell>
          <cell r="U305">
            <v>372.20496770964547</v>
          </cell>
          <cell r="W305">
            <v>777.15071147416768</v>
          </cell>
          <cell r="Y305">
            <v>460.63026972182678</v>
          </cell>
        </row>
        <row r="306">
          <cell r="D306">
            <v>92.519510082740538</v>
          </cell>
          <cell r="E306">
            <v>89.383869375448711</v>
          </cell>
          <cell r="F306">
            <v>240.8892628113245</v>
          </cell>
          <cell r="G306">
            <v>256.80419011647496</v>
          </cell>
          <cell r="H306">
            <v>138.51137025485818</v>
          </cell>
          <cell r="I306">
            <v>93.395224410706305</v>
          </cell>
          <cell r="J306">
            <v>106.4759061999256</v>
          </cell>
          <cell r="K306">
            <v>162.05649867212972</v>
          </cell>
          <cell r="L306">
            <v>165.13692628899165</v>
          </cell>
          <cell r="P306">
            <v>405.65113945586575</v>
          </cell>
          <cell r="Q306">
            <v>639.70421951086189</v>
          </cell>
          <cell r="R306">
            <v>652.78221837071692</v>
          </cell>
          <cell r="S306">
            <v>866.14754633813266</v>
          </cell>
          <cell r="T306">
            <v>217.11956449729317</v>
          </cell>
          <cell r="U306">
            <v>372.20496770964547</v>
          </cell>
          <cell r="W306">
            <v>777.15071147416768</v>
          </cell>
          <cell r="Y306">
            <v>460.63026972182678</v>
          </cell>
        </row>
        <row r="307">
          <cell r="D307">
            <v>92.519510082740538</v>
          </cell>
          <cell r="E307">
            <v>89.383869375448711</v>
          </cell>
          <cell r="F307">
            <v>240.8892628113245</v>
          </cell>
          <cell r="G307">
            <v>256.80419011647496</v>
          </cell>
          <cell r="H307">
            <v>138.51137025485818</v>
          </cell>
          <cell r="I307">
            <v>93.395224410706305</v>
          </cell>
          <cell r="J307">
            <v>106.4759061999256</v>
          </cell>
          <cell r="K307">
            <v>162.05649867212972</v>
          </cell>
          <cell r="L307">
            <v>165.13692628899165</v>
          </cell>
          <cell r="P307">
            <v>405.65113945586575</v>
          </cell>
          <cell r="Q307">
            <v>639.70421951086189</v>
          </cell>
          <cell r="R307">
            <v>652.78221837071692</v>
          </cell>
          <cell r="S307">
            <v>866.14754633813266</v>
          </cell>
          <cell r="T307">
            <v>217.11956449729317</v>
          </cell>
          <cell r="U307">
            <v>372.20496770964547</v>
          </cell>
          <cell r="W307">
            <v>777.15071147416768</v>
          </cell>
          <cell r="Y307">
            <v>460.63026972182678</v>
          </cell>
        </row>
        <row r="308">
          <cell r="D308">
            <v>92.519510082740538</v>
          </cell>
          <cell r="E308">
            <v>89.383869375448711</v>
          </cell>
          <cell r="F308">
            <v>240.8892628113245</v>
          </cell>
          <cell r="G308">
            <v>256.80419011647496</v>
          </cell>
          <cell r="H308">
            <v>138.51137025485818</v>
          </cell>
          <cell r="I308">
            <v>93.395224410706305</v>
          </cell>
          <cell r="J308">
            <v>106.4759061999256</v>
          </cell>
          <cell r="K308">
            <v>162.05649867212972</v>
          </cell>
          <cell r="L308">
            <v>165.13692628899165</v>
          </cell>
          <cell r="P308">
            <v>405.65113945586575</v>
          </cell>
          <cell r="Q308">
            <v>639.70421951086189</v>
          </cell>
          <cell r="R308">
            <v>652.78221837071692</v>
          </cell>
          <cell r="S308">
            <v>866.14754633813266</v>
          </cell>
          <cell r="T308">
            <v>217.11956449729317</v>
          </cell>
          <cell r="U308">
            <v>372.20496770964547</v>
          </cell>
          <cell r="W308">
            <v>777.15071147416768</v>
          </cell>
          <cell r="Y308">
            <v>460.63026972182678</v>
          </cell>
        </row>
        <row r="309">
          <cell r="D309">
            <v>94.673479592284039</v>
          </cell>
          <cell r="E309">
            <v>91.36138964275419</v>
          </cell>
          <cell r="F309">
            <v>245.46439869320923</v>
          </cell>
          <cell r="G309">
            <v>261.68159333116478</v>
          </cell>
          <cell r="H309">
            <v>141.73608759271741</v>
          </cell>
          <cell r="I309">
            <v>95.660384163181192</v>
          </cell>
          <cell r="J309">
            <v>108.90154974352814</v>
          </cell>
          <cell r="K309">
            <v>163.74856235008707</v>
          </cell>
          <cell r="L309">
            <v>168.07769231540419</v>
          </cell>
          <cell r="P309">
            <v>412.87499372211084</v>
          </cell>
          <cell r="Q309">
            <v>648.61885116065696</v>
          </cell>
          <cell r="R309">
            <v>667.22431039452988</v>
          </cell>
          <cell r="S309">
            <v>884.01737230507752</v>
          </cell>
          <cell r="T309">
            <v>220.98603975083981</v>
          </cell>
          <cell r="U309">
            <v>378.83321100143962</v>
          </cell>
          <cell r="W309">
            <v>792.62060061268278</v>
          </cell>
          <cell r="Y309">
            <v>470.82121021784764</v>
          </cell>
        </row>
        <row r="310">
          <cell r="D310">
            <v>94.673479592284039</v>
          </cell>
          <cell r="E310">
            <v>91.36138964275419</v>
          </cell>
          <cell r="F310">
            <v>245.46439869320923</v>
          </cell>
          <cell r="G310">
            <v>261.68159333116478</v>
          </cell>
          <cell r="H310">
            <v>141.73608759271741</v>
          </cell>
          <cell r="I310">
            <v>95.660384163181192</v>
          </cell>
          <cell r="J310">
            <v>108.90154974352814</v>
          </cell>
          <cell r="K310">
            <v>163.74856235008707</v>
          </cell>
          <cell r="L310">
            <v>168.07769231540419</v>
          </cell>
          <cell r="P310">
            <v>412.87499372211084</v>
          </cell>
          <cell r="Q310">
            <v>648.61885116065696</v>
          </cell>
          <cell r="R310">
            <v>667.22431039452988</v>
          </cell>
          <cell r="S310">
            <v>884.01737230507752</v>
          </cell>
          <cell r="T310">
            <v>220.98603975083981</v>
          </cell>
          <cell r="U310">
            <v>378.83321100143962</v>
          </cell>
          <cell r="W310">
            <v>792.62060061268278</v>
          </cell>
          <cell r="Y310">
            <v>470.82121021784764</v>
          </cell>
        </row>
        <row r="311">
          <cell r="D311">
            <v>94.673479592284039</v>
          </cell>
          <cell r="E311">
            <v>91.36138964275419</v>
          </cell>
          <cell r="F311">
            <v>245.46439869320923</v>
          </cell>
          <cell r="G311">
            <v>261.68159333116478</v>
          </cell>
          <cell r="H311">
            <v>141.73608759271741</v>
          </cell>
          <cell r="I311">
            <v>95.660384163181192</v>
          </cell>
          <cell r="J311">
            <v>108.90154974352814</v>
          </cell>
          <cell r="K311">
            <v>163.74856235008707</v>
          </cell>
          <cell r="L311">
            <v>168.07769231540419</v>
          </cell>
          <cell r="P311">
            <v>412.87499372211084</v>
          </cell>
          <cell r="Q311">
            <v>648.61885116065696</v>
          </cell>
          <cell r="R311">
            <v>667.22431039452988</v>
          </cell>
          <cell r="S311">
            <v>884.01737230507752</v>
          </cell>
          <cell r="T311">
            <v>220.98603975083981</v>
          </cell>
          <cell r="U311">
            <v>378.83321100143962</v>
          </cell>
          <cell r="W311">
            <v>792.62060061268278</v>
          </cell>
          <cell r="Y311">
            <v>470.82121021784764</v>
          </cell>
        </row>
        <row r="312">
          <cell r="D312">
            <v>94.673479592284039</v>
          </cell>
          <cell r="E312">
            <v>91.36138964275419</v>
          </cell>
          <cell r="F312">
            <v>245.46439869320923</v>
          </cell>
          <cell r="G312">
            <v>261.68159333116478</v>
          </cell>
          <cell r="H312">
            <v>141.73608759271741</v>
          </cell>
          <cell r="I312">
            <v>95.660384163181192</v>
          </cell>
          <cell r="J312">
            <v>108.90154974352814</v>
          </cell>
          <cell r="K312">
            <v>163.74856235008707</v>
          </cell>
          <cell r="L312">
            <v>168.07769231540419</v>
          </cell>
          <cell r="P312">
            <v>412.87499372211084</v>
          </cell>
          <cell r="Q312">
            <v>648.61885116065696</v>
          </cell>
          <cell r="R312">
            <v>667.22431039452988</v>
          </cell>
          <cell r="S312">
            <v>884.01737230507752</v>
          </cell>
          <cell r="T312">
            <v>220.98603975083981</v>
          </cell>
          <cell r="U312">
            <v>378.83321100143962</v>
          </cell>
          <cell r="W312">
            <v>792.62060061268278</v>
          </cell>
          <cell r="Y312">
            <v>470.82121021784764</v>
          </cell>
        </row>
        <row r="313">
          <cell r="D313">
            <v>94.673479592284039</v>
          </cell>
          <cell r="E313">
            <v>91.36138964275419</v>
          </cell>
          <cell r="F313">
            <v>245.46439869320923</v>
          </cell>
          <cell r="G313">
            <v>261.68159333116478</v>
          </cell>
          <cell r="H313">
            <v>141.73608759271741</v>
          </cell>
          <cell r="I313">
            <v>95.660384163181192</v>
          </cell>
          <cell r="J313">
            <v>108.90154974352814</v>
          </cell>
          <cell r="K313">
            <v>163.74856235008707</v>
          </cell>
          <cell r="L313">
            <v>168.07769231540419</v>
          </cell>
          <cell r="P313">
            <v>412.87499372211084</v>
          </cell>
          <cell r="Q313">
            <v>648.61885116065696</v>
          </cell>
          <cell r="R313">
            <v>667.22431039452988</v>
          </cell>
          <cell r="S313">
            <v>884.01737230507752</v>
          </cell>
          <cell r="T313">
            <v>220.98603975083981</v>
          </cell>
          <cell r="U313">
            <v>378.83321100143962</v>
          </cell>
          <cell r="W313">
            <v>792.62060061268278</v>
          </cell>
          <cell r="Y313">
            <v>470.82121021784764</v>
          </cell>
        </row>
        <row r="314">
          <cell r="D314">
            <v>94.673479592284039</v>
          </cell>
          <cell r="E314">
            <v>91.36138964275419</v>
          </cell>
          <cell r="F314">
            <v>245.46439869320923</v>
          </cell>
          <cell r="G314">
            <v>261.68159333116478</v>
          </cell>
          <cell r="H314">
            <v>141.73608759271741</v>
          </cell>
          <cell r="I314">
            <v>95.660384163181192</v>
          </cell>
          <cell r="J314">
            <v>108.90154974352814</v>
          </cell>
          <cell r="K314">
            <v>163.74856235008707</v>
          </cell>
          <cell r="L314">
            <v>168.07769231540419</v>
          </cell>
          <cell r="P314">
            <v>412.87499372211084</v>
          </cell>
          <cell r="Q314">
            <v>648.61885116065696</v>
          </cell>
          <cell r="R314">
            <v>667.22431039452988</v>
          </cell>
          <cell r="S314">
            <v>884.01737230507752</v>
          </cell>
          <cell r="T314">
            <v>220.98603975083981</v>
          </cell>
          <cell r="U314">
            <v>378.83321100143962</v>
          </cell>
          <cell r="W314">
            <v>792.62060061268278</v>
          </cell>
          <cell r="Y314">
            <v>470.82121021784764</v>
          </cell>
        </row>
        <row r="315">
          <cell r="D315">
            <v>94.673479592284039</v>
          </cell>
          <cell r="E315">
            <v>91.36138964275419</v>
          </cell>
          <cell r="F315">
            <v>245.46439869320923</v>
          </cell>
          <cell r="G315">
            <v>261.68159333116478</v>
          </cell>
          <cell r="H315">
            <v>141.73608759271741</v>
          </cell>
          <cell r="I315">
            <v>95.660384163181192</v>
          </cell>
          <cell r="J315">
            <v>108.90154974352814</v>
          </cell>
          <cell r="K315">
            <v>163.74856235008707</v>
          </cell>
          <cell r="L315">
            <v>168.07769231540419</v>
          </cell>
          <cell r="P315">
            <v>412.87499372211084</v>
          </cell>
          <cell r="Q315">
            <v>648.61885116065696</v>
          </cell>
          <cell r="R315">
            <v>667.22431039452988</v>
          </cell>
          <cell r="S315">
            <v>884.01737230507752</v>
          </cell>
          <cell r="T315">
            <v>220.98603975083981</v>
          </cell>
          <cell r="U315">
            <v>378.83321100143962</v>
          </cell>
          <cell r="W315">
            <v>792.62060061268278</v>
          </cell>
          <cell r="Y315">
            <v>470.82121021784764</v>
          </cell>
        </row>
        <row r="316">
          <cell r="D316">
            <v>94.673479592284039</v>
          </cell>
          <cell r="E316">
            <v>91.36138964275419</v>
          </cell>
          <cell r="F316">
            <v>245.46439869320923</v>
          </cell>
          <cell r="G316">
            <v>261.68159333116478</v>
          </cell>
          <cell r="H316">
            <v>141.73608759271741</v>
          </cell>
          <cell r="I316">
            <v>95.660384163181192</v>
          </cell>
          <cell r="J316">
            <v>108.90154974352814</v>
          </cell>
          <cell r="K316">
            <v>163.74856235008707</v>
          </cell>
          <cell r="L316">
            <v>168.07769231540419</v>
          </cell>
          <cell r="P316">
            <v>412.87499372211084</v>
          </cell>
          <cell r="Q316">
            <v>648.61885116065696</v>
          </cell>
          <cell r="R316">
            <v>667.22431039452988</v>
          </cell>
          <cell r="S316">
            <v>884.01737230507752</v>
          </cell>
          <cell r="T316">
            <v>220.98603975083981</v>
          </cell>
          <cell r="U316">
            <v>378.83321100143962</v>
          </cell>
          <cell r="W316">
            <v>792.62060061268278</v>
          </cell>
          <cell r="Y316">
            <v>470.82121021784764</v>
          </cell>
        </row>
        <row r="317">
          <cell r="D317">
            <v>94.673479592284039</v>
          </cell>
          <cell r="E317">
            <v>91.36138964275419</v>
          </cell>
          <cell r="F317">
            <v>245.46439869320923</v>
          </cell>
          <cell r="G317">
            <v>261.68159333116478</v>
          </cell>
          <cell r="H317">
            <v>141.73608759271741</v>
          </cell>
          <cell r="I317">
            <v>95.660384163181192</v>
          </cell>
          <cell r="J317">
            <v>108.90154974352814</v>
          </cell>
          <cell r="K317">
            <v>163.74856235008707</v>
          </cell>
          <cell r="L317">
            <v>168.07769231540419</v>
          </cell>
          <cell r="P317">
            <v>412.87499372211084</v>
          </cell>
          <cell r="Q317">
            <v>648.61885116065696</v>
          </cell>
          <cell r="R317">
            <v>667.22431039452988</v>
          </cell>
          <cell r="S317">
            <v>884.01737230507752</v>
          </cell>
          <cell r="T317">
            <v>220.98603975083981</v>
          </cell>
          <cell r="U317">
            <v>378.83321100143962</v>
          </cell>
          <cell r="W317">
            <v>792.62060061268278</v>
          </cell>
          <cell r="Y317">
            <v>470.82121021784764</v>
          </cell>
        </row>
        <row r="318">
          <cell r="D318">
            <v>94.673479592284039</v>
          </cell>
          <cell r="E318">
            <v>91.36138964275419</v>
          </cell>
          <cell r="F318">
            <v>245.46439869320923</v>
          </cell>
          <cell r="G318">
            <v>261.68159333116478</v>
          </cell>
          <cell r="H318">
            <v>141.73608759271741</v>
          </cell>
          <cell r="I318">
            <v>95.660384163181192</v>
          </cell>
          <cell r="J318">
            <v>108.90154974352814</v>
          </cell>
          <cell r="K318">
            <v>163.74856235008707</v>
          </cell>
          <cell r="L318">
            <v>168.07769231540419</v>
          </cell>
          <cell r="P318">
            <v>412.87499372211084</v>
          </cell>
          <cell r="Q318">
            <v>648.61885116065696</v>
          </cell>
          <cell r="R318">
            <v>667.22431039452988</v>
          </cell>
          <cell r="S318">
            <v>884.01737230507752</v>
          </cell>
          <cell r="T318">
            <v>220.98603975083981</v>
          </cell>
          <cell r="U318">
            <v>378.83321100143962</v>
          </cell>
          <cell r="W318">
            <v>792.62060061268278</v>
          </cell>
          <cell r="Y318">
            <v>470.82121021784764</v>
          </cell>
        </row>
        <row r="319">
          <cell r="D319">
            <v>94.673479592284039</v>
          </cell>
          <cell r="E319">
            <v>91.36138964275419</v>
          </cell>
          <cell r="F319">
            <v>245.46439869320923</v>
          </cell>
          <cell r="G319">
            <v>261.68159333116478</v>
          </cell>
          <cell r="H319">
            <v>141.73608759271741</v>
          </cell>
          <cell r="I319">
            <v>95.660384163181192</v>
          </cell>
          <cell r="J319">
            <v>108.90154974352814</v>
          </cell>
          <cell r="K319">
            <v>163.74856235008707</v>
          </cell>
          <cell r="L319">
            <v>168.07769231540419</v>
          </cell>
          <cell r="P319">
            <v>412.87499372211084</v>
          </cell>
          <cell r="Q319">
            <v>648.61885116065696</v>
          </cell>
          <cell r="R319">
            <v>667.22431039452988</v>
          </cell>
          <cell r="S319">
            <v>884.01737230507752</v>
          </cell>
          <cell r="T319">
            <v>220.98603975083981</v>
          </cell>
          <cell r="U319">
            <v>378.83321100143962</v>
          </cell>
          <cell r="W319">
            <v>792.62060061268278</v>
          </cell>
          <cell r="Y319">
            <v>470.82121021784764</v>
          </cell>
        </row>
        <row r="320">
          <cell r="D320">
            <v>94.673479592284039</v>
          </cell>
          <cell r="E320">
            <v>91.36138964275419</v>
          </cell>
          <cell r="F320">
            <v>245.46439869320923</v>
          </cell>
          <cell r="G320">
            <v>261.68159333116478</v>
          </cell>
          <cell r="H320">
            <v>141.73608759271741</v>
          </cell>
          <cell r="I320">
            <v>95.660384163181192</v>
          </cell>
          <cell r="J320">
            <v>108.90154974352814</v>
          </cell>
          <cell r="K320">
            <v>163.74856235008707</v>
          </cell>
          <cell r="L320">
            <v>168.07769231540419</v>
          </cell>
          <cell r="P320">
            <v>412.87499372211084</v>
          </cell>
          <cell r="Q320">
            <v>648.61885116065696</v>
          </cell>
          <cell r="R320">
            <v>667.22431039452988</v>
          </cell>
          <cell r="S320">
            <v>884.01737230507752</v>
          </cell>
          <cell r="T320">
            <v>220.98603975083981</v>
          </cell>
          <cell r="U320">
            <v>378.83321100143962</v>
          </cell>
          <cell r="W320">
            <v>792.62060061268278</v>
          </cell>
          <cell r="Y320">
            <v>470.82121021784764</v>
          </cell>
        </row>
        <row r="321">
          <cell r="D321">
            <v>96.68871035839453</v>
          </cell>
          <cell r="E321">
            <v>93.203452950389917</v>
          </cell>
          <cell r="F321">
            <v>249.67739091432972</v>
          </cell>
          <cell r="G321">
            <v>266.17292699496227</v>
          </cell>
          <cell r="H321">
            <v>144.75309854039841</v>
          </cell>
          <cell r="I321">
            <v>97.787545230394642</v>
          </cell>
          <cell r="J321">
            <v>111.16664969254023</v>
          </cell>
          <cell r="K321">
            <v>165.26614526082062</v>
          </cell>
          <cell r="L321">
            <v>170.77435694027562</v>
          </cell>
          <cell r="P321">
            <v>419.49922430694738</v>
          </cell>
          <cell r="Q321">
            <v>656.68977897487161</v>
          </cell>
          <cell r="R321">
            <v>680.67714232874516</v>
          </cell>
          <cell r="S321">
            <v>900.57096844084595</v>
          </cell>
          <cell r="T321">
            <v>224.53157412709862</v>
          </cell>
          <cell r="U321">
            <v>384.91126993216898</v>
          </cell>
          <cell r="W321">
            <v>806.91302295883622</v>
          </cell>
          <cell r="Y321">
            <v>480.31408767067796</v>
          </cell>
        </row>
        <row r="322">
          <cell r="D322">
            <v>96.68871035839453</v>
          </cell>
          <cell r="E322">
            <v>93.203452950389917</v>
          </cell>
          <cell r="F322">
            <v>249.67739091432972</v>
          </cell>
          <cell r="G322">
            <v>266.17292699496227</v>
          </cell>
          <cell r="H322">
            <v>144.75309854039841</v>
          </cell>
          <cell r="I322">
            <v>97.787545230394642</v>
          </cell>
          <cell r="J322">
            <v>111.16664969254023</v>
          </cell>
          <cell r="K322">
            <v>165.26614526082062</v>
          </cell>
          <cell r="L322">
            <v>170.77435694027562</v>
          </cell>
          <cell r="P322">
            <v>419.49922430694738</v>
          </cell>
          <cell r="Q322">
            <v>656.68977897487161</v>
          </cell>
          <cell r="R322">
            <v>680.67714232874516</v>
          </cell>
          <cell r="S322">
            <v>900.57096844084595</v>
          </cell>
          <cell r="T322">
            <v>224.53157412709862</v>
          </cell>
          <cell r="U322">
            <v>384.91126993216898</v>
          </cell>
          <cell r="W322">
            <v>806.91302295883622</v>
          </cell>
          <cell r="Y322">
            <v>480.31408767067796</v>
          </cell>
        </row>
        <row r="323">
          <cell r="D323">
            <v>96.68871035839453</v>
          </cell>
          <cell r="E323">
            <v>93.203452950389917</v>
          </cell>
          <cell r="F323">
            <v>249.67739091432972</v>
          </cell>
          <cell r="G323">
            <v>266.17292699496227</v>
          </cell>
          <cell r="H323">
            <v>144.75309854039841</v>
          </cell>
          <cell r="I323">
            <v>97.787545230394642</v>
          </cell>
          <cell r="J323">
            <v>111.16664969254023</v>
          </cell>
          <cell r="K323">
            <v>165.26614526082062</v>
          </cell>
          <cell r="L323">
            <v>170.77435694027562</v>
          </cell>
          <cell r="P323">
            <v>419.49922430694738</v>
          </cell>
          <cell r="Q323">
            <v>656.68977897487161</v>
          </cell>
          <cell r="R323">
            <v>680.67714232874516</v>
          </cell>
          <cell r="S323">
            <v>900.57096844084595</v>
          </cell>
          <cell r="T323">
            <v>224.53157412709862</v>
          </cell>
          <cell r="U323">
            <v>384.91126993216898</v>
          </cell>
          <cell r="W323">
            <v>806.91302295883622</v>
          </cell>
          <cell r="Y323">
            <v>480.31408767067796</v>
          </cell>
        </row>
        <row r="324">
          <cell r="D324">
            <v>96.68871035839453</v>
          </cell>
          <cell r="E324">
            <v>93.203452950389917</v>
          </cell>
          <cell r="F324">
            <v>249.67739091432972</v>
          </cell>
          <cell r="G324">
            <v>266.17292699496227</v>
          </cell>
          <cell r="H324">
            <v>144.75309854039841</v>
          </cell>
          <cell r="I324">
            <v>97.787545230394642</v>
          </cell>
          <cell r="J324">
            <v>111.16664969254023</v>
          </cell>
          <cell r="K324">
            <v>165.26614526082062</v>
          </cell>
          <cell r="L324">
            <v>170.77435694027562</v>
          </cell>
          <cell r="P324">
            <v>419.49922430694738</v>
          </cell>
          <cell r="Q324">
            <v>656.68977897487161</v>
          </cell>
          <cell r="R324">
            <v>680.67714232874516</v>
          </cell>
          <cell r="S324">
            <v>900.57096844084595</v>
          </cell>
          <cell r="T324">
            <v>224.53157412709862</v>
          </cell>
          <cell r="U324">
            <v>384.91126993216898</v>
          </cell>
          <cell r="W324">
            <v>806.91302295883622</v>
          </cell>
          <cell r="Y324">
            <v>480.31408767067796</v>
          </cell>
        </row>
        <row r="325">
          <cell r="D325">
            <v>96.68871035839453</v>
          </cell>
          <cell r="E325">
            <v>93.203452950389917</v>
          </cell>
          <cell r="F325">
            <v>249.67739091432972</v>
          </cell>
          <cell r="G325">
            <v>266.17292699496227</v>
          </cell>
          <cell r="H325">
            <v>144.75309854039841</v>
          </cell>
          <cell r="I325">
            <v>97.787545230394642</v>
          </cell>
          <cell r="J325">
            <v>111.16664969254023</v>
          </cell>
          <cell r="K325">
            <v>165.26614526082062</v>
          </cell>
          <cell r="L325">
            <v>170.77435694027562</v>
          </cell>
          <cell r="P325">
            <v>419.49922430694738</v>
          </cell>
          <cell r="Q325">
            <v>656.68977897487161</v>
          </cell>
          <cell r="R325">
            <v>680.67714232874516</v>
          </cell>
          <cell r="S325">
            <v>900.57096844084595</v>
          </cell>
          <cell r="T325">
            <v>224.53157412709862</v>
          </cell>
          <cell r="U325">
            <v>384.91126993216898</v>
          </cell>
          <cell r="W325">
            <v>806.91302295883622</v>
          </cell>
          <cell r="Y325">
            <v>480.31408767067796</v>
          </cell>
        </row>
        <row r="326">
          <cell r="D326">
            <v>96.68871035839453</v>
          </cell>
          <cell r="E326">
            <v>93.203452950389917</v>
          </cell>
          <cell r="F326">
            <v>249.67739091432972</v>
          </cell>
          <cell r="G326">
            <v>266.17292699496227</v>
          </cell>
          <cell r="H326">
            <v>144.75309854039841</v>
          </cell>
          <cell r="I326">
            <v>97.787545230394642</v>
          </cell>
          <cell r="J326">
            <v>111.16664969254023</v>
          </cell>
          <cell r="K326">
            <v>165.26614526082062</v>
          </cell>
          <cell r="L326">
            <v>170.77435694027562</v>
          </cell>
          <cell r="P326">
            <v>419.49922430694738</v>
          </cell>
          <cell r="Q326">
            <v>656.68977897487161</v>
          </cell>
          <cell r="R326">
            <v>680.67714232874516</v>
          </cell>
          <cell r="S326">
            <v>900.57096844084595</v>
          </cell>
          <cell r="T326">
            <v>224.53157412709862</v>
          </cell>
          <cell r="U326">
            <v>384.91126993216898</v>
          </cell>
          <cell r="W326">
            <v>806.91302295883622</v>
          </cell>
          <cell r="Y326">
            <v>480.31408767067796</v>
          </cell>
        </row>
        <row r="327">
          <cell r="D327">
            <v>96.68871035839453</v>
          </cell>
          <cell r="E327">
            <v>93.203452950389917</v>
          </cell>
          <cell r="F327">
            <v>249.67739091432972</v>
          </cell>
          <cell r="G327">
            <v>266.17292699496227</v>
          </cell>
          <cell r="H327">
            <v>144.75309854039841</v>
          </cell>
          <cell r="I327">
            <v>97.787545230394642</v>
          </cell>
          <cell r="J327">
            <v>111.16664969254023</v>
          </cell>
          <cell r="K327">
            <v>165.26614526082062</v>
          </cell>
          <cell r="L327">
            <v>170.77435694027562</v>
          </cell>
          <cell r="P327">
            <v>419.49922430694738</v>
          </cell>
          <cell r="Q327">
            <v>656.68977897487161</v>
          </cell>
          <cell r="R327">
            <v>680.67714232874516</v>
          </cell>
          <cell r="S327">
            <v>900.57096844084595</v>
          </cell>
          <cell r="T327">
            <v>224.53157412709862</v>
          </cell>
          <cell r="U327">
            <v>384.91126993216898</v>
          </cell>
          <cell r="W327">
            <v>806.91302295883622</v>
          </cell>
          <cell r="Y327">
            <v>480.31408767067796</v>
          </cell>
        </row>
        <row r="328">
          <cell r="D328">
            <v>96.68871035839453</v>
          </cell>
          <cell r="E328">
            <v>93.203452950389917</v>
          </cell>
          <cell r="F328">
            <v>249.67739091432972</v>
          </cell>
          <cell r="G328">
            <v>266.17292699496227</v>
          </cell>
          <cell r="H328">
            <v>144.75309854039841</v>
          </cell>
          <cell r="I328">
            <v>97.787545230394642</v>
          </cell>
          <cell r="J328">
            <v>111.16664969254023</v>
          </cell>
          <cell r="K328">
            <v>165.26614526082062</v>
          </cell>
          <cell r="L328">
            <v>170.77435694027562</v>
          </cell>
          <cell r="P328">
            <v>419.49922430694738</v>
          </cell>
          <cell r="Q328">
            <v>656.68977897487161</v>
          </cell>
          <cell r="R328">
            <v>680.67714232874516</v>
          </cell>
          <cell r="S328">
            <v>900.57096844084595</v>
          </cell>
          <cell r="T328">
            <v>224.53157412709862</v>
          </cell>
          <cell r="U328">
            <v>384.91126993216898</v>
          </cell>
          <cell r="W328">
            <v>806.91302295883622</v>
          </cell>
          <cell r="Y328">
            <v>480.31408767067796</v>
          </cell>
        </row>
        <row r="329">
          <cell r="D329">
            <v>96.68871035839453</v>
          </cell>
          <cell r="E329">
            <v>93.203452950389917</v>
          </cell>
          <cell r="F329">
            <v>249.67739091432972</v>
          </cell>
          <cell r="G329">
            <v>266.17292699496227</v>
          </cell>
          <cell r="H329">
            <v>144.75309854039841</v>
          </cell>
          <cell r="I329">
            <v>97.787545230394642</v>
          </cell>
          <cell r="J329">
            <v>111.16664969254023</v>
          </cell>
          <cell r="K329">
            <v>165.26614526082062</v>
          </cell>
          <cell r="L329">
            <v>170.77435694027562</v>
          </cell>
          <cell r="P329">
            <v>419.49922430694738</v>
          </cell>
          <cell r="Q329">
            <v>656.68977897487161</v>
          </cell>
          <cell r="R329">
            <v>680.67714232874516</v>
          </cell>
          <cell r="S329">
            <v>900.57096844084595</v>
          </cell>
          <cell r="T329">
            <v>224.53157412709862</v>
          </cell>
          <cell r="U329">
            <v>384.91126993216898</v>
          </cell>
          <cell r="W329">
            <v>806.91302295883622</v>
          </cell>
          <cell r="Y329">
            <v>480.31408767067796</v>
          </cell>
        </row>
        <row r="330">
          <cell r="D330">
            <v>96.68871035839453</v>
          </cell>
          <cell r="E330">
            <v>93.203452950389917</v>
          </cell>
          <cell r="F330">
            <v>249.67739091432972</v>
          </cell>
          <cell r="G330">
            <v>266.17292699496227</v>
          </cell>
          <cell r="H330">
            <v>144.75309854039841</v>
          </cell>
          <cell r="I330">
            <v>97.787545230394642</v>
          </cell>
          <cell r="J330">
            <v>111.16664969254023</v>
          </cell>
          <cell r="K330">
            <v>165.26614526082062</v>
          </cell>
          <cell r="L330">
            <v>170.77435694027562</v>
          </cell>
          <cell r="P330">
            <v>419.49922430694738</v>
          </cell>
          <cell r="Q330">
            <v>656.68977897487161</v>
          </cell>
          <cell r="R330">
            <v>680.67714232874516</v>
          </cell>
          <cell r="S330">
            <v>900.57096844084595</v>
          </cell>
          <cell r="T330">
            <v>224.53157412709862</v>
          </cell>
          <cell r="U330">
            <v>384.91126993216898</v>
          </cell>
          <cell r="W330">
            <v>806.91302295883622</v>
          </cell>
          <cell r="Y330">
            <v>480.31408767067796</v>
          </cell>
        </row>
        <row r="331">
          <cell r="D331">
            <v>96.68871035839453</v>
          </cell>
          <cell r="E331">
            <v>93.203452950389917</v>
          </cell>
          <cell r="F331">
            <v>249.67739091432972</v>
          </cell>
          <cell r="G331">
            <v>266.17292699496227</v>
          </cell>
          <cell r="H331">
            <v>144.75309854039841</v>
          </cell>
          <cell r="I331">
            <v>97.787545230394642</v>
          </cell>
          <cell r="J331">
            <v>111.16664969254023</v>
          </cell>
          <cell r="K331">
            <v>165.26614526082062</v>
          </cell>
          <cell r="L331">
            <v>170.77435694027562</v>
          </cell>
          <cell r="P331">
            <v>419.49922430694738</v>
          </cell>
          <cell r="Q331">
            <v>656.68977897487161</v>
          </cell>
          <cell r="R331">
            <v>680.67714232874516</v>
          </cell>
          <cell r="S331">
            <v>900.57096844084595</v>
          </cell>
          <cell r="T331">
            <v>224.53157412709862</v>
          </cell>
          <cell r="U331">
            <v>384.91126993216898</v>
          </cell>
          <cell r="W331">
            <v>806.91302295883622</v>
          </cell>
          <cell r="Y331">
            <v>480.31408767067796</v>
          </cell>
        </row>
        <row r="332">
          <cell r="D332">
            <v>96.68871035839453</v>
          </cell>
          <cell r="E332">
            <v>93.203452950389917</v>
          </cell>
          <cell r="F332">
            <v>249.67739091432972</v>
          </cell>
          <cell r="G332">
            <v>266.17292699496227</v>
          </cell>
          <cell r="H332">
            <v>144.75309854039841</v>
          </cell>
          <cell r="I332">
            <v>97.787545230394642</v>
          </cell>
          <cell r="J332">
            <v>111.16664969254023</v>
          </cell>
          <cell r="K332">
            <v>165.26614526082062</v>
          </cell>
          <cell r="L332">
            <v>170.77435694027562</v>
          </cell>
          <cell r="P332">
            <v>419.49922430694738</v>
          </cell>
          <cell r="Q332">
            <v>656.68977897487161</v>
          </cell>
          <cell r="R332">
            <v>680.67714232874516</v>
          </cell>
          <cell r="S332">
            <v>900.57096844084595</v>
          </cell>
          <cell r="T332">
            <v>224.53157412709862</v>
          </cell>
          <cell r="U332">
            <v>384.91126993216898</v>
          </cell>
          <cell r="W332">
            <v>806.91302295883622</v>
          </cell>
          <cell r="Y332">
            <v>480.31408767067796</v>
          </cell>
        </row>
        <row r="333">
          <cell r="D333">
            <v>98.488184777061491</v>
          </cell>
          <cell r="E333">
            <v>94.836398225118273</v>
          </cell>
          <cell r="F333">
            <v>253.33446692770508</v>
          </cell>
          <cell r="G333">
            <v>270.07161651249726</v>
          </cell>
          <cell r="H333">
            <v>147.44709970021023</v>
          </cell>
          <cell r="I333">
            <v>99.698293017248574</v>
          </cell>
          <cell r="J333">
            <v>113.18295846899468</v>
          </cell>
          <cell r="K333">
            <v>166.47895110599299</v>
          </cell>
          <cell r="L333">
            <v>173.09500868243347</v>
          </cell>
          <cell r="P333">
            <v>425.19979682359423</v>
          </cell>
          <cell r="Q333">
            <v>663.41070955062241</v>
          </cell>
          <cell r="R333">
            <v>692.60275761440357</v>
          </cell>
          <cell r="S333">
            <v>915.10328461520294</v>
          </cell>
          <cell r="T333">
            <v>227.58273238061628</v>
          </cell>
          <cell r="U333">
            <v>390.14182693819936</v>
          </cell>
          <cell r="W333">
            <v>819.39885447599727</v>
          </cell>
          <cell r="Y333">
            <v>488.7292975692294</v>
          </cell>
        </row>
        <row r="334">
          <cell r="D334">
            <v>98.488184777061491</v>
          </cell>
          <cell r="E334">
            <v>94.836398225118273</v>
          </cell>
          <cell r="F334">
            <v>253.33446692770508</v>
          </cell>
          <cell r="G334">
            <v>270.07161651249726</v>
          </cell>
          <cell r="H334">
            <v>147.44709970021023</v>
          </cell>
          <cell r="I334">
            <v>99.698293017248574</v>
          </cell>
          <cell r="J334">
            <v>113.18295846899468</v>
          </cell>
          <cell r="K334">
            <v>166.47895110599299</v>
          </cell>
          <cell r="L334">
            <v>173.09500868243347</v>
          </cell>
          <cell r="P334">
            <v>425.19979682359423</v>
          </cell>
          <cell r="Q334">
            <v>663.41070955062241</v>
          </cell>
          <cell r="R334">
            <v>692.60275761440357</v>
          </cell>
          <cell r="S334">
            <v>915.10328461520294</v>
          </cell>
          <cell r="T334">
            <v>227.58273238061628</v>
          </cell>
          <cell r="U334">
            <v>390.14182693819936</v>
          </cell>
          <cell r="W334">
            <v>819.39885447599727</v>
          </cell>
          <cell r="Y334">
            <v>488.7292975692294</v>
          </cell>
        </row>
        <row r="335">
          <cell r="D335">
            <v>98.488184777061491</v>
          </cell>
          <cell r="E335">
            <v>94.836398225118273</v>
          </cell>
          <cell r="F335">
            <v>253.33446692770508</v>
          </cell>
          <cell r="G335">
            <v>270.07161651249726</v>
          </cell>
          <cell r="H335">
            <v>147.44709970021023</v>
          </cell>
          <cell r="I335">
            <v>99.698293017248574</v>
          </cell>
          <cell r="J335">
            <v>113.18295846899468</v>
          </cell>
          <cell r="K335">
            <v>166.47895110599299</v>
          </cell>
          <cell r="L335">
            <v>173.09500868243347</v>
          </cell>
          <cell r="P335">
            <v>425.19979682359423</v>
          </cell>
          <cell r="Q335">
            <v>663.41070955062241</v>
          </cell>
          <cell r="R335">
            <v>692.60275761440357</v>
          </cell>
          <cell r="S335">
            <v>915.10328461520294</v>
          </cell>
          <cell r="T335">
            <v>227.58273238061628</v>
          </cell>
          <cell r="U335">
            <v>390.14182693819936</v>
          </cell>
          <cell r="W335">
            <v>819.39885447599727</v>
          </cell>
          <cell r="Y335">
            <v>488.7292975692294</v>
          </cell>
        </row>
        <row r="336">
          <cell r="D336">
            <v>98.488184777061491</v>
          </cell>
          <cell r="E336">
            <v>94.836398225118273</v>
          </cell>
          <cell r="F336">
            <v>253.33446692770508</v>
          </cell>
          <cell r="G336">
            <v>270.07161651249726</v>
          </cell>
          <cell r="H336">
            <v>147.44709970021023</v>
          </cell>
          <cell r="I336">
            <v>99.698293017248574</v>
          </cell>
          <cell r="J336">
            <v>113.18295846899468</v>
          </cell>
          <cell r="K336">
            <v>166.47895110599299</v>
          </cell>
          <cell r="L336">
            <v>173.09500868243347</v>
          </cell>
          <cell r="P336">
            <v>425.19979682359423</v>
          </cell>
          <cell r="Q336">
            <v>663.41070955062241</v>
          </cell>
          <cell r="R336">
            <v>692.60275761440357</v>
          </cell>
          <cell r="S336">
            <v>915.10328461520294</v>
          </cell>
          <cell r="T336">
            <v>227.58273238061628</v>
          </cell>
          <cell r="U336">
            <v>390.14182693819936</v>
          </cell>
          <cell r="W336">
            <v>819.39885447599727</v>
          </cell>
          <cell r="Y336">
            <v>488.7292975692294</v>
          </cell>
        </row>
        <row r="337">
          <cell r="D337">
            <v>98.488184777061491</v>
          </cell>
          <cell r="E337">
            <v>94.836398225118273</v>
          </cell>
          <cell r="F337">
            <v>253.33446692770508</v>
          </cell>
          <cell r="G337">
            <v>270.07161651249726</v>
          </cell>
          <cell r="H337">
            <v>147.44709970021023</v>
          </cell>
          <cell r="I337">
            <v>99.698293017248574</v>
          </cell>
          <cell r="J337">
            <v>113.18295846899468</v>
          </cell>
          <cell r="K337">
            <v>166.47895110599299</v>
          </cell>
          <cell r="L337">
            <v>173.09500868243347</v>
          </cell>
          <cell r="P337">
            <v>425.19979682359423</v>
          </cell>
          <cell r="Q337">
            <v>663.41070955062241</v>
          </cell>
          <cell r="R337">
            <v>692.60275761440357</v>
          </cell>
          <cell r="S337">
            <v>915.10328461520294</v>
          </cell>
          <cell r="T337">
            <v>227.58273238061628</v>
          </cell>
          <cell r="U337">
            <v>390.14182693819936</v>
          </cell>
          <cell r="W337">
            <v>819.39885447599727</v>
          </cell>
          <cell r="Y337">
            <v>488.7292975692294</v>
          </cell>
        </row>
        <row r="338">
          <cell r="D338">
            <v>98.488184777061491</v>
          </cell>
          <cell r="E338">
            <v>94.836398225118273</v>
          </cell>
          <cell r="F338">
            <v>253.33446692770508</v>
          </cell>
          <cell r="G338">
            <v>270.07161651249726</v>
          </cell>
          <cell r="H338">
            <v>147.44709970021023</v>
          </cell>
          <cell r="I338">
            <v>99.698293017248574</v>
          </cell>
          <cell r="J338">
            <v>113.18295846899468</v>
          </cell>
          <cell r="K338">
            <v>166.47895110599299</v>
          </cell>
          <cell r="L338">
            <v>173.09500868243347</v>
          </cell>
          <cell r="P338">
            <v>425.19979682359423</v>
          </cell>
          <cell r="Q338">
            <v>663.41070955062241</v>
          </cell>
          <cell r="R338">
            <v>692.60275761440357</v>
          </cell>
          <cell r="S338">
            <v>915.10328461520294</v>
          </cell>
          <cell r="T338">
            <v>227.58273238061628</v>
          </cell>
          <cell r="U338">
            <v>390.14182693819936</v>
          </cell>
          <cell r="W338">
            <v>819.39885447599727</v>
          </cell>
          <cell r="Y338">
            <v>488.7292975692294</v>
          </cell>
        </row>
        <row r="339">
          <cell r="D339">
            <v>98.488184777061491</v>
          </cell>
          <cell r="E339">
            <v>94.836398225118273</v>
          </cell>
          <cell r="F339">
            <v>253.33446692770508</v>
          </cell>
          <cell r="G339">
            <v>270.07161651249726</v>
          </cell>
          <cell r="H339">
            <v>147.44709970021023</v>
          </cell>
          <cell r="I339">
            <v>99.698293017248574</v>
          </cell>
          <cell r="J339">
            <v>113.18295846899468</v>
          </cell>
          <cell r="K339">
            <v>166.47895110599299</v>
          </cell>
          <cell r="L339">
            <v>173.09500868243347</v>
          </cell>
          <cell r="P339">
            <v>425.19979682359423</v>
          </cell>
          <cell r="Q339">
            <v>663.41070955062241</v>
          </cell>
          <cell r="R339">
            <v>692.60275761440357</v>
          </cell>
          <cell r="S339">
            <v>915.10328461520294</v>
          </cell>
          <cell r="T339">
            <v>227.58273238061628</v>
          </cell>
          <cell r="U339">
            <v>390.14182693819936</v>
          </cell>
          <cell r="W339">
            <v>819.39885447599727</v>
          </cell>
          <cell r="Y339">
            <v>488.7292975692294</v>
          </cell>
        </row>
        <row r="340">
          <cell r="D340">
            <v>98.488184777061491</v>
          </cell>
          <cell r="E340">
            <v>94.836398225118273</v>
          </cell>
          <cell r="F340">
            <v>253.33446692770508</v>
          </cell>
          <cell r="G340">
            <v>270.07161651249726</v>
          </cell>
          <cell r="H340">
            <v>147.44709970021023</v>
          </cell>
          <cell r="I340">
            <v>99.698293017248574</v>
          </cell>
          <cell r="J340">
            <v>113.18295846899468</v>
          </cell>
          <cell r="K340">
            <v>166.47895110599299</v>
          </cell>
          <cell r="L340">
            <v>173.09500868243347</v>
          </cell>
          <cell r="P340">
            <v>425.19979682359423</v>
          </cell>
          <cell r="Q340">
            <v>663.41070955062241</v>
          </cell>
          <cell r="R340">
            <v>692.60275761440357</v>
          </cell>
          <cell r="S340">
            <v>915.10328461520294</v>
          </cell>
          <cell r="T340">
            <v>227.58273238061628</v>
          </cell>
          <cell r="U340">
            <v>390.14182693819936</v>
          </cell>
          <cell r="W340">
            <v>819.39885447599727</v>
          </cell>
          <cell r="Y340">
            <v>488.7292975692294</v>
          </cell>
        </row>
        <row r="341">
          <cell r="D341">
            <v>98.488184777061491</v>
          </cell>
          <cell r="E341">
            <v>94.836398225118273</v>
          </cell>
          <cell r="F341">
            <v>253.33446692770508</v>
          </cell>
          <cell r="G341">
            <v>270.07161651249726</v>
          </cell>
          <cell r="H341">
            <v>147.44709970021023</v>
          </cell>
          <cell r="I341">
            <v>99.698293017248574</v>
          </cell>
          <cell r="J341">
            <v>113.18295846899468</v>
          </cell>
          <cell r="K341">
            <v>166.47895110599299</v>
          </cell>
          <cell r="L341">
            <v>173.09500868243347</v>
          </cell>
          <cell r="P341">
            <v>425.19979682359423</v>
          </cell>
          <cell r="Q341">
            <v>663.41070955062241</v>
          </cell>
          <cell r="R341">
            <v>692.60275761440357</v>
          </cell>
          <cell r="S341">
            <v>915.10328461520294</v>
          </cell>
          <cell r="T341">
            <v>227.58273238061628</v>
          </cell>
          <cell r="U341">
            <v>390.14182693819936</v>
          </cell>
          <cell r="W341">
            <v>819.39885447599727</v>
          </cell>
          <cell r="Y341">
            <v>488.7292975692294</v>
          </cell>
        </row>
        <row r="342">
          <cell r="D342">
            <v>98.488184777061491</v>
          </cell>
          <cell r="E342">
            <v>94.836398225118273</v>
          </cell>
          <cell r="F342">
            <v>253.33446692770508</v>
          </cell>
          <cell r="G342">
            <v>270.07161651249726</v>
          </cell>
          <cell r="H342">
            <v>147.44709970021023</v>
          </cell>
          <cell r="I342">
            <v>99.698293017248574</v>
          </cell>
          <cell r="J342">
            <v>113.18295846899468</v>
          </cell>
          <cell r="K342">
            <v>166.47895110599299</v>
          </cell>
          <cell r="L342">
            <v>173.09500868243347</v>
          </cell>
          <cell r="P342">
            <v>425.19979682359423</v>
          </cell>
          <cell r="Q342">
            <v>663.41070955062241</v>
          </cell>
          <cell r="R342">
            <v>692.60275761440357</v>
          </cell>
          <cell r="S342">
            <v>915.10328461520294</v>
          </cell>
          <cell r="T342">
            <v>227.58273238061628</v>
          </cell>
          <cell r="U342">
            <v>390.14182693819936</v>
          </cell>
          <cell r="W342">
            <v>819.39885447599727</v>
          </cell>
          <cell r="Y342">
            <v>488.7292975692294</v>
          </cell>
        </row>
        <row r="343">
          <cell r="D343">
            <v>98.488184777061491</v>
          </cell>
          <cell r="E343">
            <v>94.836398225118273</v>
          </cell>
          <cell r="F343">
            <v>253.33446692770508</v>
          </cell>
          <cell r="G343">
            <v>270.07161651249726</v>
          </cell>
          <cell r="H343">
            <v>147.44709970021023</v>
          </cell>
          <cell r="I343">
            <v>99.698293017248574</v>
          </cell>
          <cell r="J343">
            <v>113.18295846899468</v>
          </cell>
          <cell r="K343">
            <v>166.47895110599299</v>
          </cell>
          <cell r="L343">
            <v>173.09500868243347</v>
          </cell>
          <cell r="P343">
            <v>425.19979682359423</v>
          </cell>
          <cell r="Q343">
            <v>663.41070955062241</v>
          </cell>
          <cell r="R343">
            <v>692.60275761440357</v>
          </cell>
          <cell r="S343">
            <v>915.10328461520294</v>
          </cell>
          <cell r="T343">
            <v>227.58273238061628</v>
          </cell>
          <cell r="U343">
            <v>390.14182693819936</v>
          </cell>
          <cell r="W343">
            <v>819.39885447599727</v>
          </cell>
          <cell r="Y343">
            <v>488.7292975692294</v>
          </cell>
        </row>
        <row r="344">
          <cell r="D344">
            <v>98.488184777061491</v>
          </cell>
          <cell r="E344">
            <v>94.836398225118273</v>
          </cell>
          <cell r="F344">
            <v>253.33446692770508</v>
          </cell>
          <cell r="G344">
            <v>270.07161651249726</v>
          </cell>
          <cell r="H344">
            <v>147.44709970021023</v>
          </cell>
          <cell r="I344">
            <v>99.698293017248574</v>
          </cell>
          <cell r="J344">
            <v>113.18295846899468</v>
          </cell>
          <cell r="K344">
            <v>166.47895110599299</v>
          </cell>
          <cell r="L344">
            <v>173.09500868243347</v>
          </cell>
          <cell r="P344">
            <v>425.19979682359423</v>
          </cell>
          <cell r="Q344">
            <v>663.41070955062241</v>
          </cell>
          <cell r="R344">
            <v>692.60275761440357</v>
          </cell>
          <cell r="S344">
            <v>915.10328461520294</v>
          </cell>
          <cell r="T344">
            <v>227.58273238061628</v>
          </cell>
          <cell r="U344">
            <v>390.14182693819936</v>
          </cell>
          <cell r="W344">
            <v>819.39885447599727</v>
          </cell>
          <cell r="Y344">
            <v>488.7292975692294</v>
          </cell>
        </row>
        <row r="345">
          <cell r="D345">
            <v>100.05859391655089</v>
          </cell>
          <cell r="E345">
            <v>96.248128678943019</v>
          </cell>
          <cell r="F345">
            <v>256.40775354910022</v>
          </cell>
          <cell r="G345">
            <v>273.34794719071988</v>
          </cell>
          <cell r="H345">
            <v>149.79816621122939</v>
          </cell>
          <cell r="I345">
            <v>101.37850062884209</v>
          </cell>
          <cell r="J345">
            <v>114.93555697943796</v>
          </cell>
          <cell r="K345">
            <v>167.36892167642745</v>
          </cell>
          <cell r="L345">
            <v>175.02145132794575</v>
          </cell>
          <cell r="P345">
            <v>429.93201312318098</v>
          </cell>
          <cell r="Q345">
            <v>668.71621828063064</v>
          </cell>
          <cell r="R345">
            <v>702.91281180906299</v>
          </cell>
          <cell r="S345">
            <v>927.50587000330495</v>
          </cell>
          <cell r="T345">
            <v>230.11559040106087</v>
          </cell>
          <cell r="U345">
            <v>394.48386925896148</v>
          </cell>
          <cell r="W345">
            <v>829.98424305496053</v>
          </cell>
          <cell r="Y345">
            <v>496.0045004023977</v>
          </cell>
        </row>
        <row r="346">
          <cell r="D346">
            <v>100.05859391655089</v>
          </cell>
          <cell r="E346">
            <v>96.248128678943019</v>
          </cell>
          <cell r="F346">
            <v>256.40775354910022</v>
          </cell>
          <cell r="G346">
            <v>273.34794719071988</v>
          </cell>
          <cell r="H346">
            <v>149.79816621122939</v>
          </cell>
          <cell r="I346">
            <v>101.37850062884209</v>
          </cell>
          <cell r="J346">
            <v>114.93555697943796</v>
          </cell>
          <cell r="K346">
            <v>167.36892167642745</v>
          </cell>
          <cell r="L346">
            <v>175.02145132794575</v>
          </cell>
          <cell r="P346">
            <v>429.93201312318098</v>
          </cell>
          <cell r="Q346">
            <v>668.71621828063064</v>
          </cell>
          <cell r="R346">
            <v>702.91281180906299</v>
          </cell>
          <cell r="S346">
            <v>927.50587000330495</v>
          </cell>
          <cell r="T346">
            <v>230.11559040106087</v>
          </cell>
          <cell r="U346">
            <v>394.48386925896148</v>
          </cell>
          <cell r="W346">
            <v>829.98424305496053</v>
          </cell>
          <cell r="Y346">
            <v>496.0045004023977</v>
          </cell>
        </row>
        <row r="347">
          <cell r="D347">
            <v>100.05859391655089</v>
          </cell>
          <cell r="E347">
            <v>96.248128678943019</v>
          </cell>
          <cell r="F347">
            <v>256.40775354910022</v>
          </cell>
          <cell r="G347">
            <v>273.34794719071988</v>
          </cell>
          <cell r="H347">
            <v>149.79816621122939</v>
          </cell>
          <cell r="I347">
            <v>101.37850062884209</v>
          </cell>
          <cell r="J347">
            <v>114.93555697943796</v>
          </cell>
          <cell r="K347">
            <v>167.36892167642745</v>
          </cell>
          <cell r="L347">
            <v>175.02145132794575</v>
          </cell>
          <cell r="P347">
            <v>429.93201312318098</v>
          </cell>
          <cell r="Q347">
            <v>668.71621828063064</v>
          </cell>
          <cell r="R347">
            <v>702.91281180906299</v>
          </cell>
          <cell r="S347">
            <v>927.50587000330495</v>
          </cell>
          <cell r="T347">
            <v>230.11559040106087</v>
          </cell>
          <cell r="U347">
            <v>394.48386925896148</v>
          </cell>
          <cell r="W347">
            <v>829.98424305496053</v>
          </cell>
          <cell r="Y347">
            <v>496.0045004023977</v>
          </cell>
        </row>
        <row r="348">
          <cell r="D348">
            <v>100.05859391655089</v>
          </cell>
          <cell r="E348">
            <v>96.248128678943019</v>
          </cell>
          <cell r="F348">
            <v>256.40775354910022</v>
          </cell>
          <cell r="G348">
            <v>273.34794719071988</v>
          </cell>
          <cell r="H348">
            <v>149.79816621122939</v>
          </cell>
          <cell r="I348">
            <v>101.37850062884209</v>
          </cell>
          <cell r="J348">
            <v>114.93555697943796</v>
          </cell>
          <cell r="K348">
            <v>167.36892167642745</v>
          </cell>
          <cell r="L348">
            <v>175.02145132794575</v>
          </cell>
          <cell r="P348">
            <v>429.93201312318098</v>
          </cell>
          <cell r="Q348">
            <v>668.71621828063064</v>
          </cell>
          <cell r="R348">
            <v>702.91281180906299</v>
          </cell>
          <cell r="S348">
            <v>927.50587000330495</v>
          </cell>
          <cell r="T348">
            <v>230.11559040106087</v>
          </cell>
          <cell r="U348">
            <v>394.48386925896148</v>
          </cell>
          <cell r="W348">
            <v>829.98424305496053</v>
          </cell>
          <cell r="Y348">
            <v>496.0045004023977</v>
          </cell>
        </row>
        <row r="349">
          <cell r="D349">
            <v>100.05859391655089</v>
          </cell>
          <cell r="E349">
            <v>96.248128678943019</v>
          </cell>
          <cell r="F349">
            <v>256.40775354910022</v>
          </cell>
          <cell r="G349">
            <v>273.34794719071988</v>
          </cell>
          <cell r="H349">
            <v>149.79816621122939</v>
          </cell>
          <cell r="I349">
            <v>101.37850062884209</v>
          </cell>
          <cell r="J349">
            <v>114.93555697943796</v>
          </cell>
          <cell r="K349">
            <v>167.36892167642745</v>
          </cell>
          <cell r="L349">
            <v>175.02145132794575</v>
          </cell>
          <cell r="P349">
            <v>429.93201312318098</v>
          </cell>
          <cell r="Q349">
            <v>668.71621828063064</v>
          </cell>
          <cell r="R349">
            <v>702.91281180906299</v>
          </cell>
          <cell r="S349">
            <v>927.50587000330495</v>
          </cell>
          <cell r="T349">
            <v>230.11559040106087</v>
          </cell>
          <cell r="U349">
            <v>394.48386925896148</v>
          </cell>
          <cell r="W349">
            <v>829.98424305496053</v>
          </cell>
          <cell r="Y349">
            <v>496.0045004023977</v>
          </cell>
        </row>
        <row r="350">
          <cell r="D350">
            <v>100.05859391655089</v>
          </cell>
          <cell r="E350">
            <v>96.248128678943019</v>
          </cell>
          <cell r="F350">
            <v>256.40775354910022</v>
          </cell>
          <cell r="G350">
            <v>273.34794719071988</v>
          </cell>
          <cell r="H350">
            <v>149.79816621122939</v>
          </cell>
          <cell r="I350">
            <v>101.37850062884209</v>
          </cell>
          <cell r="J350">
            <v>114.93555697943796</v>
          </cell>
          <cell r="K350">
            <v>167.36892167642745</v>
          </cell>
          <cell r="L350">
            <v>175.02145132794575</v>
          </cell>
          <cell r="P350">
            <v>429.93201312318098</v>
          </cell>
          <cell r="Q350">
            <v>668.71621828063064</v>
          </cell>
          <cell r="R350">
            <v>702.91281180906299</v>
          </cell>
          <cell r="S350">
            <v>927.50587000330495</v>
          </cell>
          <cell r="T350">
            <v>230.11559040106087</v>
          </cell>
          <cell r="U350">
            <v>394.48386925896148</v>
          </cell>
          <cell r="W350">
            <v>829.98424305496053</v>
          </cell>
          <cell r="Y350">
            <v>496.0045004023977</v>
          </cell>
        </row>
        <row r="351">
          <cell r="D351">
            <v>100.05859391655089</v>
          </cell>
          <cell r="E351">
            <v>96.248128678943019</v>
          </cell>
          <cell r="F351">
            <v>256.40775354910022</v>
          </cell>
          <cell r="G351">
            <v>273.34794719071988</v>
          </cell>
          <cell r="H351">
            <v>149.79816621122939</v>
          </cell>
          <cell r="I351">
            <v>101.37850062884209</v>
          </cell>
          <cell r="J351">
            <v>114.93555697943796</v>
          </cell>
          <cell r="K351">
            <v>167.36892167642745</v>
          </cell>
          <cell r="L351">
            <v>175.02145132794575</v>
          </cell>
          <cell r="P351">
            <v>429.93201312318098</v>
          </cell>
          <cell r="Q351">
            <v>668.71621828063064</v>
          </cell>
          <cell r="R351">
            <v>702.91281180906299</v>
          </cell>
          <cell r="S351">
            <v>927.50587000330495</v>
          </cell>
          <cell r="T351">
            <v>230.11559040106087</v>
          </cell>
          <cell r="U351">
            <v>394.48386925896148</v>
          </cell>
          <cell r="W351">
            <v>829.98424305496053</v>
          </cell>
          <cell r="Y351">
            <v>496.0045004023977</v>
          </cell>
        </row>
        <row r="352">
          <cell r="D352">
            <v>100.05859391655089</v>
          </cell>
          <cell r="E352">
            <v>96.248128678943019</v>
          </cell>
          <cell r="F352">
            <v>256.40775354910022</v>
          </cell>
          <cell r="G352">
            <v>273.34794719071988</v>
          </cell>
          <cell r="H352">
            <v>149.79816621122939</v>
          </cell>
          <cell r="I352">
            <v>101.37850062884209</v>
          </cell>
          <cell r="J352">
            <v>114.93555697943796</v>
          </cell>
          <cell r="K352">
            <v>167.36892167642745</v>
          </cell>
          <cell r="L352">
            <v>175.02145132794575</v>
          </cell>
          <cell r="P352">
            <v>429.93201312318098</v>
          </cell>
          <cell r="Q352">
            <v>668.71621828063064</v>
          </cell>
          <cell r="R352">
            <v>702.91281180906299</v>
          </cell>
          <cell r="S352">
            <v>927.50587000330495</v>
          </cell>
          <cell r="T352">
            <v>230.11559040106087</v>
          </cell>
          <cell r="U352">
            <v>394.48386925896148</v>
          </cell>
          <cell r="W352">
            <v>829.98424305496053</v>
          </cell>
          <cell r="Y352">
            <v>496.0045004023977</v>
          </cell>
        </row>
        <row r="353">
          <cell r="D353">
            <v>100.05859391655089</v>
          </cell>
          <cell r="E353">
            <v>96.248128678943019</v>
          </cell>
          <cell r="F353">
            <v>256.40775354910022</v>
          </cell>
          <cell r="G353">
            <v>273.34794719071988</v>
          </cell>
          <cell r="H353">
            <v>149.79816621122939</v>
          </cell>
          <cell r="I353">
            <v>101.37850062884209</v>
          </cell>
          <cell r="J353">
            <v>114.93555697943796</v>
          </cell>
          <cell r="K353">
            <v>167.36892167642745</v>
          </cell>
          <cell r="L353">
            <v>175.02145132794575</v>
          </cell>
          <cell r="P353">
            <v>429.93201312318098</v>
          </cell>
          <cell r="Q353">
            <v>668.71621828063064</v>
          </cell>
          <cell r="R353">
            <v>702.91281180906299</v>
          </cell>
          <cell r="S353">
            <v>927.50587000330495</v>
          </cell>
          <cell r="T353">
            <v>230.11559040106087</v>
          </cell>
          <cell r="U353">
            <v>394.48386925896148</v>
          </cell>
          <cell r="W353">
            <v>829.98424305496053</v>
          </cell>
          <cell r="Y353">
            <v>496.0045004023977</v>
          </cell>
        </row>
        <row r="354">
          <cell r="D354">
            <v>100.05859391655089</v>
          </cell>
          <cell r="E354">
            <v>96.248128678943019</v>
          </cell>
          <cell r="F354">
            <v>256.40775354910022</v>
          </cell>
          <cell r="G354">
            <v>273.34794719071988</v>
          </cell>
          <cell r="H354">
            <v>149.79816621122939</v>
          </cell>
          <cell r="I354">
            <v>101.37850062884209</v>
          </cell>
          <cell r="J354">
            <v>114.93555697943796</v>
          </cell>
          <cell r="K354">
            <v>167.36892167642745</v>
          </cell>
          <cell r="L354">
            <v>175.02145132794575</v>
          </cell>
          <cell r="P354">
            <v>429.93201312318098</v>
          </cell>
          <cell r="Q354">
            <v>668.71621828063064</v>
          </cell>
          <cell r="R354">
            <v>702.91281180906299</v>
          </cell>
          <cell r="S354">
            <v>927.50587000330495</v>
          </cell>
          <cell r="T354">
            <v>230.11559040106087</v>
          </cell>
          <cell r="U354">
            <v>394.48386925896148</v>
          </cell>
          <cell r="W354">
            <v>829.98424305496053</v>
          </cell>
          <cell r="Y354">
            <v>496.0045004023977</v>
          </cell>
        </row>
        <row r="355">
          <cell r="D355">
            <v>100.05859391655089</v>
          </cell>
          <cell r="E355">
            <v>96.248128678943019</v>
          </cell>
          <cell r="F355">
            <v>256.40775354910022</v>
          </cell>
          <cell r="G355">
            <v>273.34794719071988</v>
          </cell>
          <cell r="H355">
            <v>149.79816621122939</v>
          </cell>
          <cell r="I355">
            <v>101.37850062884209</v>
          </cell>
          <cell r="J355">
            <v>114.93555697943796</v>
          </cell>
          <cell r="K355">
            <v>167.36892167642745</v>
          </cell>
          <cell r="L355">
            <v>175.02145132794575</v>
          </cell>
          <cell r="P355">
            <v>429.93201312318098</v>
          </cell>
          <cell r="Q355">
            <v>668.71621828063064</v>
          </cell>
          <cell r="R355">
            <v>702.91281180906299</v>
          </cell>
          <cell r="S355">
            <v>927.50587000330495</v>
          </cell>
          <cell r="T355">
            <v>230.11559040106087</v>
          </cell>
          <cell r="U355">
            <v>394.48386925896148</v>
          </cell>
          <cell r="W355">
            <v>829.98424305496053</v>
          </cell>
          <cell r="Y355">
            <v>496.0045004023977</v>
          </cell>
        </row>
        <row r="356">
          <cell r="D356">
            <v>100.05859391655089</v>
          </cell>
          <cell r="E356">
            <v>96.248128678943019</v>
          </cell>
          <cell r="F356">
            <v>256.40775354910022</v>
          </cell>
          <cell r="G356">
            <v>273.34794719071988</v>
          </cell>
          <cell r="H356">
            <v>149.79816621122939</v>
          </cell>
          <cell r="I356">
            <v>101.37850062884209</v>
          </cell>
          <cell r="J356">
            <v>114.93555697943796</v>
          </cell>
          <cell r="K356">
            <v>167.36892167642745</v>
          </cell>
          <cell r="L356">
            <v>175.02145132794575</v>
          </cell>
          <cell r="P356">
            <v>429.93201312318098</v>
          </cell>
          <cell r="Q356">
            <v>668.71621828063064</v>
          </cell>
          <cell r="R356">
            <v>702.91281180906299</v>
          </cell>
          <cell r="S356">
            <v>927.50587000330495</v>
          </cell>
          <cell r="T356">
            <v>230.11559040106087</v>
          </cell>
          <cell r="U356">
            <v>394.48386925896148</v>
          </cell>
          <cell r="W356">
            <v>829.98424305496053</v>
          </cell>
          <cell r="Y356">
            <v>496.0045004023977</v>
          </cell>
        </row>
        <row r="357">
          <cell r="D357">
            <v>102.33139399873805</v>
          </cell>
          <cell r="E357">
            <v>98.334424844393453</v>
          </cell>
          <cell r="F357">
            <v>261.2816588644356</v>
          </cell>
          <cell r="G357">
            <v>278.54385875855678</v>
          </cell>
          <cell r="H357">
            <v>153.20078532818712</v>
          </cell>
          <cell r="I357">
            <v>103.77208450893765</v>
          </cell>
          <cell r="J357">
            <v>117.49429021966719</v>
          </cell>
          <cell r="K357">
            <v>169.48325336898276</v>
          </cell>
          <cell r="L357">
            <v>178.18052719743605</v>
          </cell>
          <cell r="P357">
            <v>437.69213531319724</v>
          </cell>
          <cell r="Q357">
            <v>678.80822600506485</v>
          </cell>
          <cell r="R357">
            <v>718.14930860179538</v>
          </cell>
          <cell r="S357">
            <v>946.40805856088093</v>
          </cell>
          <cell r="T357">
            <v>234.26909617600376</v>
          </cell>
          <cell r="U357">
            <v>401.60416487314933</v>
          </cell>
          <cell r="W357">
            <v>846.38966996420538</v>
          </cell>
          <cell r="Y357">
            <v>506.75600592711845</v>
          </cell>
        </row>
        <row r="358">
          <cell r="D358">
            <v>102.33139399873805</v>
          </cell>
          <cell r="E358">
            <v>98.334424844393453</v>
          </cell>
          <cell r="F358">
            <v>261.2816588644356</v>
          </cell>
          <cell r="G358">
            <v>278.54385875855678</v>
          </cell>
          <cell r="H358">
            <v>153.20078532818712</v>
          </cell>
          <cell r="I358">
            <v>103.77208450893765</v>
          </cell>
          <cell r="J358">
            <v>117.49429021966719</v>
          </cell>
          <cell r="K358">
            <v>169.48325336898276</v>
          </cell>
          <cell r="L358">
            <v>178.18052719743605</v>
          </cell>
          <cell r="P358">
            <v>437.69213531319724</v>
          </cell>
          <cell r="Q358">
            <v>678.80822600506485</v>
          </cell>
          <cell r="R358">
            <v>718.14930860179538</v>
          </cell>
          <cell r="S358">
            <v>946.40805856088093</v>
          </cell>
          <cell r="T358">
            <v>234.26909617600376</v>
          </cell>
          <cell r="U358">
            <v>401.60416487314933</v>
          </cell>
          <cell r="W358">
            <v>846.38966996420538</v>
          </cell>
          <cell r="Y358">
            <v>506.75600592711845</v>
          </cell>
        </row>
        <row r="359">
          <cell r="D359">
            <v>102.33139399873805</v>
          </cell>
          <cell r="E359">
            <v>98.334424844393453</v>
          </cell>
          <cell r="F359">
            <v>261.2816588644356</v>
          </cell>
          <cell r="G359">
            <v>278.54385875855678</v>
          </cell>
          <cell r="H359">
            <v>153.20078532818712</v>
          </cell>
          <cell r="I359">
            <v>103.77208450893765</v>
          </cell>
          <cell r="J359">
            <v>117.49429021966719</v>
          </cell>
          <cell r="K359">
            <v>169.48325336898276</v>
          </cell>
          <cell r="L359">
            <v>178.18052719743605</v>
          </cell>
          <cell r="P359">
            <v>437.69213531319724</v>
          </cell>
          <cell r="Q359">
            <v>678.80822600506485</v>
          </cell>
          <cell r="R359">
            <v>718.14930860179538</v>
          </cell>
          <cell r="S359">
            <v>946.40805856088093</v>
          </cell>
          <cell r="T359">
            <v>234.26909617600376</v>
          </cell>
          <cell r="U359">
            <v>401.60416487314933</v>
          </cell>
          <cell r="W359">
            <v>846.38966996420538</v>
          </cell>
          <cell r="Y359">
            <v>506.75600592711845</v>
          </cell>
        </row>
        <row r="360">
          <cell r="D360">
            <v>102.33139399873805</v>
          </cell>
          <cell r="E360">
            <v>98.334424844393453</v>
          </cell>
          <cell r="F360">
            <v>261.2816588644356</v>
          </cell>
          <cell r="G360">
            <v>278.54385875855678</v>
          </cell>
          <cell r="H360">
            <v>153.20078532818712</v>
          </cell>
          <cell r="I360">
            <v>103.77208450893765</v>
          </cell>
          <cell r="J360">
            <v>117.49429021966719</v>
          </cell>
          <cell r="K360">
            <v>169.48325336898276</v>
          </cell>
          <cell r="L360">
            <v>178.18052719743605</v>
          </cell>
          <cell r="P360">
            <v>437.69213531319724</v>
          </cell>
          <cell r="Q360">
            <v>678.80822600506485</v>
          </cell>
          <cell r="R360">
            <v>718.14930860179538</v>
          </cell>
          <cell r="S360">
            <v>946.40805856088093</v>
          </cell>
          <cell r="T360">
            <v>234.26909617600376</v>
          </cell>
          <cell r="U360">
            <v>401.60416487314933</v>
          </cell>
          <cell r="W360">
            <v>846.38966996420538</v>
          </cell>
          <cell r="Y360">
            <v>506.75600592711845</v>
          </cell>
        </row>
        <row r="361">
          <cell r="D361">
            <v>102.33139399873805</v>
          </cell>
          <cell r="E361">
            <v>98.334424844393453</v>
          </cell>
          <cell r="F361">
            <v>261.2816588644356</v>
          </cell>
          <cell r="G361">
            <v>278.54385875855678</v>
          </cell>
          <cell r="H361">
            <v>153.20078532818712</v>
          </cell>
          <cell r="I361">
            <v>103.77208450893765</v>
          </cell>
          <cell r="J361">
            <v>117.49429021966719</v>
          </cell>
          <cell r="K361">
            <v>169.48325336898276</v>
          </cell>
          <cell r="L361">
            <v>178.18052719743605</v>
          </cell>
          <cell r="P361">
            <v>437.69213531319724</v>
          </cell>
          <cell r="Q361">
            <v>678.80822600506485</v>
          </cell>
          <cell r="R361">
            <v>718.14930860179538</v>
          </cell>
          <cell r="S361">
            <v>946.40805856088093</v>
          </cell>
          <cell r="T361">
            <v>234.26909617600376</v>
          </cell>
          <cell r="U361">
            <v>401.60416487314933</v>
          </cell>
          <cell r="W361">
            <v>846.38966996420538</v>
          </cell>
          <cell r="Y361">
            <v>506.75600592711845</v>
          </cell>
        </row>
        <row r="362">
          <cell r="D362">
            <v>102.33139399873805</v>
          </cell>
          <cell r="E362">
            <v>98.334424844393453</v>
          </cell>
          <cell r="F362">
            <v>261.2816588644356</v>
          </cell>
          <cell r="G362">
            <v>278.54385875855678</v>
          </cell>
          <cell r="H362">
            <v>153.20078532818712</v>
          </cell>
          <cell r="I362">
            <v>103.77208450893765</v>
          </cell>
          <cell r="J362">
            <v>117.49429021966719</v>
          </cell>
          <cell r="K362">
            <v>169.48325336898276</v>
          </cell>
          <cell r="L362">
            <v>178.18052719743605</v>
          </cell>
          <cell r="P362">
            <v>437.69213531319724</v>
          </cell>
          <cell r="Q362">
            <v>678.80822600506485</v>
          </cell>
          <cell r="R362">
            <v>718.14930860179538</v>
          </cell>
          <cell r="S362">
            <v>946.40805856088093</v>
          </cell>
          <cell r="T362">
            <v>234.26909617600376</v>
          </cell>
          <cell r="U362">
            <v>401.60416487314933</v>
          </cell>
          <cell r="W362">
            <v>846.38966996420538</v>
          </cell>
          <cell r="Y362">
            <v>506.75600592711845</v>
          </cell>
        </row>
        <row r="363">
          <cell r="D363">
            <v>102.33139399873805</v>
          </cell>
          <cell r="E363">
            <v>98.334424844393453</v>
          </cell>
          <cell r="F363">
            <v>261.2816588644356</v>
          </cell>
          <cell r="G363">
            <v>278.54385875855678</v>
          </cell>
          <cell r="H363">
            <v>153.20078532818712</v>
          </cell>
          <cell r="I363">
            <v>103.77208450893765</v>
          </cell>
          <cell r="J363">
            <v>117.49429021966719</v>
          </cell>
          <cell r="K363">
            <v>169.48325336898276</v>
          </cell>
          <cell r="L363">
            <v>178.18052719743605</v>
          </cell>
          <cell r="P363">
            <v>437.69213531319724</v>
          </cell>
          <cell r="Q363">
            <v>678.80822600506485</v>
          </cell>
          <cell r="R363">
            <v>718.14930860179538</v>
          </cell>
          <cell r="S363">
            <v>946.40805856088093</v>
          </cell>
          <cell r="T363">
            <v>234.26909617600376</v>
          </cell>
          <cell r="U363">
            <v>401.60416487314933</v>
          </cell>
          <cell r="W363">
            <v>846.38966996420538</v>
          </cell>
          <cell r="Y363">
            <v>506.75600592711845</v>
          </cell>
        </row>
        <row r="364">
          <cell r="D364">
            <v>102.33139399873805</v>
          </cell>
          <cell r="E364">
            <v>98.334424844393453</v>
          </cell>
          <cell r="F364">
            <v>261.2816588644356</v>
          </cell>
          <cell r="G364">
            <v>278.54385875855678</v>
          </cell>
          <cell r="H364">
            <v>153.20078532818712</v>
          </cell>
          <cell r="I364">
            <v>103.77208450893765</v>
          </cell>
          <cell r="J364">
            <v>117.49429021966719</v>
          </cell>
          <cell r="K364">
            <v>169.48325336898276</v>
          </cell>
          <cell r="L364">
            <v>178.18052719743605</v>
          </cell>
          <cell r="P364">
            <v>437.69213531319724</v>
          </cell>
          <cell r="Q364">
            <v>678.80822600506485</v>
          </cell>
          <cell r="R364">
            <v>718.14930860179538</v>
          </cell>
          <cell r="S364">
            <v>946.40805856088093</v>
          </cell>
          <cell r="T364">
            <v>234.26909617600376</v>
          </cell>
          <cell r="U364">
            <v>401.60416487314933</v>
          </cell>
          <cell r="W364">
            <v>846.38966996420538</v>
          </cell>
          <cell r="Y364">
            <v>506.75600592711845</v>
          </cell>
        </row>
        <row r="365">
          <cell r="D365">
            <v>102.33139399873805</v>
          </cell>
          <cell r="E365">
            <v>98.334424844393453</v>
          </cell>
          <cell r="F365">
            <v>261.2816588644356</v>
          </cell>
          <cell r="G365">
            <v>278.54385875855678</v>
          </cell>
          <cell r="H365">
            <v>153.20078532818712</v>
          </cell>
          <cell r="I365">
            <v>103.77208450893765</v>
          </cell>
          <cell r="J365">
            <v>117.49429021966719</v>
          </cell>
          <cell r="K365">
            <v>169.48325336898276</v>
          </cell>
          <cell r="L365">
            <v>178.18052719743605</v>
          </cell>
          <cell r="P365">
            <v>437.69213531319724</v>
          </cell>
          <cell r="Q365">
            <v>678.80822600506485</v>
          </cell>
          <cell r="R365">
            <v>718.14930860179538</v>
          </cell>
          <cell r="S365">
            <v>946.40805856088093</v>
          </cell>
          <cell r="T365">
            <v>234.26909617600376</v>
          </cell>
          <cell r="U365">
            <v>401.60416487314933</v>
          </cell>
          <cell r="W365">
            <v>846.38966996420538</v>
          </cell>
          <cell r="Y365">
            <v>506.75600592711845</v>
          </cell>
        </row>
        <row r="366">
          <cell r="D366">
            <v>102.33139399873805</v>
          </cell>
          <cell r="E366">
            <v>98.334424844393453</v>
          </cell>
          <cell r="F366">
            <v>261.2816588644356</v>
          </cell>
          <cell r="G366">
            <v>278.54385875855678</v>
          </cell>
          <cell r="H366">
            <v>153.20078532818712</v>
          </cell>
          <cell r="I366">
            <v>103.77208450893765</v>
          </cell>
          <cell r="J366">
            <v>117.49429021966719</v>
          </cell>
          <cell r="K366">
            <v>169.48325336898276</v>
          </cell>
          <cell r="L366">
            <v>178.18052719743605</v>
          </cell>
          <cell r="P366">
            <v>437.69213531319724</v>
          </cell>
          <cell r="Q366">
            <v>678.80822600506485</v>
          </cell>
          <cell r="R366">
            <v>718.14930860179538</v>
          </cell>
          <cell r="S366">
            <v>946.40805856088093</v>
          </cell>
          <cell r="T366">
            <v>234.26909617600376</v>
          </cell>
          <cell r="U366">
            <v>401.60416487314933</v>
          </cell>
          <cell r="W366">
            <v>846.38966996420538</v>
          </cell>
          <cell r="Y366">
            <v>506.75600592711845</v>
          </cell>
        </row>
        <row r="367">
          <cell r="D367">
            <v>102.33139399873805</v>
          </cell>
          <cell r="E367">
            <v>98.334424844393453</v>
          </cell>
          <cell r="F367">
            <v>261.2816588644356</v>
          </cell>
          <cell r="G367">
            <v>278.54385875855678</v>
          </cell>
          <cell r="H367">
            <v>153.20078532818712</v>
          </cell>
          <cell r="I367">
            <v>103.77208450893765</v>
          </cell>
          <cell r="J367">
            <v>117.49429021966719</v>
          </cell>
          <cell r="K367">
            <v>169.48325336898276</v>
          </cell>
          <cell r="L367">
            <v>178.18052719743605</v>
          </cell>
          <cell r="P367">
            <v>437.69213531319724</v>
          </cell>
          <cell r="Q367">
            <v>678.80822600506485</v>
          </cell>
          <cell r="R367">
            <v>718.14930860179538</v>
          </cell>
          <cell r="S367">
            <v>946.40805856088093</v>
          </cell>
          <cell r="T367">
            <v>234.26909617600376</v>
          </cell>
          <cell r="U367">
            <v>401.60416487314933</v>
          </cell>
          <cell r="W367">
            <v>846.38966996420538</v>
          </cell>
          <cell r="Y367">
            <v>506.75600592711845</v>
          </cell>
        </row>
        <row r="368">
          <cell r="D368">
            <v>102.33139399873805</v>
          </cell>
          <cell r="E368">
            <v>98.334424844393453</v>
          </cell>
          <cell r="F368">
            <v>261.2816588644356</v>
          </cell>
          <cell r="G368">
            <v>278.54385875855678</v>
          </cell>
          <cell r="H368">
            <v>153.20078532818712</v>
          </cell>
          <cell r="I368">
            <v>103.77208450893765</v>
          </cell>
          <cell r="J368">
            <v>117.49429021966719</v>
          </cell>
          <cell r="K368">
            <v>169.48325336898276</v>
          </cell>
          <cell r="L368">
            <v>178.18052719743605</v>
          </cell>
          <cell r="P368">
            <v>437.69213531319724</v>
          </cell>
          <cell r="Q368">
            <v>678.80822600506485</v>
          </cell>
          <cell r="R368">
            <v>718.14930860179538</v>
          </cell>
          <cell r="S368">
            <v>946.40805856088093</v>
          </cell>
          <cell r="T368">
            <v>234.26909617600376</v>
          </cell>
          <cell r="U368">
            <v>401.60416487314933</v>
          </cell>
          <cell r="W368">
            <v>846.38966996420538</v>
          </cell>
          <cell r="Y368">
            <v>506.75600592711845</v>
          </cell>
        </row>
        <row r="369">
          <cell r="D369">
            <v>105.0116554939783</v>
          </cell>
          <cell r="E369">
            <v>100.81016921184008</v>
          </cell>
          <cell r="F369">
            <v>267.18647701726138</v>
          </cell>
          <cell r="G369">
            <v>284.83879289478358</v>
          </cell>
          <cell r="H369">
            <v>157.21341673982184</v>
          </cell>
          <cell r="I369">
            <v>106.58151018787497</v>
          </cell>
          <cell r="J369">
            <v>120.51964135995797</v>
          </cell>
          <cell r="K369">
            <v>172.29893201683734</v>
          </cell>
          <cell r="L369">
            <v>182.0441601531507</v>
          </cell>
          <cell r="P369">
            <v>447.18296904824024</v>
          </cell>
          <cell r="Q369">
            <v>691.63334261596469</v>
          </cell>
          <cell r="R369">
            <v>736.22999711520322</v>
          </cell>
          <cell r="S369">
            <v>969.04484973677825</v>
          </cell>
          <cell r="T369">
            <v>239.3489430859197</v>
          </cell>
          <cell r="U369">
            <v>410.31247386157656</v>
          </cell>
          <cell r="W369">
            <v>866.13326108603155</v>
          </cell>
          <cell r="Y369">
            <v>519.51449136422877</v>
          </cell>
        </row>
        <row r="370">
          <cell r="D370">
            <v>105.0116554939783</v>
          </cell>
          <cell r="E370">
            <v>100.81016921184008</v>
          </cell>
          <cell r="F370">
            <v>267.18647701726138</v>
          </cell>
          <cell r="G370">
            <v>284.83879289478358</v>
          </cell>
          <cell r="H370">
            <v>157.21341673982184</v>
          </cell>
          <cell r="I370">
            <v>106.58151018787497</v>
          </cell>
          <cell r="J370">
            <v>120.51964135995797</v>
          </cell>
          <cell r="K370">
            <v>172.29893201683734</v>
          </cell>
          <cell r="L370">
            <v>182.0441601531507</v>
          </cell>
          <cell r="P370">
            <v>447.18296904824024</v>
          </cell>
          <cell r="Q370">
            <v>691.63334261596469</v>
          </cell>
          <cell r="R370">
            <v>736.22999711520322</v>
          </cell>
          <cell r="S370">
            <v>969.04484973677825</v>
          </cell>
          <cell r="T370">
            <v>239.3489430859197</v>
          </cell>
          <cell r="U370">
            <v>410.31247386157656</v>
          </cell>
          <cell r="W370">
            <v>866.13326108603155</v>
          </cell>
          <cell r="Y370">
            <v>519.51449136422877</v>
          </cell>
        </row>
        <row r="371">
          <cell r="D371">
            <v>105.0116554939783</v>
          </cell>
          <cell r="E371">
            <v>100.81016921184008</v>
          </cell>
          <cell r="F371">
            <v>267.18647701726138</v>
          </cell>
          <cell r="G371">
            <v>284.83879289478358</v>
          </cell>
          <cell r="H371">
            <v>157.21341673982184</v>
          </cell>
          <cell r="I371">
            <v>106.58151018787497</v>
          </cell>
          <cell r="J371">
            <v>120.51964135995797</v>
          </cell>
          <cell r="K371">
            <v>172.29893201683734</v>
          </cell>
          <cell r="L371">
            <v>182.0441601531507</v>
          </cell>
          <cell r="P371">
            <v>447.18296904824024</v>
          </cell>
          <cell r="Q371">
            <v>691.63334261596469</v>
          </cell>
          <cell r="R371">
            <v>736.22999711520322</v>
          </cell>
          <cell r="S371">
            <v>969.04484973677825</v>
          </cell>
          <cell r="T371">
            <v>239.3489430859197</v>
          </cell>
          <cell r="U371">
            <v>410.31247386157656</v>
          </cell>
          <cell r="W371">
            <v>866.13326108603155</v>
          </cell>
          <cell r="Y371">
            <v>519.51449136422877</v>
          </cell>
        </row>
        <row r="372">
          <cell r="D372">
            <v>105.0116554939783</v>
          </cell>
          <cell r="E372">
            <v>100.81016921184008</v>
          </cell>
          <cell r="F372">
            <v>267.18647701726138</v>
          </cell>
          <cell r="G372">
            <v>284.83879289478358</v>
          </cell>
          <cell r="H372">
            <v>157.21341673982184</v>
          </cell>
          <cell r="I372">
            <v>106.58151018787497</v>
          </cell>
          <cell r="J372">
            <v>120.51964135995797</v>
          </cell>
          <cell r="K372">
            <v>172.29893201683734</v>
          </cell>
          <cell r="L372">
            <v>182.0441601531507</v>
          </cell>
          <cell r="P372">
            <v>447.18296904824024</v>
          </cell>
          <cell r="Q372">
            <v>691.63334261596469</v>
          </cell>
          <cell r="R372">
            <v>736.22999711520322</v>
          </cell>
          <cell r="S372">
            <v>969.04484973677825</v>
          </cell>
          <cell r="T372">
            <v>239.3489430859197</v>
          </cell>
          <cell r="U372">
            <v>410.31247386157656</v>
          </cell>
          <cell r="W372">
            <v>866.13326108603155</v>
          </cell>
          <cell r="Y372">
            <v>519.51449136422877</v>
          </cell>
        </row>
        <row r="373">
          <cell r="D373">
            <v>105.0116554939783</v>
          </cell>
          <cell r="E373">
            <v>100.81016921184008</v>
          </cell>
          <cell r="F373">
            <v>267.18647701726138</v>
          </cell>
          <cell r="G373">
            <v>284.83879289478358</v>
          </cell>
          <cell r="H373">
            <v>157.21341673982184</v>
          </cell>
          <cell r="I373">
            <v>106.58151018787497</v>
          </cell>
          <cell r="J373">
            <v>120.51964135995797</v>
          </cell>
          <cell r="K373">
            <v>172.29893201683734</v>
          </cell>
          <cell r="L373">
            <v>182.0441601531507</v>
          </cell>
          <cell r="P373">
            <v>447.18296904824024</v>
          </cell>
          <cell r="Q373">
            <v>691.63334261596469</v>
          </cell>
          <cell r="R373">
            <v>736.22999711520322</v>
          </cell>
          <cell r="S373">
            <v>969.04484973677825</v>
          </cell>
          <cell r="T373">
            <v>239.3489430859197</v>
          </cell>
          <cell r="U373">
            <v>410.31247386157656</v>
          </cell>
          <cell r="W373">
            <v>866.13326108603155</v>
          </cell>
          <cell r="Y373">
            <v>519.51449136422877</v>
          </cell>
        </row>
        <row r="374">
          <cell r="D374">
            <v>105.0116554939783</v>
          </cell>
          <cell r="E374">
            <v>100.81016921184008</v>
          </cell>
          <cell r="F374">
            <v>267.18647701726138</v>
          </cell>
          <cell r="G374">
            <v>284.83879289478358</v>
          </cell>
          <cell r="H374">
            <v>157.21341673982184</v>
          </cell>
          <cell r="I374">
            <v>106.58151018787497</v>
          </cell>
          <cell r="J374">
            <v>120.51964135995797</v>
          </cell>
          <cell r="K374">
            <v>172.29893201683734</v>
          </cell>
          <cell r="L374">
            <v>182.0441601531507</v>
          </cell>
          <cell r="P374">
            <v>447.18296904824024</v>
          </cell>
          <cell r="Q374">
            <v>691.63334261596469</v>
          </cell>
          <cell r="R374">
            <v>736.22999711520322</v>
          </cell>
          <cell r="S374">
            <v>969.04484973677825</v>
          </cell>
          <cell r="T374">
            <v>239.3489430859197</v>
          </cell>
          <cell r="U374">
            <v>410.31247386157656</v>
          </cell>
          <cell r="W374">
            <v>866.13326108603155</v>
          </cell>
          <cell r="Y374">
            <v>519.51449136422877</v>
          </cell>
        </row>
        <row r="375">
          <cell r="D375">
            <v>105.0116554939783</v>
          </cell>
          <cell r="E375">
            <v>100.81016921184008</v>
          </cell>
          <cell r="F375">
            <v>267.18647701726138</v>
          </cell>
          <cell r="G375">
            <v>284.83879289478358</v>
          </cell>
          <cell r="H375">
            <v>157.21341673982184</v>
          </cell>
          <cell r="I375">
            <v>106.58151018787497</v>
          </cell>
          <cell r="J375">
            <v>120.51964135995797</v>
          </cell>
          <cell r="K375">
            <v>172.29893201683734</v>
          </cell>
          <cell r="L375">
            <v>182.0441601531507</v>
          </cell>
          <cell r="P375">
            <v>447.18296904824024</v>
          </cell>
          <cell r="Q375">
            <v>691.63334261596469</v>
          </cell>
          <cell r="R375">
            <v>736.22999711520322</v>
          </cell>
          <cell r="S375">
            <v>969.04484973677825</v>
          </cell>
          <cell r="T375">
            <v>239.3489430859197</v>
          </cell>
          <cell r="U375">
            <v>410.31247386157656</v>
          </cell>
          <cell r="W375">
            <v>866.13326108603155</v>
          </cell>
          <cell r="Y375">
            <v>519.51449136422877</v>
          </cell>
        </row>
        <row r="376">
          <cell r="D376">
            <v>105.0116554939783</v>
          </cell>
          <cell r="E376">
            <v>100.81016921184008</v>
          </cell>
          <cell r="F376">
            <v>267.18647701726138</v>
          </cell>
          <cell r="G376">
            <v>284.83879289478358</v>
          </cell>
          <cell r="H376">
            <v>157.21341673982184</v>
          </cell>
          <cell r="I376">
            <v>106.58151018787497</v>
          </cell>
          <cell r="J376">
            <v>120.51964135995797</v>
          </cell>
          <cell r="K376">
            <v>172.29893201683734</v>
          </cell>
          <cell r="L376">
            <v>182.0441601531507</v>
          </cell>
          <cell r="P376">
            <v>447.18296904824024</v>
          </cell>
          <cell r="Q376">
            <v>691.63334261596469</v>
          </cell>
          <cell r="R376">
            <v>736.22999711520322</v>
          </cell>
          <cell r="S376">
            <v>969.04484973677825</v>
          </cell>
          <cell r="T376">
            <v>239.3489430859197</v>
          </cell>
          <cell r="U376">
            <v>410.31247386157656</v>
          </cell>
          <cell r="W376">
            <v>866.13326108603155</v>
          </cell>
          <cell r="Y376">
            <v>519.51449136422877</v>
          </cell>
        </row>
        <row r="377">
          <cell r="D377">
            <v>105.0116554939783</v>
          </cell>
          <cell r="E377">
            <v>100.81016921184008</v>
          </cell>
          <cell r="F377">
            <v>267.18647701726138</v>
          </cell>
          <cell r="G377">
            <v>284.83879289478358</v>
          </cell>
          <cell r="H377">
            <v>157.21341673982184</v>
          </cell>
          <cell r="I377">
            <v>106.58151018787497</v>
          </cell>
          <cell r="J377">
            <v>120.51964135995797</v>
          </cell>
          <cell r="K377">
            <v>172.29893201683734</v>
          </cell>
          <cell r="L377">
            <v>182.0441601531507</v>
          </cell>
          <cell r="P377">
            <v>447.18296904824024</v>
          </cell>
          <cell r="Q377">
            <v>691.63334261596469</v>
          </cell>
          <cell r="R377">
            <v>736.22999711520322</v>
          </cell>
          <cell r="S377">
            <v>969.04484973677825</v>
          </cell>
          <cell r="T377">
            <v>239.3489430859197</v>
          </cell>
          <cell r="U377">
            <v>410.31247386157656</v>
          </cell>
          <cell r="W377">
            <v>866.13326108603155</v>
          </cell>
          <cell r="Y377">
            <v>519.51449136422877</v>
          </cell>
        </row>
        <row r="378">
          <cell r="D378">
            <v>105.0116554939783</v>
          </cell>
          <cell r="E378">
            <v>100.81016921184008</v>
          </cell>
          <cell r="F378">
            <v>267.18647701726138</v>
          </cell>
          <cell r="G378">
            <v>284.83879289478358</v>
          </cell>
          <cell r="H378">
            <v>157.21341673982184</v>
          </cell>
          <cell r="I378">
            <v>106.58151018787497</v>
          </cell>
          <cell r="J378">
            <v>120.51964135995797</v>
          </cell>
          <cell r="K378">
            <v>172.29893201683734</v>
          </cell>
          <cell r="L378">
            <v>182.0441601531507</v>
          </cell>
          <cell r="P378">
            <v>447.18296904824024</v>
          </cell>
          <cell r="Q378">
            <v>691.63334261596469</v>
          </cell>
          <cell r="R378">
            <v>736.22999711520322</v>
          </cell>
          <cell r="S378">
            <v>969.04484973677825</v>
          </cell>
          <cell r="T378">
            <v>239.3489430859197</v>
          </cell>
          <cell r="U378">
            <v>410.31247386157656</v>
          </cell>
          <cell r="W378">
            <v>866.13326108603155</v>
          </cell>
          <cell r="Y378">
            <v>519.51449136422877</v>
          </cell>
        </row>
        <row r="379">
          <cell r="D379">
            <v>105.0116554939783</v>
          </cell>
          <cell r="E379">
            <v>100.81016921184008</v>
          </cell>
          <cell r="F379">
            <v>267.18647701726138</v>
          </cell>
          <cell r="G379">
            <v>284.83879289478358</v>
          </cell>
          <cell r="H379">
            <v>157.21341673982184</v>
          </cell>
          <cell r="I379">
            <v>106.58151018787497</v>
          </cell>
          <cell r="J379">
            <v>120.51964135995797</v>
          </cell>
          <cell r="K379">
            <v>172.29893201683734</v>
          </cell>
          <cell r="L379">
            <v>182.0441601531507</v>
          </cell>
          <cell r="P379">
            <v>447.18296904824024</v>
          </cell>
          <cell r="Q379">
            <v>691.63334261596469</v>
          </cell>
          <cell r="R379">
            <v>736.22999711520322</v>
          </cell>
          <cell r="S379">
            <v>969.04484973677825</v>
          </cell>
          <cell r="T379">
            <v>239.3489430859197</v>
          </cell>
          <cell r="U379">
            <v>410.31247386157656</v>
          </cell>
          <cell r="W379">
            <v>866.13326108603155</v>
          </cell>
          <cell r="Y379">
            <v>519.51449136422877</v>
          </cell>
        </row>
        <row r="380">
          <cell r="D380">
            <v>105.0116554939783</v>
          </cell>
          <cell r="E380">
            <v>100.81016921184008</v>
          </cell>
          <cell r="F380">
            <v>267.18647701726138</v>
          </cell>
          <cell r="G380">
            <v>284.83879289478358</v>
          </cell>
          <cell r="H380">
            <v>157.21341673982184</v>
          </cell>
          <cell r="I380">
            <v>106.58151018787497</v>
          </cell>
          <cell r="J380">
            <v>120.51964135995797</v>
          </cell>
          <cell r="K380">
            <v>172.29893201683734</v>
          </cell>
          <cell r="L380">
            <v>182.0441601531507</v>
          </cell>
          <cell r="P380">
            <v>447.18296904824024</v>
          </cell>
          <cell r="Q380">
            <v>691.63334261596469</v>
          </cell>
          <cell r="R380">
            <v>736.22999711520322</v>
          </cell>
          <cell r="S380">
            <v>969.04484973677825</v>
          </cell>
          <cell r="T380">
            <v>239.3489430859197</v>
          </cell>
          <cell r="U380">
            <v>410.31247386157656</v>
          </cell>
          <cell r="W380">
            <v>866.13326108603155</v>
          </cell>
          <cell r="Y380">
            <v>519.51449136422877</v>
          </cell>
        </row>
        <row r="381">
          <cell r="D381">
            <v>107.94808438385355</v>
          </cell>
          <cell r="E381">
            <v>103.52919676068758</v>
          </cell>
          <cell r="F381">
            <v>273.72830491554697</v>
          </cell>
          <cell r="G381">
            <v>291.81282235418882</v>
          </cell>
          <cell r="H381">
            <v>161.60955749790449</v>
          </cell>
          <cell r="I381">
            <v>109.6540735080918</v>
          </cell>
          <cell r="J381">
            <v>123.83749187672421</v>
          </cell>
          <cell r="K381">
            <v>175.54850730999044</v>
          </cell>
          <cell r="L381">
            <v>186.34224435038115</v>
          </cell>
          <cell r="P381">
            <v>457.74101194794036</v>
          </cell>
          <cell r="Q381">
            <v>706.14214154549745</v>
          </cell>
          <cell r="R381">
            <v>756.08741487469092</v>
          </cell>
          <cell r="S381">
            <v>994</v>
          </cell>
          <cell r="T381">
            <v>245</v>
          </cell>
          <cell r="U381">
            <v>420</v>
          </cell>
          <cell r="W381">
            <v>887.94430245963815</v>
          </cell>
          <cell r="Y381">
            <v>533.52671081677704</v>
          </cell>
        </row>
        <row r="382">
          <cell r="D382">
            <v>107.94808438385355</v>
          </cell>
          <cell r="E382">
            <v>103.52919676068758</v>
          </cell>
          <cell r="F382">
            <v>273.72830491554697</v>
          </cell>
          <cell r="G382">
            <v>291.81282235418882</v>
          </cell>
          <cell r="H382">
            <v>161.60955749790449</v>
          </cell>
          <cell r="I382">
            <v>109.6540735080918</v>
          </cell>
          <cell r="J382">
            <v>123.83749187672421</v>
          </cell>
          <cell r="K382">
            <v>175.54850730999044</v>
          </cell>
          <cell r="L382">
            <v>186.34224435038115</v>
          </cell>
          <cell r="P382">
            <v>457.74101194794036</v>
          </cell>
          <cell r="Q382">
            <v>706.14214154549745</v>
          </cell>
          <cell r="R382">
            <v>756.08741487469092</v>
          </cell>
          <cell r="S382">
            <v>994</v>
          </cell>
          <cell r="T382">
            <v>245</v>
          </cell>
          <cell r="U382">
            <v>420</v>
          </cell>
          <cell r="W382">
            <v>887.94430245963815</v>
          </cell>
          <cell r="Y382">
            <v>533.52671081677704</v>
          </cell>
        </row>
        <row r="383">
          <cell r="D383">
            <v>107.94808438385355</v>
          </cell>
          <cell r="E383">
            <v>103.52919676068758</v>
          </cell>
          <cell r="F383">
            <v>273.72830491554697</v>
          </cell>
          <cell r="G383">
            <v>291.81282235418882</v>
          </cell>
          <cell r="H383">
            <v>161.60955749790449</v>
          </cell>
          <cell r="I383">
            <v>109.6540735080918</v>
          </cell>
          <cell r="J383">
            <v>123.83749187672421</v>
          </cell>
          <cell r="K383">
            <v>175.54850730999044</v>
          </cell>
          <cell r="L383">
            <v>186.34224435038115</v>
          </cell>
          <cell r="P383">
            <v>457.74101194794036</v>
          </cell>
          <cell r="Q383">
            <v>706.14214154549745</v>
          </cell>
          <cell r="R383">
            <v>756.08741487469092</v>
          </cell>
          <cell r="S383">
            <v>994</v>
          </cell>
          <cell r="T383">
            <v>245</v>
          </cell>
          <cell r="U383">
            <v>420</v>
          </cell>
          <cell r="W383">
            <v>887.94430245963815</v>
          </cell>
          <cell r="Y383">
            <v>533.52671081677704</v>
          </cell>
        </row>
        <row r="384">
          <cell r="D384">
            <v>107.94808438385355</v>
          </cell>
          <cell r="E384">
            <v>103.52919676068758</v>
          </cell>
          <cell r="F384">
            <v>273.72830491554697</v>
          </cell>
          <cell r="G384">
            <v>291.81282235418882</v>
          </cell>
          <cell r="H384">
            <v>161.60955749790449</v>
          </cell>
          <cell r="I384">
            <v>109.6540735080918</v>
          </cell>
          <cell r="J384">
            <v>123.83749187672421</v>
          </cell>
          <cell r="K384">
            <v>175.54850730999044</v>
          </cell>
          <cell r="L384">
            <v>186.34224435038115</v>
          </cell>
          <cell r="P384">
            <v>457.74101194794036</v>
          </cell>
          <cell r="Q384">
            <v>706.14214154549745</v>
          </cell>
          <cell r="R384">
            <v>756.08741487469092</v>
          </cell>
          <cell r="S384">
            <v>994</v>
          </cell>
          <cell r="T384">
            <v>245</v>
          </cell>
          <cell r="U384">
            <v>420</v>
          </cell>
          <cell r="W384">
            <v>887.94430245963815</v>
          </cell>
          <cell r="Y384">
            <v>533.52671081677704</v>
          </cell>
        </row>
        <row r="385">
          <cell r="D385">
            <v>107.94808438385355</v>
          </cell>
          <cell r="E385">
            <v>103.52919676068758</v>
          </cell>
          <cell r="F385">
            <v>273.72830491554697</v>
          </cell>
          <cell r="G385">
            <v>291.81282235418882</v>
          </cell>
          <cell r="H385">
            <v>161.60955749790449</v>
          </cell>
          <cell r="I385">
            <v>109.6540735080918</v>
          </cell>
          <cell r="J385">
            <v>123.83749187672421</v>
          </cell>
          <cell r="K385">
            <v>175.54850730999044</v>
          </cell>
          <cell r="L385">
            <v>186.34224435038115</v>
          </cell>
          <cell r="P385">
            <v>457.74101194794036</v>
          </cell>
          <cell r="Q385">
            <v>706.14214154549745</v>
          </cell>
          <cell r="R385">
            <v>756.08741487469092</v>
          </cell>
          <cell r="S385">
            <v>994</v>
          </cell>
          <cell r="T385">
            <v>245</v>
          </cell>
          <cell r="U385">
            <v>420</v>
          </cell>
          <cell r="W385">
            <v>887.94430245963815</v>
          </cell>
          <cell r="Y385">
            <v>533.52671081677704</v>
          </cell>
        </row>
        <row r="386">
          <cell r="D386">
            <v>107.94808438385355</v>
          </cell>
          <cell r="E386">
            <v>103.52919676068758</v>
          </cell>
          <cell r="F386">
            <v>273.72830491554697</v>
          </cell>
          <cell r="G386">
            <v>291.81282235418882</v>
          </cell>
          <cell r="H386">
            <v>161.60955749790449</v>
          </cell>
          <cell r="I386">
            <v>109.6540735080918</v>
          </cell>
          <cell r="J386">
            <v>123.83749187672421</v>
          </cell>
          <cell r="K386">
            <v>175.54850730999044</v>
          </cell>
          <cell r="L386">
            <v>186.34224435038115</v>
          </cell>
          <cell r="P386">
            <v>457.74101194794036</v>
          </cell>
          <cell r="Q386">
            <v>706.14214154549745</v>
          </cell>
          <cell r="R386">
            <v>756.08741487469092</v>
          </cell>
          <cell r="S386">
            <v>994</v>
          </cell>
          <cell r="T386">
            <v>245</v>
          </cell>
          <cell r="U386">
            <v>420</v>
          </cell>
          <cell r="W386">
            <v>887.94430245963815</v>
          </cell>
          <cell r="Y386">
            <v>533.52671081677704</v>
          </cell>
        </row>
        <row r="387">
          <cell r="D387">
            <v>107.94808438385355</v>
          </cell>
          <cell r="E387">
            <v>103.52919676068758</v>
          </cell>
          <cell r="F387">
            <v>273.72830491554697</v>
          </cell>
          <cell r="G387">
            <v>291.81282235418882</v>
          </cell>
          <cell r="H387">
            <v>161.60955749790449</v>
          </cell>
          <cell r="I387">
            <v>109.6540735080918</v>
          </cell>
          <cell r="J387">
            <v>123.83749187672421</v>
          </cell>
          <cell r="K387">
            <v>175.54850730999044</v>
          </cell>
          <cell r="L387">
            <v>186.34224435038115</v>
          </cell>
          <cell r="P387">
            <v>457.74101194794036</v>
          </cell>
          <cell r="Q387">
            <v>706.14214154549745</v>
          </cell>
          <cell r="R387">
            <v>756.08741487469092</v>
          </cell>
          <cell r="S387">
            <v>994</v>
          </cell>
          <cell r="T387">
            <v>245</v>
          </cell>
          <cell r="U387">
            <v>420</v>
          </cell>
          <cell r="W387">
            <v>887.94430245963815</v>
          </cell>
          <cell r="Y387">
            <v>533.52671081677704</v>
          </cell>
        </row>
        <row r="388">
          <cell r="D388">
            <v>107.94808438385355</v>
          </cell>
          <cell r="E388">
            <v>103.52919676068758</v>
          </cell>
          <cell r="F388">
            <v>273.72830491554697</v>
          </cell>
          <cell r="G388">
            <v>291.81282235418882</v>
          </cell>
          <cell r="H388">
            <v>161.60955749790449</v>
          </cell>
          <cell r="I388">
            <v>109.6540735080918</v>
          </cell>
          <cell r="J388">
            <v>123.83749187672421</v>
          </cell>
          <cell r="K388">
            <v>175.54850730999044</v>
          </cell>
          <cell r="L388">
            <v>186.34224435038115</v>
          </cell>
          <cell r="P388">
            <v>457.74101194794036</v>
          </cell>
          <cell r="Q388">
            <v>706.14214154549745</v>
          </cell>
          <cell r="R388">
            <v>756.08741487469092</v>
          </cell>
          <cell r="S388">
            <v>994</v>
          </cell>
          <cell r="T388">
            <v>245</v>
          </cell>
          <cell r="U388">
            <v>420</v>
          </cell>
          <cell r="W388">
            <v>887.94430245963815</v>
          </cell>
          <cell r="Y388">
            <v>533.52671081677704</v>
          </cell>
        </row>
        <row r="389">
          <cell r="D389">
            <v>107.94808438385355</v>
          </cell>
          <cell r="E389">
            <v>103.52919676068758</v>
          </cell>
          <cell r="F389">
            <v>273.72830491554697</v>
          </cell>
          <cell r="G389">
            <v>291.81282235418882</v>
          </cell>
          <cell r="H389">
            <v>161.60955749790449</v>
          </cell>
          <cell r="I389">
            <v>109.6540735080918</v>
          </cell>
          <cell r="J389">
            <v>123.83749187672421</v>
          </cell>
          <cell r="K389">
            <v>175.54850730999044</v>
          </cell>
          <cell r="L389">
            <v>186.34224435038115</v>
          </cell>
          <cell r="P389">
            <v>457.74101194794036</v>
          </cell>
          <cell r="Q389">
            <v>706.14214154549745</v>
          </cell>
          <cell r="R389">
            <v>756.08741487469092</v>
          </cell>
          <cell r="S389">
            <v>994</v>
          </cell>
          <cell r="T389">
            <v>245</v>
          </cell>
          <cell r="U389">
            <v>420</v>
          </cell>
          <cell r="W389">
            <v>887.94430245963815</v>
          </cell>
          <cell r="Y389">
            <v>533.52671081677704</v>
          </cell>
        </row>
        <row r="390">
          <cell r="D390">
            <v>107.94808438385355</v>
          </cell>
          <cell r="E390">
            <v>103.52919676068758</v>
          </cell>
          <cell r="F390">
            <v>273.72830491554697</v>
          </cell>
          <cell r="G390">
            <v>291.81282235418882</v>
          </cell>
          <cell r="H390">
            <v>161.60955749790449</v>
          </cell>
          <cell r="I390">
            <v>109.6540735080918</v>
          </cell>
          <cell r="J390">
            <v>123.83749187672421</v>
          </cell>
          <cell r="K390">
            <v>175.54850730999044</v>
          </cell>
          <cell r="L390">
            <v>186.34224435038115</v>
          </cell>
          <cell r="P390">
            <v>457.74101194794036</v>
          </cell>
          <cell r="Q390">
            <v>706.14214154549745</v>
          </cell>
          <cell r="R390">
            <v>756.08741487469092</v>
          </cell>
          <cell r="S390">
            <v>994</v>
          </cell>
          <cell r="T390">
            <v>245</v>
          </cell>
          <cell r="U390">
            <v>420</v>
          </cell>
          <cell r="W390">
            <v>887.94430245963815</v>
          </cell>
          <cell r="Y390">
            <v>533.52671081677704</v>
          </cell>
        </row>
        <row r="391">
          <cell r="D391">
            <v>107.94808438385355</v>
          </cell>
          <cell r="E391">
            <v>103.52919676068758</v>
          </cell>
          <cell r="F391">
            <v>273.72830491554697</v>
          </cell>
          <cell r="G391">
            <v>291.81282235418882</v>
          </cell>
          <cell r="H391">
            <v>161.60955749790449</v>
          </cell>
          <cell r="I391">
            <v>109.6540735080918</v>
          </cell>
          <cell r="J391">
            <v>123.83749187672421</v>
          </cell>
          <cell r="K391">
            <v>175.54850730999044</v>
          </cell>
          <cell r="L391">
            <v>186.34224435038115</v>
          </cell>
          <cell r="P391">
            <v>457.74101194794036</v>
          </cell>
          <cell r="Q391">
            <v>706.14214154549745</v>
          </cell>
          <cell r="R391">
            <v>756.08741487469092</v>
          </cell>
          <cell r="S391">
            <v>994</v>
          </cell>
          <cell r="T391">
            <v>245</v>
          </cell>
          <cell r="U391">
            <v>420</v>
          </cell>
          <cell r="W391">
            <v>887.94430245963815</v>
          </cell>
          <cell r="Y391">
            <v>533.52671081677704</v>
          </cell>
        </row>
        <row r="392">
          <cell r="D392">
            <v>107.94808438385355</v>
          </cell>
          <cell r="E392">
            <v>103.52919676068758</v>
          </cell>
          <cell r="F392">
            <v>273.72830491554697</v>
          </cell>
          <cell r="G392">
            <v>291.81282235418882</v>
          </cell>
          <cell r="H392">
            <v>161.60955749790449</v>
          </cell>
          <cell r="I392">
            <v>109.6540735080918</v>
          </cell>
          <cell r="J392">
            <v>123.83749187672421</v>
          </cell>
          <cell r="K392">
            <v>175.54850730999044</v>
          </cell>
          <cell r="L392">
            <v>186.34224435038115</v>
          </cell>
          <cell r="P392">
            <v>457.74101194794036</v>
          </cell>
          <cell r="Q392">
            <v>706.14214154549745</v>
          </cell>
          <cell r="R392">
            <v>756.08741487469092</v>
          </cell>
          <cell r="S392">
            <v>994</v>
          </cell>
          <cell r="T392">
            <v>245</v>
          </cell>
          <cell r="U392">
            <v>420</v>
          </cell>
          <cell r="W392">
            <v>887.94430245963815</v>
          </cell>
          <cell r="Y392">
            <v>533.52671081677704</v>
          </cell>
        </row>
        <row r="393">
          <cell r="D393">
            <v>109.66211817882807</v>
          </cell>
          <cell r="E393">
            <v>105.07420363543662</v>
          </cell>
          <cell r="F393">
            <v>277.16441322167179</v>
          </cell>
          <cell r="G393">
            <v>295.47594540254988</v>
          </cell>
          <cell r="H393">
            <v>164.17564511977727</v>
          </cell>
          <cell r="I393">
            <v>111.48716905569586</v>
          </cell>
          <cell r="J393">
            <v>125.75202670924192</v>
          </cell>
          <cell r="K393">
            <v>176.83510900204021</v>
          </cell>
          <cell r="L393">
            <v>188.52785119560207</v>
          </cell>
          <cell r="P393">
            <v>463.10985298846475</v>
          </cell>
          <cell r="Q393">
            <v>712.6911302373004</v>
          </cell>
          <cell r="R393">
            <v>767.37080439613089</v>
          </cell>
          <cell r="S393">
            <v>1007.6741980087473</v>
          </cell>
          <cell r="T393">
            <v>247.87360323981218</v>
          </cell>
          <cell r="U393">
            <v>424.9261769825352</v>
          </cell>
          <cell r="W393">
            <v>899.67785062716735</v>
          </cell>
          <cell r="Y393">
            <v>541.48873951849271</v>
          </cell>
        </row>
        <row r="394">
          <cell r="D394">
            <v>109.66211817882807</v>
          </cell>
          <cell r="E394">
            <v>105.07420363543662</v>
          </cell>
          <cell r="F394">
            <v>277.16441322167179</v>
          </cell>
          <cell r="G394">
            <v>295.47594540254988</v>
          </cell>
          <cell r="H394">
            <v>164.17564511977727</v>
          </cell>
          <cell r="I394">
            <v>111.48716905569586</v>
          </cell>
          <cell r="J394">
            <v>125.75202670924192</v>
          </cell>
          <cell r="K394">
            <v>176.83510900204021</v>
          </cell>
          <cell r="L394">
            <v>188.52785119560207</v>
          </cell>
          <cell r="P394">
            <v>463.10985298846475</v>
          </cell>
          <cell r="Q394">
            <v>712.6911302373004</v>
          </cell>
          <cell r="R394">
            <v>767.37080439613089</v>
          </cell>
          <cell r="S394">
            <v>1007.6741980087473</v>
          </cell>
          <cell r="T394">
            <v>247.87360323981218</v>
          </cell>
          <cell r="U394">
            <v>424.9261769825352</v>
          </cell>
          <cell r="W394">
            <v>899.67785062716735</v>
          </cell>
          <cell r="Y394">
            <v>541.48873951849271</v>
          </cell>
        </row>
        <row r="395">
          <cell r="D395">
            <v>109.66211817882807</v>
          </cell>
          <cell r="E395">
            <v>105.07420363543662</v>
          </cell>
          <cell r="F395">
            <v>277.16441322167179</v>
          </cell>
          <cell r="G395">
            <v>295.47594540254988</v>
          </cell>
          <cell r="H395">
            <v>164.17564511977727</v>
          </cell>
          <cell r="I395">
            <v>111.48716905569586</v>
          </cell>
          <cell r="J395">
            <v>125.75202670924192</v>
          </cell>
          <cell r="K395">
            <v>176.83510900204021</v>
          </cell>
          <cell r="L395">
            <v>188.52785119560207</v>
          </cell>
          <cell r="P395">
            <v>463.10985298846475</v>
          </cell>
          <cell r="Q395">
            <v>712.6911302373004</v>
          </cell>
          <cell r="R395">
            <v>767.37080439613089</v>
          </cell>
          <cell r="S395">
            <v>1007.6741980087473</v>
          </cell>
          <cell r="T395">
            <v>247.87360323981218</v>
          </cell>
          <cell r="U395">
            <v>424.9261769825352</v>
          </cell>
          <cell r="W395">
            <v>899.67785062716735</v>
          </cell>
          <cell r="Y395">
            <v>541.48873951849271</v>
          </cell>
        </row>
        <row r="396">
          <cell r="D396">
            <v>109.66211817882807</v>
          </cell>
          <cell r="E396">
            <v>105.07420363543662</v>
          </cell>
          <cell r="F396">
            <v>277.16441322167179</v>
          </cell>
          <cell r="G396">
            <v>295.47594540254988</v>
          </cell>
          <cell r="H396">
            <v>164.17564511977727</v>
          </cell>
          <cell r="I396">
            <v>111.48716905569586</v>
          </cell>
          <cell r="J396">
            <v>125.75202670924192</v>
          </cell>
          <cell r="K396">
            <v>176.83510900204021</v>
          </cell>
          <cell r="L396">
            <v>188.52785119560207</v>
          </cell>
          <cell r="P396">
            <v>463.10985298846475</v>
          </cell>
          <cell r="Q396">
            <v>712.6911302373004</v>
          </cell>
          <cell r="R396">
            <v>767.37080439613089</v>
          </cell>
          <cell r="S396">
            <v>1007.6741980087473</v>
          </cell>
          <cell r="T396">
            <v>247.87360323981218</v>
          </cell>
          <cell r="U396">
            <v>424.9261769825352</v>
          </cell>
          <cell r="W396">
            <v>899.67785062716735</v>
          </cell>
          <cell r="Y396">
            <v>541.48873951849271</v>
          </cell>
        </row>
        <row r="397">
          <cell r="D397">
            <v>109.66211817882807</v>
          </cell>
          <cell r="E397">
            <v>105.07420363543662</v>
          </cell>
          <cell r="F397">
            <v>277.16441322167179</v>
          </cell>
          <cell r="G397">
            <v>295.47594540254988</v>
          </cell>
          <cell r="H397">
            <v>164.17564511977727</v>
          </cell>
          <cell r="I397">
            <v>111.48716905569586</v>
          </cell>
          <cell r="J397">
            <v>125.75202670924192</v>
          </cell>
          <cell r="K397">
            <v>176.83510900204021</v>
          </cell>
          <cell r="L397">
            <v>188.52785119560207</v>
          </cell>
          <cell r="P397">
            <v>463.10985298846475</v>
          </cell>
          <cell r="Q397">
            <v>712.6911302373004</v>
          </cell>
          <cell r="R397">
            <v>767.37080439613089</v>
          </cell>
          <cell r="S397">
            <v>1007.6741980087473</v>
          </cell>
          <cell r="T397">
            <v>247.87360323981218</v>
          </cell>
          <cell r="U397">
            <v>424.9261769825352</v>
          </cell>
          <cell r="W397">
            <v>899.67785062716735</v>
          </cell>
          <cell r="Y397">
            <v>541.48873951849271</v>
          </cell>
        </row>
        <row r="398">
          <cell r="D398">
            <v>109.66211817882807</v>
          </cell>
          <cell r="E398">
            <v>105.07420363543662</v>
          </cell>
          <cell r="F398">
            <v>277.16441322167179</v>
          </cell>
          <cell r="G398">
            <v>295.47594540254988</v>
          </cell>
          <cell r="H398">
            <v>164.17564511977727</v>
          </cell>
          <cell r="I398">
            <v>111.48716905569586</v>
          </cell>
          <cell r="J398">
            <v>125.75202670924192</v>
          </cell>
          <cell r="K398">
            <v>176.83510900204021</v>
          </cell>
          <cell r="L398">
            <v>188.52785119560207</v>
          </cell>
          <cell r="P398">
            <v>463.10985298846475</v>
          </cell>
          <cell r="Q398">
            <v>712.6911302373004</v>
          </cell>
          <cell r="R398">
            <v>767.37080439613089</v>
          </cell>
          <cell r="S398">
            <v>1007.6741980087473</v>
          </cell>
          <cell r="T398">
            <v>247.87360323981218</v>
          </cell>
          <cell r="U398">
            <v>424.9261769825352</v>
          </cell>
          <cell r="W398">
            <v>899.67785062716735</v>
          </cell>
          <cell r="Y398">
            <v>541.48873951849271</v>
          </cell>
        </row>
        <row r="399">
          <cell r="D399">
            <v>109.66211817882807</v>
          </cell>
          <cell r="E399">
            <v>105.07420363543662</v>
          </cell>
          <cell r="F399">
            <v>277.16441322167179</v>
          </cell>
          <cell r="G399">
            <v>295.47594540254988</v>
          </cell>
          <cell r="H399">
            <v>164.17564511977727</v>
          </cell>
          <cell r="I399">
            <v>111.48716905569586</v>
          </cell>
          <cell r="J399">
            <v>125.75202670924192</v>
          </cell>
          <cell r="K399">
            <v>176.83510900204021</v>
          </cell>
          <cell r="L399">
            <v>188.52785119560207</v>
          </cell>
          <cell r="P399">
            <v>463.10985298846475</v>
          </cell>
          <cell r="Q399">
            <v>712.6911302373004</v>
          </cell>
          <cell r="R399">
            <v>767.37080439613089</v>
          </cell>
          <cell r="S399">
            <v>1007.6741980087473</v>
          </cell>
          <cell r="T399">
            <v>247.87360323981218</v>
          </cell>
          <cell r="U399">
            <v>424.9261769825352</v>
          </cell>
          <cell r="W399">
            <v>899.67785062716735</v>
          </cell>
          <cell r="Y399">
            <v>541.48873951849271</v>
          </cell>
        </row>
        <row r="400">
          <cell r="D400">
            <v>109.66211817882807</v>
          </cell>
          <cell r="E400">
            <v>105.07420363543662</v>
          </cell>
          <cell r="F400">
            <v>277.16441322167179</v>
          </cell>
          <cell r="G400">
            <v>295.47594540254988</v>
          </cell>
          <cell r="H400">
            <v>164.17564511977727</v>
          </cell>
          <cell r="I400">
            <v>111.48716905569586</v>
          </cell>
          <cell r="J400">
            <v>125.75202670924192</v>
          </cell>
          <cell r="K400">
            <v>176.83510900204021</v>
          </cell>
          <cell r="L400">
            <v>188.52785119560207</v>
          </cell>
          <cell r="P400">
            <v>463.10985298846475</v>
          </cell>
          <cell r="Q400">
            <v>712.6911302373004</v>
          </cell>
          <cell r="R400">
            <v>767.37080439613089</v>
          </cell>
          <cell r="S400">
            <v>1007.6741980087473</v>
          </cell>
          <cell r="T400">
            <v>247.87360323981218</v>
          </cell>
          <cell r="U400">
            <v>424.9261769825352</v>
          </cell>
          <cell r="W400">
            <v>899.67785062716735</v>
          </cell>
          <cell r="Y400">
            <v>541.48873951849271</v>
          </cell>
        </row>
        <row r="401">
          <cell r="D401">
            <v>109.66211817882807</v>
          </cell>
          <cell r="E401">
            <v>105.07420363543662</v>
          </cell>
          <cell r="F401">
            <v>277.16441322167179</v>
          </cell>
          <cell r="G401">
            <v>295.47594540254988</v>
          </cell>
          <cell r="H401">
            <v>164.17564511977727</v>
          </cell>
          <cell r="I401">
            <v>111.48716905569586</v>
          </cell>
          <cell r="J401">
            <v>125.75202670924192</v>
          </cell>
          <cell r="K401">
            <v>176.83510900204021</v>
          </cell>
          <cell r="L401">
            <v>188.52785119560207</v>
          </cell>
          <cell r="P401">
            <v>463.10985298846475</v>
          </cell>
          <cell r="Q401">
            <v>712.6911302373004</v>
          </cell>
          <cell r="R401">
            <v>767.37080439613089</v>
          </cell>
          <cell r="S401">
            <v>1007.6741980087473</v>
          </cell>
          <cell r="T401">
            <v>247.87360323981218</v>
          </cell>
          <cell r="U401">
            <v>424.9261769825352</v>
          </cell>
          <cell r="W401">
            <v>899.67785062716735</v>
          </cell>
          <cell r="Y401">
            <v>541.48873951849271</v>
          </cell>
        </row>
        <row r="402">
          <cell r="D402">
            <v>109.66211817882807</v>
          </cell>
          <cell r="E402">
            <v>105.07420363543662</v>
          </cell>
          <cell r="F402">
            <v>277.16441322167179</v>
          </cell>
          <cell r="G402">
            <v>295.47594540254988</v>
          </cell>
          <cell r="H402">
            <v>164.17564511977727</v>
          </cell>
          <cell r="I402">
            <v>111.48716905569586</v>
          </cell>
          <cell r="J402">
            <v>125.75202670924192</v>
          </cell>
          <cell r="K402">
            <v>176.83510900204021</v>
          </cell>
          <cell r="L402">
            <v>188.52785119560207</v>
          </cell>
          <cell r="P402">
            <v>463.10985298846475</v>
          </cell>
          <cell r="Q402">
            <v>712.6911302373004</v>
          </cell>
          <cell r="R402">
            <v>767.37080439613089</v>
          </cell>
          <cell r="S402">
            <v>1007.6741980087473</v>
          </cell>
          <cell r="T402">
            <v>247.87360323981218</v>
          </cell>
          <cell r="U402">
            <v>424.9261769825352</v>
          </cell>
          <cell r="W402">
            <v>899.67785062716735</v>
          </cell>
          <cell r="Y402">
            <v>541.48873951849271</v>
          </cell>
        </row>
        <row r="403">
          <cell r="D403">
            <v>109.66211817882807</v>
          </cell>
          <cell r="E403">
            <v>105.07420363543662</v>
          </cell>
          <cell r="F403">
            <v>277.16441322167179</v>
          </cell>
          <cell r="G403">
            <v>295.47594540254988</v>
          </cell>
          <cell r="H403">
            <v>164.17564511977727</v>
          </cell>
          <cell r="I403">
            <v>111.48716905569586</v>
          </cell>
          <cell r="J403">
            <v>125.75202670924192</v>
          </cell>
          <cell r="K403">
            <v>176.83510900204021</v>
          </cell>
          <cell r="L403">
            <v>188.52785119560207</v>
          </cell>
          <cell r="P403">
            <v>463.10985298846475</v>
          </cell>
          <cell r="Q403">
            <v>712.6911302373004</v>
          </cell>
          <cell r="R403">
            <v>767.37080439613089</v>
          </cell>
          <cell r="S403">
            <v>1007.6741980087473</v>
          </cell>
          <cell r="T403">
            <v>247.87360323981218</v>
          </cell>
          <cell r="U403">
            <v>424.9261769825352</v>
          </cell>
          <cell r="W403">
            <v>899.67785062716735</v>
          </cell>
          <cell r="Y403">
            <v>541.48873951849271</v>
          </cell>
        </row>
        <row r="404">
          <cell r="D404">
            <v>109.66211817882807</v>
          </cell>
          <cell r="E404">
            <v>105.07420363543662</v>
          </cell>
          <cell r="F404">
            <v>277.16441322167179</v>
          </cell>
          <cell r="G404">
            <v>295.47594540254988</v>
          </cell>
          <cell r="H404">
            <v>164.17564511977727</v>
          </cell>
          <cell r="I404">
            <v>111.48716905569586</v>
          </cell>
          <cell r="J404">
            <v>125.75202670924192</v>
          </cell>
          <cell r="K404">
            <v>176.83510900204021</v>
          </cell>
          <cell r="L404">
            <v>188.52785119560207</v>
          </cell>
          <cell r="P404">
            <v>463.10985298846475</v>
          </cell>
          <cell r="Q404">
            <v>712.6911302373004</v>
          </cell>
          <cell r="R404">
            <v>767.37080439613089</v>
          </cell>
          <cell r="S404">
            <v>1007.6741980087473</v>
          </cell>
          <cell r="T404">
            <v>247.87360323981218</v>
          </cell>
          <cell r="U404">
            <v>424.9261769825352</v>
          </cell>
          <cell r="W404">
            <v>899.67785062716735</v>
          </cell>
          <cell r="Y404">
            <v>541.48873951849271</v>
          </cell>
        </row>
        <row r="405">
          <cell r="D405">
            <v>111.63727739528399</v>
          </cell>
          <cell r="E405">
            <v>106.86866875328727</v>
          </cell>
          <cell r="F405">
            <v>281.26260620730557</v>
          </cell>
          <cell r="G405">
            <v>299.84489534383897</v>
          </cell>
          <cell r="H405">
            <v>167.13266477215282</v>
          </cell>
          <cell r="I405">
            <v>113.58711951545465</v>
          </cell>
          <cell r="J405">
            <v>127.96549465266003</v>
          </cell>
          <cell r="K405">
            <v>178.57798006466598</v>
          </cell>
          <cell r="L405">
            <v>191.16677960935939</v>
          </cell>
          <cell r="P405">
            <v>469.59225726980497</v>
          </cell>
          <cell r="Q405">
            <v>721.01019419183956</v>
          </cell>
          <cell r="R405">
            <v>780.47602045585495</v>
          </cell>
          <cell r="S405">
            <v>1023.7422485373754</v>
          </cell>
          <cell r="T405">
            <v>251.34322690794218</v>
          </cell>
          <cell r="U405">
            <v>430.87410327075804</v>
          </cell>
          <cell r="W405">
            <v>913.55272000088905</v>
          </cell>
          <cell r="Y405">
            <v>550.73632475973977</v>
          </cell>
        </row>
        <row r="406">
          <cell r="D406">
            <v>111.63727739528399</v>
          </cell>
          <cell r="E406">
            <v>106.86866875328727</v>
          </cell>
          <cell r="F406">
            <v>281.26260620730557</v>
          </cell>
          <cell r="G406">
            <v>299.84489534383897</v>
          </cell>
          <cell r="H406">
            <v>167.13266477215282</v>
          </cell>
          <cell r="I406">
            <v>113.58711951545465</v>
          </cell>
          <cell r="J406">
            <v>127.96549465266003</v>
          </cell>
          <cell r="K406">
            <v>178.57798006466598</v>
          </cell>
          <cell r="L406">
            <v>191.16677960935939</v>
          </cell>
          <cell r="P406">
            <v>469.59225726980497</v>
          </cell>
          <cell r="Q406">
            <v>721.01019419183956</v>
          </cell>
          <cell r="R406">
            <v>780.47602045585495</v>
          </cell>
          <cell r="S406">
            <v>1023.7422485373754</v>
          </cell>
          <cell r="T406">
            <v>251.34322690794218</v>
          </cell>
          <cell r="U406">
            <v>430.87410327075804</v>
          </cell>
          <cell r="W406">
            <v>913.55272000088905</v>
          </cell>
          <cell r="Y406">
            <v>550.73632475973977</v>
          </cell>
        </row>
        <row r="407">
          <cell r="D407">
            <v>111.63727739528399</v>
          </cell>
          <cell r="E407">
            <v>106.86866875328727</v>
          </cell>
          <cell r="F407">
            <v>281.26260620730557</v>
          </cell>
          <cell r="G407">
            <v>299.84489534383897</v>
          </cell>
          <cell r="H407">
            <v>167.13266477215282</v>
          </cell>
          <cell r="I407">
            <v>113.58711951545465</v>
          </cell>
          <cell r="J407">
            <v>127.96549465266003</v>
          </cell>
          <cell r="K407">
            <v>178.57798006466598</v>
          </cell>
          <cell r="L407">
            <v>191.16677960935939</v>
          </cell>
          <cell r="P407">
            <v>469.59225726980497</v>
          </cell>
          <cell r="Q407">
            <v>721.01019419183956</v>
          </cell>
          <cell r="R407">
            <v>780.47602045585495</v>
          </cell>
          <cell r="S407">
            <v>1023.7422485373754</v>
          </cell>
          <cell r="T407">
            <v>251.34322690794218</v>
          </cell>
          <cell r="U407">
            <v>430.87410327075804</v>
          </cell>
          <cell r="W407">
            <v>913.55272000088905</v>
          </cell>
          <cell r="Y407">
            <v>550.73632475973977</v>
          </cell>
        </row>
        <row r="408">
          <cell r="D408">
            <v>111.63727739528399</v>
          </cell>
          <cell r="E408">
            <v>106.86866875328727</v>
          </cell>
          <cell r="F408">
            <v>281.26260620730557</v>
          </cell>
          <cell r="G408">
            <v>299.84489534383897</v>
          </cell>
          <cell r="H408">
            <v>167.13266477215282</v>
          </cell>
          <cell r="I408">
            <v>113.58711951545465</v>
          </cell>
          <cell r="J408">
            <v>127.96549465266003</v>
          </cell>
          <cell r="K408">
            <v>178.57798006466598</v>
          </cell>
          <cell r="L408">
            <v>191.16677960935939</v>
          </cell>
          <cell r="P408">
            <v>469.59225726980497</v>
          </cell>
          <cell r="Q408">
            <v>721.01019419183956</v>
          </cell>
          <cell r="R408">
            <v>780.47602045585495</v>
          </cell>
          <cell r="S408">
            <v>1023.7422485373754</v>
          </cell>
          <cell r="T408">
            <v>251.34322690794218</v>
          </cell>
          <cell r="U408">
            <v>430.87410327075804</v>
          </cell>
          <cell r="W408">
            <v>913.55272000088905</v>
          </cell>
          <cell r="Y408">
            <v>550.73632475973977</v>
          </cell>
        </row>
        <row r="409">
          <cell r="D409">
            <v>111.63727739528399</v>
          </cell>
          <cell r="E409">
            <v>106.86866875328727</v>
          </cell>
          <cell r="F409">
            <v>281.26260620730557</v>
          </cell>
          <cell r="G409">
            <v>299.84489534383897</v>
          </cell>
          <cell r="H409">
            <v>167.13266477215282</v>
          </cell>
          <cell r="I409">
            <v>113.58711951545465</v>
          </cell>
          <cell r="J409">
            <v>127.96549465266003</v>
          </cell>
          <cell r="K409">
            <v>178.57798006466598</v>
          </cell>
          <cell r="L409">
            <v>191.16677960935939</v>
          </cell>
          <cell r="P409">
            <v>469.59225726980497</v>
          </cell>
          <cell r="Q409">
            <v>721.01019419183956</v>
          </cell>
          <cell r="R409">
            <v>780.47602045585495</v>
          </cell>
          <cell r="S409">
            <v>1023.7422485373754</v>
          </cell>
          <cell r="T409">
            <v>251.34322690794218</v>
          </cell>
          <cell r="U409">
            <v>430.87410327075804</v>
          </cell>
          <cell r="W409">
            <v>913.55272000088905</v>
          </cell>
          <cell r="Y409">
            <v>550.73632475973977</v>
          </cell>
        </row>
        <row r="410">
          <cell r="D410">
            <v>111.63727739528399</v>
          </cell>
          <cell r="E410">
            <v>106.86866875328727</v>
          </cell>
          <cell r="F410">
            <v>281.26260620730557</v>
          </cell>
          <cell r="G410">
            <v>299.84489534383897</v>
          </cell>
          <cell r="H410">
            <v>167.13266477215282</v>
          </cell>
          <cell r="I410">
            <v>113.58711951545465</v>
          </cell>
          <cell r="J410">
            <v>127.96549465266003</v>
          </cell>
          <cell r="K410">
            <v>178.57798006466598</v>
          </cell>
          <cell r="L410">
            <v>191.16677960935939</v>
          </cell>
          <cell r="P410">
            <v>469.59225726980497</v>
          </cell>
          <cell r="Q410">
            <v>721.01019419183956</v>
          </cell>
          <cell r="R410">
            <v>780.47602045585495</v>
          </cell>
          <cell r="S410">
            <v>1023.7422485373754</v>
          </cell>
          <cell r="T410">
            <v>251.34322690794218</v>
          </cell>
          <cell r="U410">
            <v>430.87410327075804</v>
          </cell>
          <cell r="W410">
            <v>913.55272000088905</v>
          </cell>
          <cell r="Y410">
            <v>550.73632475973977</v>
          </cell>
        </row>
        <row r="411">
          <cell r="D411">
            <v>111.63727739528399</v>
          </cell>
          <cell r="E411">
            <v>106.86866875328727</v>
          </cell>
          <cell r="F411">
            <v>281.26260620730557</v>
          </cell>
          <cell r="G411">
            <v>299.84489534383897</v>
          </cell>
          <cell r="H411">
            <v>167.13266477215282</v>
          </cell>
          <cell r="I411">
            <v>113.58711951545465</v>
          </cell>
          <cell r="J411">
            <v>127.96549465266003</v>
          </cell>
          <cell r="K411">
            <v>178.57798006466598</v>
          </cell>
          <cell r="L411">
            <v>191.16677960935939</v>
          </cell>
          <cell r="P411">
            <v>469.59225726980497</v>
          </cell>
          <cell r="Q411">
            <v>721.01019419183956</v>
          </cell>
          <cell r="R411">
            <v>780.47602045585495</v>
          </cell>
          <cell r="S411">
            <v>1023.7422485373754</v>
          </cell>
          <cell r="T411">
            <v>251.34322690794218</v>
          </cell>
          <cell r="U411">
            <v>430.87410327075804</v>
          </cell>
          <cell r="W411">
            <v>913.55272000088905</v>
          </cell>
          <cell r="Y411">
            <v>550.73632475973977</v>
          </cell>
        </row>
        <row r="412">
          <cell r="D412">
            <v>111.63727739528399</v>
          </cell>
          <cell r="E412">
            <v>106.86866875328727</v>
          </cell>
          <cell r="F412">
            <v>281.26260620730557</v>
          </cell>
          <cell r="G412">
            <v>299.84489534383897</v>
          </cell>
          <cell r="H412">
            <v>167.13266477215282</v>
          </cell>
          <cell r="I412">
            <v>113.58711951545465</v>
          </cell>
          <cell r="J412">
            <v>127.96549465266003</v>
          </cell>
          <cell r="K412">
            <v>178.57798006466598</v>
          </cell>
          <cell r="L412">
            <v>191.16677960935939</v>
          </cell>
          <cell r="P412">
            <v>469.59225726980497</v>
          </cell>
          <cell r="Q412">
            <v>721.01019419183956</v>
          </cell>
          <cell r="R412">
            <v>780.47602045585495</v>
          </cell>
          <cell r="S412">
            <v>1023.7422485373754</v>
          </cell>
          <cell r="T412">
            <v>251.34322690794218</v>
          </cell>
          <cell r="U412">
            <v>430.87410327075804</v>
          </cell>
          <cell r="W412">
            <v>913.55272000088905</v>
          </cell>
          <cell r="Y412">
            <v>550.73632475973977</v>
          </cell>
        </row>
        <row r="413">
          <cell r="D413">
            <v>111.63727739528399</v>
          </cell>
          <cell r="E413">
            <v>106.86866875328727</v>
          </cell>
          <cell r="F413">
            <v>281.26260620730557</v>
          </cell>
          <cell r="G413">
            <v>299.84489534383897</v>
          </cell>
          <cell r="H413">
            <v>167.13266477215282</v>
          </cell>
          <cell r="I413">
            <v>113.58711951545465</v>
          </cell>
          <cell r="J413">
            <v>127.96549465266003</v>
          </cell>
          <cell r="K413">
            <v>178.57798006466598</v>
          </cell>
          <cell r="L413">
            <v>191.16677960935939</v>
          </cell>
          <cell r="P413">
            <v>469.59225726980497</v>
          </cell>
          <cell r="Q413">
            <v>721.01019419183956</v>
          </cell>
          <cell r="R413">
            <v>780.47602045585495</v>
          </cell>
          <cell r="S413">
            <v>1023.7422485373754</v>
          </cell>
          <cell r="T413">
            <v>251.34322690794218</v>
          </cell>
          <cell r="U413">
            <v>430.87410327075804</v>
          </cell>
          <cell r="W413">
            <v>913.55272000088905</v>
          </cell>
          <cell r="Y413">
            <v>550.73632475973977</v>
          </cell>
        </row>
        <row r="414">
          <cell r="D414">
            <v>111.63727739528399</v>
          </cell>
          <cell r="E414">
            <v>106.86866875328727</v>
          </cell>
          <cell r="F414">
            <v>281.26260620730557</v>
          </cell>
          <cell r="G414">
            <v>299.84489534383897</v>
          </cell>
          <cell r="H414">
            <v>167.13266477215282</v>
          </cell>
          <cell r="I414">
            <v>113.58711951545465</v>
          </cell>
          <cell r="J414">
            <v>127.96549465266003</v>
          </cell>
          <cell r="K414">
            <v>178.57798006466598</v>
          </cell>
          <cell r="L414">
            <v>191.16677960935939</v>
          </cell>
          <cell r="P414">
            <v>469.59225726980497</v>
          </cell>
          <cell r="Q414">
            <v>721.01019419183956</v>
          </cell>
          <cell r="R414">
            <v>780.47602045585495</v>
          </cell>
          <cell r="S414">
            <v>1023.7422485373754</v>
          </cell>
          <cell r="T414">
            <v>251.34322690794218</v>
          </cell>
          <cell r="U414">
            <v>430.87410327075804</v>
          </cell>
          <cell r="W414">
            <v>913.55272000088905</v>
          </cell>
          <cell r="Y414">
            <v>550.73632475973977</v>
          </cell>
        </row>
        <row r="415">
          <cell r="D415">
            <v>111.63727739528399</v>
          </cell>
          <cell r="E415">
            <v>106.86866875328727</v>
          </cell>
          <cell r="F415">
            <v>281.26260620730557</v>
          </cell>
          <cell r="G415">
            <v>299.84489534383897</v>
          </cell>
          <cell r="H415">
            <v>167.13266477215282</v>
          </cell>
          <cell r="I415">
            <v>113.58711951545465</v>
          </cell>
          <cell r="J415">
            <v>127.96549465266003</v>
          </cell>
          <cell r="K415">
            <v>178.57798006466598</v>
          </cell>
          <cell r="L415">
            <v>191.16677960935939</v>
          </cell>
          <cell r="P415">
            <v>469.59225726980497</v>
          </cell>
          <cell r="Q415">
            <v>721.01019419183956</v>
          </cell>
          <cell r="R415">
            <v>780.47602045585495</v>
          </cell>
          <cell r="S415">
            <v>1023.7422485373754</v>
          </cell>
          <cell r="T415">
            <v>251.34322690794218</v>
          </cell>
          <cell r="U415">
            <v>430.87410327075804</v>
          </cell>
          <cell r="W415">
            <v>913.55272000088905</v>
          </cell>
          <cell r="Y415">
            <v>550.73632475973977</v>
          </cell>
        </row>
        <row r="416">
          <cell r="D416">
            <v>111.63727739528399</v>
          </cell>
          <cell r="E416">
            <v>106.86866875328727</v>
          </cell>
          <cell r="F416">
            <v>281.26260620730557</v>
          </cell>
          <cell r="G416">
            <v>299.84489534383897</v>
          </cell>
          <cell r="H416">
            <v>167.13266477215282</v>
          </cell>
          <cell r="I416">
            <v>113.58711951545465</v>
          </cell>
          <cell r="J416">
            <v>127.96549465266003</v>
          </cell>
          <cell r="K416">
            <v>178.57798006466598</v>
          </cell>
          <cell r="L416">
            <v>191.16677960935939</v>
          </cell>
          <cell r="P416">
            <v>469.59225726980497</v>
          </cell>
          <cell r="Q416">
            <v>721.01019419183956</v>
          </cell>
          <cell r="R416">
            <v>780.47602045585495</v>
          </cell>
          <cell r="S416">
            <v>1023.7422485373754</v>
          </cell>
          <cell r="T416">
            <v>251.34322690794218</v>
          </cell>
          <cell r="U416">
            <v>430.87410327075804</v>
          </cell>
          <cell r="W416">
            <v>913.55272000088905</v>
          </cell>
          <cell r="Y416">
            <v>550.73632475973977</v>
          </cell>
        </row>
        <row r="417">
          <cell r="D417">
            <v>113.45646738106339</v>
          </cell>
          <cell r="E417">
            <v>108.51301926321561</v>
          </cell>
          <cell r="F417">
            <v>284.96894849658798</v>
          </cell>
          <cell r="G417">
            <v>303.79610603204264</v>
          </cell>
          <cell r="H417">
            <v>169.85618219522263</v>
          </cell>
          <cell r="I417">
            <v>115.52981000979064</v>
          </cell>
          <cell r="J417">
            <v>129.99964455461679</v>
          </cell>
          <cell r="K417">
            <v>180.10185384387466</v>
          </cell>
          <cell r="L417">
            <v>193.54200312940327</v>
          </cell>
          <cell r="P417">
            <v>475.42688280765714</v>
          </cell>
          <cell r="Q417">
            <v>728.38463132854895</v>
          </cell>
          <cell r="R417">
            <v>792.48492968243261</v>
          </cell>
          <cell r="S417">
            <v>1038.3726536839204</v>
          </cell>
          <cell r="T417">
            <v>254.4661353200386</v>
          </cell>
          <cell r="U417">
            <v>436.22766054863763</v>
          </cell>
          <cell r="W417">
            <v>926.14804494966268</v>
          </cell>
          <cell r="Y417">
            <v>559.21031032556891</v>
          </cell>
        </row>
        <row r="418">
          <cell r="D418">
            <v>113.45646738106339</v>
          </cell>
          <cell r="E418">
            <v>108.51301926321561</v>
          </cell>
          <cell r="F418">
            <v>284.96894849658798</v>
          </cell>
          <cell r="G418">
            <v>303.79610603204264</v>
          </cell>
          <cell r="H418">
            <v>169.85618219522263</v>
          </cell>
          <cell r="I418">
            <v>115.52981000979064</v>
          </cell>
          <cell r="J418">
            <v>129.99964455461679</v>
          </cell>
          <cell r="K418">
            <v>180.10185384387466</v>
          </cell>
          <cell r="L418">
            <v>193.54200312940327</v>
          </cell>
          <cell r="P418">
            <v>475.42688280765714</v>
          </cell>
          <cell r="Q418">
            <v>728.38463132854895</v>
          </cell>
          <cell r="R418">
            <v>792.48492968243261</v>
          </cell>
          <cell r="S418">
            <v>1038.3726536839204</v>
          </cell>
          <cell r="T418">
            <v>254.4661353200386</v>
          </cell>
          <cell r="U418">
            <v>436.22766054863763</v>
          </cell>
          <cell r="W418">
            <v>926.14804494966268</v>
          </cell>
          <cell r="Y418">
            <v>559.21031032556891</v>
          </cell>
        </row>
        <row r="419">
          <cell r="D419">
            <v>113.45646738106339</v>
          </cell>
          <cell r="E419">
            <v>108.51301926321561</v>
          </cell>
          <cell r="F419">
            <v>284.96894849658798</v>
          </cell>
          <cell r="G419">
            <v>303.79610603204264</v>
          </cell>
          <cell r="H419">
            <v>169.85618219522263</v>
          </cell>
          <cell r="I419">
            <v>115.52981000979064</v>
          </cell>
          <cell r="J419">
            <v>129.99964455461679</v>
          </cell>
          <cell r="K419">
            <v>180.10185384387466</v>
          </cell>
          <cell r="L419">
            <v>193.54200312940327</v>
          </cell>
          <cell r="P419">
            <v>475.42688280765714</v>
          </cell>
          <cell r="Q419">
            <v>728.38463132854895</v>
          </cell>
          <cell r="R419">
            <v>792.48492968243261</v>
          </cell>
          <cell r="S419">
            <v>1038.3726536839204</v>
          </cell>
          <cell r="T419">
            <v>254.4661353200386</v>
          </cell>
          <cell r="U419">
            <v>436.22766054863763</v>
          </cell>
          <cell r="W419">
            <v>926.14804494966268</v>
          </cell>
          <cell r="Y419">
            <v>559.21031032556891</v>
          </cell>
        </row>
        <row r="420">
          <cell r="D420">
            <v>113.45646738106339</v>
          </cell>
          <cell r="E420">
            <v>108.51301926321561</v>
          </cell>
          <cell r="F420">
            <v>284.96894849658798</v>
          </cell>
          <cell r="G420">
            <v>303.79610603204264</v>
          </cell>
          <cell r="H420">
            <v>169.85618219522263</v>
          </cell>
          <cell r="I420">
            <v>115.52981000979064</v>
          </cell>
          <cell r="J420">
            <v>129.99964455461679</v>
          </cell>
          <cell r="K420">
            <v>180.10185384387466</v>
          </cell>
          <cell r="L420">
            <v>193.54200312940327</v>
          </cell>
          <cell r="P420">
            <v>475.42688280765714</v>
          </cell>
          <cell r="Q420">
            <v>728.38463132854895</v>
          </cell>
          <cell r="R420">
            <v>792.48492968243261</v>
          </cell>
          <cell r="S420">
            <v>1038.3726536839204</v>
          </cell>
          <cell r="T420">
            <v>254.4661353200386</v>
          </cell>
          <cell r="U420">
            <v>436.22766054863763</v>
          </cell>
          <cell r="W420">
            <v>926.14804494966268</v>
          </cell>
          <cell r="Y420">
            <v>559.21031032556891</v>
          </cell>
        </row>
        <row r="421">
          <cell r="D421">
            <v>113.45646738106339</v>
          </cell>
          <cell r="E421">
            <v>108.51301926321561</v>
          </cell>
          <cell r="F421">
            <v>284.96894849658798</v>
          </cell>
          <cell r="G421">
            <v>303.79610603204264</v>
          </cell>
          <cell r="H421">
            <v>169.85618219522263</v>
          </cell>
          <cell r="I421">
            <v>115.52981000979064</v>
          </cell>
          <cell r="J421">
            <v>129.99964455461679</v>
          </cell>
          <cell r="K421">
            <v>180.10185384387466</v>
          </cell>
          <cell r="L421">
            <v>193.54200312940327</v>
          </cell>
          <cell r="P421">
            <v>475.42688280765714</v>
          </cell>
          <cell r="Q421">
            <v>728.38463132854895</v>
          </cell>
          <cell r="R421">
            <v>792.48492968243261</v>
          </cell>
          <cell r="S421">
            <v>1038.3726536839204</v>
          </cell>
          <cell r="T421">
            <v>254.4661353200386</v>
          </cell>
          <cell r="U421">
            <v>436.22766054863763</v>
          </cell>
          <cell r="W421">
            <v>926.14804494966268</v>
          </cell>
          <cell r="Y421">
            <v>559.21031032556891</v>
          </cell>
        </row>
        <row r="422">
          <cell r="D422">
            <v>113.45646738106339</v>
          </cell>
          <cell r="E422">
            <v>108.51301926321561</v>
          </cell>
          <cell r="F422">
            <v>284.96894849658798</v>
          </cell>
          <cell r="G422">
            <v>303.79610603204264</v>
          </cell>
          <cell r="H422">
            <v>169.85618219522263</v>
          </cell>
          <cell r="I422">
            <v>115.52981000979064</v>
          </cell>
          <cell r="J422">
            <v>129.99964455461679</v>
          </cell>
          <cell r="K422">
            <v>180.10185384387466</v>
          </cell>
          <cell r="L422">
            <v>193.54200312940327</v>
          </cell>
          <cell r="P422">
            <v>475.42688280765714</v>
          </cell>
          <cell r="Q422">
            <v>728.38463132854895</v>
          </cell>
          <cell r="R422">
            <v>792.48492968243261</v>
          </cell>
          <cell r="S422">
            <v>1038.3726536839204</v>
          </cell>
          <cell r="T422">
            <v>254.4661353200386</v>
          </cell>
          <cell r="U422">
            <v>436.22766054863763</v>
          </cell>
          <cell r="W422">
            <v>926.14804494966268</v>
          </cell>
          <cell r="Y422">
            <v>559.21031032556891</v>
          </cell>
        </row>
        <row r="423">
          <cell r="D423">
            <v>113.45646738106339</v>
          </cell>
          <cell r="E423">
            <v>108.51301926321561</v>
          </cell>
          <cell r="F423">
            <v>284.96894849658798</v>
          </cell>
          <cell r="G423">
            <v>303.79610603204264</v>
          </cell>
          <cell r="H423">
            <v>169.85618219522263</v>
          </cell>
          <cell r="I423">
            <v>115.52981000979064</v>
          </cell>
          <cell r="J423">
            <v>129.99964455461679</v>
          </cell>
          <cell r="K423">
            <v>180.10185384387466</v>
          </cell>
          <cell r="L423">
            <v>193.54200312940327</v>
          </cell>
          <cell r="P423">
            <v>475.42688280765714</v>
          </cell>
          <cell r="Q423">
            <v>728.38463132854895</v>
          </cell>
          <cell r="R423">
            <v>792.48492968243261</v>
          </cell>
          <cell r="S423">
            <v>1038.3726536839204</v>
          </cell>
          <cell r="T423">
            <v>254.4661353200386</v>
          </cell>
          <cell r="U423">
            <v>436.22766054863763</v>
          </cell>
          <cell r="W423">
            <v>926.14804494966268</v>
          </cell>
          <cell r="Y423">
            <v>559.21031032556891</v>
          </cell>
        </row>
        <row r="424">
          <cell r="D424">
            <v>113.45646738106339</v>
          </cell>
          <cell r="E424">
            <v>108.51301926321561</v>
          </cell>
          <cell r="F424">
            <v>284.96894849658798</v>
          </cell>
          <cell r="G424">
            <v>303.79610603204264</v>
          </cell>
          <cell r="H424">
            <v>169.85618219522263</v>
          </cell>
          <cell r="I424">
            <v>115.52981000979064</v>
          </cell>
          <cell r="J424">
            <v>129.99964455461679</v>
          </cell>
          <cell r="K424">
            <v>180.10185384387466</v>
          </cell>
          <cell r="L424">
            <v>193.54200312940327</v>
          </cell>
          <cell r="P424">
            <v>475.42688280765714</v>
          </cell>
          <cell r="Q424">
            <v>728.38463132854895</v>
          </cell>
          <cell r="R424">
            <v>792.48492968243261</v>
          </cell>
          <cell r="S424">
            <v>1038.3726536839204</v>
          </cell>
          <cell r="T424">
            <v>254.4661353200386</v>
          </cell>
          <cell r="U424">
            <v>436.22766054863763</v>
          </cell>
          <cell r="W424">
            <v>926.14804494966268</v>
          </cell>
          <cell r="Y424">
            <v>559.21031032556891</v>
          </cell>
        </row>
        <row r="425">
          <cell r="D425">
            <v>113.45646738106339</v>
          </cell>
          <cell r="E425">
            <v>108.51301926321561</v>
          </cell>
          <cell r="F425">
            <v>284.96894849658798</v>
          </cell>
          <cell r="G425">
            <v>303.79610603204264</v>
          </cell>
          <cell r="H425">
            <v>169.85618219522263</v>
          </cell>
          <cell r="I425">
            <v>115.52981000979064</v>
          </cell>
          <cell r="J425">
            <v>129.99964455461679</v>
          </cell>
          <cell r="K425">
            <v>180.10185384387466</v>
          </cell>
          <cell r="L425">
            <v>193.54200312940327</v>
          </cell>
          <cell r="P425">
            <v>475.42688280765714</v>
          </cell>
          <cell r="Q425">
            <v>728.38463132854895</v>
          </cell>
          <cell r="R425">
            <v>792.48492968243261</v>
          </cell>
          <cell r="S425">
            <v>1038.3726536839204</v>
          </cell>
          <cell r="T425">
            <v>254.4661353200386</v>
          </cell>
          <cell r="U425">
            <v>436.22766054863763</v>
          </cell>
          <cell r="W425">
            <v>926.14804494966268</v>
          </cell>
          <cell r="Y425">
            <v>559.21031032556891</v>
          </cell>
        </row>
        <row r="426">
          <cell r="D426">
            <v>113.45646738106339</v>
          </cell>
          <cell r="E426">
            <v>108.51301926321561</v>
          </cell>
          <cell r="F426">
            <v>284.96894849658798</v>
          </cell>
          <cell r="G426">
            <v>303.79610603204264</v>
          </cell>
          <cell r="H426">
            <v>169.85618219522263</v>
          </cell>
          <cell r="I426">
            <v>115.52981000979064</v>
          </cell>
          <cell r="J426">
            <v>129.99964455461679</v>
          </cell>
          <cell r="K426">
            <v>180.10185384387466</v>
          </cell>
          <cell r="L426">
            <v>193.54200312940327</v>
          </cell>
          <cell r="P426">
            <v>475.42688280765714</v>
          </cell>
          <cell r="Q426">
            <v>728.38463132854895</v>
          </cell>
          <cell r="R426">
            <v>792.48492968243261</v>
          </cell>
          <cell r="S426">
            <v>1038.3726536839204</v>
          </cell>
          <cell r="T426">
            <v>254.4661353200386</v>
          </cell>
          <cell r="U426">
            <v>436.22766054863763</v>
          </cell>
          <cell r="W426">
            <v>926.14804494966268</v>
          </cell>
          <cell r="Y426">
            <v>559.21031032556891</v>
          </cell>
        </row>
        <row r="427">
          <cell r="D427">
            <v>113.45646738106339</v>
          </cell>
          <cell r="E427">
            <v>108.51301926321561</v>
          </cell>
          <cell r="F427">
            <v>284.96894849658798</v>
          </cell>
          <cell r="G427">
            <v>303.79610603204264</v>
          </cell>
          <cell r="H427">
            <v>169.85618219522263</v>
          </cell>
          <cell r="I427">
            <v>115.52981000979064</v>
          </cell>
          <cell r="J427">
            <v>129.99964455461679</v>
          </cell>
          <cell r="K427">
            <v>180.10185384387466</v>
          </cell>
          <cell r="L427">
            <v>193.54200312940327</v>
          </cell>
          <cell r="P427">
            <v>475.42688280765714</v>
          </cell>
          <cell r="Q427">
            <v>728.38463132854895</v>
          </cell>
          <cell r="R427">
            <v>792.48492968243261</v>
          </cell>
          <cell r="S427">
            <v>1038.3726536839204</v>
          </cell>
          <cell r="T427">
            <v>254.4661353200386</v>
          </cell>
          <cell r="U427">
            <v>436.22766054863763</v>
          </cell>
          <cell r="W427">
            <v>926.14804494966268</v>
          </cell>
          <cell r="Y427">
            <v>559.21031032556891</v>
          </cell>
        </row>
        <row r="428">
          <cell r="D428">
            <v>113.45646738106339</v>
          </cell>
          <cell r="E428">
            <v>108.51301926321561</v>
          </cell>
          <cell r="F428">
            <v>284.96894849658798</v>
          </cell>
          <cell r="G428">
            <v>303.79610603204264</v>
          </cell>
          <cell r="H428">
            <v>169.85618219522263</v>
          </cell>
          <cell r="I428">
            <v>115.52981000979064</v>
          </cell>
          <cell r="J428">
            <v>129.99964455461679</v>
          </cell>
          <cell r="K428">
            <v>180.10185384387466</v>
          </cell>
          <cell r="L428">
            <v>193.54200312940327</v>
          </cell>
          <cell r="P428">
            <v>475.42688280765714</v>
          </cell>
          <cell r="Q428">
            <v>728.38463132854895</v>
          </cell>
          <cell r="R428">
            <v>792.48492968243261</v>
          </cell>
          <cell r="S428">
            <v>1038.3726536839204</v>
          </cell>
          <cell r="T428">
            <v>254.4661353200386</v>
          </cell>
          <cell r="U428">
            <v>436.22766054863763</v>
          </cell>
          <cell r="W428">
            <v>926.14804494966268</v>
          </cell>
          <cell r="Y428">
            <v>559.21031032556891</v>
          </cell>
        </row>
        <row r="429">
          <cell r="D429">
            <v>114.5931668549284</v>
          </cell>
          <cell r="E429">
            <v>109.50454010244114</v>
          </cell>
          <cell r="F429">
            <v>286.96836484800781</v>
          </cell>
          <cell r="G429">
            <v>305.92761862351153</v>
          </cell>
          <cell r="H429">
            <v>171.55794003583603</v>
          </cell>
          <cell r="I429">
            <v>116.77826620402324</v>
          </cell>
          <cell r="J429">
            <v>131.25164124112266</v>
          </cell>
          <cell r="K429">
            <v>180.57978400216783</v>
          </cell>
          <cell r="L429">
            <v>194.76140611637678</v>
          </cell>
          <cell r="P429">
            <v>478.42228923938433</v>
          </cell>
          <cell r="Q429">
            <v>731.4661222043826</v>
          </cell>
          <cell r="R429">
            <v>799.7261374922191</v>
          </cell>
          <cell r="S429">
            <v>1046.7644691065846</v>
          </cell>
          <cell r="T429">
            <v>256.06938815650642</v>
          </cell>
          <cell r="U429">
            <v>438.97609398258237</v>
          </cell>
          <cell r="W429">
            <v>933.18550258680591</v>
          </cell>
          <cell r="Y429">
            <v>564.32000757629817</v>
          </cell>
        </row>
        <row r="430">
          <cell r="D430">
            <v>114.5931668549284</v>
          </cell>
          <cell r="E430">
            <v>109.50454010244114</v>
          </cell>
          <cell r="F430">
            <v>286.96836484800781</v>
          </cell>
          <cell r="G430">
            <v>305.92761862351153</v>
          </cell>
          <cell r="H430">
            <v>171.55794003583603</v>
          </cell>
          <cell r="I430">
            <v>116.77826620402324</v>
          </cell>
          <cell r="J430">
            <v>131.25164124112266</v>
          </cell>
          <cell r="K430">
            <v>180.57978400216783</v>
          </cell>
          <cell r="L430">
            <v>194.76140611637678</v>
          </cell>
          <cell r="P430">
            <v>478.42228923938433</v>
          </cell>
          <cell r="Q430">
            <v>731.4661222043826</v>
          </cell>
          <cell r="R430">
            <v>799.7261374922191</v>
          </cell>
          <cell r="S430">
            <v>1046.7644691065846</v>
          </cell>
          <cell r="T430">
            <v>256.06938815650642</v>
          </cell>
          <cell r="U430">
            <v>438.97609398258237</v>
          </cell>
          <cell r="W430">
            <v>933.18550258680591</v>
          </cell>
          <cell r="Y430">
            <v>564.32000757629817</v>
          </cell>
        </row>
        <row r="431">
          <cell r="D431">
            <v>114.5931668549284</v>
          </cell>
          <cell r="E431">
            <v>109.50454010244114</v>
          </cell>
          <cell r="F431">
            <v>286.96836484800781</v>
          </cell>
          <cell r="G431">
            <v>305.92761862351153</v>
          </cell>
          <cell r="H431">
            <v>171.55794003583603</v>
          </cell>
          <cell r="I431">
            <v>116.77826620402324</v>
          </cell>
          <cell r="J431">
            <v>131.25164124112266</v>
          </cell>
          <cell r="K431">
            <v>180.57978400216783</v>
          </cell>
          <cell r="L431">
            <v>194.76140611637678</v>
          </cell>
          <cell r="P431">
            <v>478.42228923938433</v>
          </cell>
          <cell r="Q431">
            <v>731.4661222043826</v>
          </cell>
          <cell r="R431">
            <v>799.7261374922191</v>
          </cell>
          <cell r="S431">
            <v>1046.7644691065846</v>
          </cell>
          <cell r="T431">
            <v>256.06938815650642</v>
          </cell>
          <cell r="U431">
            <v>438.97609398258237</v>
          </cell>
          <cell r="W431">
            <v>933.18550258680591</v>
          </cell>
          <cell r="Y431">
            <v>564.32000757629817</v>
          </cell>
        </row>
        <row r="432">
          <cell r="D432">
            <v>114.5931668549284</v>
          </cell>
          <cell r="E432">
            <v>109.50454010244114</v>
          </cell>
          <cell r="F432">
            <v>286.96836484800781</v>
          </cell>
          <cell r="G432">
            <v>305.92761862351153</v>
          </cell>
          <cell r="H432">
            <v>171.55794003583603</v>
          </cell>
          <cell r="I432">
            <v>116.77826620402324</v>
          </cell>
          <cell r="J432">
            <v>131.25164124112266</v>
          </cell>
          <cell r="K432">
            <v>180.57978400216783</v>
          </cell>
          <cell r="L432">
            <v>194.76140611637678</v>
          </cell>
          <cell r="P432">
            <v>478.42228923938433</v>
          </cell>
          <cell r="Q432">
            <v>731.4661222043826</v>
          </cell>
          <cell r="R432">
            <v>799.7261374922191</v>
          </cell>
          <cell r="S432">
            <v>1046.7644691065846</v>
          </cell>
          <cell r="T432">
            <v>256.06938815650642</v>
          </cell>
          <cell r="U432">
            <v>438.97609398258237</v>
          </cell>
          <cell r="W432">
            <v>933.18550258680591</v>
          </cell>
          <cell r="Y432">
            <v>564.32000757629817</v>
          </cell>
        </row>
        <row r="433">
          <cell r="D433">
            <v>114.5931668549284</v>
          </cell>
          <cell r="E433">
            <v>109.50454010244114</v>
          </cell>
          <cell r="F433">
            <v>286.96836484800781</v>
          </cell>
          <cell r="G433">
            <v>305.92761862351153</v>
          </cell>
          <cell r="H433">
            <v>171.55794003583603</v>
          </cell>
          <cell r="I433">
            <v>116.77826620402324</v>
          </cell>
          <cell r="J433">
            <v>131.25164124112266</v>
          </cell>
          <cell r="K433">
            <v>180.57978400216783</v>
          </cell>
          <cell r="L433">
            <v>194.76140611637678</v>
          </cell>
          <cell r="P433">
            <v>478.42228923938433</v>
          </cell>
          <cell r="Q433">
            <v>731.4661222043826</v>
          </cell>
          <cell r="R433">
            <v>799.7261374922191</v>
          </cell>
          <cell r="S433">
            <v>1046.7644691065846</v>
          </cell>
          <cell r="T433">
            <v>256.06938815650642</v>
          </cell>
          <cell r="U433">
            <v>438.97609398258237</v>
          </cell>
          <cell r="W433">
            <v>933.18550258680591</v>
          </cell>
          <cell r="Y433">
            <v>564.32000757629817</v>
          </cell>
        </row>
        <row r="434">
          <cell r="D434">
            <v>114.5931668549284</v>
          </cell>
          <cell r="E434">
            <v>109.50454010244114</v>
          </cell>
          <cell r="F434">
            <v>286.96836484800781</v>
          </cell>
          <cell r="G434">
            <v>305.92761862351153</v>
          </cell>
          <cell r="H434">
            <v>171.55794003583603</v>
          </cell>
          <cell r="I434">
            <v>116.77826620402324</v>
          </cell>
          <cell r="J434">
            <v>131.25164124112266</v>
          </cell>
          <cell r="K434">
            <v>180.57978400216783</v>
          </cell>
          <cell r="L434">
            <v>194.76140611637678</v>
          </cell>
          <cell r="P434">
            <v>478.42228923938433</v>
          </cell>
          <cell r="Q434">
            <v>731.4661222043826</v>
          </cell>
          <cell r="R434">
            <v>799.7261374922191</v>
          </cell>
          <cell r="S434">
            <v>1046.7644691065846</v>
          </cell>
          <cell r="T434">
            <v>256.06938815650642</v>
          </cell>
          <cell r="U434">
            <v>438.97609398258237</v>
          </cell>
          <cell r="W434">
            <v>933.18550258680591</v>
          </cell>
          <cell r="Y434">
            <v>564.32000757629817</v>
          </cell>
        </row>
        <row r="435">
          <cell r="D435">
            <v>114.5931668549284</v>
          </cell>
          <cell r="E435">
            <v>109.50454010244114</v>
          </cell>
          <cell r="F435">
            <v>286.96836484800781</v>
          </cell>
          <cell r="G435">
            <v>305.92761862351153</v>
          </cell>
          <cell r="H435">
            <v>171.55794003583603</v>
          </cell>
          <cell r="I435">
            <v>116.77826620402324</v>
          </cell>
          <cell r="J435">
            <v>131.25164124112266</v>
          </cell>
          <cell r="K435">
            <v>180.57978400216783</v>
          </cell>
          <cell r="L435">
            <v>194.76140611637678</v>
          </cell>
          <cell r="P435">
            <v>478.42228923938433</v>
          </cell>
          <cell r="Q435">
            <v>731.4661222043826</v>
          </cell>
          <cell r="R435">
            <v>799.7261374922191</v>
          </cell>
          <cell r="S435">
            <v>1046.7644691065846</v>
          </cell>
          <cell r="T435">
            <v>256.06938815650642</v>
          </cell>
          <cell r="U435">
            <v>438.97609398258237</v>
          </cell>
          <cell r="W435">
            <v>933.18550258680591</v>
          </cell>
          <cell r="Y435">
            <v>564.32000757629817</v>
          </cell>
        </row>
        <row r="436">
          <cell r="D436">
            <v>114.5931668549284</v>
          </cell>
          <cell r="E436">
            <v>109.50454010244114</v>
          </cell>
          <cell r="F436">
            <v>286.96836484800781</v>
          </cell>
          <cell r="G436">
            <v>305.92761862351153</v>
          </cell>
          <cell r="H436">
            <v>171.55794003583603</v>
          </cell>
          <cell r="I436">
            <v>116.77826620402324</v>
          </cell>
          <cell r="J436">
            <v>131.25164124112266</v>
          </cell>
          <cell r="K436">
            <v>180.57978400216783</v>
          </cell>
          <cell r="L436">
            <v>194.76140611637678</v>
          </cell>
          <cell r="P436">
            <v>478.42228923938433</v>
          </cell>
          <cell r="Q436">
            <v>731.4661222043826</v>
          </cell>
          <cell r="R436">
            <v>799.7261374922191</v>
          </cell>
          <cell r="S436">
            <v>1046.7644691065846</v>
          </cell>
          <cell r="T436">
            <v>256.06938815650642</v>
          </cell>
          <cell r="U436">
            <v>438.97609398258237</v>
          </cell>
          <cell r="W436">
            <v>933.18550258680591</v>
          </cell>
          <cell r="Y436">
            <v>564.32000757629817</v>
          </cell>
        </row>
        <row r="437">
          <cell r="D437">
            <v>114.5931668549284</v>
          </cell>
          <cell r="E437">
            <v>109.50454010244114</v>
          </cell>
          <cell r="F437">
            <v>286.96836484800781</v>
          </cell>
          <cell r="G437">
            <v>305.92761862351153</v>
          </cell>
          <cell r="H437">
            <v>171.55794003583603</v>
          </cell>
          <cell r="I437">
            <v>116.77826620402324</v>
          </cell>
          <cell r="J437">
            <v>131.25164124112266</v>
          </cell>
          <cell r="K437">
            <v>180.57978400216783</v>
          </cell>
          <cell r="L437">
            <v>194.76140611637678</v>
          </cell>
          <cell r="P437">
            <v>478.42228923938433</v>
          </cell>
          <cell r="Q437">
            <v>731.4661222043826</v>
          </cell>
          <cell r="R437">
            <v>799.7261374922191</v>
          </cell>
          <cell r="S437">
            <v>1046.7644691065846</v>
          </cell>
          <cell r="T437">
            <v>256.06938815650642</v>
          </cell>
          <cell r="U437">
            <v>438.97609398258237</v>
          </cell>
          <cell r="W437">
            <v>933.18550258680591</v>
          </cell>
          <cell r="Y437">
            <v>564.32000757629817</v>
          </cell>
        </row>
        <row r="438">
          <cell r="D438">
            <v>114.5931668549284</v>
          </cell>
          <cell r="E438">
            <v>109.50454010244114</v>
          </cell>
          <cell r="F438">
            <v>286.96836484800781</v>
          </cell>
          <cell r="G438">
            <v>305.92761862351153</v>
          </cell>
          <cell r="H438">
            <v>171.55794003583603</v>
          </cell>
          <cell r="I438">
            <v>116.77826620402324</v>
          </cell>
          <cell r="J438">
            <v>131.25164124112266</v>
          </cell>
          <cell r="K438">
            <v>180.57978400216783</v>
          </cell>
          <cell r="L438">
            <v>194.76140611637678</v>
          </cell>
          <cell r="P438">
            <v>478.42228923938433</v>
          </cell>
          <cell r="Q438">
            <v>731.4661222043826</v>
          </cell>
          <cell r="R438">
            <v>799.7261374922191</v>
          </cell>
          <cell r="S438">
            <v>1046.7644691065846</v>
          </cell>
          <cell r="T438">
            <v>256.06938815650642</v>
          </cell>
          <cell r="U438">
            <v>438.97609398258237</v>
          </cell>
          <cell r="W438">
            <v>933.18550258680591</v>
          </cell>
          <cell r="Y438">
            <v>564.32000757629817</v>
          </cell>
        </row>
        <row r="439">
          <cell r="D439">
            <v>114.5931668549284</v>
          </cell>
          <cell r="E439">
            <v>109.50454010244114</v>
          </cell>
          <cell r="F439">
            <v>286.96836484800781</v>
          </cell>
          <cell r="G439">
            <v>305.92761862351153</v>
          </cell>
          <cell r="H439">
            <v>171.55794003583603</v>
          </cell>
          <cell r="I439">
            <v>116.77826620402324</v>
          </cell>
          <cell r="J439">
            <v>131.25164124112266</v>
          </cell>
          <cell r="K439">
            <v>180.57978400216783</v>
          </cell>
          <cell r="L439">
            <v>194.76140611637678</v>
          </cell>
          <cell r="P439">
            <v>478.42228923938433</v>
          </cell>
          <cell r="Q439">
            <v>731.4661222043826</v>
          </cell>
          <cell r="R439">
            <v>799.7261374922191</v>
          </cell>
          <cell r="S439">
            <v>1046.7644691065846</v>
          </cell>
          <cell r="T439">
            <v>256.06938815650642</v>
          </cell>
          <cell r="U439">
            <v>438.97609398258237</v>
          </cell>
          <cell r="W439">
            <v>933.18550258680591</v>
          </cell>
          <cell r="Y439">
            <v>564.32000757629817</v>
          </cell>
        </row>
        <row r="440">
          <cell r="D440">
            <v>114.5931668549284</v>
          </cell>
          <cell r="E440">
            <v>109.50454010244114</v>
          </cell>
          <cell r="F440">
            <v>286.96836484800781</v>
          </cell>
          <cell r="G440">
            <v>305.92761862351153</v>
          </cell>
          <cell r="H440">
            <v>171.55794003583603</v>
          </cell>
          <cell r="I440">
            <v>116.77826620402324</v>
          </cell>
          <cell r="J440">
            <v>131.25164124112266</v>
          </cell>
          <cell r="K440">
            <v>180.57978400216783</v>
          </cell>
          <cell r="L440">
            <v>194.76140611637678</v>
          </cell>
          <cell r="P440">
            <v>478.42228923938433</v>
          </cell>
          <cell r="Q440">
            <v>731.4661222043826</v>
          </cell>
          <cell r="R440">
            <v>799.7261374922191</v>
          </cell>
          <cell r="S440">
            <v>1046.7644691065846</v>
          </cell>
          <cell r="T440">
            <v>256.06938815650642</v>
          </cell>
          <cell r="U440">
            <v>438.97609398258237</v>
          </cell>
          <cell r="W440">
            <v>933.18550258680591</v>
          </cell>
          <cell r="Y440">
            <v>564.32000757629817</v>
          </cell>
        </row>
        <row r="441">
          <cell r="D441">
            <v>117.70140774484069</v>
          </cell>
          <cell r="E441">
            <v>112.37893798296771</v>
          </cell>
          <cell r="F441">
            <v>293.902653353299</v>
          </cell>
          <cell r="G441">
            <v>313.32003754186763</v>
          </cell>
          <cell r="H441">
            <v>176.21130130373413</v>
          </cell>
          <cell r="I441">
            <v>120.03756740991601</v>
          </cell>
          <cell r="J441">
            <v>134.76108903270503</v>
          </cell>
          <cell r="K441">
            <v>184.18481120111508</v>
          </cell>
          <cell r="L441">
            <v>199.33181042789258</v>
          </cell>
          <cell r="P441">
            <v>489.64927376915495</v>
          </cell>
          <cell r="Q441">
            <v>747.16950710834146</v>
          </cell>
          <cell r="R441">
            <v>820.71824533047754</v>
          </cell>
          <cell r="S441">
            <v>1073.1510681661614</v>
          </cell>
          <cell r="T441">
            <v>262.07848748996668</v>
          </cell>
          <cell r="U441">
            <v>449.27740712565713</v>
          </cell>
          <cell r="W441">
            <v>956.26655198064475</v>
          </cell>
          <cell r="Y441">
            <v>579.13291151798489</v>
          </cell>
        </row>
        <row r="442">
          <cell r="D442">
            <v>117.70140774484069</v>
          </cell>
          <cell r="E442">
            <v>112.37893798296771</v>
          </cell>
          <cell r="F442">
            <v>293.902653353299</v>
          </cell>
          <cell r="G442">
            <v>313.32003754186763</v>
          </cell>
          <cell r="H442">
            <v>176.21130130373413</v>
          </cell>
          <cell r="I442">
            <v>120.03756740991601</v>
          </cell>
          <cell r="J442">
            <v>134.76108903270503</v>
          </cell>
          <cell r="K442">
            <v>184.18481120111508</v>
          </cell>
          <cell r="L442">
            <v>199.33181042789258</v>
          </cell>
          <cell r="P442">
            <v>489.64927376915495</v>
          </cell>
          <cell r="Q442">
            <v>747.16950710834146</v>
          </cell>
          <cell r="R442">
            <v>820.71824533047754</v>
          </cell>
          <cell r="S442">
            <v>1073.1510681661614</v>
          </cell>
          <cell r="T442">
            <v>262.07848748996668</v>
          </cell>
          <cell r="U442">
            <v>449.27740712565713</v>
          </cell>
          <cell r="W442">
            <v>956.26655198064475</v>
          </cell>
          <cell r="Y442">
            <v>579.13291151798489</v>
          </cell>
        </row>
        <row r="443">
          <cell r="D443">
            <v>117.70140774484069</v>
          </cell>
          <cell r="E443">
            <v>112.37893798296771</v>
          </cell>
          <cell r="F443">
            <v>293.902653353299</v>
          </cell>
          <cell r="G443">
            <v>313.32003754186763</v>
          </cell>
          <cell r="H443">
            <v>176.21130130373413</v>
          </cell>
          <cell r="I443">
            <v>120.03756740991601</v>
          </cell>
          <cell r="J443">
            <v>134.76108903270503</v>
          </cell>
          <cell r="K443">
            <v>184.18481120111508</v>
          </cell>
          <cell r="L443">
            <v>199.33181042789258</v>
          </cell>
          <cell r="P443">
            <v>489.64927376915495</v>
          </cell>
          <cell r="Q443">
            <v>747.16950710834146</v>
          </cell>
          <cell r="R443">
            <v>820.71824533047754</v>
          </cell>
          <cell r="S443">
            <v>1073.1510681661614</v>
          </cell>
          <cell r="T443">
            <v>262.07848748996668</v>
          </cell>
          <cell r="U443">
            <v>449.27740712565713</v>
          </cell>
          <cell r="W443">
            <v>956.26655198064475</v>
          </cell>
          <cell r="Y443">
            <v>579.13291151798489</v>
          </cell>
        </row>
        <row r="444">
          <cell r="D444">
            <v>117.70140774484069</v>
          </cell>
          <cell r="E444">
            <v>112.37893798296771</v>
          </cell>
          <cell r="F444">
            <v>293.902653353299</v>
          </cell>
          <cell r="G444">
            <v>313.32003754186763</v>
          </cell>
          <cell r="H444">
            <v>176.21130130373413</v>
          </cell>
          <cell r="I444">
            <v>120.03756740991601</v>
          </cell>
          <cell r="J444">
            <v>134.76108903270503</v>
          </cell>
          <cell r="K444">
            <v>184.18481120111508</v>
          </cell>
          <cell r="L444">
            <v>199.33181042789258</v>
          </cell>
          <cell r="P444">
            <v>489.64927376915495</v>
          </cell>
          <cell r="Q444">
            <v>747.16950710834146</v>
          </cell>
          <cell r="R444">
            <v>820.71824533047754</v>
          </cell>
          <cell r="S444">
            <v>1073.1510681661614</v>
          </cell>
          <cell r="T444">
            <v>262.07848748996668</v>
          </cell>
          <cell r="U444">
            <v>449.27740712565713</v>
          </cell>
          <cell r="W444">
            <v>956.26655198064475</v>
          </cell>
          <cell r="Y444">
            <v>579.13291151798489</v>
          </cell>
        </row>
        <row r="445">
          <cell r="D445">
            <v>117.70140774484069</v>
          </cell>
          <cell r="E445">
            <v>112.37893798296771</v>
          </cell>
          <cell r="F445">
            <v>293.902653353299</v>
          </cell>
          <cell r="G445">
            <v>313.32003754186763</v>
          </cell>
          <cell r="H445">
            <v>176.21130130373413</v>
          </cell>
          <cell r="I445">
            <v>120.03756740991601</v>
          </cell>
          <cell r="J445">
            <v>134.76108903270503</v>
          </cell>
          <cell r="K445">
            <v>184.18481120111508</v>
          </cell>
          <cell r="L445">
            <v>199.33181042789258</v>
          </cell>
          <cell r="P445">
            <v>489.64927376915495</v>
          </cell>
          <cell r="Q445">
            <v>747.16950710834146</v>
          </cell>
          <cell r="R445">
            <v>820.71824533047754</v>
          </cell>
          <cell r="S445">
            <v>1073.1510681661614</v>
          </cell>
          <cell r="T445">
            <v>262.07848748996668</v>
          </cell>
          <cell r="U445">
            <v>449.27740712565713</v>
          </cell>
          <cell r="W445">
            <v>956.26655198064475</v>
          </cell>
          <cell r="Y445">
            <v>579.13291151798489</v>
          </cell>
        </row>
        <row r="446">
          <cell r="D446">
            <v>117.70140774484069</v>
          </cell>
          <cell r="E446">
            <v>112.37893798296771</v>
          </cell>
          <cell r="F446">
            <v>293.902653353299</v>
          </cell>
          <cell r="G446">
            <v>313.32003754186763</v>
          </cell>
          <cell r="H446">
            <v>176.21130130373413</v>
          </cell>
          <cell r="I446">
            <v>120.03756740991601</v>
          </cell>
          <cell r="J446">
            <v>134.76108903270503</v>
          </cell>
          <cell r="K446">
            <v>184.18481120111508</v>
          </cell>
          <cell r="L446">
            <v>199.33181042789258</v>
          </cell>
          <cell r="P446">
            <v>489.64927376915495</v>
          </cell>
          <cell r="Q446">
            <v>747.16950710834146</v>
          </cell>
          <cell r="R446">
            <v>820.71824533047754</v>
          </cell>
          <cell r="S446">
            <v>1073.1510681661614</v>
          </cell>
          <cell r="T446">
            <v>262.07848748996668</v>
          </cell>
          <cell r="U446">
            <v>449.27740712565713</v>
          </cell>
          <cell r="W446">
            <v>956.26655198064475</v>
          </cell>
          <cell r="Y446">
            <v>579.13291151798489</v>
          </cell>
        </row>
        <row r="447">
          <cell r="D447">
            <v>117.70140774484069</v>
          </cell>
          <cell r="E447">
            <v>112.37893798296771</v>
          </cell>
          <cell r="F447">
            <v>293.902653353299</v>
          </cell>
          <cell r="G447">
            <v>313.32003754186763</v>
          </cell>
          <cell r="H447">
            <v>176.21130130373413</v>
          </cell>
          <cell r="I447">
            <v>120.03756740991601</v>
          </cell>
          <cell r="J447">
            <v>134.76108903270503</v>
          </cell>
          <cell r="K447">
            <v>184.18481120111508</v>
          </cell>
          <cell r="L447">
            <v>199.33181042789258</v>
          </cell>
          <cell r="P447">
            <v>489.64927376915495</v>
          </cell>
          <cell r="Q447">
            <v>747.16950710834146</v>
          </cell>
          <cell r="R447">
            <v>820.71824533047754</v>
          </cell>
          <cell r="S447">
            <v>1073.1510681661614</v>
          </cell>
          <cell r="T447">
            <v>262.07848748996668</v>
          </cell>
          <cell r="U447">
            <v>449.27740712565713</v>
          </cell>
          <cell r="W447">
            <v>956.26655198064475</v>
          </cell>
          <cell r="Y447">
            <v>579.13291151798489</v>
          </cell>
        </row>
        <row r="448">
          <cell r="D448">
            <v>117.70140774484069</v>
          </cell>
          <cell r="E448">
            <v>112.37893798296771</v>
          </cell>
          <cell r="F448">
            <v>293.902653353299</v>
          </cell>
          <cell r="G448">
            <v>313.32003754186763</v>
          </cell>
          <cell r="H448">
            <v>176.21130130373413</v>
          </cell>
          <cell r="I448">
            <v>120.03756740991601</v>
          </cell>
          <cell r="J448">
            <v>134.76108903270503</v>
          </cell>
          <cell r="K448">
            <v>184.18481120111508</v>
          </cell>
          <cell r="L448">
            <v>199.33181042789258</v>
          </cell>
          <cell r="P448">
            <v>489.64927376915495</v>
          </cell>
          <cell r="Q448">
            <v>747.16950710834146</v>
          </cell>
          <cell r="R448">
            <v>820.71824533047754</v>
          </cell>
          <cell r="S448">
            <v>1073.1510681661614</v>
          </cell>
          <cell r="T448">
            <v>262.07848748996668</v>
          </cell>
          <cell r="U448">
            <v>449.27740712565713</v>
          </cell>
          <cell r="W448">
            <v>956.26655198064475</v>
          </cell>
          <cell r="Y448">
            <v>579.13291151798489</v>
          </cell>
        </row>
        <row r="449">
          <cell r="D449">
            <v>117.70140774484069</v>
          </cell>
          <cell r="E449">
            <v>112.37893798296771</v>
          </cell>
          <cell r="F449">
            <v>293.902653353299</v>
          </cell>
          <cell r="G449">
            <v>313.32003754186763</v>
          </cell>
          <cell r="H449">
            <v>176.21130130373413</v>
          </cell>
          <cell r="I449">
            <v>120.03756740991601</v>
          </cell>
          <cell r="J449">
            <v>134.76108903270503</v>
          </cell>
          <cell r="K449">
            <v>184.18481120111508</v>
          </cell>
          <cell r="L449">
            <v>199.33181042789258</v>
          </cell>
          <cell r="P449">
            <v>489.64927376915495</v>
          </cell>
          <cell r="Q449">
            <v>747.16950710834146</v>
          </cell>
          <cell r="R449">
            <v>820.71824533047754</v>
          </cell>
          <cell r="S449">
            <v>1073.1510681661614</v>
          </cell>
          <cell r="T449">
            <v>262.07848748996668</v>
          </cell>
          <cell r="U449">
            <v>449.27740712565713</v>
          </cell>
          <cell r="W449">
            <v>956.26655198064475</v>
          </cell>
          <cell r="Y449">
            <v>579.13291151798489</v>
          </cell>
        </row>
        <row r="450">
          <cell r="D450">
            <v>117.70140774484069</v>
          </cell>
          <cell r="E450">
            <v>112.37893798296771</v>
          </cell>
          <cell r="F450">
            <v>293.902653353299</v>
          </cell>
          <cell r="G450">
            <v>313.32003754186763</v>
          </cell>
          <cell r="H450">
            <v>176.21130130373413</v>
          </cell>
          <cell r="I450">
            <v>120.03756740991601</v>
          </cell>
          <cell r="J450">
            <v>134.76108903270503</v>
          </cell>
          <cell r="K450">
            <v>184.18481120111508</v>
          </cell>
          <cell r="L450">
            <v>199.33181042789258</v>
          </cell>
          <cell r="P450">
            <v>489.64927376915495</v>
          </cell>
          <cell r="Q450">
            <v>747.16950710834146</v>
          </cell>
          <cell r="R450">
            <v>820.71824533047754</v>
          </cell>
          <cell r="S450">
            <v>1073.1510681661614</v>
          </cell>
          <cell r="T450">
            <v>262.07848748996668</v>
          </cell>
          <cell r="U450">
            <v>449.27740712565713</v>
          </cell>
          <cell r="W450">
            <v>956.26655198064475</v>
          </cell>
          <cell r="Y450">
            <v>579.13291151798489</v>
          </cell>
        </row>
        <row r="451">
          <cell r="D451">
            <v>117.70140774484069</v>
          </cell>
          <cell r="E451">
            <v>112.37893798296771</v>
          </cell>
          <cell r="F451">
            <v>293.902653353299</v>
          </cell>
          <cell r="G451">
            <v>313.32003754186763</v>
          </cell>
          <cell r="H451">
            <v>176.21130130373413</v>
          </cell>
          <cell r="I451">
            <v>120.03756740991601</v>
          </cell>
          <cell r="J451">
            <v>134.76108903270503</v>
          </cell>
          <cell r="K451">
            <v>184.18481120111508</v>
          </cell>
          <cell r="L451">
            <v>199.33181042789258</v>
          </cell>
          <cell r="P451">
            <v>489.64927376915495</v>
          </cell>
          <cell r="Q451">
            <v>747.16950710834146</v>
          </cell>
          <cell r="R451">
            <v>820.71824533047754</v>
          </cell>
          <cell r="S451">
            <v>1073.1510681661614</v>
          </cell>
          <cell r="T451">
            <v>262.07848748996668</v>
          </cell>
          <cell r="U451">
            <v>449.27740712565713</v>
          </cell>
          <cell r="W451">
            <v>956.26655198064475</v>
          </cell>
          <cell r="Y451">
            <v>579.13291151798489</v>
          </cell>
        </row>
        <row r="452">
          <cell r="D452">
            <v>117.70140774484069</v>
          </cell>
          <cell r="E452">
            <v>112.37893798296771</v>
          </cell>
          <cell r="F452">
            <v>293.902653353299</v>
          </cell>
          <cell r="G452">
            <v>313.32003754186763</v>
          </cell>
          <cell r="H452">
            <v>176.21130130373413</v>
          </cell>
          <cell r="I452">
            <v>120.03756740991601</v>
          </cell>
          <cell r="J452">
            <v>134.76108903270503</v>
          </cell>
          <cell r="K452">
            <v>184.18481120111508</v>
          </cell>
          <cell r="L452">
            <v>199.33181042789258</v>
          </cell>
          <cell r="P452">
            <v>489.64927376915495</v>
          </cell>
          <cell r="Q452">
            <v>747.16950710834146</v>
          </cell>
          <cell r="R452">
            <v>820.71824533047754</v>
          </cell>
          <cell r="S452">
            <v>1073.1510681661614</v>
          </cell>
          <cell r="T452">
            <v>262.07848748996668</v>
          </cell>
          <cell r="U452">
            <v>449.27740712565713</v>
          </cell>
          <cell r="W452">
            <v>956.26655198064475</v>
          </cell>
          <cell r="Y452">
            <v>579.13291151798489</v>
          </cell>
        </row>
        <row r="453">
          <cell r="D453">
            <v>120.14632948055295</v>
          </cell>
          <cell r="E453">
            <v>114.61787792391016</v>
          </cell>
          <cell r="F453">
            <v>299.16900291020067</v>
          </cell>
          <cell r="G453">
            <v>318.93432112199412</v>
          </cell>
          <cell r="H453">
            <v>179.87160451412228</v>
          </cell>
          <cell r="I453">
            <v>122.62306429560842</v>
          </cell>
          <cell r="J453">
            <v>137.50984511909303</v>
          </cell>
          <cell r="K453">
            <v>186.75611035960117</v>
          </cell>
          <cell r="L453">
            <v>202.7711454551505</v>
          </cell>
          <cell r="P453">
            <v>498.09783947841424</v>
          </cell>
          <cell r="Q453">
            <v>758.6508368166659</v>
          </cell>
          <cell r="R453">
            <v>837.0695198015809</v>
          </cell>
          <cell r="S453">
            <v>1093.4537678389393</v>
          </cell>
          <cell r="T453">
            <v>266.60047382009679</v>
          </cell>
          <cell r="U453">
            <v>457.02938369159449</v>
          </cell>
          <cell r="W453">
            <v>973.92273225116185</v>
          </cell>
          <cell r="Y453">
            <v>590.67105051435476</v>
          </cell>
        </row>
        <row r="454">
          <cell r="D454">
            <v>120.14632948055295</v>
          </cell>
          <cell r="E454">
            <v>114.61787792391016</v>
          </cell>
          <cell r="F454">
            <v>299.16900291020067</v>
          </cell>
          <cell r="G454">
            <v>318.93432112199412</v>
          </cell>
          <cell r="H454">
            <v>179.87160451412228</v>
          </cell>
          <cell r="I454">
            <v>122.62306429560842</v>
          </cell>
          <cell r="J454">
            <v>137.50984511909303</v>
          </cell>
          <cell r="K454">
            <v>186.75611035960117</v>
          </cell>
          <cell r="L454">
            <v>202.7711454551505</v>
          </cell>
          <cell r="P454">
            <v>498.09783947841424</v>
          </cell>
          <cell r="Q454">
            <v>758.6508368166659</v>
          </cell>
          <cell r="R454">
            <v>837.0695198015809</v>
          </cell>
          <cell r="S454">
            <v>1093.4537678389393</v>
          </cell>
          <cell r="T454">
            <v>266.60047382009679</v>
          </cell>
          <cell r="U454">
            <v>457.02938369159449</v>
          </cell>
          <cell r="W454">
            <v>973.92273225116185</v>
          </cell>
          <cell r="Y454">
            <v>590.67105051435476</v>
          </cell>
        </row>
        <row r="455">
          <cell r="D455">
            <v>120.14632948055295</v>
          </cell>
          <cell r="E455">
            <v>114.61787792391016</v>
          </cell>
          <cell r="F455">
            <v>299.16900291020067</v>
          </cell>
          <cell r="G455">
            <v>318.93432112199412</v>
          </cell>
          <cell r="H455">
            <v>179.87160451412228</v>
          </cell>
          <cell r="I455">
            <v>122.62306429560842</v>
          </cell>
          <cell r="J455">
            <v>137.50984511909303</v>
          </cell>
          <cell r="K455">
            <v>186.75611035960117</v>
          </cell>
          <cell r="L455">
            <v>202.7711454551505</v>
          </cell>
          <cell r="P455">
            <v>498.09783947841424</v>
          </cell>
          <cell r="Q455">
            <v>758.6508368166659</v>
          </cell>
          <cell r="R455">
            <v>837.0695198015809</v>
          </cell>
          <cell r="S455">
            <v>1093.4537678389393</v>
          </cell>
          <cell r="T455">
            <v>266.60047382009679</v>
          </cell>
          <cell r="U455">
            <v>457.02938369159449</v>
          </cell>
          <cell r="W455">
            <v>973.92273225116185</v>
          </cell>
          <cell r="Y455">
            <v>590.67105051435476</v>
          </cell>
        </row>
        <row r="456">
          <cell r="D456">
            <v>120.14632948055295</v>
          </cell>
          <cell r="E456">
            <v>114.61787792391016</v>
          </cell>
          <cell r="F456">
            <v>299.16900291020067</v>
          </cell>
          <cell r="G456">
            <v>318.93432112199412</v>
          </cell>
          <cell r="H456">
            <v>179.87160451412228</v>
          </cell>
          <cell r="I456">
            <v>122.62306429560842</v>
          </cell>
          <cell r="J456">
            <v>137.50984511909303</v>
          </cell>
          <cell r="K456">
            <v>186.75611035960117</v>
          </cell>
          <cell r="L456">
            <v>202.7711454551505</v>
          </cell>
          <cell r="P456">
            <v>498.09783947841424</v>
          </cell>
          <cell r="Q456">
            <v>758.6508368166659</v>
          </cell>
          <cell r="R456">
            <v>837.0695198015809</v>
          </cell>
          <cell r="S456">
            <v>1093.4537678389393</v>
          </cell>
          <cell r="T456">
            <v>266.60047382009679</v>
          </cell>
          <cell r="U456">
            <v>457.02938369159449</v>
          </cell>
          <cell r="W456">
            <v>973.92273225116185</v>
          </cell>
          <cell r="Y456">
            <v>590.67105051435476</v>
          </cell>
        </row>
        <row r="457">
          <cell r="D457">
            <v>120.14632948055295</v>
          </cell>
          <cell r="E457">
            <v>114.61787792391016</v>
          </cell>
          <cell r="F457">
            <v>299.16900291020067</v>
          </cell>
          <cell r="G457">
            <v>318.93432112199412</v>
          </cell>
          <cell r="H457">
            <v>179.87160451412228</v>
          </cell>
          <cell r="I457">
            <v>122.62306429560842</v>
          </cell>
          <cell r="J457">
            <v>137.50984511909303</v>
          </cell>
          <cell r="K457">
            <v>186.75611035960117</v>
          </cell>
          <cell r="L457">
            <v>202.7711454551505</v>
          </cell>
          <cell r="P457">
            <v>498.09783947841424</v>
          </cell>
          <cell r="Q457">
            <v>758.6508368166659</v>
          </cell>
          <cell r="R457">
            <v>837.0695198015809</v>
          </cell>
          <cell r="S457">
            <v>1093.4537678389393</v>
          </cell>
          <cell r="T457">
            <v>266.60047382009679</v>
          </cell>
          <cell r="U457">
            <v>457.02938369159449</v>
          </cell>
          <cell r="W457">
            <v>973.92273225116185</v>
          </cell>
          <cell r="Y457">
            <v>590.67105051435476</v>
          </cell>
        </row>
        <row r="458">
          <cell r="D458">
            <v>120.14632948055295</v>
          </cell>
          <cell r="E458">
            <v>114.61787792391016</v>
          </cell>
          <cell r="F458">
            <v>299.16900291020067</v>
          </cell>
          <cell r="G458">
            <v>318.93432112199412</v>
          </cell>
          <cell r="H458">
            <v>179.87160451412228</v>
          </cell>
          <cell r="I458">
            <v>122.62306429560842</v>
          </cell>
          <cell r="J458">
            <v>137.50984511909303</v>
          </cell>
          <cell r="K458">
            <v>186.75611035960117</v>
          </cell>
          <cell r="L458">
            <v>202.7711454551505</v>
          </cell>
          <cell r="P458">
            <v>498.09783947841424</v>
          </cell>
          <cell r="Q458">
            <v>758.6508368166659</v>
          </cell>
          <cell r="R458">
            <v>837.0695198015809</v>
          </cell>
          <cell r="S458">
            <v>1093.4537678389393</v>
          </cell>
          <cell r="T458">
            <v>266.60047382009679</v>
          </cell>
          <cell r="U458">
            <v>457.02938369159449</v>
          </cell>
          <cell r="W458">
            <v>973.92273225116185</v>
          </cell>
          <cell r="Y458">
            <v>590.67105051435476</v>
          </cell>
        </row>
        <row r="459">
          <cell r="D459">
            <v>120.14632948055295</v>
          </cell>
          <cell r="E459">
            <v>114.61787792391016</v>
          </cell>
          <cell r="F459">
            <v>299.16900291020067</v>
          </cell>
          <cell r="G459">
            <v>318.93432112199412</v>
          </cell>
          <cell r="H459">
            <v>179.87160451412228</v>
          </cell>
          <cell r="I459">
            <v>122.62306429560842</v>
          </cell>
          <cell r="J459">
            <v>137.50984511909303</v>
          </cell>
          <cell r="K459">
            <v>186.75611035960117</v>
          </cell>
          <cell r="L459">
            <v>202.7711454551505</v>
          </cell>
          <cell r="P459">
            <v>498.09783947841424</v>
          </cell>
          <cell r="Q459">
            <v>758.6508368166659</v>
          </cell>
          <cell r="R459">
            <v>837.0695198015809</v>
          </cell>
          <cell r="S459">
            <v>1093.4537678389393</v>
          </cell>
          <cell r="T459">
            <v>266.60047382009679</v>
          </cell>
          <cell r="U459">
            <v>457.02938369159449</v>
          </cell>
          <cell r="W459">
            <v>973.92273225116185</v>
          </cell>
          <cell r="Y459">
            <v>590.67105051435476</v>
          </cell>
        </row>
        <row r="460">
          <cell r="D460">
            <v>120.14632948055295</v>
          </cell>
          <cell r="E460">
            <v>114.61787792391016</v>
          </cell>
          <cell r="F460">
            <v>299.16900291020067</v>
          </cell>
          <cell r="G460">
            <v>318.93432112199412</v>
          </cell>
          <cell r="H460">
            <v>179.87160451412228</v>
          </cell>
          <cell r="I460">
            <v>122.62306429560842</v>
          </cell>
          <cell r="J460">
            <v>137.50984511909303</v>
          </cell>
          <cell r="K460">
            <v>186.75611035960117</v>
          </cell>
          <cell r="L460">
            <v>202.7711454551505</v>
          </cell>
          <cell r="P460">
            <v>498.09783947841424</v>
          </cell>
          <cell r="Q460">
            <v>758.6508368166659</v>
          </cell>
          <cell r="R460">
            <v>837.0695198015809</v>
          </cell>
          <cell r="S460">
            <v>1093.4537678389393</v>
          </cell>
          <cell r="T460">
            <v>266.60047382009679</v>
          </cell>
          <cell r="U460">
            <v>457.02938369159449</v>
          </cell>
          <cell r="W460">
            <v>973.92273225116185</v>
          </cell>
          <cell r="Y460">
            <v>590.67105051435476</v>
          </cell>
        </row>
        <row r="461">
          <cell r="D461">
            <v>120.14632948055295</v>
          </cell>
          <cell r="E461">
            <v>114.61787792391016</v>
          </cell>
          <cell r="F461">
            <v>299.16900291020067</v>
          </cell>
          <cell r="G461">
            <v>318.93432112199412</v>
          </cell>
          <cell r="H461">
            <v>179.87160451412228</v>
          </cell>
          <cell r="I461">
            <v>122.62306429560842</v>
          </cell>
          <cell r="J461">
            <v>137.50984511909303</v>
          </cell>
          <cell r="K461">
            <v>186.75611035960117</v>
          </cell>
          <cell r="L461">
            <v>202.7711454551505</v>
          </cell>
          <cell r="P461">
            <v>498.09783947841424</v>
          </cell>
          <cell r="Q461">
            <v>758.6508368166659</v>
          </cell>
          <cell r="R461">
            <v>837.0695198015809</v>
          </cell>
          <cell r="S461">
            <v>1093.4537678389393</v>
          </cell>
          <cell r="T461">
            <v>266.60047382009679</v>
          </cell>
          <cell r="U461">
            <v>457.02938369159449</v>
          </cell>
          <cell r="W461">
            <v>973.92273225116185</v>
          </cell>
          <cell r="Y461">
            <v>590.67105051435476</v>
          </cell>
        </row>
        <row r="462">
          <cell r="D462">
            <v>120.14632948055295</v>
          </cell>
          <cell r="E462">
            <v>114.61787792391016</v>
          </cell>
          <cell r="F462">
            <v>299.16900291020067</v>
          </cell>
          <cell r="G462">
            <v>318.93432112199412</v>
          </cell>
          <cell r="H462">
            <v>179.87160451412228</v>
          </cell>
          <cell r="I462">
            <v>122.62306429560842</v>
          </cell>
          <cell r="J462">
            <v>137.50984511909303</v>
          </cell>
          <cell r="K462">
            <v>186.75611035960117</v>
          </cell>
          <cell r="L462">
            <v>202.7711454551505</v>
          </cell>
          <cell r="P462">
            <v>498.09783947841424</v>
          </cell>
          <cell r="Q462">
            <v>758.6508368166659</v>
          </cell>
          <cell r="R462">
            <v>837.0695198015809</v>
          </cell>
          <cell r="S462">
            <v>1093.4537678389393</v>
          </cell>
          <cell r="T462">
            <v>266.60047382009679</v>
          </cell>
          <cell r="U462">
            <v>457.02938369159449</v>
          </cell>
          <cell r="W462">
            <v>973.92273225116185</v>
          </cell>
          <cell r="Y462">
            <v>590.67105051435476</v>
          </cell>
        </row>
        <row r="463">
          <cell r="D463">
            <v>120.14632948055295</v>
          </cell>
          <cell r="E463">
            <v>114.61787792391016</v>
          </cell>
          <cell r="F463">
            <v>299.16900291020067</v>
          </cell>
          <cell r="G463">
            <v>318.93432112199412</v>
          </cell>
          <cell r="H463">
            <v>179.87160451412228</v>
          </cell>
          <cell r="I463">
            <v>122.62306429560842</v>
          </cell>
          <cell r="J463">
            <v>137.50984511909303</v>
          </cell>
          <cell r="K463">
            <v>186.75611035960117</v>
          </cell>
          <cell r="L463">
            <v>202.7711454551505</v>
          </cell>
          <cell r="P463">
            <v>498.09783947841424</v>
          </cell>
          <cell r="Q463">
            <v>758.6508368166659</v>
          </cell>
          <cell r="R463">
            <v>837.0695198015809</v>
          </cell>
          <cell r="S463">
            <v>1093.4537678389393</v>
          </cell>
          <cell r="T463">
            <v>266.60047382009679</v>
          </cell>
          <cell r="U463">
            <v>457.02938369159449</v>
          </cell>
          <cell r="W463">
            <v>973.92273225116185</v>
          </cell>
          <cell r="Y463">
            <v>590.67105051435476</v>
          </cell>
        </row>
        <row r="464">
          <cell r="D464">
            <v>120.14632948055295</v>
          </cell>
          <cell r="E464">
            <v>114.61787792391016</v>
          </cell>
          <cell r="F464">
            <v>299.16900291020067</v>
          </cell>
          <cell r="G464">
            <v>318.93432112199412</v>
          </cell>
          <cell r="H464">
            <v>179.87160451412228</v>
          </cell>
          <cell r="I464">
            <v>122.62306429560842</v>
          </cell>
          <cell r="J464">
            <v>137.50984511909303</v>
          </cell>
          <cell r="K464">
            <v>186.75611035960117</v>
          </cell>
          <cell r="L464">
            <v>202.7711454551505</v>
          </cell>
          <cell r="P464">
            <v>498.09783947841424</v>
          </cell>
          <cell r="Q464">
            <v>758.6508368166659</v>
          </cell>
          <cell r="R464">
            <v>837.0695198015809</v>
          </cell>
          <cell r="S464">
            <v>1093.4537678389393</v>
          </cell>
          <cell r="T464">
            <v>266.60047382009679</v>
          </cell>
          <cell r="U464">
            <v>457.02938369159449</v>
          </cell>
          <cell r="W464">
            <v>973.92273225116185</v>
          </cell>
          <cell r="Y464">
            <v>590.67105051435476</v>
          </cell>
        </row>
        <row r="465">
          <cell r="D465">
            <v>124.51216560448778</v>
          </cell>
          <cell r="E465">
            <v>118.68631699973214</v>
          </cell>
          <cell r="F465">
            <v>309.19899481211741</v>
          </cell>
          <cell r="G465">
            <v>329.62696851186126</v>
          </cell>
          <cell r="H465">
            <v>186.40771720314936</v>
          </cell>
          <cell r="I465">
            <v>127.17262672538418</v>
          </cell>
          <cell r="J465">
            <v>142.45542152864772</v>
          </cell>
          <cell r="K465">
            <v>192.30464055316716</v>
          </cell>
          <cell r="L465">
            <v>209.43804546744911</v>
          </cell>
          <cell r="P465">
            <v>514.47476768824697</v>
          </cell>
          <cell r="Q465">
            <v>782.21043236978232</v>
          </cell>
          <cell r="R465">
            <v>866.78186839174668</v>
          </cell>
          <cell r="S465">
            <v>1131.1841174420715</v>
          </cell>
          <cell r="T465">
            <v>275.36601439146546</v>
          </cell>
          <cell r="U465">
            <v>472.05602467108366</v>
          </cell>
          <cell r="W465">
            <v>1007.093710754481</v>
          </cell>
          <cell r="Y465">
            <v>611.63731883477112</v>
          </cell>
        </row>
        <row r="466">
          <cell r="D466">
            <v>124.51216560448778</v>
          </cell>
          <cell r="E466">
            <v>118.68631699973214</v>
          </cell>
          <cell r="F466">
            <v>309.19899481211741</v>
          </cell>
          <cell r="G466">
            <v>329.62696851186126</v>
          </cell>
          <cell r="H466">
            <v>186.40771720314936</v>
          </cell>
          <cell r="I466">
            <v>127.17262672538418</v>
          </cell>
          <cell r="J466">
            <v>142.45542152864772</v>
          </cell>
          <cell r="K466">
            <v>192.30464055316716</v>
          </cell>
          <cell r="L466">
            <v>209.43804546744911</v>
          </cell>
          <cell r="P466">
            <v>514.47476768824697</v>
          </cell>
          <cell r="Q466">
            <v>782.21043236978232</v>
          </cell>
          <cell r="R466">
            <v>866.78186839174668</v>
          </cell>
          <cell r="S466">
            <v>1131.1841174420715</v>
          </cell>
          <cell r="T466">
            <v>275.36601439146546</v>
          </cell>
          <cell r="U466">
            <v>472.05602467108366</v>
          </cell>
          <cell r="W466">
            <v>1007.093710754481</v>
          </cell>
          <cell r="Y466">
            <v>611.63731883477112</v>
          </cell>
        </row>
        <row r="467">
          <cell r="D467">
            <v>124.51216560448778</v>
          </cell>
          <cell r="E467">
            <v>118.68631699973214</v>
          </cell>
          <cell r="F467">
            <v>309.19899481211741</v>
          </cell>
          <cell r="G467">
            <v>329.62696851186126</v>
          </cell>
          <cell r="H467">
            <v>186.40771720314936</v>
          </cell>
          <cell r="I467">
            <v>127.17262672538418</v>
          </cell>
          <cell r="J467">
            <v>142.45542152864772</v>
          </cell>
          <cell r="K467">
            <v>192.30464055316716</v>
          </cell>
          <cell r="L467">
            <v>209.43804546744911</v>
          </cell>
          <cell r="P467">
            <v>514.47476768824697</v>
          </cell>
          <cell r="Q467">
            <v>782.21043236978232</v>
          </cell>
          <cell r="R467">
            <v>866.78186839174668</v>
          </cell>
          <cell r="S467">
            <v>1131.1841174420715</v>
          </cell>
          <cell r="T467">
            <v>275.36601439146546</v>
          </cell>
          <cell r="U467">
            <v>472.05602467108366</v>
          </cell>
          <cell r="W467">
            <v>1007.093710754481</v>
          </cell>
          <cell r="Y467">
            <v>611.63731883477112</v>
          </cell>
        </row>
        <row r="468">
          <cell r="D468">
            <v>124.51216560448778</v>
          </cell>
          <cell r="E468">
            <v>118.68631699973214</v>
          </cell>
          <cell r="F468">
            <v>309.19899481211741</v>
          </cell>
          <cell r="G468">
            <v>329.62696851186126</v>
          </cell>
          <cell r="H468">
            <v>186.40771720314936</v>
          </cell>
          <cell r="I468">
            <v>127.17262672538418</v>
          </cell>
          <cell r="J468">
            <v>142.45542152864772</v>
          </cell>
          <cell r="K468">
            <v>192.30464055316716</v>
          </cell>
          <cell r="L468">
            <v>209.43804546744911</v>
          </cell>
          <cell r="P468">
            <v>514.47476768824697</v>
          </cell>
          <cell r="Q468">
            <v>782.21043236978232</v>
          </cell>
          <cell r="R468">
            <v>866.78186839174668</v>
          </cell>
          <cell r="S468">
            <v>1131.1841174420715</v>
          </cell>
          <cell r="T468">
            <v>275.36601439146546</v>
          </cell>
          <cell r="U468">
            <v>472.05602467108366</v>
          </cell>
          <cell r="W468">
            <v>1007.093710754481</v>
          </cell>
          <cell r="Y468">
            <v>611.63731883477112</v>
          </cell>
        </row>
        <row r="469">
          <cell r="D469">
            <v>124.51216560448778</v>
          </cell>
          <cell r="E469">
            <v>118.68631699973214</v>
          </cell>
          <cell r="F469">
            <v>309.19899481211741</v>
          </cell>
          <cell r="G469">
            <v>329.62696851186126</v>
          </cell>
          <cell r="H469">
            <v>186.40771720314936</v>
          </cell>
          <cell r="I469">
            <v>127.17262672538418</v>
          </cell>
          <cell r="J469">
            <v>142.45542152864772</v>
          </cell>
          <cell r="K469">
            <v>192.30464055316716</v>
          </cell>
          <cell r="L469">
            <v>209.43804546744911</v>
          </cell>
          <cell r="P469">
            <v>514.47476768824697</v>
          </cell>
          <cell r="Q469">
            <v>782.21043236978232</v>
          </cell>
          <cell r="R469">
            <v>866.78186839174668</v>
          </cell>
          <cell r="S469">
            <v>1131.1841174420715</v>
          </cell>
          <cell r="T469">
            <v>275.36601439146546</v>
          </cell>
          <cell r="U469">
            <v>472.05602467108366</v>
          </cell>
          <cell r="W469">
            <v>1007.093710754481</v>
          </cell>
          <cell r="Y469">
            <v>611.63731883477112</v>
          </cell>
        </row>
        <row r="470">
          <cell r="D470">
            <v>124.51216560448778</v>
          </cell>
          <cell r="E470">
            <v>118.68631699973214</v>
          </cell>
          <cell r="F470">
            <v>309.19899481211741</v>
          </cell>
          <cell r="G470">
            <v>329.62696851186126</v>
          </cell>
          <cell r="H470">
            <v>186.40771720314936</v>
          </cell>
          <cell r="I470">
            <v>127.17262672538418</v>
          </cell>
          <cell r="J470">
            <v>142.45542152864772</v>
          </cell>
          <cell r="K470">
            <v>192.30464055316716</v>
          </cell>
          <cell r="L470">
            <v>209.43804546744911</v>
          </cell>
          <cell r="P470">
            <v>514.47476768824697</v>
          </cell>
          <cell r="Q470">
            <v>782.21043236978232</v>
          </cell>
          <cell r="R470">
            <v>866.78186839174668</v>
          </cell>
          <cell r="S470">
            <v>1131.1841174420715</v>
          </cell>
          <cell r="T470">
            <v>275.36601439146546</v>
          </cell>
          <cell r="U470">
            <v>472.05602467108366</v>
          </cell>
          <cell r="W470">
            <v>1007.093710754481</v>
          </cell>
          <cell r="Y470">
            <v>611.63731883477112</v>
          </cell>
        </row>
        <row r="471">
          <cell r="D471">
            <v>124.51216560448778</v>
          </cell>
          <cell r="E471">
            <v>118.68631699973214</v>
          </cell>
          <cell r="F471">
            <v>309.19899481211741</v>
          </cell>
          <cell r="G471">
            <v>329.62696851186126</v>
          </cell>
          <cell r="H471">
            <v>186.40771720314936</v>
          </cell>
          <cell r="I471">
            <v>127.17262672538418</v>
          </cell>
          <cell r="J471">
            <v>142.45542152864772</v>
          </cell>
          <cell r="K471">
            <v>192.30464055316716</v>
          </cell>
          <cell r="L471">
            <v>209.43804546744911</v>
          </cell>
          <cell r="P471">
            <v>514.47476768824697</v>
          </cell>
          <cell r="Q471">
            <v>782.21043236978232</v>
          </cell>
          <cell r="R471">
            <v>866.78186839174668</v>
          </cell>
          <cell r="S471">
            <v>1131.1841174420715</v>
          </cell>
          <cell r="T471">
            <v>275.36601439146546</v>
          </cell>
          <cell r="U471">
            <v>472.05602467108366</v>
          </cell>
          <cell r="W471">
            <v>1007.093710754481</v>
          </cell>
          <cell r="Y471">
            <v>611.63731883477112</v>
          </cell>
        </row>
        <row r="472">
          <cell r="D472">
            <v>124.51216560448778</v>
          </cell>
          <cell r="E472">
            <v>118.68631699973214</v>
          </cell>
          <cell r="F472">
            <v>309.19899481211741</v>
          </cell>
          <cell r="G472">
            <v>329.62696851186126</v>
          </cell>
          <cell r="H472">
            <v>186.40771720314936</v>
          </cell>
          <cell r="I472">
            <v>127.17262672538418</v>
          </cell>
          <cell r="J472">
            <v>142.45542152864772</v>
          </cell>
          <cell r="K472">
            <v>192.30464055316716</v>
          </cell>
          <cell r="L472">
            <v>209.43804546744911</v>
          </cell>
          <cell r="P472">
            <v>514.47476768824697</v>
          </cell>
          <cell r="Q472">
            <v>782.21043236978232</v>
          </cell>
          <cell r="R472">
            <v>866.78186839174668</v>
          </cell>
          <cell r="S472">
            <v>1131.1841174420715</v>
          </cell>
          <cell r="T472">
            <v>275.36601439146546</v>
          </cell>
          <cell r="U472">
            <v>472.05602467108366</v>
          </cell>
          <cell r="W472">
            <v>1007.093710754481</v>
          </cell>
          <cell r="Y472">
            <v>611.63731883477112</v>
          </cell>
        </row>
        <row r="473">
          <cell r="D473">
            <v>124.51216560448778</v>
          </cell>
          <cell r="E473">
            <v>118.68631699973214</v>
          </cell>
          <cell r="F473">
            <v>309.19899481211741</v>
          </cell>
          <cell r="G473">
            <v>329.62696851186126</v>
          </cell>
          <cell r="H473">
            <v>186.40771720314936</v>
          </cell>
          <cell r="I473">
            <v>127.17262672538418</v>
          </cell>
          <cell r="J473">
            <v>142.45542152864772</v>
          </cell>
          <cell r="K473">
            <v>192.30464055316716</v>
          </cell>
          <cell r="L473">
            <v>209.43804546744911</v>
          </cell>
          <cell r="P473">
            <v>514.47476768824697</v>
          </cell>
          <cell r="Q473">
            <v>782.21043236978232</v>
          </cell>
          <cell r="R473">
            <v>866.78186839174668</v>
          </cell>
          <cell r="S473">
            <v>1131.1841174420715</v>
          </cell>
          <cell r="T473">
            <v>275.36601439146546</v>
          </cell>
          <cell r="U473">
            <v>472.05602467108366</v>
          </cell>
          <cell r="W473">
            <v>1007.093710754481</v>
          </cell>
          <cell r="Y473">
            <v>611.63731883477112</v>
          </cell>
        </row>
        <row r="474">
          <cell r="D474">
            <v>124.51216560448778</v>
          </cell>
          <cell r="E474">
            <v>118.68631699973214</v>
          </cell>
          <cell r="F474">
            <v>309.19899481211741</v>
          </cell>
          <cell r="G474">
            <v>329.62696851186126</v>
          </cell>
          <cell r="H474">
            <v>186.40771720314936</v>
          </cell>
          <cell r="I474">
            <v>127.17262672538418</v>
          </cell>
          <cell r="J474">
            <v>142.45542152864772</v>
          </cell>
          <cell r="K474">
            <v>192.30464055316716</v>
          </cell>
          <cell r="L474">
            <v>209.43804546744911</v>
          </cell>
          <cell r="P474">
            <v>514.47476768824697</v>
          </cell>
          <cell r="Q474">
            <v>782.21043236978232</v>
          </cell>
          <cell r="R474">
            <v>866.78186839174668</v>
          </cell>
          <cell r="S474">
            <v>1131.1841174420715</v>
          </cell>
          <cell r="T474">
            <v>275.36601439146546</v>
          </cell>
          <cell r="U474">
            <v>472.05602467108366</v>
          </cell>
          <cell r="W474">
            <v>1007.093710754481</v>
          </cell>
          <cell r="Y474">
            <v>611.63731883477112</v>
          </cell>
        </row>
        <row r="475">
          <cell r="D475">
            <v>124.51216560448778</v>
          </cell>
          <cell r="E475">
            <v>118.68631699973214</v>
          </cell>
          <cell r="F475">
            <v>309.19899481211741</v>
          </cell>
          <cell r="G475">
            <v>329.62696851186126</v>
          </cell>
          <cell r="H475">
            <v>186.40771720314936</v>
          </cell>
          <cell r="I475">
            <v>127.17262672538418</v>
          </cell>
          <cell r="J475">
            <v>142.45542152864772</v>
          </cell>
          <cell r="K475">
            <v>192.30464055316716</v>
          </cell>
          <cell r="L475">
            <v>209.43804546744911</v>
          </cell>
          <cell r="P475">
            <v>514.47476768824697</v>
          </cell>
          <cell r="Q475">
            <v>782.21043236978232</v>
          </cell>
          <cell r="R475">
            <v>866.78186839174668</v>
          </cell>
          <cell r="S475">
            <v>1131.1841174420715</v>
          </cell>
          <cell r="T475">
            <v>275.36601439146546</v>
          </cell>
          <cell r="U475">
            <v>472.05602467108366</v>
          </cell>
          <cell r="W475">
            <v>1007.093710754481</v>
          </cell>
          <cell r="Y475">
            <v>611.63731883477112</v>
          </cell>
        </row>
        <row r="476">
          <cell r="D476">
            <v>124.51216560448778</v>
          </cell>
          <cell r="E476">
            <v>118.68631699973214</v>
          </cell>
          <cell r="F476">
            <v>309.19899481211741</v>
          </cell>
          <cell r="G476">
            <v>329.62696851186126</v>
          </cell>
          <cell r="H476">
            <v>186.40771720314936</v>
          </cell>
          <cell r="I476">
            <v>127.17262672538418</v>
          </cell>
          <cell r="J476">
            <v>142.45542152864772</v>
          </cell>
          <cell r="K476">
            <v>192.30464055316716</v>
          </cell>
          <cell r="L476">
            <v>209.43804546744911</v>
          </cell>
          <cell r="P476">
            <v>514.47476768824697</v>
          </cell>
          <cell r="Q476">
            <v>782.21043236978232</v>
          </cell>
          <cell r="R476">
            <v>866.78186839174668</v>
          </cell>
          <cell r="S476">
            <v>1131.1841174420715</v>
          </cell>
          <cell r="T476">
            <v>275.36601439146546</v>
          </cell>
          <cell r="U476">
            <v>472.05602467108366</v>
          </cell>
          <cell r="W476">
            <v>1007.093710754481</v>
          </cell>
          <cell r="Y476">
            <v>611.63731883477112</v>
          </cell>
        </row>
        <row r="477">
          <cell r="D477">
            <v>129.28469773306472</v>
          </cell>
          <cell r="E477">
            <v>123.13772626941024</v>
          </cell>
          <cell r="F477">
            <v>320.20488683977737</v>
          </cell>
          <cell r="G477">
            <v>341.35999121153344</v>
          </cell>
          <cell r="H477">
            <v>193.55269629051531</v>
          </cell>
          <cell r="I477">
            <v>132.14277023891398</v>
          </cell>
          <cell r="J477">
            <v>147.86370918986967</v>
          </cell>
          <cell r="K477">
            <v>198.4505084915275</v>
          </cell>
          <cell r="L477">
            <v>216.76252558804194</v>
          </cell>
          <cell r="P477">
            <v>532.4670106929442</v>
          </cell>
          <cell r="Q477">
            <v>808.20341681400566</v>
          </cell>
          <cell r="R477">
            <v>899.29109895247461</v>
          </cell>
          <cell r="S477">
            <v>1172.5200579704019</v>
          </cell>
          <cell r="T477">
            <v>284.99613146878812</v>
          </cell>
          <cell r="U477">
            <v>488.56479680363685</v>
          </cell>
          <cell r="W477">
            <v>1043.4594643531395</v>
          </cell>
          <cell r="Y477">
            <v>634.57718334121034</v>
          </cell>
        </row>
        <row r="478">
          <cell r="D478">
            <v>129.28469773306472</v>
          </cell>
          <cell r="E478">
            <v>123.13772626941024</v>
          </cell>
          <cell r="F478">
            <v>320.20488683977737</v>
          </cell>
          <cell r="G478">
            <v>341.35999121153344</v>
          </cell>
          <cell r="H478">
            <v>193.55269629051531</v>
          </cell>
          <cell r="I478">
            <v>132.14277023891398</v>
          </cell>
          <cell r="J478">
            <v>147.86370918986967</v>
          </cell>
          <cell r="K478">
            <v>198.4505084915275</v>
          </cell>
          <cell r="L478">
            <v>216.76252558804194</v>
          </cell>
          <cell r="P478">
            <v>532.4670106929442</v>
          </cell>
          <cell r="Q478">
            <v>808.20341681400566</v>
          </cell>
          <cell r="R478">
            <v>899.29109895247461</v>
          </cell>
          <cell r="S478">
            <v>1172.5200579704019</v>
          </cell>
          <cell r="T478">
            <v>284.99613146878812</v>
          </cell>
          <cell r="U478">
            <v>488.56479680363685</v>
          </cell>
          <cell r="W478">
            <v>1043.4594643531395</v>
          </cell>
          <cell r="Y478">
            <v>634.57718334121034</v>
          </cell>
        </row>
        <row r="479">
          <cell r="D479">
            <v>129.28469773306472</v>
          </cell>
          <cell r="E479">
            <v>123.13772626941024</v>
          </cell>
          <cell r="F479">
            <v>320.20488683977737</v>
          </cell>
          <cell r="G479">
            <v>341.35999121153344</v>
          </cell>
          <cell r="H479">
            <v>193.55269629051531</v>
          </cell>
          <cell r="I479">
            <v>132.14277023891398</v>
          </cell>
          <cell r="J479">
            <v>147.86370918986967</v>
          </cell>
          <cell r="K479">
            <v>198.4505084915275</v>
          </cell>
          <cell r="L479">
            <v>216.76252558804194</v>
          </cell>
          <cell r="P479">
            <v>532.4670106929442</v>
          </cell>
          <cell r="Q479">
            <v>808.20341681400566</v>
          </cell>
          <cell r="R479">
            <v>899.29109895247461</v>
          </cell>
          <cell r="S479">
            <v>1172.5200579704019</v>
          </cell>
          <cell r="T479">
            <v>284.99613146878812</v>
          </cell>
          <cell r="U479">
            <v>488.56479680363685</v>
          </cell>
          <cell r="W479">
            <v>1043.4594643531395</v>
          </cell>
          <cell r="Y479">
            <v>634.57718334121034</v>
          </cell>
        </row>
        <row r="480">
          <cell r="D480">
            <v>129.28469773306472</v>
          </cell>
          <cell r="E480">
            <v>123.13772626941024</v>
          </cell>
          <cell r="F480">
            <v>320.20488683977737</v>
          </cell>
          <cell r="G480">
            <v>341.35999121153344</v>
          </cell>
          <cell r="H480">
            <v>193.55269629051531</v>
          </cell>
          <cell r="I480">
            <v>132.14277023891398</v>
          </cell>
          <cell r="J480">
            <v>147.86370918986967</v>
          </cell>
          <cell r="K480">
            <v>198.4505084915275</v>
          </cell>
          <cell r="L480">
            <v>216.76252558804194</v>
          </cell>
          <cell r="P480">
            <v>532.4670106929442</v>
          </cell>
          <cell r="Q480">
            <v>808.20341681400566</v>
          </cell>
          <cell r="R480">
            <v>899.29109895247461</v>
          </cell>
          <cell r="S480">
            <v>1172.5200579704019</v>
          </cell>
          <cell r="T480">
            <v>284.99613146878812</v>
          </cell>
          <cell r="U480">
            <v>488.56479680363685</v>
          </cell>
          <cell r="W480">
            <v>1043.4594643531395</v>
          </cell>
          <cell r="Y480">
            <v>634.57718334121034</v>
          </cell>
        </row>
        <row r="481">
          <cell r="D481">
            <v>129.28469773306472</v>
          </cell>
          <cell r="E481">
            <v>123.13772626941024</v>
          </cell>
          <cell r="F481">
            <v>320.20488683977737</v>
          </cell>
          <cell r="G481">
            <v>341.35999121153344</v>
          </cell>
          <cell r="H481">
            <v>193.55269629051531</v>
          </cell>
          <cell r="I481">
            <v>132.14277023891398</v>
          </cell>
          <cell r="J481">
            <v>147.86370918986967</v>
          </cell>
          <cell r="K481">
            <v>198.4505084915275</v>
          </cell>
          <cell r="L481">
            <v>216.76252558804194</v>
          </cell>
          <cell r="P481">
            <v>532.4670106929442</v>
          </cell>
          <cell r="Q481">
            <v>808.20341681400566</v>
          </cell>
          <cell r="R481">
            <v>899.29109895247461</v>
          </cell>
          <cell r="S481">
            <v>1172.5200579704019</v>
          </cell>
          <cell r="T481">
            <v>284.99613146878812</v>
          </cell>
          <cell r="U481">
            <v>488.56479680363685</v>
          </cell>
          <cell r="W481">
            <v>1043.4594643531395</v>
          </cell>
          <cell r="Y481">
            <v>634.57718334121034</v>
          </cell>
        </row>
        <row r="482">
          <cell r="D482">
            <v>129.28469773306472</v>
          </cell>
          <cell r="E482">
            <v>123.13772626941024</v>
          </cell>
          <cell r="F482">
            <v>320.20488683977737</v>
          </cell>
          <cell r="G482">
            <v>341.35999121153344</v>
          </cell>
          <cell r="H482">
            <v>193.55269629051531</v>
          </cell>
          <cell r="I482">
            <v>132.14277023891398</v>
          </cell>
          <cell r="J482">
            <v>147.86370918986967</v>
          </cell>
          <cell r="K482">
            <v>198.4505084915275</v>
          </cell>
          <cell r="L482">
            <v>216.76252558804194</v>
          </cell>
          <cell r="P482">
            <v>532.4670106929442</v>
          </cell>
          <cell r="Q482">
            <v>808.20341681400566</v>
          </cell>
          <cell r="R482">
            <v>899.29109895247461</v>
          </cell>
          <cell r="S482">
            <v>1172.5200579704019</v>
          </cell>
          <cell r="T482">
            <v>284.99613146878812</v>
          </cell>
          <cell r="U482">
            <v>488.56479680363685</v>
          </cell>
          <cell r="W482">
            <v>1043.4594643531395</v>
          </cell>
          <cell r="Y482">
            <v>634.57718334121034</v>
          </cell>
        </row>
        <row r="483">
          <cell r="D483">
            <v>129.28469773306472</v>
          </cell>
          <cell r="E483">
            <v>123.13772626941024</v>
          </cell>
          <cell r="F483">
            <v>320.20488683977737</v>
          </cell>
          <cell r="G483">
            <v>341.35999121153344</v>
          </cell>
          <cell r="H483">
            <v>193.55269629051531</v>
          </cell>
          <cell r="I483">
            <v>132.14277023891398</v>
          </cell>
          <cell r="J483">
            <v>147.86370918986967</v>
          </cell>
          <cell r="K483">
            <v>198.4505084915275</v>
          </cell>
          <cell r="L483">
            <v>216.76252558804194</v>
          </cell>
          <cell r="P483">
            <v>532.4670106929442</v>
          </cell>
          <cell r="Q483">
            <v>808.20341681400566</v>
          </cell>
          <cell r="R483">
            <v>899.29109895247461</v>
          </cell>
          <cell r="S483">
            <v>1172.5200579704019</v>
          </cell>
          <cell r="T483">
            <v>284.99613146878812</v>
          </cell>
          <cell r="U483">
            <v>488.56479680363685</v>
          </cell>
          <cell r="W483">
            <v>1043.4594643531395</v>
          </cell>
          <cell r="Y483">
            <v>634.57718334121034</v>
          </cell>
        </row>
        <row r="484">
          <cell r="D484">
            <v>129.28469773306472</v>
          </cell>
          <cell r="E484">
            <v>123.13772626941024</v>
          </cell>
          <cell r="F484">
            <v>320.20488683977737</v>
          </cell>
          <cell r="G484">
            <v>341.35999121153344</v>
          </cell>
          <cell r="H484">
            <v>193.55269629051531</v>
          </cell>
          <cell r="I484">
            <v>132.14277023891398</v>
          </cell>
          <cell r="J484">
            <v>147.86370918986967</v>
          </cell>
          <cell r="K484">
            <v>198.4505084915275</v>
          </cell>
          <cell r="L484">
            <v>216.76252558804194</v>
          </cell>
          <cell r="P484">
            <v>532.4670106929442</v>
          </cell>
          <cell r="Q484">
            <v>808.20341681400566</v>
          </cell>
          <cell r="R484">
            <v>899.29109895247461</v>
          </cell>
          <cell r="S484">
            <v>1172.5200579704019</v>
          </cell>
          <cell r="T484">
            <v>284.99613146878812</v>
          </cell>
          <cell r="U484">
            <v>488.56479680363685</v>
          </cell>
          <cell r="W484">
            <v>1043.4594643531395</v>
          </cell>
          <cell r="Y484">
            <v>634.57718334121034</v>
          </cell>
        </row>
        <row r="485">
          <cell r="D485">
            <v>129.28469773306472</v>
          </cell>
          <cell r="E485">
            <v>123.13772626941024</v>
          </cell>
          <cell r="F485">
            <v>320.20488683977737</v>
          </cell>
          <cell r="G485">
            <v>341.35999121153344</v>
          </cell>
          <cell r="H485">
            <v>193.55269629051531</v>
          </cell>
          <cell r="I485">
            <v>132.14277023891398</v>
          </cell>
          <cell r="J485">
            <v>147.86370918986967</v>
          </cell>
          <cell r="K485">
            <v>198.4505084915275</v>
          </cell>
          <cell r="L485">
            <v>216.76252558804194</v>
          </cell>
          <cell r="P485">
            <v>532.4670106929442</v>
          </cell>
          <cell r="Q485">
            <v>808.20341681400566</v>
          </cell>
          <cell r="R485">
            <v>899.29109895247461</v>
          </cell>
          <cell r="S485">
            <v>1172.5200579704019</v>
          </cell>
          <cell r="T485">
            <v>284.99613146878812</v>
          </cell>
          <cell r="U485">
            <v>488.56479680363685</v>
          </cell>
          <cell r="W485">
            <v>1043.4594643531395</v>
          </cell>
          <cell r="Y485">
            <v>634.57718334121034</v>
          </cell>
        </row>
        <row r="486">
          <cell r="D486">
            <v>129.28469773306472</v>
          </cell>
          <cell r="E486">
            <v>123.13772626941024</v>
          </cell>
          <cell r="F486">
            <v>320.20488683977737</v>
          </cell>
          <cell r="G486">
            <v>341.35999121153344</v>
          </cell>
          <cell r="H486">
            <v>193.55269629051531</v>
          </cell>
          <cell r="I486">
            <v>132.14277023891398</v>
          </cell>
          <cell r="J486">
            <v>147.86370918986967</v>
          </cell>
          <cell r="K486">
            <v>198.4505084915275</v>
          </cell>
          <cell r="L486">
            <v>216.76252558804194</v>
          </cell>
          <cell r="P486">
            <v>532.4670106929442</v>
          </cell>
          <cell r="Q486">
            <v>808.20341681400566</v>
          </cell>
          <cell r="R486">
            <v>899.29109895247461</v>
          </cell>
          <cell r="S486">
            <v>1172.5200579704019</v>
          </cell>
          <cell r="T486">
            <v>284.99613146878812</v>
          </cell>
          <cell r="U486">
            <v>488.56479680363685</v>
          </cell>
          <cell r="W486">
            <v>1043.4594643531395</v>
          </cell>
          <cell r="Y486">
            <v>634.57718334121034</v>
          </cell>
        </row>
        <row r="487">
          <cell r="D487">
            <v>129.28469773306472</v>
          </cell>
          <cell r="E487">
            <v>123.13772626941024</v>
          </cell>
          <cell r="F487">
            <v>320.20488683977737</v>
          </cell>
          <cell r="G487">
            <v>341.35999121153344</v>
          </cell>
          <cell r="H487">
            <v>193.55269629051531</v>
          </cell>
          <cell r="I487">
            <v>132.14277023891398</v>
          </cell>
          <cell r="J487">
            <v>147.86370918986967</v>
          </cell>
          <cell r="K487">
            <v>198.4505084915275</v>
          </cell>
          <cell r="L487">
            <v>216.76252558804194</v>
          </cell>
          <cell r="P487">
            <v>532.4670106929442</v>
          </cell>
          <cell r="Q487">
            <v>808.20341681400566</v>
          </cell>
          <cell r="R487">
            <v>899.29109895247461</v>
          </cell>
          <cell r="S487">
            <v>1172.5200579704019</v>
          </cell>
          <cell r="T487">
            <v>284.99613146878812</v>
          </cell>
          <cell r="U487">
            <v>488.56479680363685</v>
          </cell>
          <cell r="W487">
            <v>1043.4594643531395</v>
          </cell>
          <cell r="Y487">
            <v>634.57718334121034</v>
          </cell>
        </row>
        <row r="488">
          <cell r="D488">
            <v>129.28469773306472</v>
          </cell>
          <cell r="E488">
            <v>123.13772626941024</v>
          </cell>
          <cell r="F488">
            <v>320.20488683977737</v>
          </cell>
          <cell r="G488">
            <v>341.35999121153344</v>
          </cell>
          <cell r="H488">
            <v>193.55269629051531</v>
          </cell>
          <cell r="I488">
            <v>132.14277023891398</v>
          </cell>
          <cell r="J488">
            <v>147.86370918986967</v>
          </cell>
          <cell r="K488">
            <v>198.4505084915275</v>
          </cell>
          <cell r="L488">
            <v>216.76252558804194</v>
          </cell>
          <cell r="P488">
            <v>532.4670106929442</v>
          </cell>
          <cell r="Q488">
            <v>808.20341681400566</v>
          </cell>
          <cell r="R488">
            <v>899.29109895247461</v>
          </cell>
          <cell r="S488">
            <v>1172.5200579704019</v>
          </cell>
          <cell r="T488">
            <v>284.99613146878812</v>
          </cell>
          <cell r="U488">
            <v>488.56479680363685</v>
          </cell>
          <cell r="W488">
            <v>1043.4594643531395</v>
          </cell>
          <cell r="Y488">
            <v>634.57718334121034</v>
          </cell>
        </row>
        <row r="489">
          <cell r="D489">
            <v>138.17558156137108</v>
          </cell>
          <cell r="E489">
            <v>131.50379798698773</v>
          </cell>
          <cell r="F489">
            <v>341.34968075717512</v>
          </cell>
          <cell r="G489">
            <v>363.90176668863381</v>
          </cell>
          <cell r="H489">
            <v>206.86327803412971</v>
          </cell>
          <cell r="I489">
            <v>141.33066333990374</v>
          </cell>
          <cell r="J489">
            <v>157.97788980809878</v>
          </cell>
          <cell r="K489">
            <v>210.84807255590891</v>
          </cell>
          <cell r="L489">
            <v>230.94292504364469</v>
          </cell>
          <cell r="P489">
            <v>567.30049903726524</v>
          </cell>
          <cell r="Q489">
            <v>859.69280388328309</v>
          </cell>
          <cell r="R489">
            <v>960.38962705388644</v>
          </cell>
          <cell r="S489">
            <v>1251.0520125038545</v>
          </cell>
          <cell r="T489">
            <v>303.64030890012845</v>
          </cell>
          <cell r="U489">
            <v>520.52624382879162</v>
          </cell>
          <cell r="W489">
            <v>1112.8978144589883</v>
          </cell>
          <cell r="Y489">
            <v>677.69084466183301</v>
          </cell>
        </row>
        <row r="490">
          <cell r="D490">
            <v>138.17558156137108</v>
          </cell>
          <cell r="E490">
            <v>131.50379798698773</v>
          </cell>
          <cell r="F490">
            <v>341.34968075717512</v>
          </cell>
          <cell r="G490">
            <v>363.90176668863381</v>
          </cell>
          <cell r="H490">
            <v>206.86327803412971</v>
          </cell>
          <cell r="I490">
            <v>141.33066333990374</v>
          </cell>
          <cell r="J490">
            <v>157.97788980809878</v>
          </cell>
          <cell r="K490">
            <v>210.84807255590891</v>
          </cell>
          <cell r="L490">
            <v>230.94292504364469</v>
          </cell>
          <cell r="P490">
            <v>567.30049903726524</v>
          </cell>
          <cell r="Q490">
            <v>859.69280388328309</v>
          </cell>
          <cell r="R490">
            <v>960.38962705388644</v>
          </cell>
          <cell r="S490">
            <v>1251.0520125038545</v>
          </cell>
          <cell r="T490">
            <v>303.64030890012845</v>
          </cell>
          <cell r="U490">
            <v>520.52624382879162</v>
          </cell>
          <cell r="W490">
            <v>1112.8978144589883</v>
          </cell>
          <cell r="Y490">
            <v>677.69084466183301</v>
          </cell>
        </row>
        <row r="491">
          <cell r="D491">
            <v>138.17558156137108</v>
          </cell>
          <cell r="E491">
            <v>131.50379798698773</v>
          </cell>
          <cell r="F491">
            <v>341.34968075717512</v>
          </cell>
          <cell r="G491">
            <v>363.90176668863381</v>
          </cell>
          <cell r="H491">
            <v>206.86327803412971</v>
          </cell>
          <cell r="I491">
            <v>141.33066333990374</v>
          </cell>
          <cell r="J491">
            <v>157.97788980809878</v>
          </cell>
          <cell r="K491">
            <v>210.84807255590891</v>
          </cell>
          <cell r="L491">
            <v>230.94292504364469</v>
          </cell>
          <cell r="P491">
            <v>567.30049903726524</v>
          </cell>
          <cell r="Q491">
            <v>859.69280388328309</v>
          </cell>
          <cell r="R491">
            <v>960.38962705388644</v>
          </cell>
          <cell r="S491">
            <v>1251.0520125038545</v>
          </cell>
          <cell r="T491">
            <v>303.64030890012845</v>
          </cell>
          <cell r="U491">
            <v>520.52624382879162</v>
          </cell>
          <cell r="W491">
            <v>1112.8978144589883</v>
          </cell>
          <cell r="Y491">
            <v>677.69084466183301</v>
          </cell>
        </row>
        <row r="492">
          <cell r="D492">
            <v>138.17558156137108</v>
          </cell>
          <cell r="E492">
            <v>131.50379798698773</v>
          </cell>
          <cell r="F492">
            <v>341.34968075717512</v>
          </cell>
          <cell r="G492">
            <v>363.90176668863381</v>
          </cell>
          <cell r="H492">
            <v>206.86327803412971</v>
          </cell>
          <cell r="I492">
            <v>141.33066333990374</v>
          </cell>
          <cell r="J492">
            <v>157.97788980809878</v>
          </cell>
          <cell r="K492">
            <v>210.84807255590891</v>
          </cell>
          <cell r="L492">
            <v>230.94292504364469</v>
          </cell>
          <cell r="P492">
            <v>567.30049903726524</v>
          </cell>
          <cell r="Q492">
            <v>859.69280388328309</v>
          </cell>
          <cell r="R492">
            <v>960.38962705388644</v>
          </cell>
          <cell r="S492">
            <v>1251.0520125038545</v>
          </cell>
          <cell r="T492">
            <v>303.64030890012845</v>
          </cell>
          <cell r="U492">
            <v>520.52624382879162</v>
          </cell>
          <cell r="W492">
            <v>1112.8978144589883</v>
          </cell>
          <cell r="Y492">
            <v>677.69084466183301</v>
          </cell>
        </row>
        <row r="493">
          <cell r="D493">
            <v>138.17558156137108</v>
          </cell>
          <cell r="E493">
            <v>131.50379798698773</v>
          </cell>
          <cell r="F493">
            <v>341.34968075717512</v>
          </cell>
          <cell r="G493">
            <v>363.90176668863381</v>
          </cell>
          <cell r="H493">
            <v>206.86327803412971</v>
          </cell>
          <cell r="I493">
            <v>141.33066333990374</v>
          </cell>
          <cell r="J493">
            <v>157.97788980809878</v>
          </cell>
          <cell r="K493">
            <v>210.84807255590891</v>
          </cell>
          <cell r="L493">
            <v>230.94292504364469</v>
          </cell>
          <cell r="P493">
            <v>567.30049903726524</v>
          </cell>
          <cell r="Q493">
            <v>859.69280388328309</v>
          </cell>
          <cell r="R493">
            <v>960.38962705388644</v>
          </cell>
          <cell r="S493">
            <v>1251.0520125038545</v>
          </cell>
          <cell r="T493">
            <v>303.64030890012845</v>
          </cell>
          <cell r="U493">
            <v>520.52624382879162</v>
          </cell>
          <cell r="W493">
            <v>1112.8978144589883</v>
          </cell>
          <cell r="Y493">
            <v>677.69084466183301</v>
          </cell>
        </row>
        <row r="494">
          <cell r="D494">
            <v>138.17558156137108</v>
          </cell>
          <cell r="E494">
            <v>131.50379798698773</v>
          </cell>
          <cell r="F494">
            <v>341.34968075717512</v>
          </cell>
          <cell r="G494">
            <v>363.90176668863381</v>
          </cell>
          <cell r="H494">
            <v>206.86327803412971</v>
          </cell>
          <cell r="I494">
            <v>141.33066333990374</v>
          </cell>
          <cell r="J494">
            <v>157.97788980809878</v>
          </cell>
          <cell r="K494">
            <v>210.84807255590891</v>
          </cell>
          <cell r="L494">
            <v>230.94292504364469</v>
          </cell>
          <cell r="P494">
            <v>567.30049903726524</v>
          </cell>
          <cell r="Q494">
            <v>859.69280388328309</v>
          </cell>
          <cell r="R494">
            <v>960.38962705388644</v>
          </cell>
          <cell r="S494">
            <v>1251.0520125038545</v>
          </cell>
          <cell r="T494">
            <v>303.64030890012845</v>
          </cell>
          <cell r="U494">
            <v>520.52624382879162</v>
          </cell>
          <cell r="W494">
            <v>1112.8978144589883</v>
          </cell>
          <cell r="Y494">
            <v>677.69084466183301</v>
          </cell>
        </row>
        <row r="495">
          <cell r="D495">
            <v>138.17558156137108</v>
          </cell>
          <cell r="E495">
            <v>131.50379798698773</v>
          </cell>
          <cell r="F495">
            <v>341.34968075717512</v>
          </cell>
          <cell r="G495">
            <v>363.90176668863381</v>
          </cell>
          <cell r="H495">
            <v>206.86327803412971</v>
          </cell>
          <cell r="I495">
            <v>141.33066333990374</v>
          </cell>
          <cell r="J495">
            <v>157.97788980809878</v>
          </cell>
          <cell r="K495">
            <v>210.84807255590891</v>
          </cell>
          <cell r="L495">
            <v>230.94292504364469</v>
          </cell>
          <cell r="P495">
            <v>567.30049903726524</v>
          </cell>
          <cell r="Q495">
            <v>859.69280388328309</v>
          </cell>
          <cell r="R495">
            <v>960.38962705388644</v>
          </cell>
          <cell r="S495">
            <v>1251.0520125038545</v>
          </cell>
          <cell r="T495">
            <v>303.64030890012845</v>
          </cell>
          <cell r="U495">
            <v>520.52624382879162</v>
          </cell>
          <cell r="W495">
            <v>1112.8978144589883</v>
          </cell>
          <cell r="Y495">
            <v>677.69084466183301</v>
          </cell>
        </row>
        <row r="496">
          <cell r="D496">
            <v>138.17558156137108</v>
          </cell>
          <cell r="E496">
            <v>131.50379798698773</v>
          </cell>
          <cell r="F496">
            <v>341.34968075717512</v>
          </cell>
          <cell r="G496">
            <v>363.90176668863381</v>
          </cell>
          <cell r="H496">
            <v>206.86327803412971</v>
          </cell>
          <cell r="I496">
            <v>141.33066333990374</v>
          </cell>
          <cell r="J496">
            <v>157.97788980809878</v>
          </cell>
          <cell r="K496">
            <v>210.84807255590891</v>
          </cell>
          <cell r="L496">
            <v>230.94292504364469</v>
          </cell>
          <cell r="P496">
            <v>567.30049903726524</v>
          </cell>
          <cell r="Q496">
            <v>859.69280388328309</v>
          </cell>
          <cell r="R496">
            <v>960.38962705388644</v>
          </cell>
          <cell r="S496">
            <v>1251.0520125038545</v>
          </cell>
          <cell r="T496">
            <v>303.64030890012845</v>
          </cell>
          <cell r="U496">
            <v>520.52624382879162</v>
          </cell>
          <cell r="W496">
            <v>1112.8978144589883</v>
          </cell>
          <cell r="Y496">
            <v>677.69084466183301</v>
          </cell>
        </row>
        <row r="497">
          <cell r="D497">
            <v>138.17558156137108</v>
          </cell>
          <cell r="E497">
            <v>131.50379798698773</v>
          </cell>
          <cell r="F497">
            <v>341.34968075717512</v>
          </cell>
          <cell r="G497">
            <v>363.90176668863381</v>
          </cell>
          <cell r="H497">
            <v>206.86327803412971</v>
          </cell>
          <cell r="I497">
            <v>141.33066333990374</v>
          </cell>
          <cell r="J497">
            <v>157.97788980809878</v>
          </cell>
          <cell r="K497">
            <v>210.84807255590891</v>
          </cell>
          <cell r="L497">
            <v>230.94292504364469</v>
          </cell>
          <cell r="P497">
            <v>567.30049903726524</v>
          </cell>
          <cell r="Q497">
            <v>859.69280388328309</v>
          </cell>
          <cell r="R497">
            <v>960.38962705388644</v>
          </cell>
          <cell r="S497">
            <v>1251.0520125038545</v>
          </cell>
          <cell r="T497">
            <v>303.64030890012845</v>
          </cell>
          <cell r="U497">
            <v>520.52624382879162</v>
          </cell>
          <cell r="W497">
            <v>1112.8978144589883</v>
          </cell>
          <cell r="Y497">
            <v>677.69084466183301</v>
          </cell>
        </row>
        <row r="498">
          <cell r="D498">
            <v>138.17558156137108</v>
          </cell>
          <cell r="E498">
            <v>131.50379798698773</v>
          </cell>
          <cell r="F498">
            <v>341.34968075717512</v>
          </cell>
          <cell r="G498">
            <v>363.90176668863381</v>
          </cell>
          <cell r="H498">
            <v>206.86327803412971</v>
          </cell>
          <cell r="I498">
            <v>141.33066333990374</v>
          </cell>
          <cell r="J498">
            <v>157.97788980809878</v>
          </cell>
          <cell r="K498">
            <v>210.84807255590891</v>
          </cell>
          <cell r="L498">
            <v>230.94292504364469</v>
          </cell>
          <cell r="P498">
            <v>567.30049903726524</v>
          </cell>
          <cell r="Q498">
            <v>859.69280388328309</v>
          </cell>
          <cell r="R498">
            <v>960.38962705388644</v>
          </cell>
          <cell r="S498">
            <v>1251.0520125038545</v>
          </cell>
          <cell r="T498">
            <v>303.64030890012845</v>
          </cell>
          <cell r="U498">
            <v>520.52624382879162</v>
          </cell>
          <cell r="W498">
            <v>1112.8978144589883</v>
          </cell>
          <cell r="Y498">
            <v>677.69084466183301</v>
          </cell>
        </row>
        <row r="499">
          <cell r="D499">
            <v>138.17558156137108</v>
          </cell>
          <cell r="E499">
            <v>131.50379798698773</v>
          </cell>
          <cell r="F499">
            <v>341.34968075717512</v>
          </cell>
          <cell r="G499">
            <v>363.90176668863381</v>
          </cell>
          <cell r="H499">
            <v>206.86327803412971</v>
          </cell>
          <cell r="I499">
            <v>141.33066333990374</v>
          </cell>
          <cell r="J499">
            <v>157.97788980809878</v>
          </cell>
          <cell r="K499">
            <v>210.84807255590891</v>
          </cell>
          <cell r="L499">
            <v>230.94292504364469</v>
          </cell>
          <cell r="P499">
            <v>567.30049903726524</v>
          </cell>
          <cell r="Q499">
            <v>859.69280388328309</v>
          </cell>
          <cell r="R499">
            <v>960.38962705388644</v>
          </cell>
          <cell r="S499">
            <v>1251.0520125038545</v>
          </cell>
          <cell r="T499">
            <v>303.64030890012845</v>
          </cell>
          <cell r="U499">
            <v>520.52624382879162</v>
          </cell>
          <cell r="W499">
            <v>1112.8978144589883</v>
          </cell>
          <cell r="Y499">
            <v>677.69084466183301</v>
          </cell>
        </row>
        <row r="500">
          <cell r="D500">
            <v>138.17558156137108</v>
          </cell>
          <cell r="E500">
            <v>131.50379798698773</v>
          </cell>
          <cell r="F500">
            <v>341.34968075717512</v>
          </cell>
          <cell r="G500">
            <v>363.90176668863381</v>
          </cell>
          <cell r="H500">
            <v>206.86327803412971</v>
          </cell>
          <cell r="I500">
            <v>141.33066333990374</v>
          </cell>
          <cell r="J500">
            <v>157.97788980809878</v>
          </cell>
          <cell r="K500">
            <v>210.84807255590891</v>
          </cell>
          <cell r="L500">
            <v>230.94292504364469</v>
          </cell>
          <cell r="P500">
            <v>567.30049903726524</v>
          </cell>
          <cell r="Q500">
            <v>859.69280388328309</v>
          </cell>
          <cell r="R500">
            <v>960.38962705388644</v>
          </cell>
          <cell r="S500">
            <v>1251.0520125038545</v>
          </cell>
          <cell r="T500">
            <v>303.64030890012845</v>
          </cell>
          <cell r="U500">
            <v>520.52624382879162</v>
          </cell>
          <cell r="W500">
            <v>1112.8978144589883</v>
          </cell>
          <cell r="Y500">
            <v>677.69084466183301</v>
          </cell>
        </row>
        <row r="501">
          <cell r="D501">
            <v>144.16072874179579</v>
          </cell>
          <cell r="E501">
            <v>137.09592203598768</v>
          </cell>
          <cell r="F501">
            <v>355.2498732317685</v>
          </cell>
          <cell r="G501">
            <v>378.7203087408671</v>
          </cell>
          <cell r="H501">
            <v>215.82366851172998</v>
          </cell>
          <cell r="I501">
            <v>147.55550413269134</v>
          </cell>
          <cell r="J501">
            <v>164.76526724250718</v>
          </cell>
          <cell r="K501">
            <v>218.73486207310165</v>
          </cell>
          <cell r="L501">
            <v>240.21360135608506</v>
          </cell>
          <cell r="P501">
            <v>590.07348200466492</v>
          </cell>
          <cell r="Q501">
            <v>892.83207864190899</v>
          </cell>
          <cell r="R501">
            <v>1001.2296484986625</v>
          </cell>
          <cell r="S501">
            <v>1303.1081487530296</v>
          </cell>
          <cell r="T501">
            <v>315.82925566561403</v>
          </cell>
          <cell r="U501">
            <v>541.42158114105257</v>
          </cell>
          <cell r="W501">
            <v>1158.7523486551518</v>
          </cell>
          <cell r="Y501">
            <v>706.50926153064108</v>
          </cell>
        </row>
        <row r="502">
          <cell r="D502">
            <v>144.16072874179579</v>
          </cell>
          <cell r="E502">
            <v>137.09592203598768</v>
          </cell>
          <cell r="F502">
            <v>355.2498732317685</v>
          </cell>
          <cell r="G502">
            <v>378.7203087408671</v>
          </cell>
          <cell r="H502">
            <v>215.82366851172998</v>
          </cell>
          <cell r="I502">
            <v>147.55550413269134</v>
          </cell>
          <cell r="J502">
            <v>164.76526724250718</v>
          </cell>
          <cell r="K502">
            <v>218.73486207310165</v>
          </cell>
          <cell r="L502">
            <v>240.21360135608506</v>
          </cell>
          <cell r="P502">
            <v>590.07348200466492</v>
          </cell>
          <cell r="Q502">
            <v>892.83207864190899</v>
          </cell>
          <cell r="R502">
            <v>1001.2296484986625</v>
          </cell>
          <cell r="S502">
            <v>1303.1081487530296</v>
          </cell>
          <cell r="T502">
            <v>315.82925566561403</v>
          </cell>
          <cell r="U502">
            <v>541.42158114105257</v>
          </cell>
          <cell r="W502">
            <v>1158.7523486551518</v>
          </cell>
          <cell r="Y502">
            <v>706.50926153064108</v>
          </cell>
        </row>
        <row r="503">
          <cell r="D503">
            <v>144.16072874179579</v>
          </cell>
          <cell r="E503">
            <v>137.09592203598768</v>
          </cell>
          <cell r="F503">
            <v>355.2498732317685</v>
          </cell>
          <cell r="G503">
            <v>378.7203087408671</v>
          </cell>
          <cell r="H503">
            <v>215.82366851172998</v>
          </cell>
          <cell r="I503">
            <v>147.55550413269134</v>
          </cell>
          <cell r="J503">
            <v>164.76526724250718</v>
          </cell>
          <cell r="K503">
            <v>218.73486207310165</v>
          </cell>
          <cell r="L503">
            <v>240.21360135608506</v>
          </cell>
          <cell r="P503">
            <v>590.07348200466492</v>
          </cell>
          <cell r="Q503">
            <v>892.83207864190899</v>
          </cell>
          <cell r="R503">
            <v>1001.2296484986625</v>
          </cell>
          <cell r="S503">
            <v>1303.1081487530296</v>
          </cell>
          <cell r="T503">
            <v>315.82925566561403</v>
          </cell>
          <cell r="U503">
            <v>541.42158114105257</v>
          </cell>
          <cell r="W503">
            <v>1158.7523486551518</v>
          </cell>
          <cell r="Y503">
            <v>706.50926153064108</v>
          </cell>
        </row>
        <row r="504">
          <cell r="D504">
            <v>144.16072874179579</v>
          </cell>
          <cell r="E504">
            <v>137.09592203598768</v>
          </cell>
          <cell r="F504">
            <v>355.2498732317685</v>
          </cell>
          <cell r="G504">
            <v>378.7203087408671</v>
          </cell>
          <cell r="H504">
            <v>215.82366851172998</v>
          </cell>
          <cell r="I504">
            <v>147.55550413269134</v>
          </cell>
          <cell r="J504">
            <v>164.76526724250718</v>
          </cell>
          <cell r="K504">
            <v>218.73486207310165</v>
          </cell>
          <cell r="L504">
            <v>240.21360135608506</v>
          </cell>
          <cell r="P504">
            <v>590.07348200466492</v>
          </cell>
          <cell r="Q504">
            <v>892.83207864190899</v>
          </cell>
          <cell r="R504">
            <v>1001.2296484986625</v>
          </cell>
          <cell r="S504">
            <v>1303.1081487530296</v>
          </cell>
          <cell r="T504">
            <v>315.82925566561403</v>
          </cell>
          <cell r="U504">
            <v>541.42158114105257</v>
          </cell>
          <cell r="W504">
            <v>1158.7523486551518</v>
          </cell>
          <cell r="Y504">
            <v>706.50926153064108</v>
          </cell>
        </row>
        <row r="505">
          <cell r="D505">
            <v>144.16072874179579</v>
          </cell>
          <cell r="E505">
            <v>137.09592203598768</v>
          </cell>
          <cell r="F505">
            <v>355.2498732317685</v>
          </cell>
          <cell r="G505">
            <v>378.7203087408671</v>
          </cell>
          <cell r="H505">
            <v>215.82366851172998</v>
          </cell>
          <cell r="I505">
            <v>147.55550413269134</v>
          </cell>
          <cell r="J505">
            <v>164.76526724250718</v>
          </cell>
          <cell r="K505">
            <v>218.73486207310165</v>
          </cell>
          <cell r="L505">
            <v>240.21360135608506</v>
          </cell>
          <cell r="P505">
            <v>590.07348200466492</v>
          </cell>
          <cell r="Q505">
            <v>892.83207864190899</v>
          </cell>
          <cell r="R505">
            <v>1001.2296484986625</v>
          </cell>
          <cell r="S505">
            <v>1303.1081487530296</v>
          </cell>
          <cell r="T505">
            <v>315.82925566561403</v>
          </cell>
          <cell r="U505">
            <v>541.42158114105257</v>
          </cell>
          <cell r="W505">
            <v>1158.7523486551518</v>
          </cell>
          <cell r="Y505">
            <v>706.50926153064108</v>
          </cell>
        </row>
        <row r="506">
          <cell r="D506">
            <v>144.16072874179579</v>
          </cell>
          <cell r="E506">
            <v>137.09592203598768</v>
          </cell>
          <cell r="F506">
            <v>355.2498732317685</v>
          </cell>
          <cell r="G506">
            <v>378.7203087408671</v>
          </cell>
          <cell r="H506">
            <v>215.82366851172998</v>
          </cell>
          <cell r="I506">
            <v>147.55550413269134</v>
          </cell>
          <cell r="J506">
            <v>164.76526724250718</v>
          </cell>
          <cell r="K506">
            <v>218.73486207310165</v>
          </cell>
          <cell r="L506">
            <v>240.21360135608506</v>
          </cell>
          <cell r="P506">
            <v>590.07348200466492</v>
          </cell>
          <cell r="Q506">
            <v>892.83207864190899</v>
          </cell>
          <cell r="R506">
            <v>1001.2296484986625</v>
          </cell>
          <cell r="S506">
            <v>1303.1081487530296</v>
          </cell>
          <cell r="T506">
            <v>315.82925566561403</v>
          </cell>
          <cell r="U506">
            <v>541.42158114105257</v>
          </cell>
          <cell r="W506">
            <v>1158.7523486551518</v>
          </cell>
          <cell r="Y506">
            <v>706.50926153064108</v>
          </cell>
        </row>
        <row r="507">
          <cell r="D507">
            <v>144.16072874179579</v>
          </cell>
          <cell r="E507">
            <v>137.09592203598768</v>
          </cell>
          <cell r="F507">
            <v>355.2498732317685</v>
          </cell>
          <cell r="G507">
            <v>378.7203087408671</v>
          </cell>
          <cell r="H507">
            <v>215.82366851172998</v>
          </cell>
          <cell r="I507">
            <v>147.55550413269134</v>
          </cell>
          <cell r="J507">
            <v>164.76526724250718</v>
          </cell>
          <cell r="K507">
            <v>218.73486207310165</v>
          </cell>
          <cell r="L507">
            <v>240.21360135608506</v>
          </cell>
          <cell r="P507">
            <v>590.07348200466492</v>
          </cell>
          <cell r="Q507">
            <v>892.83207864190899</v>
          </cell>
          <cell r="R507">
            <v>1001.2296484986625</v>
          </cell>
          <cell r="S507">
            <v>1303.1081487530296</v>
          </cell>
          <cell r="T507">
            <v>315.82925566561403</v>
          </cell>
          <cell r="U507">
            <v>541.42158114105257</v>
          </cell>
          <cell r="W507">
            <v>1158.7523486551518</v>
          </cell>
          <cell r="Y507">
            <v>706.50926153064108</v>
          </cell>
        </row>
        <row r="508">
          <cell r="D508">
            <v>144.16072874179579</v>
          </cell>
          <cell r="E508">
            <v>137.09592203598768</v>
          </cell>
          <cell r="F508">
            <v>355.2498732317685</v>
          </cell>
          <cell r="G508">
            <v>378.7203087408671</v>
          </cell>
          <cell r="H508">
            <v>215.82366851172998</v>
          </cell>
          <cell r="I508">
            <v>147.55550413269134</v>
          </cell>
          <cell r="J508">
            <v>164.76526724250718</v>
          </cell>
          <cell r="K508">
            <v>218.73486207310165</v>
          </cell>
          <cell r="L508">
            <v>240.21360135608506</v>
          </cell>
          <cell r="P508">
            <v>590.07348200466492</v>
          </cell>
          <cell r="Q508">
            <v>892.83207864190899</v>
          </cell>
          <cell r="R508">
            <v>1001.2296484986625</v>
          </cell>
          <cell r="S508">
            <v>1303.1081487530296</v>
          </cell>
          <cell r="T508">
            <v>315.82925566561403</v>
          </cell>
          <cell r="U508">
            <v>541.42158114105257</v>
          </cell>
          <cell r="W508">
            <v>1158.7523486551518</v>
          </cell>
          <cell r="Y508">
            <v>706.50926153064108</v>
          </cell>
        </row>
        <row r="509">
          <cell r="D509">
            <v>144.16072874179579</v>
          </cell>
          <cell r="E509">
            <v>137.09592203598768</v>
          </cell>
          <cell r="F509">
            <v>355.2498732317685</v>
          </cell>
          <cell r="G509">
            <v>378.7203087408671</v>
          </cell>
          <cell r="H509">
            <v>215.82366851172998</v>
          </cell>
          <cell r="I509">
            <v>147.55550413269134</v>
          </cell>
          <cell r="J509">
            <v>164.76526724250718</v>
          </cell>
          <cell r="K509">
            <v>218.73486207310165</v>
          </cell>
          <cell r="L509">
            <v>240.21360135608506</v>
          </cell>
          <cell r="P509">
            <v>590.07348200466492</v>
          </cell>
          <cell r="Q509">
            <v>892.83207864190899</v>
          </cell>
          <cell r="R509">
            <v>1001.2296484986625</v>
          </cell>
          <cell r="S509">
            <v>1303.1081487530296</v>
          </cell>
          <cell r="T509">
            <v>315.82925566561403</v>
          </cell>
          <cell r="U509">
            <v>541.42158114105257</v>
          </cell>
          <cell r="W509">
            <v>1158.7523486551518</v>
          </cell>
          <cell r="Y509">
            <v>706.50926153064108</v>
          </cell>
        </row>
        <row r="510">
          <cell r="D510">
            <v>144.16072874179579</v>
          </cell>
          <cell r="E510">
            <v>137.09592203598768</v>
          </cell>
          <cell r="F510">
            <v>355.2498732317685</v>
          </cell>
          <cell r="G510">
            <v>378.7203087408671</v>
          </cell>
          <cell r="H510">
            <v>215.82366851172998</v>
          </cell>
          <cell r="I510">
            <v>147.55550413269134</v>
          </cell>
          <cell r="J510">
            <v>164.76526724250718</v>
          </cell>
          <cell r="K510">
            <v>218.73486207310165</v>
          </cell>
          <cell r="L510">
            <v>240.21360135608506</v>
          </cell>
          <cell r="P510">
            <v>590.07348200466492</v>
          </cell>
          <cell r="Q510">
            <v>892.83207864190899</v>
          </cell>
          <cell r="R510">
            <v>1001.2296484986625</v>
          </cell>
          <cell r="S510">
            <v>1303.1081487530296</v>
          </cell>
          <cell r="T510">
            <v>315.82925566561403</v>
          </cell>
          <cell r="U510">
            <v>541.42158114105257</v>
          </cell>
          <cell r="W510">
            <v>1158.7523486551518</v>
          </cell>
          <cell r="Y510">
            <v>706.50926153064108</v>
          </cell>
        </row>
        <row r="511">
          <cell r="D511">
            <v>144.16072874179579</v>
          </cell>
          <cell r="E511">
            <v>137.09592203598768</v>
          </cell>
          <cell r="F511">
            <v>355.2498732317685</v>
          </cell>
          <cell r="G511">
            <v>378.7203087408671</v>
          </cell>
          <cell r="H511">
            <v>215.82366851172998</v>
          </cell>
          <cell r="I511">
            <v>147.55550413269134</v>
          </cell>
          <cell r="J511">
            <v>164.76526724250718</v>
          </cell>
          <cell r="K511">
            <v>218.73486207310165</v>
          </cell>
          <cell r="L511">
            <v>240.21360135608506</v>
          </cell>
          <cell r="P511">
            <v>590.07348200466492</v>
          </cell>
          <cell r="Q511">
            <v>892.83207864190899</v>
          </cell>
          <cell r="R511">
            <v>1001.2296484986625</v>
          </cell>
          <cell r="S511">
            <v>1303.1081487530296</v>
          </cell>
          <cell r="T511">
            <v>315.82925566561403</v>
          </cell>
          <cell r="U511">
            <v>541.42158114105257</v>
          </cell>
          <cell r="W511">
            <v>1158.7523486551518</v>
          </cell>
          <cell r="Y511">
            <v>706.50926153064108</v>
          </cell>
        </row>
        <row r="512">
          <cell r="D512">
            <v>144.16072874179579</v>
          </cell>
          <cell r="E512">
            <v>137.09592203598768</v>
          </cell>
          <cell r="F512">
            <v>355.2498732317685</v>
          </cell>
          <cell r="G512">
            <v>378.7203087408671</v>
          </cell>
          <cell r="H512">
            <v>215.82366851172998</v>
          </cell>
          <cell r="I512">
            <v>147.55550413269134</v>
          </cell>
          <cell r="J512">
            <v>164.76526724250718</v>
          </cell>
          <cell r="K512">
            <v>218.73486207310165</v>
          </cell>
          <cell r="L512">
            <v>240.21360135608506</v>
          </cell>
          <cell r="P512">
            <v>590.07348200466492</v>
          </cell>
          <cell r="Q512">
            <v>892.83207864190899</v>
          </cell>
          <cell r="R512">
            <v>1001.2296484986625</v>
          </cell>
          <cell r="S512">
            <v>1303.1081487530296</v>
          </cell>
          <cell r="T512">
            <v>315.82925566561403</v>
          </cell>
          <cell r="U512">
            <v>541.42158114105257</v>
          </cell>
          <cell r="W512">
            <v>1158.7523486551518</v>
          </cell>
          <cell r="Y512">
            <v>706.50926153064108</v>
          </cell>
        </row>
        <row r="513">
          <cell r="D513">
            <v>147.89273547939567</v>
          </cell>
          <cell r="E513">
            <v>140.54076467396541</v>
          </cell>
          <cell r="F513">
            <v>363.56545863118907</v>
          </cell>
          <cell r="G513">
            <v>387.58528324790922</v>
          </cell>
          <cell r="H513">
            <v>221.41087240594683</v>
          </cell>
          <cell r="I513">
            <v>151.4793093114161</v>
          </cell>
          <cell r="J513">
            <v>168.97493468096735</v>
          </cell>
          <cell r="K513">
            <v>223.174183577978</v>
          </cell>
          <cell r="L513">
            <v>245.70490581772685</v>
          </cell>
          <cell r="P513">
            <v>603.56261470213212</v>
          </cell>
          <cell r="Q513">
            <v>911.90355977815034</v>
          </cell>
          <cell r="R513">
            <v>1026.3877898374712</v>
          </cell>
          <cell r="S513">
            <v>1334.712020915279</v>
          </cell>
          <cell r="T513">
            <v>323.04914076355516</v>
          </cell>
          <cell r="U513">
            <v>553.7985270232374</v>
          </cell>
          <cell r="W513">
            <v>1186.4060072310747</v>
          </cell>
          <cell r="Y513">
            <v>724.26189189413242</v>
          </cell>
        </row>
        <row r="514">
          <cell r="D514">
            <v>147.89273547939567</v>
          </cell>
          <cell r="E514">
            <v>140.54076467396541</v>
          </cell>
          <cell r="F514">
            <v>363.56545863118907</v>
          </cell>
          <cell r="G514">
            <v>387.58528324790922</v>
          </cell>
          <cell r="H514">
            <v>221.41087240594683</v>
          </cell>
          <cell r="I514">
            <v>151.4793093114161</v>
          </cell>
          <cell r="J514">
            <v>168.97493468096735</v>
          </cell>
          <cell r="K514">
            <v>223.174183577978</v>
          </cell>
          <cell r="L514">
            <v>245.70490581772685</v>
          </cell>
          <cell r="P514">
            <v>603.56261470213212</v>
          </cell>
          <cell r="Q514">
            <v>911.90355977815034</v>
          </cell>
          <cell r="R514">
            <v>1026.3877898374712</v>
          </cell>
          <cell r="S514">
            <v>1334.712020915279</v>
          </cell>
          <cell r="T514">
            <v>323.04914076355516</v>
          </cell>
          <cell r="U514">
            <v>553.7985270232374</v>
          </cell>
          <cell r="W514">
            <v>1186.4060072310747</v>
          </cell>
          <cell r="Y514">
            <v>724.26189189413242</v>
          </cell>
        </row>
        <row r="515">
          <cell r="D515">
            <v>147.89273547939567</v>
          </cell>
          <cell r="E515">
            <v>140.54076467396541</v>
          </cell>
          <cell r="F515">
            <v>363.56545863118907</v>
          </cell>
          <cell r="G515">
            <v>387.58528324790922</v>
          </cell>
          <cell r="H515">
            <v>221.41087240594683</v>
          </cell>
          <cell r="I515">
            <v>151.4793093114161</v>
          </cell>
          <cell r="J515">
            <v>168.97493468096735</v>
          </cell>
          <cell r="K515">
            <v>223.174183577978</v>
          </cell>
          <cell r="L515">
            <v>245.70490581772685</v>
          </cell>
          <cell r="P515">
            <v>603.56261470213212</v>
          </cell>
          <cell r="Q515">
            <v>911.90355977815034</v>
          </cell>
          <cell r="R515">
            <v>1026.3877898374712</v>
          </cell>
          <cell r="S515">
            <v>1334.712020915279</v>
          </cell>
          <cell r="T515">
            <v>323.04914076355516</v>
          </cell>
          <cell r="U515">
            <v>553.7985270232374</v>
          </cell>
          <cell r="W515">
            <v>1186.4060072310747</v>
          </cell>
          <cell r="Y515">
            <v>724.26189189413242</v>
          </cell>
        </row>
        <row r="516">
          <cell r="D516">
            <v>147.89273547939567</v>
          </cell>
          <cell r="E516">
            <v>140.54076467396541</v>
          </cell>
          <cell r="F516">
            <v>363.56545863118907</v>
          </cell>
          <cell r="G516">
            <v>387.58528324790922</v>
          </cell>
          <cell r="H516">
            <v>221.41087240594683</v>
          </cell>
          <cell r="I516">
            <v>151.4793093114161</v>
          </cell>
          <cell r="J516">
            <v>168.97493468096735</v>
          </cell>
          <cell r="K516">
            <v>223.174183577978</v>
          </cell>
          <cell r="L516">
            <v>245.70490581772685</v>
          </cell>
          <cell r="P516">
            <v>603.56261470213212</v>
          </cell>
          <cell r="Q516">
            <v>911.90355977815034</v>
          </cell>
          <cell r="R516">
            <v>1026.3877898374712</v>
          </cell>
          <cell r="S516">
            <v>1334.712020915279</v>
          </cell>
          <cell r="T516">
            <v>323.04914076355516</v>
          </cell>
          <cell r="U516">
            <v>553.7985270232374</v>
          </cell>
          <cell r="W516">
            <v>1186.4060072310747</v>
          </cell>
          <cell r="Y516">
            <v>724.26189189413242</v>
          </cell>
        </row>
        <row r="517">
          <cell r="D517">
            <v>147.89273547939567</v>
          </cell>
          <cell r="E517">
            <v>140.54076467396541</v>
          </cell>
          <cell r="F517">
            <v>363.56545863118907</v>
          </cell>
          <cell r="G517">
            <v>387.58528324790922</v>
          </cell>
          <cell r="H517">
            <v>221.41087240594683</v>
          </cell>
          <cell r="I517">
            <v>151.4793093114161</v>
          </cell>
          <cell r="J517">
            <v>168.97493468096735</v>
          </cell>
          <cell r="K517">
            <v>223.174183577978</v>
          </cell>
          <cell r="L517">
            <v>245.70490581772685</v>
          </cell>
          <cell r="P517">
            <v>603.56261470213212</v>
          </cell>
          <cell r="Q517">
            <v>911.90355977815034</v>
          </cell>
          <cell r="R517">
            <v>1026.3877898374712</v>
          </cell>
          <cell r="S517">
            <v>1334.712020915279</v>
          </cell>
          <cell r="T517">
            <v>323.04914076355516</v>
          </cell>
          <cell r="U517">
            <v>553.7985270232374</v>
          </cell>
          <cell r="W517">
            <v>1186.4060072310747</v>
          </cell>
          <cell r="Y517">
            <v>724.26189189413242</v>
          </cell>
        </row>
        <row r="518">
          <cell r="D518">
            <v>147.89273547939567</v>
          </cell>
          <cell r="E518">
            <v>140.54076467396541</v>
          </cell>
          <cell r="F518">
            <v>363.56545863118907</v>
          </cell>
          <cell r="G518">
            <v>387.58528324790922</v>
          </cell>
          <cell r="H518">
            <v>221.41087240594683</v>
          </cell>
          <cell r="I518">
            <v>151.4793093114161</v>
          </cell>
          <cell r="J518">
            <v>168.97493468096735</v>
          </cell>
          <cell r="K518">
            <v>223.174183577978</v>
          </cell>
          <cell r="L518">
            <v>245.70490581772685</v>
          </cell>
          <cell r="P518">
            <v>603.56261470213212</v>
          </cell>
          <cell r="Q518">
            <v>911.90355977815034</v>
          </cell>
          <cell r="R518">
            <v>1026.3877898374712</v>
          </cell>
          <cell r="S518">
            <v>1334.712020915279</v>
          </cell>
          <cell r="T518">
            <v>323.04914076355516</v>
          </cell>
          <cell r="U518">
            <v>553.7985270232374</v>
          </cell>
          <cell r="W518">
            <v>1186.4060072310747</v>
          </cell>
          <cell r="Y518">
            <v>724.26189189413242</v>
          </cell>
        </row>
        <row r="519">
          <cell r="D519">
            <v>147.89273547939567</v>
          </cell>
          <cell r="E519">
            <v>140.54076467396541</v>
          </cell>
          <cell r="F519">
            <v>363.56545863118907</v>
          </cell>
          <cell r="G519">
            <v>387.58528324790922</v>
          </cell>
          <cell r="H519">
            <v>221.41087240594683</v>
          </cell>
          <cell r="I519">
            <v>151.4793093114161</v>
          </cell>
          <cell r="J519">
            <v>168.97493468096735</v>
          </cell>
          <cell r="K519">
            <v>223.174183577978</v>
          </cell>
          <cell r="L519">
            <v>245.70490581772685</v>
          </cell>
          <cell r="P519">
            <v>603.56261470213212</v>
          </cell>
          <cell r="Q519">
            <v>911.90355977815034</v>
          </cell>
          <cell r="R519">
            <v>1026.3877898374712</v>
          </cell>
          <cell r="S519">
            <v>1334.712020915279</v>
          </cell>
          <cell r="T519">
            <v>323.04914076355516</v>
          </cell>
          <cell r="U519">
            <v>553.7985270232374</v>
          </cell>
          <cell r="W519">
            <v>1186.4060072310747</v>
          </cell>
          <cell r="Y519">
            <v>724.26189189413242</v>
          </cell>
        </row>
        <row r="520">
          <cell r="D520">
            <v>147.89273547939567</v>
          </cell>
          <cell r="E520">
            <v>140.54076467396541</v>
          </cell>
          <cell r="F520">
            <v>363.56545863118907</v>
          </cell>
          <cell r="G520">
            <v>387.58528324790922</v>
          </cell>
          <cell r="H520">
            <v>221.41087240594683</v>
          </cell>
          <cell r="I520">
            <v>151.4793093114161</v>
          </cell>
          <cell r="J520">
            <v>168.97493468096735</v>
          </cell>
          <cell r="K520">
            <v>223.174183577978</v>
          </cell>
          <cell r="L520">
            <v>245.70490581772685</v>
          </cell>
          <cell r="P520">
            <v>603.56261470213212</v>
          </cell>
          <cell r="Q520">
            <v>911.90355977815034</v>
          </cell>
          <cell r="R520">
            <v>1026.3877898374712</v>
          </cell>
          <cell r="S520">
            <v>1334.712020915279</v>
          </cell>
          <cell r="T520">
            <v>323.04914076355516</v>
          </cell>
          <cell r="U520">
            <v>553.7985270232374</v>
          </cell>
          <cell r="W520">
            <v>1186.4060072310747</v>
          </cell>
          <cell r="Y520">
            <v>724.26189189413242</v>
          </cell>
        </row>
        <row r="521">
          <cell r="D521">
            <v>147.89273547939567</v>
          </cell>
          <cell r="E521">
            <v>140.54076467396541</v>
          </cell>
          <cell r="F521">
            <v>363.56545863118907</v>
          </cell>
          <cell r="G521">
            <v>387.58528324790922</v>
          </cell>
          <cell r="H521">
            <v>221.41087240594683</v>
          </cell>
          <cell r="I521">
            <v>151.4793093114161</v>
          </cell>
          <cell r="J521">
            <v>168.97493468096735</v>
          </cell>
          <cell r="K521">
            <v>223.174183577978</v>
          </cell>
          <cell r="L521">
            <v>245.70490581772685</v>
          </cell>
          <cell r="P521">
            <v>603.56261470213212</v>
          </cell>
          <cell r="Q521">
            <v>911.90355977815034</v>
          </cell>
          <cell r="R521">
            <v>1026.3877898374712</v>
          </cell>
          <cell r="S521">
            <v>1334.712020915279</v>
          </cell>
          <cell r="T521">
            <v>323.04914076355516</v>
          </cell>
          <cell r="U521">
            <v>553.7985270232374</v>
          </cell>
          <cell r="W521">
            <v>1186.4060072310747</v>
          </cell>
          <cell r="Y521">
            <v>724.26189189413242</v>
          </cell>
        </row>
        <row r="522">
          <cell r="D522">
            <v>147.89273547939567</v>
          </cell>
          <cell r="E522">
            <v>140.54076467396541</v>
          </cell>
          <cell r="F522">
            <v>363.56545863118907</v>
          </cell>
          <cell r="G522">
            <v>387.58528324790922</v>
          </cell>
          <cell r="H522">
            <v>221.41087240594683</v>
          </cell>
          <cell r="I522">
            <v>151.4793093114161</v>
          </cell>
          <cell r="J522">
            <v>168.97493468096735</v>
          </cell>
          <cell r="K522">
            <v>223.174183577978</v>
          </cell>
          <cell r="L522">
            <v>245.70490581772685</v>
          </cell>
          <cell r="P522">
            <v>603.56261470213212</v>
          </cell>
          <cell r="Q522">
            <v>911.90355977815034</v>
          </cell>
          <cell r="R522">
            <v>1026.3877898374712</v>
          </cell>
          <cell r="S522">
            <v>1334.712020915279</v>
          </cell>
          <cell r="T522">
            <v>323.04914076355516</v>
          </cell>
          <cell r="U522">
            <v>553.7985270232374</v>
          </cell>
          <cell r="W522">
            <v>1186.4060072310747</v>
          </cell>
          <cell r="Y522">
            <v>724.26189189413242</v>
          </cell>
        </row>
        <row r="523">
          <cell r="D523">
            <v>147.89273547939567</v>
          </cell>
          <cell r="E523">
            <v>140.54076467396541</v>
          </cell>
          <cell r="F523">
            <v>363.56545863118907</v>
          </cell>
          <cell r="G523">
            <v>387.58528324790922</v>
          </cell>
          <cell r="H523">
            <v>221.41087240594683</v>
          </cell>
          <cell r="I523">
            <v>151.4793093114161</v>
          </cell>
          <cell r="J523">
            <v>168.97493468096735</v>
          </cell>
          <cell r="K523">
            <v>223.174183577978</v>
          </cell>
          <cell r="L523">
            <v>245.70490581772685</v>
          </cell>
          <cell r="P523">
            <v>603.56261470213212</v>
          </cell>
          <cell r="Q523">
            <v>911.90355977815034</v>
          </cell>
          <cell r="R523">
            <v>1026.3877898374712</v>
          </cell>
          <cell r="S523">
            <v>1334.712020915279</v>
          </cell>
          <cell r="T523">
            <v>323.04914076355516</v>
          </cell>
          <cell r="U523">
            <v>553.7985270232374</v>
          </cell>
          <cell r="W523">
            <v>1186.4060072310747</v>
          </cell>
          <cell r="Y523">
            <v>724.26189189413242</v>
          </cell>
        </row>
        <row r="524">
          <cell r="D524">
            <v>147.89273547939567</v>
          </cell>
          <cell r="E524">
            <v>140.54076467396541</v>
          </cell>
          <cell r="F524">
            <v>363.56545863118907</v>
          </cell>
          <cell r="G524">
            <v>387.58528324790922</v>
          </cell>
          <cell r="H524">
            <v>221.41087240594683</v>
          </cell>
          <cell r="I524">
            <v>151.4793093114161</v>
          </cell>
          <cell r="J524">
            <v>168.97493468096735</v>
          </cell>
          <cell r="K524">
            <v>223.174183577978</v>
          </cell>
          <cell r="L524">
            <v>245.70490581772685</v>
          </cell>
          <cell r="P524">
            <v>603.56261470213212</v>
          </cell>
          <cell r="Q524">
            <v>911.90355977815034</v>
          </cell>
          <cell r="R524">
            <v>1026.3877898374712</v>
          </cell>
          <cell r="S524">
            <v>1334.712020915279</v>
          </cell>
          <cell r="T524">
            <v>323.04914076355516</v>
          </cell>
          <cell r="U524">
            <v>553.7985270232374</v>
          </cell>
          <cell r="W524">
            <v>1186.4060072310747</v>
          </cell>
          <cell r="Y524">
            <v>724.26189189413242</v>
          </cell>
        </row>
        <row r="525">
          <cell r="D525">
            <v>151.7258179686516</v>
          </cell>
          <cell r="E525">
            <v>144.07875502694424</v>
          </cell>
          <cell r="F525">
            <v>372.11129418292268</v>
          </cell>
          <cell r="G525">
            <v>396.69571993619974</v>
          </cell>
          <cell r="H525">
            <v>227.14939725775307</v>
          </cell>
          <cell r="I525">
            <v>155.51017516882092</v>
          </cell>
          <cell r="J525">
            <v>173.29843538316058</v>
          </cell>
          <cell r="K525">
            <v>227.75633871013338</v>
          </cell>
          <cell r="L525">
            <v>251.35073675136755</v>
          </cell>
          <cell r="P525">
            <v>617.43133445411877</v>
          </cell>
          <cell r="Q525">
            <v>931.54870396155172</v>
          </cell>
          <cell r="R525">
            <v>1052.2262012569936</v>
          </cell>
          <cell r="S525">
            <v>1367.1765375813084</v>
          </cell>
          <cell r="T525">
            <v>330.47219495915169</v>
          </cell>
          <cell r="U525">
            <v>566.52376278711722</v>
          </cell>
          <cell r="W525">
            <v>1214.8175732193506</v>
          </cell>
          <cell r="Y525">
            <v>742.49454910569739</v>
          </cell>
        </row>
        <row r="526">
          <cell r="D526">
            <v>151.7258179686516</v>
          </cell>
          <cell r="E526">
            <v>144.07875502694424</v>
          </cell>
          <cell r="F526">
            <v>372.11129418292268</v>
          </cell>
          <cell r="G526">
            <v>396.69571993619974</v>
          </cell>
          <cell r="H526">
            <v>227.14939725775307</v>
          </cell>
          <cell r="I526">
            <v>155.51017516882092</v>
          </cell>
          <cell r="J526">
            <v>173.29843538316058</v>
          </cell>
          <cell r="K526">
            <v>227.75633871013338</v>
          </cell>
          <cell r="L526">
            <v>251.35073675136755</v>
          </cell>
          <cell r="P526">
            <v>617.43133445411877</v>
          </cell>
          <cell r="Q526">
            <v>931.54870396155172</v>
          </cell>
          <cell r="R526">
            <v>1052.2262012569936</v>
          </cell>
          <cell r="S526">
            <v>1367.1765375813084</v>
          </cell>
          <cell r="T526">
            <v>330.47219495915169</v>
          </cell>
          <cell r="U526">
            <v>566.52376278711722</v>
          </cell>
          <cell r="W526">
            <v>1214.8175732193506</v>
          </cell>
          <cell r="Y526">
            <v>742.49454910569739</v>
          </cell>
        </row>
        <row r="527">
          <cell r="D527">
            <v>151.7258179686516</v>
          </cell>
          <cell r="E527">
            <v>144.07875502694424</v>
          </cell>
          <cell r="F527">
            <v>372.11129418292268</v>
          </cell>
          <cell r="G527">
            <v>396.69571993619974</v>
          </cell>
          <cell r="H527">
            <v>227.14939725775307</v>
          </cell>
          <cell r="I527">
            <v>155.51017516882092</v>
          </cell>
          <cell r="J527">
            <v>173.29843538316058</v>
          </cell>
          <cell r="K527">
            <v>227.75633871013338</v>
          </cell>
          <cell r="L527">
            <v>251.35073675136755</v>
          </cell>
          <cell r="P527">
            <v>617.43133445411877</v>
          </cell>
          <cell r="Q527">
            <v>931.54870396155172</v>
          </cell>
          <cell r="R527">
            <v>1052.2262012569936</v>
          </cell>
          <cell r="S527">
            <v>1367.1765375813084</v>
          </cell>
          <cell r="T527">
            <v>330.47219495915169</v>
          </cell>
          <cell r="U527">
            <v>566.52376278711722</v>
          </cell>
          <cell r="W527">
            <v>1214.8175732193506</v>
          </cell>
          <cell r="Y527">
            <v>742.49454910569739</v>
          </cell>
        </row>
        <row r="528">
          <cell r="D528">
            <v>151.7258179686516</v>
          </cell>
          <cell r="E528">
            <v>144.07875502694424</v>
          </cell>
          <cell r="F528">
            <v>372.11129418292268</v>
          </cell>
          <cell r="G528">
            <v>396.69571993619974</v>
          </cell>
          <cell r="H528">
            <v>227.14939725775307</v>
          </cell>
          <cell r="I528">
            <v>155.51017516882092</v>
          </cell>
          <cell r="J528">
            <v>173.29843538316058</v>
          </cell>
          <cell r="K528">
            <v>227.75633871013338</v>
          </cell>
          <cell r="L528">
            <v>251.35073675136755</v>
          </cell>
          <cell r="P528">
            <v>617.43133445411877</v>
          </cell>
          <cell r="Q528">
            <v>931.54870396155172</v>
          </cell>
          <cell r="R528">
            <v>1052.2262012569936</v>
          </cell>
          <cell r="S528">
            <v>1367.1765375813084</v>
          </cell>
          <cell r="T528">
            <v>330.47219495915169</v>
          </cell>
          <cell r="U528">
            <v>566.52376278711722</v>
          </cell>
          <cell r="W528">
            <v>1214.8175732193506</v>
          </cell>
          <cell r="Y528">
            <v>742.49454910569739</v>
          </cell>
        </row>
        <row r="529">
          <cell r="D529">
            <v>151.7258179686516</v>
          </cell>
          <cell r="E529">
            <v>144.07875502694424</v>
          </cell>
          <cell r="F529">
            <v>372.11129418292268</v>
          </cell>
          <cell r="G529">
            <v>396.69571993619974</v>
          </cell>
          <cell r="H529">
            <v>227.14939725775307</v>
          </cell>
          <cell r="I529">
            <v>155.51017516882092</v>
          </cell>
          <cell r="J529">
            <v>173.29843538316058</v>
          </cell>
          <cell r="K529">
            <v>227.75633871013338</v>
          </cell>
          <cell r="L529">
            <v>251.35073675136755</v>
          </cell>
          <cell r="P529">
            <v>617.43133445411877</v>
          </cell>
          <cell r="Q529">
            <v>931.54870396155172</v>
          </cell>
          <cell r="R529">
            <v>1052.2262012569936</v>
          </cell>
          <cell r="S529">
            <v>1367.1765375813084</v>
          </cell>
          <cell r="T529">
            <v>330.47219495915169</v>
          </cell>
          <cell r="U529">
            <v>566.52376278711722</v>
          </cell>
          <cell r="W529">
            <v>1214.8175732193506</v>
          </cell>
          <cell r="Y529">
            <v>742.49454910569739</v>
          </cell>
        </row>
        <row r="530">
          <cell r="D530">
            <v>151.7258179686516</v>
          </cell>
          <cell r="E530">
            <v>144.07875502694424</v>
          </cell>
          <cell r="F530">
            <v>372.11129418292268</v>
          </cell>
          <cell r="G530">
            <v>396.69571993619974</v>
          </cell>
          <cell r="H530">
            <v>227.14939725775307</v>
          </cell>
          <cell r="I530">
            <v>155.51017516882092</v>
          </cell>
          <cell r="J530">
            <v>173.29843538316058</v>
          </cell>
          <cell r="K530">
            <v>227.75633871013338</v>
          </cell>
          <cell r="L530">
            <v>251.35073675136755</v>
          </cell>
          <cell r="P530">
            <v>617.43133445411877</v>
          </cell>
          <cell r="Q530">
            <v>931.54870396155172</v>
          </cell>
          <cell r="R530">
            <v>1052.2262012569936</v>
          </cell>
          <cell r="S530">
            <v>1367.1765375813084</v>
          </cell>
          <cell r="T530">
            <v>330.47219495915169</v>
          </cell>
          <cell r="U530">
            <v>566.52376278711722</v>
          </cell>
          <cell r="W530">
            <v>1214.8175732193506</v>
          </cell>
          <cell r="Y530">
            <v>742.49454910569739</v>
          </cell>
        </row>
        <row r="531">
          <cell r="D531">
            <v>151.7258179686516</v>
          </cell>
          <cell r="E531">
            <v>144.07875502694424</v>
          </cell>
          <cell r="F531">
            <v>372.11129418292268</v>
          </cell>
          <cell r="G531">
            <v>396.69571993619974</v>
          </cell>
          <cell r="H531">
            <v>227.14939725775307</v>
          </cell>
          <cell r="I531">
            <v>155.51017516882092</v>
          </cell>
          <cell r="J531">
            <v>173.29843538316058</v>
          </cell>
          <cell r="K531">
            <v>227.75633871013338</v>
          </cell>
          <cell r="L531">
            <v>251.35073675136755</v>
          </cell>
          <cell r="P531">
            <v>617.43133445411877</v>
          </cell>
          <cell r="Q531">
            <v>931.54870396155172</v>
          </cell>
          <cell r="R531">
            <v>1052.2262012569936</v>
          </cell>
          <cell r="S531">
            <v>1367.1765375813084</v>
          </cell>
          <cell r="T531">
            <v>330.47219495915169</v>
          </cell>
          <cell r="U531">
            <v>566.52376278711722</v>
          </cell>
          <cell r="W531">
            <v>1214.8175732193506</v>
          </cell>
          <cell r="Y531">
            <v>742.49454910569739</v>
          </cell>
        </row>
        <row r="532">
          <cell r="D532">
            <v>151.7258179686516</v>
          </cell>
          <cell r="E532">
            <v>144.07875502694424</v>
          </cell>
          <cell r="F532">
            <v>372.11129418292268</v>
          </cell>
          <cell r="G532">
            <v>396.69571993619974</v>
          </cell>
          <cell r="H532">
            <v>227.14939725775307</v>
          </cell>
          <cell r="I532">
            <v>155.51017516882092</v>
          </cell>
          <cell r="J532">
            <v>173.29843538316058</v>
          </cell>
          <cell r="K532">
            <v>227.75633871013338</v>
          </cell>
          <cell r="L532">
            <v>251.35073675136755</v>
          </cell>
          <cell r="P532">
            <v>617.43133445411877</v>
          </cell>
          <cell r="Q532">
            <v>931.54870396155172</v>
          </cell>
          <cell r="R532">
            <v>1052.2262012569936</v>
          </cell>
          <cell r="S532">
            <v>1367.1765375813084</v>
          </cell>
          <cell r="T532">
            <v>330.47219495915169</v>
          </cell>
          <cell r="U532">
            <v>566.52376278711722</v>
          </cell>
          <cell r="W532">
            <v>1214.8175732193506</v>
          </cell>
          <cell r="Y532">
            <v>742.49454910569739</v>
          </cell>
        </row>
        <row r="533">
          <cell r="D533">
            <v>151.7258179686516</v>
          </cell>
          <cell r="E533">
            <v>144.07875502694424</v>
          </cell>
          <cell r="F533">
            <v>372.11129418292268</v>
          </cell>
          <cell r="G533">
            <v>396.69571993619974</v>
          </cell>
          <cell r="H533">
            <v>227.14939725775307</v>
          </cell>
          <cell r="I533">
            <v>155.51017516882092</v>
          </cell>
          <cell r="J533">
            <v>173.29843538316058</v>
          </cell>
          <cell r="K533">
            <v>227.75633871013338</v>
          </cell>
          <cell r="L533">
            <v>251.35073675136755</v>
          </cell>
          <cell r="P533">
            <v>617.43133445411877</v>
          </cell>
          <cell r="Q533">
            <v>931.54870396155172</v>
          </cell>
          <cell r="R533">
            <v>1052.2262012569936</v>
          </cell>
          <cell r="S533">
            <v>1367.1765375813084</v>
          </cell>
          <cell r="T533">
            <v>330.47219495915169</v>
          </cell>
          <cell r="U533">
            <v>566.52376278711722</v>
          </cell>
          <cell r="W533">
            <v>1214.8175732193506</v>
          </cell>
          <cell r="Y533">
            <v>742.49454910569739</v>
          </cell>
        </row>
        <row r="534">
          <cell r="D534">
            <v>151.7258179686516</v>
          </cell>
          <cell r="E534">
            <v>144.07875502694424</v>
          </cell>
          <cell r="F534">
            <v>372.11129418292268</v>
          </cell>
          <cell r="G534">
            <v>396.69571993619974</v>
          </cell>
          <cell r="H534">
            <v>227.14939725775307</v>
          </cell>
          <cell r="I534">
            <v>155.51017516882092</v>
          </cell>
          <cell r="J534">
            <v>173.29843538316058</v>
          </cell>
          <cell r="K534">
            <v>227.75633871013338</v>
          </cell>
          <cell r="L534">
            <v>251.35073675136755</v>
          </cell>
          <cell r="P534">
            <v>617.43133445411877</v>
          </cell>
          <cell r="Q534">
            <v>931.54870396155172</v>
          </cell>
          <cell r="R534">
            <v>1052.2262012569936</v>
          </cell>
          <cell r="S534">
            <v>1367.1765375813084</v>
          </cell>
          <cell r="T534">
            <v>330.47219495915169</v>
          </cell>
          <cell r="U534">
            <v>566.52376278711722</v>
          </cell>
          <cell r="W534">
            <v>1214.8175732193506</v>
          </cell>
          <cell r="Y534">
            <v>742.49454910569739</v>
          </cell>
        </row>
        <row r="535">
          <cell r="D535">
            <v>151.7258179686516</v>
          </cell>
          <cell r="E535">
            <v>144.07875502694424</v>
          </cell>
          <cell r="F535">
            <v>372.11129418292268</v>
          </cell>
          <cell r="G535">
            <v>396.69571993619974</v>
          </cell>
          <cell r="H535">
            <v>227.14939725775307</v>
          </cell>
          <cell r="I535">
            <v>155.51017516882092</v>
          </cell>
          <cell r="J535">
            <v>173.29843538316058</v>
          </cell>
          <cell r="K535">
            <v>227.75633871013338</v>
          </cell>
          <cell r="L535">
            <v>251.35073675136755</v>
          </cell>
          <cell r="P535">
            <v>617.43133445411877</v>
          </cell>
          <cell r="Q535">
            <v>931.54870396155172</v>
          </cell>
          <cell r="R535">
            <v>1052.2262012569936</v>
          </cell>
          <cell r="S535">
            <v>1367.1765375813084</v>
          </cell>
          <cell r="T535">
            <v>330.47219495915169</v>
          </cell>
          <cell r="U535">
            <v>566.52376278711722</v>
          </cell>
          <cell r="W535">
            <v>1214.8175732193506</v>
          </cell>
          <cell r="Y535">
            <v>742.49454910569739</v>
          </cell>
        </row>
        <row r="536">
          <cell r="D536">
            <v>151.7258179686516</v>
          </cell>
          <cell r="E536">
            <v>144.07875502694424</v>
          </cell>
          <cell r="F536">
            <v>372.11129418292268</v>
          </cell>
          <cell r="G536">
            <v>396.69571993619974</v>
          </cell>
          <cell r="H536">
            <v>227.14939725775307</v>
          </cell>
          <cell r="I536">
            <v>155.51017516882092</v>
          </cell>
          <cell r="J536">
            <v>173.29843538316058</v>
          </cell>
          <cell r="K536">
            <v>227.75633871013338</v>
          </cell>
          <cell r="L536">
            <v>251.35073675136755</v>
          </cell>
          <cell r="P536">
            <v>617.43133445411877</v>
          </cell>
          <cell r="Q536">
            <v>931.54870396155172</v>
          </cell>
          <cell r="R536">
            <v>1052.2262012569936</v>
          </cell>
          <cell r="S536">
            <v>1367.1765375813084</v>
          </cell>
          <cell r="T536">
            <v>330.47219495915169</v>
          </cell>
          <cell r="U536">
            <v>566.52376278711722</v>
          </cell>
          <cell r="W536">
            <v>1214.8175732193506</v>
          </cell>
          <cell r="Y536">
            <v>742.49454910569739</v>
          </cell>
        </row>
        <row r="537">
          <cell r="D537">
            <v>154.23686563009196</v>
          </cell>
          <cell r="E537">
            <v>146.3593575685081</v>
          </cell>
          <cell r="F537">
            <v>377.40420071761201</v>
          </cell>
          <cell r="G537">
            <v>402.33831504459073</v>
          </cell>
          <cell r="H537">
            <v>230.90869788580773</v>
          </cell>
          <cell r="I537">
            <v>158.18864901105883</v>
          </cell>
          <cell r="J537">
            <v>176.11077358153909</v>
          </cell>
          <cell r="K537">
            <v>230.35398533082611</v>
          </cell>
          <cell r="L537">
            <v>254.79929625511963</v>
          </cell>
          <cell r="P537">
            <v>625.90255965865174</v>
          </cell>
          <cell r="Q537">
            <v>943.06067576188627</v>
          </cell>
          <cell r="R537">
            <v>1068.8817432099904</v>
          </cell>
          <cell r="S537">
            <v>1387.6955101581145</v>
          </cell>
          <cell r="T537">
            <v>335.00630949321618</v>
          </cell>
          <cell r="U537">
            <v>574.29653055979918</v>
          </cell>
          <cell r="W537">
            <v>1232.6115334860619</v>
          </cell>
          <cell r="Y537">
            <v>754.24739188582203</v>
          </cell>
        </row>
        <row r="538">
          <cell r="D538">
            <v>154.23686563009196</v>
          </cell>
          <cell r="E538">
            <v>146.3593575685081</v>
          </cell>
          <cell r="F538">
            <v>377.40420071761201</v>
          </cell>
          <cell r="G538">
            <v>402.33831504459073</v>
          </cell>
          <cell r="H538">
            <v>230.90869788580773</v>
          </cell>
          <cell r="I538">
            <v>158.18864901105883</v>
          </cell>
          <cell r="J538">
            <v>176.11077358153909</v>
          </cell>
          <cell r="K538">
            <v>230.35398533082611</v>
          </cell>
          <cell r="L538">
            <v>254.79929625511963</v>
          </cell>
          <cell r="P538">
            <v>625.90255965865174</v>
          </cell>
          <cell r="Q538">
            <v>943.06067576188627</v>
          </cell>
          <cell r="R538">
            <v>1068.8817432099904</v>
          </cell>
          <cell r="S538">
            <v>1387.6955101581145</v>
          </cell>
          <cell r="T538">
            <v>335.00630949321618</v>
          </cell>
          <cell r="U538">
            <v>574.29653055979918</v>
          </cell>
          <cell r="W538">
            <v>1232.6115334860619</v>
          </cell>
          <cell r="Y538">
            <v>754.24739188582203</v>
          </cell>
        </row>
        <row r="539">
          <cell r="D539">
            <v>154.23686563009196</v>
          </cell>
          <cell r="E539">
            <v>146.3593575685081</v>
          </cell>
          <cell r="F539">
            <v>377.40420071761201</v>
          </cell>
          <cell r="G539">
            <v>402.33831504459073</v>
          </cell>
          <cell r="H539">
            <v>230.90869788580773</v>
          </cell>
          <cell r="I539">
            <v>158.18864901105883</v>
          </cell>
          <cell r="J539">
            <v>176.11077358153909</v>
          </cell>
          <cell r="K539">
            <v>230.35398533082611</v>
          </cell>
          <cell r="L539">
            <v>254.79929625511963</v>
          </cell>
          <cell r="P539">
            <v>625.90255965865174</v>
          </cell>
          <cell r="Q539">
            <v>943.06067576188627</v>
          </cell>
          <cell r="R539">
            <v>1068.8817432099904</v>
          </cell>
          <cell r="S539">
            <v>1387.6955101581145</v>
          </cell>
          <cell r="T539">
            <v>335.00630949321618</v>
          </cell>
          <cell r="U539">
            <v>574.29653055979918</v>
          </cell>
          <cell r="W539">
            <v>1232.6115334860619</v>
          </cell>
          <cell r="Y539">
            <v>754.24739188582203</v>
          </cell>
        </row>
        <row r="540">
          <cell r="D540">
            <v>154.23686563009196</v>
          </cell>
          <cell r="E540">
            <v>146.3593575685081</v>
          </cell>
          <cell r="F540">
            <v>377.40420071761201</v>
          </cell>
          <cell r="G540">
            <v>402.33831504459073</v>
          </cell>
          <cell r="H540">
            <v>230.90869788580773</v>
          </cell>
          <cell r="I540">
            <v>158.18864901105883</v>
          </cell>
          <cell r="J540">
            <v>176.11077358153909</v>
          </cell>
          <cell r="K540">
            <v>230.35398533082611</v>
          </cell>
          <cell r="L540">
            <v>254.79929625511963</v>
          </cell>
          <cell r="P540">
            <v>625.90255965865174</v>
          </cell>
          <cell r="Q540">
            <v>943.06067576188627</v>
          </cell>
          <cell r="R540">
            <v>1068.8817432099904</v>
          </cell>
          <cell r="S540">
            <v>1387.6955101581145</v>
          </cell>
          <cell r="T540">
            <v>335.00630949321618</v>
          </cell>
          <cell r="U540">
            <v>574.29653055979918</v>
          </cell>
          <cell r="W540">
            <v>1232.6115334860619</v>
          </cell>
          <cell r="Y540">
            <v>754.24739188582203</v>
          </cell>
        </row>
        <row r="541">
          <cell r="D541">
            <v>154.23686563009196</v>
          </cell>
          <cell r="E541">
            <v>146.3593575685081</v>
          </cell>
          <cell r="F541">
            <v>377.40420071761201</v>
          </cell>
          <cell r="G541">
            <v>402.33831504459073</v>
          </cell>
          <cell r="H541">
            <v>230.90869788580773</v>
          </cell>
          <cell r="I541">
            <v>158.18864901105883</v>
          </cell>
          <cell r="J541">
            <v>176.11077358153909</v>
          </cell>
          <cell r="K541">
            <v>230.35398533082611</v>
          </cell>
          <cell r="L541">
            <v>254.79929625511963</v>
          </cell>
          <cell r="P541">
            <v>625.90255965865174</v>
          </cell>
          <cell r="Q541">
            <v>943.06067576188627</v>
          </cell>
          <cell r="R541">
            <v>1068.8817432099904</v>
          </cell>
          <cell r="S541">
            <v>1387.6955101581145</v>
          </cell>
          <cell r="T541">
            <v>335.00630949321618</v>
          </cell>
          <cell r="U541">
            <v>574.29653055979918</v>
          </cell>
          <cell r="W541">
            <v>1232.6115334860619</v>
          </cell>
          <cell r="Y541">
            <v>754.24739188582203</v>
          </cell>
        </row>
        <row r="542">
          <cell r="D542">
            <v>154.23686563009196</v>
          </cell>
          <cell r="E542">
            <v>146.3593575685081</v>
          </cell>
          <cell r="F542">
            <v>377.40420071761201</v>
          </cell>
          <cell r="G542">
            <v>402.33831504459073</v>
          </cell>
          <cell r="H542">
            <v>230.90869788580773</v>
          </cell>
          <cell r="I542">
            <v>158.18864901105883</v>
          </cell>
          <cell r="J542">
            <v>176.11077358153909</v>
          </cell>
          <cell r="K542">
            <v>230.35398533082611</v>
          </cell>
          <cell r="L542">
            <v>254.79929625511963</v>
          </cell>
          <cell r="P542">
            <v>625.90255965865174</v>
          </cell>
          <cell r="Q542">
            <v>943.06067576188627</v>
          </cell>
          <cell r="R542">
            <v>1068.8817432099904</v>
          </cell>
          <cell r="S542">
            <v>1387.6955101581145</v>
          </cell>
          <cell r="T542">
            <v>335.00630949321618</v>
          </cell>
          <cell r="U542">
            <v>574.29653055979918</v>
          </cell>
          <cell r="W542">
            <v>1232.6115334860619</v>
          </cell>
          <cell r="Y542">
            <v>754.24739188582203</v>
          </cell>
        </row>
        <row r="543">
          <cell r="D543">
            <v>154.23686563009196</v>
          </cell>
          <cell r="E543">
            <v>146.3593575685081</v>
          </cell>
          <cell r="F543">
            <v>377.40420071761201</v>
          </cell>
          <cell r="G543">
            <v>402.33831504459073</v>
          </cell>
          <cell r="H543">
            <v>230.90869788580773</v>
          </cell>
          <cell r="I543">
            <v>158.18864901105883</v>
          </cell>
          <cell r="J543">
            <v>176.11077358153909</v>
          </cell>
          <cell r="K543">
            <v>230.35398533082611</v>
          </cell>
          <cell r="L543">
            <v>254.79929625511963</v>
          </cell>
          <cell r="P543">
            <v>625.90255965865174</v>
          </cell>
          <cell r="Q543">
            <v>943.06067576188627</v>
          </cell>
          <cell r="R543">
            <v>1068.8817432099904</v>
          </cell>
          <cell r="S543">
            <v>1387.6955101581145</v>
          </cell>
          <cell r="T543">
            <v>335.00630949321618</v>
          </cell>
          <cell r="U543">
            <v>574.29653055979918</v>
          </cell>
          <cell r="W543">
            <v>1232.6115334860619</v>
          </cell>
          <cell r="Y543">
            <v>754.24739188582203</v>
          </cell>
        </row>
        <row r="544">
          <cell r="D544">
            <v>154.23686563009196</v>
          </cell>
          <cell r="E544">
            <v>146.3593575685081</v>
          </cell>
          <cell r="F544">
            <v>377.40420071761201</v>
          </cell>
          <cell r="G544">
            <v>402.33831504459073</v>
          </cell>
          <cell r="H544">
            <v>230.90869788580773</v>
          </cell>
          <cell r="I544">
            <v>158.18864901105883</v>
          </cell>
          <cell r="J544">
            <v>176.11077358153909</v>
          </cell>
          <cell r="K544">
            <v>230.35398533082611</v>
          </cell>
          <cell r="L544">
            <v>254.79929625511963</v>
          </cell>
          <cell r="P544">
            <v>625.90255965865174</v>
          </cell>
          <cell r="Q544">
            <v>943.06067576188627</v>
          </cell>
          <cell r="R544">
            <v>1068.8817432099904</v>
          </cell>
          <cell r="S544">
            <v>1387.6955101581145</v>
          </cell>
          <cell r="T544">
            <v>335.00630949321618</v>
          </cell>
          <cell r="U544">
            <v>574.29653055979918</v>
          </cell>
          <cell r="W544">
            <v>1232.6115334860619</v>
          </cell>
          <cell r="Y544">
            <v>754.24739188582203</v>
          </cell>
        </row>
        <row r="545">
          <cell r="D545">
            <v>154.23686563009196</v>
          </cell>
          <cell r="E545">
            <v>146.3593575685081</v>
          </cell>
          <cell r="F545">
            <v>377.40420071761201</v>
          </cell>
          <cell r="G545">
            <v>402.33831504459073</v>
          </cell>
          <cell r="H545">
            <v>230.90869788580773</v>
          </cell>
          <cell r="I545">
            <v>158.18864901105883</v>
          </cell>
          <cell r="J545">
            <v>176.11077358153909</v>
          </cell>
          <cell r="K545">
            <v>230.35398533082611</v>
          </cell>
          <cell r="L545">
            <v>254.79929625511963</v>
          </cell>
          <cell r="P545">
            <v>625.90255965865174</v>
          </cell>
          <cell r="Q545">
            <v>943.06067576188627</v>
          </cell>
          <cell r="R545">
            <v>1068.8817432099904</v>
          </cell>
          <cell r="S545">
            <v>1387.6955101581145</v>
          </cell>
          <cell r="T545">
            <v>335.00630949321618</v>
          </cell>
          <cell r="U545">
            <v>574.29653055979918</v>
          </cell>
          <cell r="W545">
            <v>1232.6115334860619</v>
          </cell>
          <cell r="Y545">
            <v>754.24739188582203</v>
          </cell>
        </row>
        <row r="546">
          <cell r="D546">
            <v>154.23686563009196</v>
          </cell>
          <cell r="E546">
            <v>146.3593575685081</v>
          </cell>
          <cell r="F546">
            <v>377.40420071761201</v>
          </cell>
          <cell r="G546">
            <v>402.33831504459073</v>
          </cell>
          <cell r="H546">
            <v>230.90869788580773</v>
          </cell>
          <cell r="I546">
            <v>158.18864901105883</v>
          </cell>
          <cell r="J546">
            <v>176.11077358153909</v>
          </cell>
          <cell r="K546">
            <v>230.35398533082611</v>
          </cell>
          <cell r="L546">
            <v>254.79929625511963</v>
          </cell>
          <cell r="P546">
            <v>625.90255965865174</v>
          </cell>
          <cell r="Q546">
            <v>943.06067576188627</v>
          </cell>
          <cell r="R546">
            <v>1068.8817432099904</v>
          </cell>
          <cell r="S546">
            <v>1387.6955101581145</v>
          </cell>
          <cell r="T546">
            <v>335.00630949321618</v>
          </cell>
          <cell r="U546">
            <v>574.29653055979918</v>
          </cell>
          <cell r="W546">
            <v>1232.6115334860619</v>
          </cell>
          <cell r="Y546">
            <v>754.24739188582203</v>
          </cell>
        </row>
        <row r="547">
          <cell r="D547">
            <v>154.23686563009196</v>
          </cell>
          <cell r="E547">
            <v>146.3593575685081</v>
          </cell>
          <cell r="F547">
            <v>377.40420071761201</v>
          </cell>
          <cell r="G547">
            <v>402.33831504459073</v>
          </cell>
          <cell r="H547">
            <v>230.90869788580773</v>
          </cell>
          <cell r="I547">
            <v>158.18864901105883</v>
          </cell>
          <cell r="J547">
            <v>176.11077358153909</v>
          </cell>
          <cell r="K547">
            <v>230.35398533082611</v>
          </cell>
          <cell r="L547">
            <v>254.79929625511963</v>
          </cell>
          <cell r="P547">
            <v>625.90255965865174</v>
          </cell>
          <cell r="Q547">
            <v>943.06067576188627</v>
          </cell>
          <cell r="R547">
            <v>1068.8817432099904</v>
          </cell>
          <cell r="S547">
            <v>1387.6955101581145</v>
          </cell>
          <cell r="T547">
            <v>335.00630949321618</v>
          </cell>
          <cell r="U547">
            <v>574.29653055979918</v>
          </cell>
          <cell r="W547">
            <v>1232.6115334860619</v>
          </cell>
          <cell r="Y547">
            <v>754.24739188582203</v>
          </cell>
        </row>
        <row r="548">
          <cell r="D548">
            <v>154.23686563009196</v>
          </cell>
          <cell r="E548">
            <v>146.3593575685081</v>
          </cell>
          <cell r="F548">
            <v>377.40420071761201</v>
          </cell>
          <cell r="G548">
            <v>402.33831504459073</v>
          </cell>
          <cell r="H548">
            <v>230.90869788580773</v>
          </cell>
          <cell r="I548">
            <v>158.18864901105883</v>
          </cell>
          <cell r="J548">
            <v>176.11077358153909</v>
          </cell>
          <cell r="K548">
            <v>230.35398533082611</v>
          </cell>
          <cell r="L548">
            <v>254.79929625511963</v>
          </cell>
          <cell r="P548">
            <v>625.90255965865174</v>
          </cell>
          <cell r="Q548">
            <v>943.06067576188627</v>
          </cell>
          <cell r="R548">
            <v>1068.8817432099904</v>
          </cell>
          <cell r="S548">
            <v>1387.6955101581145</v>
          </cell>
          <cell r="T548">
            <v>335.00630949321618</v>
          </cell>
          <cell r="U548">
            <v>574.29653055979918</v>
          </cell>
          <cell r="W548">
            <v>1232.6115334860619</v>
          </cell>
          <cell r="Y548">
            <v>754.24739188582203</v>
          </cell>
        </row>
        <row r="549">
          <cell r="D549">
            <v>154.97468261428699</v>
          </cell>
          <cell r="E549">
            <v>146.95742559684234</v>
          </cell>
          <cell r="F549">
            <v>378.36497160825348</v>
          </cell>
          <cell r="G549">
            <v>403.36256157006551</v>
          </cell>
          <cell r="H549">
            <v>232.01328697611706</v>
          </cell>
          <cell r="I549">
            <v>159.04893624095931</v>
          </cell>
          <cell r="J549">
            <v>176.8983785607995</v>
          </cell>
          <cell r="K549">
            <v>230.32592616608378</v>
          </cell>
          <cell r="L549">
            <v>255.32553822095488</v>
          </cell>
          <cell r="P549">
            <v>627.1952484464822</v>
          </cell>
          <cell r="Q549">
            <v>943.79086287184748</v>
          </cell>
          <cell r="R549">
            <v>1073.2495131107623</v>
          </cell>
          <cell r="S549">
            <v>1392.2702033997853</v>
          </cell>
          <cell r="T549">
            <v>335.69820457089503</v>
          </cell>
          <cell r="U549">
            <v>575.48263640724861</v>
          </cell>
          <cell r="W549">
            <v>1236.248559894537</v>
          </cell>
          <cell r="Y549">
            <v>757.32947189789252</v>
          </cell>
        </row>
        <row r="550">
          <cell r="D550">
            <v>154.97468261428699</v>
          </cell>
          <cell r="E550">
            <v>146.95742559684234</v>
          </cell>
          <cell r="F550">
            <v>378.36497160825348</v>
          </cell>
          <cell r="G550">
            <v>403.36256157006551</v>
          </cell>
          <cell r="H550">
            <v>232.01328697611706</v>
          </cell>
          <cell r="I550">
            <v>159.04893624095931</v>
          </cell>
          <cell r="J550">
            <v>176.8983785607995</v>
          </cell>
          <cell r="K550">
            <v>230.32592616608378</v>
          </cell>
          <cell r="L550">
            <v>255.32553822095488</v>
          </cell>
          <cell r="P550">
            <v>627.1952484464822</v>
          </cell>
          <cell r="Q550">
            <v>943.79086287184748</v>
          </cell>
          <cell r="R550">
            <v>1073.2495131107623</v>
          </cell>
          <cell r="S550">
            <v>1392.2702033997853</v>
          </cell>
          <cell r="T550">
            <v>335.69820457089503</v>
          </cell>
          <cell r="U550">
            <v>575.48263640724861</v>
          </cell>
          <cell r="W550">
            <v>1236.248559894537</v>
          </cell>
          <cell r="Y550">
            <v>757.32947189789252</v>
          </cell>
        </row>
        <row r="551">
          <cell r="D551">
            <v>154.97468261428699</v>
          </cell>
          <cell r="E551">
            <v>146.95742559684234</v>
          </cell>
          <cell r="F551">
            <v>378.36497160825348</v>
          </cell>
          <cell r="G551">
            <v>403.36256157006551</v>
          </cell>
          <cell r="H551">
            <v>232.01328697611706</v>
          </cell>
          <cell r="I551">
            <v>159.04893624095931</v>
          </cell>
          <cell r="J551">
            <v>176.8983785607995</v>
          </cell>
          <cell r="K551">
            <v>230.32592616608378</v>
          </cell>
          <cell r="L551">
            <v>255.32553822095488</v>
          </cell>
          <cell r="P551">
            <v>627.1952484464822</v>
          </cell>
          <cell r="Q551">
            <v>943.79086287184748</v>
          </cell>
          <cell r="R551">
            <v>1073.2495131107623</v>
          </cell>
          <cell r="S551">
            <v>1392.2702033997853</v>
          </cell>
          <cell r="T551">
            <v>335.69820457089503</v>
          </cell>
          <cell r="U551">
            <v>575.48263640724861</v>
          </cell>
          <cell r="W551">
            <v>1236.248559894537</v>
          </cell>
          <cell r="Y551">
            <v>757.32947189789252</v>
          </cell>
        </row>
        <row r="552">
          <cell r="D552">
            <v>154.97468261428699</v>
          </cell>
          <cell r="E552">
            <v>146.95742559684234</v>
          </cell>
          <cell r="F552">
            <v>378.36497160825348</v>
          </cell>
          <cell r="G552">
            <v>403.36256157006551</v>
          </cell>
          <cell r="H552">
            <v>232.01328697611706</v>
          </cell>
          <cell r="I552">
            <v>159.04893624095931</v>
          </cell>
          <cell r="J552">
            <v>176.8983785607995</v>
          </cell>
          <cell r="K552">
            <v>230.32592616608378</v>
          </cell>
          <cell r="L552">
            <v>255.32553822095488</v>
          </cell>
          <cell r="P552">
            <v>627.1952484464822</v>
          </cell>
          <cell r="Q552">
            <v>943.79086287184748</v>
          </cell>
          <cell r="R552">
            <v>1073.2495131107623</v>
          </cell>
          <cell r="S552">
            <v>1392.2702033997853</v>
          </cell>
          <cell r="T552">
            <v>335.69820457089503</v>
          </cell>
          <cell r="U552">
            <v>575.48263640724861</v>
          </cell>
          <cell r="W552">
            <v>1236.248559894537</v>
          </cell>
          <cell r="Y552">
            <v>757.32947189789252</v>
          </cell>
        </row>
        <row r="553">
          <cell r="D553">
            <v>154.97468261428699</v>
          </cell>
          <cell r="E553">
            <v>146.95742559684234</v>
          </cell>
          <cell r="F553">
            <v>378.36497160825348</v>
          </cell>
          <cell r="G553">
            <v>403.36256157006551</v>
          </cell>
          <cell r="H553">
            <v>232.01328697611706</v>
          </cell>
          <cell r="I553">
            <v>159.04893624095931</v>
          </cell>
          <cell r="J553">
            <v>176.8983785607995</v>
          </cell>
          <cell r="K553">
            <v>230.32592616608378</v>
          </cell>
          <cell r="L553">
            <v>255.32553822095488</v>
          </cell>
          <cell r="P553">
            <v>627.1952484464822</v>
          </cell>
          <cell r="Q553">
            <v>943.79086287184748</v>
          </cell>
          <cell r="R553">
            <v>1073.2495131107623</v>
          </cell>
          <cell r="S553">
            <v>1392.2702033997853</v>
          </cell>
          <cell r="T553">
            <v>335.69820457089503</v>
          </cell>
          <cell r="U553">
            <v>575.48263640724861</v>
          </cell>
          <cell r="W553">
            <v>1236.248559894537</v>
          </cell>
          <cell r="Y553">
            <v>757.32947189789252</v>
          </cell>
        </row>
        <row r="554">
          <cell r="D554">
            <v>154.97468261428699</v>
          </cell>
          <cell r="E554">
            <v>146.95742559684234</v>
          </cell>
          <cell r="F554">
            <v>378.36497160825348</v>
          </cell>
          <cell r="G554">
            <v>403.36256157006551</v>
          </cell>
          <cell r="H554">
            <v>232.01328697611706</v>
          </cell>
          <cell r="I554">
            <v>159.04893624095931</v>
          </cell>
          <cell r="J554">
            <v>176.8983785607995</v>
          </cell>
          <cell r="K554">
            <v>230.32592616608378</v>
          </cell>
          <cell r="L554">
            <v>255.32553822095488</v>
          </cell>
          <cell r="P554">
            <v>627.1952484464822</v>
          </cell>
          <cell r="Q554">
            <v>943.79086287184748</v>
          </cell>
          <cell r="R554">
            <v>1073.2495131107623</v>
          </cell>
          <cell r="S554">
            <v>1392.2702033997853</v>
          </cell>
          <cell r="T554">
            <v>335.69820457089503</v>
          </cell>
          <cell r="U554">
            <v>575.48263640724861</v>
          </cell>
          <cell r="W554">
            <v>1236.248559894537</v>
          </cell>
          <cell r="Y554">
            <v>757.32947189789252</v>
          </cell>
        </row>
        <row r="555">
          <cell r="D555">
            <v>154.97468261428699</v>
          </cell>
          <cell r="E555">
            <v>146.95742559684234</v>
          </cell>
          <cell r="F555">
            <v>378.36497160825348</v>
          </cell>
          <cell r="G555">
            <v>403.36256157006551</v>
          </cell>
          <cell r="H555">
            <v>232.01328697611706</v>
          </cell>
          <cell r="I555">
            <v>159.04893624095931</v>
          </cell>
          <cell r="J555">
            <v>176.8983785607995</v>
          </cell>
          <cell r="K555">
            <v>230.32592616608378</v>
          </cell>
          <cell r="L555">
            <v>255.32553822095488</v>
          </cell>
          <cell r="P555">
            <v>627.1952484464822</v>
          </cell>
          <cell r="Q555">
            <v>943.79086287184748</v>
          </cell>
          <cell r="R555">
            <v>1073.2495131107623</v>
          </cell>
          <cell r="S555">
            <v>1392.2702033997853</v>
          </cell>
          <cell r="T555">
            <v>335.69820457089503</v>
          </cell>
          <cell r="U555">
            <v>575.48263640724861</v>
          </cell>
          <cell r="W555">
            <v>1236.248559894537</v>
          </cell>
          <cell r="Y555">
            <v>757.32947189789252</v>
          </cell>
        </row>
        <row r="556">
          <cell r="D556">
            <v>154.97468261428699</v>
          </cell>
          <cell r="E556">
            <v>146.95742559684234</v>
          </cell>
          <cell r="F556">
            <v>378.36497160825348</v>
          </cell>
          <cell r="G556">
            <v>403.36256157006551</v>
          </cell>
          <cell r="H556">
            <v>232.01328697611706</v>
          </cell>
          <cell r="I556">
            <v>159.04893624095931</v>
          </cell>
          <cell r="J556">
            <v>176.8983785607995</v>
          </cell>
          <cell r="K556">
            <v>230.32592616608378</v>
          </cell>
          <cell r="L556">
            <v>255.32553822095488</v>
          </cell>
          <cell r="P556">
            <v>627.1952484464822</v>
          </cell>
          <cell r="Q556">
            <v>943.79086287184748</v>
          </cell>
          <cell r="R556">
            <v>1073.2495131107623</v>
          </cell>
          <cell r="S556">
            <v>1392.2702033997853</v>
          </cell>
          <cell r="T556">
            <v>335.69820457089503</v>
          </cell>
          <cell r="U556">
            <v>575.48263640724861</v>
          </cell>
          <cell r="W556">
            <v>1236.248559894537</v>
          </cell>
          <cell r="Y556">
            <v>757.32947189789252</v>
          </cell>
        </row>
        <row r="557">
          <cell r="D557">
            <v>154.97468261428699</v>
          </cell>
          <cell r="E557">
            <v>146.95742559684234</v>
          </cell>
          <cell r="F557">
            <v>378.36497160825348</v>
          </cell>
          <cell r="G557">
            <v>403.36256157006551</v>
          </cell>
          <cell r="H557">
            <v>232.01328697611706</v>
          </cell>
          <cell r="I557">
            <v>159.04893624095931</v>
          </cell>
          <cell r="J557">
            <v>176.8983785607995</v>
          </cell>
          <cell r="K557">
            <v>230.32592616608378</v>
          </cell>
          <cell r="L557">
            <v>255.32553822095488</v>
          </cell>
          <cell r="P557">
            <v>627.1952484464822</v>
          </cell>
          <cell r="Q557">
            <v>943.79086287184748</v>
          </cell>
          <cell r="R557">
            <v>1073.2495131107623</v>
          </cell>
          <cell r="S557">
            <v>1392.2702033997853</v>
          </cell>
          <cell r="T557">
            <v>335.69820457089503</v>
          </cell>
          <cell r="U557">
            <v>575.48263640724861</v>
          </cell>
          <cell r="W557">
            <v>1236.248559894537</v>
          </cell>
          <cell r="Y557">
            <v>757.32947189789252</v>
          </cell>
        </row>
        <row r="558">
          <cell r="D558">
            <v>154.97468261428699</v>
          </cell>
          <cell r="E558">
            <v>146.95742559684234</v>
          </cell>
          <cell r="F558">
            <v>378.36497160825348</v>
          </cell>
          <cell r="G558">
            <v>403.36256157006551</v>
          </cell>
          <cell r="H558">
            <v>232.01328697611706</v>
          </cell>
          <cell r="I558">
            <v>159.04893624095931</v>
          </cell>
          <cell r="J558">
            <v>176.8983785607995</v>
          </cell>
          <cell r="K558">
            <v>230.32592616608378</v>
          </cell>
          <cell r="L558">
            <v>255.32553822095488</v>
          </cell>
          <cell r="P558">
            <v>627.1952484464822</v>
          </cell>
          <cell r="Q558">
            <v>943.79086287184748</v>
          </cell>
          <cell r="R558">
            <v>1073.2495131107623</v>
          </cell>
          <cell r="S558">
            <v>1392.2702033997853</v>
          </cell>
          <cell r="T558">
            <v>335.69820457089503</v>
          </cell>
          <cell r="U558">
            <v>575.48263640724861</v>
          </cell>
          <cell r="W558">
            <v>1236.248559894537</v>
          </cell>
          <cell r="Y558">
            <v>757.32947189789252</v>
          </cell>
        </row>
        <row r="559">
          <cell r="D559">
            <v>154.97468261428699</v>
          </cell>
          <cell r="E559">
            <v>146.95742559684234</v>
          </cell>
          <cell r="F559">
            <v>378.36497160825348</v>
          </cell>
          <cell r="G559">
            <v>403.36256157006551</v>
          </cell>
          <cell r="H559">
            <v>232.01328697611706</v>
          </cell>
          <cell r="I559">
            <v>159.04893624095931</v>
          </cell>
          <cell r="J559">
            <v>176.8983785607995</v>
          </cell>
          <cell r="K559">
            <v>230.32592616608378</v>
          </cell>
          <cell r="L559">
            <v>255.32553822095488</v>
          </cell>
          <cell r="P559">
            <v>627.1952484464822</v>
          </cell>
          <cell r="Q559">
            <v>943.79086287184748</v>
          </cell>
          <cell r="R559">
            <v>1073.2495131107623</v>
          </cell>
          <cell r="S559">
            <v>1392.2702033997853</v>
          </cell>
          <cell r="T559">
            <v>335.69820457089503</v>
          </cell>
          <cell r="U559">
            <v>575.48263640724861</v>
          </cell>
          <cell r="W559">
            <v>1236.248559894537</v>
          </cell>
          <cell r="Y559">
            <v>757.32947189789252</v>
          </cell>
        </row>
        <row r="560">
          <cell r="D560">
            <v>154.97468261428699</v>
          </cell>
          <cell r="E560">
            <v>146.95742559684234</v>
          </cell>
          <cell r="F560">
            <v>378.36497160825348</v>
          </cell>
          <cell r="G560">
            <v>403.36256157006551</v>
          </cell>
          <cell r="H560">
            <v>232.01328697611706</v>
          </cell>
          <cell r="I560">
            <v>159.04893624095931</v>
          </cell>
          <cell r="J560">
            <v>176.8983785607995</v>
          </cell>
          <cell r="K560">
            <v>230.32592616608378</v>
          </cell>
          <cell r="L560">
            <v>255.32553822095488</v>
          </cell>
          <cell r="P560">
            <v>627.1952484464822</v>
          </cell>
          <cell r="Q560">
            <v>943.79086287184748</v>
          </cell>
          <cell r="R560">
            <v>1073.2495131107623</v>
          </cell>
          <cell r="S560">
            <v>1392.2702033997853</v>
          </cell>
          <cell r="T560">
            <v>335.69820457089503</v>
          </cell>
          <cell r="U560">
            <v>575.48263640724861</v>
          </cell>
          <cell r="W560">
            <v>1236.248559894537</v>
          </cell>
          <cell r="Y560">
            <v>757.32947189789252</v>
          </cell>
        </row>
        <row r="561">
          <cell r="D561">
            <v>156.4012139440199</v>
          </cell>
          <cell r="E561">
            <v>148.20941580885949</v>
          </cell>
          <cell r="F561">
            <v>381.01958851218001</v>
          </cell>
          <cell r="G561">
            <v>406.19256211108706</v>
          </cell>
          <cell r="H561">
            <v>234.14895337789633</v>
          </cell>
          <cell r="I561">
            <v>160.61578686922527</v>
          </cell>
          <cell r="J561">
            <v>178.47248827736959</v>
          </cell>
          <cell r="K561">
            <v>231.35045759598887</v>
          </cell>
          <cell r="L561">
            <v>256.99799142963394</v>
          </cell>
          <cell r="P561">
            <v>631.30355156822031</v>
          </cell>
          <cell r="Q561">
            <v>948.79845592850029</v>
          </cell>
          <cell r="R561">
            <v>1082.3929631950957</v>
          </cell>
          <cell r="S561">
            <v>1403.0559694904455</v>
          </cell>
          <cell r="T561">
            <v>337.89712107291967</v>
          </cell>
          <cell r="U561">
            <v>579.25220755357657</v>
          </cell>
          <cell r="W561">
            <v>1245.4088164785783</v>
          </cell>
          <cell r="Y561">
            <v>763.781470374577</v>
          </cell>
        </row>
        <row r="562">
          <cell r="D562">
            <v>156.4012139440199</v>
          </cell>
          <cell r="E562">
            <v>148.20941580885949</v>
          </cell>
          <cell r="F562">
            <v>381.01958851218001</v>
          </cell>
          <cell r="G562">
            <v>406.19256211108706</v>
          </cell>
          <cell r="H562">
            <v>234.14895337789633</v>
          </cell>
          <cell r="I562">
            <v>160.61578686922527</v>
          </cell>
          <cell r="J562">
            <v>178.47248827736959</v>
          </cell>
          <cell r="K562">
            <v>231.35045759598887</v>
          </cell>
          <cell r="L562">
            <v>256.99799142963394</v>
          </cell>
          <cell r="P562">
            <v>631.30355156822031</v>
          </cell>
          <cell r="Q562">
            <v>948.79845592850029</v>
          </cell>
          <cell r="R562">
            <v>1082.3929631950957</v>
          </cell>
          <cell r="S562">
            <v>1403.0559694904455</v>
          </cell>
          <cell r="T562">
            <v>337.89712107291967</v>
          </cell>
          <cell r="U562">
            <v>579.25220755357657</v>
          </cell>
          <cell r="W562">
            <v>1245.4088164785783</v>
          </cell>
          <cell r="Y562">
            <v>763.781470374577</v>
          </cell>
        </row>
        <row r="563">
          <cell r="D563">
            <v>156.4012139440199</v>
          </cell>
          <cell r="E563">
            <v>148.20941580885949</v>
          </cell>
          <cell r="F563">
            <v>381.01958851218001</v>
          </cell>
          <cell r="G563">
            <v>406.19256211108706</v>
          </cell>
          <cell r="H563">
            <v>234.14895337789633</v>
          </cell>
          <cell r="I563">
            <v>160.61578686922527</v>
          </cell>
          <cell r="J563">
            <v>178.47248827736959</v>
          </cell>
          <cell r="K563">
            <v>231.35045759598887</v>
          </cell>
          <cell r="L563">
            <v>256.99799142963394</v>
          </cell>
          <cell r="P563">
            <v>631.30355156822031</v>
          </cell>
          <cell r="Q563">
            <v>948.79845592850029</v>
          </cell>
          <cell r="R563">
            <v>1082.3929631950957</v>
          </cell>
          <cell r="S563">
            <v>1403.0559694904455</v>
          </cell>
          <cell r="T563">
            <v>337.89712107291967</v>
          </cell>
          <cell r="U563">
            <v>579.25220755357657</v>
          </cell>
          <cell r="W563">
            <v>1245.4088164785783</v>
          </cell>
          <cell r="Y563">
            <v>763.781470374577</v>
          </cell>
        </row>
        <row r="564">
          <cell r="D564">
            <v>156.4012139440199</v>
          </cell>
          <cell r="E564">
            <v>148.20941580885949</v>
          </cell>
          <cell r="F564">
            <v>381.01958851218001</v>
          </cell>
          <cell r="G564">
            <v>406.19256211108706</v>
          </cell>
          <cell r="H564">
            <v>234.14895337789633</v>
          </cell>
          <cell r="I564">
            <v>160.61578686922527</v>
          </cell>
          <cell r="J564">
            <v>178.47248827736959</v>
          </cell>
          <cell r="K564">
            <v>231.35045759598887</v>
          </cell>
          <cell r="L564">
            <v>256.99799142963394</v>
          </cell>
          <cell r="P564">
            <v>631.30355156822031</v>
          </cell>
          <cell r="Q564">
            <v>948.79845592850029</v>
          </cell>
          <cell r="R564">
            <v>1082.3929631950957</v>
          </cell>
          <cell r="S564">
            <v>1403.0559694904455</v>
          </cell>
          <cell r="T564">
            <v>337.89712107291967</v>
          </cell>
          <cell r="U564">
            <v>579.25220755357657</v>
          </cell>
          <cell r="W564">
            <v>1245.4088164785783</v>
          </cell>
          <cell r="Y564">
            <v>763.781470374577</v>
          </cell>
        </row>
        <row r="565">
          <cell r="D565">
            <v>156.4012139440199</v>
          </cell>
          <cell r="E565">
            <v>148.20941580885949</v>
          </cell>
          <cell r="F565">
            <v>381.01958851218001</v>
          </cell>
          <cell r="G565">
            <v>406.19256211108706</v>
          </cell>
          <cell r="H565">
            <v>234.14895337789633</v>
          </cell>
          <cell r="I565">
            <v>160.61578686922527</v>
          </cell>
          <cell r="J565">
            <v>178.47248827736959</v>
          </cell>
          <cell r="K565">
            <v>231.35045759598887</v>
          </cell>
          <cell r="L565">
            <v>256.99799142963394</v>
          </cell>
          <cell r="P565">
            <v>631.30355156822031</v>
          </cell>
          <cell r="Q565">
            <v>948.79845592850029</v>
          </cell>
          <cell r="R565">
            <v>1082.3929631950957</v>
          </cell>
          <cell r="S565">
            <v>1403.0559694904455</v>
          </cell>
          <cell r="T565">
            <v>337.89712107291967</v>
          </cell>
          <cell r="U565">
            <v>579.25220755357657</v>
          </cell>
          <cell r="W565">
            <v>1245.4088164785783</v>
          </cell>
          <cell r="Y565">
            <v>763.781470374577</v>
          </cell>
        </row>
        <row r="566">
          <cell r="D566">
            <v>156.4012139440199</v>
          </cell>
          <cell r="E566">
            <v>148.20941580885949</v>
          </cell>
          <cell r="F566">
            <v>381.01958851218001</v>
          </cell>
          <cell r="G566">
            <v>406.19256211108706</v>
          </cell>
          <cell r="H566">
            <v>234.14895337789633</v>
          </cell>
          <cell r="I566">
            <v>160.61578686922527</v>
          </cell>
          <cell r="J566">
            <v>178.47248827736959</v>
          </cell>
          <cell r="K566">
            <v>231.35045759598887</v>
          </cell>
          <cell r="L566">
            <v>256.99799142963394</v>
          </cell>
          <cell r="P566">
            <v>631.30355156822031</v>
          </cell>
          <cell r="Q566">
            <v>948.79845592850029</v>
          </cell>
          <cell r="R566">
            <v>1082.3929631950957</v>
          </cell>
          <cell r="S566">
            <v>1403.0559694904455</v>
          </cell>
          <cell r="T566">
            <v>337.89712107291967</v>
          </cell>
          <cell r="U566">
            <v>579.25220755357657</v>
          </cell>
          <cell r="W566">
            <v>1245.4088164785783</v>
          </cell>
          <cell r="Y566">
            <v>763.781470374577</v>
          </cell>
        </row>
        <row r="567">
          <cell r="D567">
            <v>156.4012139440199</v>
          </cell>
          <cell r="E567">
            <v>148.20941580885949</v>
          </cell>
          <cell r="F567">
            <v>381.01958851218001</v>
          </cell>
          <cell r="G567">
            <v>406.19256211108706</v>
          </cell>
          <cell r="H567">
            <v>234.14895337789633</v>
          </cell>
          <cell r="I567">
            <v>160.61578686922527</v>
          </cell>
          <cell r="J567">
            <v>178.47248827736959</v>
          </cell>
          <cell r="K567">
            <v>231.35045759598887</v>
          </cell>
          <cell r="L567">
            <v>256.99799142963394</v>
          </cell>
          <cell r="P567">
            <v>631.30355156822031</v>
          </cell>
          <cell r="Q567">
            <v>948.79845592850029</v>
          </cell>
          <cell r="R567">
            <v>1082.3929631950957</v>
          </cell>
          <cell r="S567">
            <v>1403.0559694904455</v>
          </cell>
          <cell r="T567">
            <v>337.89712107291967</v>
          </cell>
          <cell r="U567">
            <v>579.25220755357657</v>
          </cell>
          <cell r="W567">
            <v>1245.4088164785783</v>
          </cell>
          <cell r="Y567">
            <v>763.781470374577</v>
          </cell>
        </row>
        <row r="568">
          <cell r="D568">
            <v>156.4012139440199</v>
          </cell>
          <cell r="E568">
            <v>148.20941580885949</v>
          </cell>
          <cell r="F568">
            <v>381.01958851218001</v>
          </cell>
          <cell r="G568">
            <v>406.19256211108706</v>
          </cell>
          <cell r="H568">
            <v>234.14895337789633</v>
          </cell>
          <cell r="I568">
            <v>160.61578686922527</v>
          </cell>
          <cell r="J568">
            <v>178.47248827736959</v>
          </cell>
          <cell r="K568">
            <v>231.35045759598887</v>
          </cell>
          <cell r="L568">
            <v>256.99799142963394</v>
          </cell>
          <cell r="P568">
            <v>631.30355156822031</v>
          </cell>
          <cell r="Q568">
            <v>948.79845592850029</v>
          </cell>
          <cell r="R568">
            <v>1082.3929631950957</v>
          </cell>
          <cell r="S568">
            <v>1403.0559694904455</v>
          </cell>
          <cell r="T568">
            <v>337.89712107291967</v>
          </cell>
          <cell r="U568">
            <v>579.25220755357657</v>
          </cell>
          <cell r="W568">
            <v>1245.4088164785783</v>
          </cell>
          <cell r="Y568">
            <v>763.781470374577</v>
          </cell>
        </row>
        <row r="569">
          <cell r="D569">
            <v>156.4012139440199</v>
          </cell>
          <cell r="E569">
            <v>148.20941580885949</v>
          </cell>
          <cell r="F569">
            <v>381.01958851218001</v>
          </cell>
          <cell r="G569">
            <v>406.19256211108706</v>
          </cell>
          <cell r="H569">
            <v>234.14895337789633</v>
          </cell>
          <cell r="I569">
            <v>160.61578686922527</v>
          </cell>
          <cell r="J569">
            <v>178.47248827736959</v>
          </cell>
          <cell r="K569">
            <v>231.35045759598887</v>
          </cell>
          <cell r="L569">
            <v>256.99799142963394</v>
          </cell>
          <cell r="P569">
            <v>631.30355156822031</v>
          </cell>
          <cell r="Q569">
            <v>948.79845592850029</v>
          </cell>
          <cell r="R569">
            <v>1082.3929631950957</v>
          </cell>
          <cell r="S569">
            <v>1403.0559694904455</v>
          </cell>
          <cell r="T569">
            <v>337.89712107291967</v>
          </cell>
          <cell r="U569">
            <v>579.25220755357657</v>
          </cell>
          <cell r="W569">
            <v>1245.4088164785783</v>
          </cell>
          <cell r="Y569">
            <v>763.781470374577</v>
          </cell>
        </row>
        <row r="570">
          <cell r="D570">
            <v>156.4012139440199</v>
          </cell>
          <cell r="E570">
            <v>148.20941580885949</v>
          </cell>
          <cell r="F570">
            <v>381.01958851218001</v>
          </cell>
          <cell r="G570">
            <v>406.19256211108706</v>
          </cell>
          <cell r="H570">
            <v>234.14895337789633</v>
          </cell>
          <cell r="I570">
            <v>160.61578686922527</v>
          </cell>
          <cell r="J570">
            <v>178.47248827736959</v>
          </cell>
          <cell r="K570">
            <v>231.35045759598887</v>
          </cell>
          <cell r="L570">
            <v>256.99799142963394</v>
          </cell>
          <cell r="P570">
            <v>631.30355156822031</v>
          </cell>
          <cell r="Q570">
            <v>948.79845592850029</v>
          </cell>
          <cell r="R570">
            <v>1082.3929631950957</v>
          </cell>
          <cell r="S570">
            <v>1403.0559694904455</v>
          </cell>
          <cell r="T570">
            <v>337.89712107291967</v>
          </cell>
          <cell r="U570">
            <v>579.25220755357657</v>
          </cell>
          <cell r="W570">
            <v>1245.4088164785783</v>
          </cell>
          <cell r="Y570">
            <v>763.781470374577</v>
          </cell>
        </row>
        <row r="571">
          <cell r="D571">
            <v>156.4012139440199</v>
          </cell>
          <cell r="E571">
            <v>148.20941580885949</v>
          </cell>
          <cell r="F571">
            <v>381.01958851218001</v>
          </cell>
          <cell r="G571">
            <v>406.19256211108706</v>
          </cell>
          <cell r="H571">
            <v>234.14895337789633</v>
          </cell>
          <cell r="I571">
            <v>160.61578686922527</v>
          </cell>
          <cell r="J571">
            <v>178.47248827736959</v>
          </cell>
          <cell r="K571">
            <v>231.35045759598887</v>
          </cell>
          <cell r="L571">
            <v>256.99799142963394</v>
          </cell>
          <cell r="P571">
            <v>631.30355156822031</v>
          </cell>
          <cell r="Q571">
            <v>948.79845592850029</v>
          </cell>
          <cell r="R571">
            <v>1082.3929631950957</v>
          </cell>
          <cell r="S571">
            <v>1403.0559694904455</v>
          </cell>
          <cell r="T571">
            <v>337.89712107291967</v>
          </cell>
          <cell r="U571">
            <v>579.25220755357657</v>
          </cell>
          <cell r="W571">
            <v>1245.4088164785783</v>
          </cell>
          <cell r="Y571">
            <v>763.781470374577</v>
          </cell>
        </row>
        <row r="572">
          <cell r="D572">
            <v>156.4012139440199</v>
          </cell>
          <cell r="E572">
            <v>148.20941580885949</v>
          </cell>
          <cell r="F572">
            <v>381.01958851218001</v>
          </cell>
          <cell r="G572">
            <v>406.19256211108706</v>
          </cell>
          <cell r="H572">
            <v>234.14895337789633</v>
          </cell>
          <cell r="I572">
            <v>160.61578686922527</v>
          </cell>
          <cell r="J572">
            <v>178.47248827736959</v>
          </cell>
          <cell r="K572">
            <v>231.35045759598887</v>
          </cell>
          <cell r="L572">
            <v>256.99799142963394</v>
          </cell>
          <cell r="P572">
            <v>631.30355156822031</v>
          </cell>
          <cell r="Q572">
            <v>948.79845592850029</v>
          </cell>
          <cell r="R572">
            <v>1082.3929631950957</v>
          </cell>
          <cell r="S572">
            <v>1403.0559694904455</v>
          </cell>
          <cell r="T572">
            <v>337.89712107291967</v>
          </cell>
          <cell r="U572">
            <v>579.25220755357657</v>
          </cell>
          <cell r="W572">
            <v>1245.4088164785783</v>
          </cell>
          <cell r="Y572">
            <v>763.781470374577</v>
          </cell>
        </row>
        <row r="573">
          <cell r="D573">
            <v>159.01995403679433</v>
          </cell>
          <cell r="E573">
            <v>150.59079000271808</v>
          </cell>
          <cell r="F573">
            <v>386.58073025288314</v>
          </cell>
          <cell r="G573">
            <v>412.1211140281676</v>
          </cell>
          <cell r="H573">
            <v>238.06948082413047</v>
          </cell>
          <cell r="I573">
            <v>163.40794243375245</v>
          </cell>
          <cell r="J573">
            <v>181.40675893567834</v>
          </cell>
          <cell r="K573">
            <v>234.15297340316027</v>
          </cell>
          <cell r="L573">
            <v>260.6325191292014</v>
          </cell>
          <cell r="P573">
            <v>640.23159895196102</v>
          </cell>
          <cell r="Q573">
            <v>961.07404272236329</v>
          </cell>
          <cell r="R573">
            <v>1099.7844538510683</v>
          </cell>
          <cell r="S573">
            <v>1424.5358299618183</v>
          </cell>
          <cell r="T573">
            <v>342.67574381355644</v>
          </cell>
          <cell r="U573">
            <v>587.44413225181097</v>
          </cell>
          <cell r="W573">
            <v>1264.0645036283076</v>
          </cell>
          <cell r="Y573">
            <v>776.05362915322769</v>
          </cell>
        </row>
        <row r="574">
          <cell r="D574">
            <v>159.01995403679433</v>
          </cell>
          <cell r="E574">
            <v>150.59079000271808</v>
          </cell>
          <cell r="F574">
            <v>386.58073025288314</v>
          </cell>
          <cell r="G574">
            <v>412.1211140281676</v>
          </cell>
          <cell r="H574">
            <v>238.06948082413047</v>
          </cell>
          <cell r="I574">
            <v>163.40794243375245</v>
          </cell>
          <cell r="J574">
            <v>181.40675893567834</v>
          </cell>
          <cell r="K574">
            <v>234.15297340316027</v>
          </cell>
          <cell r="L574">
            <v>260.6325191292014</v>
          </cell>
          <cell r="P574">
            <v>640.23159895196102</v>
          </cell>
          <cell r="Q574">
            <v>961.07404272236329</v>
          </cell>
          <cell r="R574">
            <v>1099.7844538510683</v>
          </cell>
          <cell r="S574">
            <v>1424.5358299618183</v>
          </cell>
          <cell r="T574">
            <v>342.67574381355644</v>
          </cell>
          <cell r="U574">
            <v>587.44413225181097</v>
          </cell>
          <cell r="W574">
            <v>1264.0645036283076</v>
          </cell>
          <cell r="Y574">
            <v>776.05362915322769</v>
          </cell>
        </row>
        <row r="575">
          <cell r="D575">
            <v>159.01995403679433</v>
          </cell>
          <cell r="E575">
            <v>150.59079000271808</v>
          </cell>
          <cell r="F575">
            <v>386.58073025288314</v>
          </cell>
          <cell r="G575">
            <v>412.1211140281676</v>
          </cell>
          <cell r="H575">
            <v>238.06948082413047</v>
          </cell>
          <cell r="I575">
            <v>163.40794243375245</v>
          </cell>
          <cell r="J575">
            <v>181.40675893567834</v>
          </cell>
          <cell r="K575">
            <v>234.15297340316027</v>
          </cell>
          <cell r="L575">
            <v>260.6325191292014</v>
          </cell>
          <cell r="P575">
            <v>640.23159895196102</v>
          </cell>
          <cell r="Q575">
            <v>961.07404272236329</v>
          </cell>
          <cell r="R575">
            <v>1099.7844538510683</v>
          </cell>
          <cell r="S575">
            <v>1424.5358299618183</v>
          </cell>
          <cell r="T575">
            <v>342.67574381355644</v>
          </cell>
          <cell r="U575">
            <v>587.44413225181097</v>
          </cell>
          <cell r="W575">
            <v>1264.0645036283076</v>
          </cell>
          <cell r="Y575">
            <v>776.05362915322769</v>
          </cell>
        </row>
        <row r="576">
          <cell r="D576">
            <v>159.01995403679433</v>
          </cell>
          <cell r="E576">
            <v>150.59079000271808</v>
          </cell>
          <cell r="F576">
            <v>386.58073025288314</v>
          </cell>
          <cell r="G576">
            <v>412.1211140281676</v>
          </cell>
          <cell r="H576">
            <v>238.06948082413047</v>
          </cell>
          <cell r="I576">
            <v>163.40794243375245</v>
          </cell>
          <cell r="J576">
            <v>181.40675893567834</v>
          </cell>
          <cell r="K576">
            <v>234.15297340316027</v>
          </cell>
          <cell r="L576">
            <v>260.6325191292014</v>
          </cell>
          <cell r="P576">
            <v>640.23159895196102</v>
          </cell>
          <cell r="Q576">
            <v>961.07404272236329</v>
          </cell>
          <cell r="R576">
            <v>1099.7844538510683</v>
          </cell>
          <cell r="S576">
            <v>1424.5358299618183</v>
          </cell>
          <cell r="T576">
            <v>342.67574381355644</v>
          </cell>
          <cell r="U576">
            <v>587.44413225181097</v>
          </cell>
          <cell r="W576">
            <v>1264.0645036283076</v>
          </cell>
          <cell r="Y576">
            <v>776.05362915322769</v>
          </cell>
        </row>
        <row r="577">
          <cell r="D577">
            <v>159.01995403679433</v>
          </cell>
          <cell r="E577">
            <v>150.59079000271808</v>
          </cell>
          <cell r="F577">
            <v>386.58073025288314</v>
          </cell>
          <cell r="G577">
            <v>412.1211140281676</v>
          </cell>
          <cell r="H577">
            <v>238.06948082413047</v>
          </cell>
          <cell r="I577">
            <v>163.40794243375245</v>
          </cell>
          <cell r="J577">
            <v>181.40675893567834</v>
          </cell>
          <cell r="K577">
            <v>234.15297340316027</v>
          </cell>
          <cell r="L577">
            <v>260.6325191292014</v>
          </cell>
          <cell r="P577">
            <v>640.23159895196102</v>
          </cell>
          <cell r="Q577">
            <v>961.07404272236329</v>
          </cell>
          <cell r="R577">
            <v>1099.7844538510683</v>
          </cell>
          <cell r="S577">
            <v>1424.5358299618183</v>
          </cell>
          <cell r="T577">
            <v>342.67574381355644</v>
          </cell>
          <cell r="U577">
            <v>587.44413225181097</v>
          </cell>
          <cell r="W577">
            <v>1264.0645036283076</v>
          </cell>
          <cell r="Y577">
            <v>776.05362915322769</v>
          </cell>
        </row>
        <row r="578">
          <cell r="D578">
            <v>159.01995403679433</v>
          </cell>
          <cell r="E578">
            <v>150.59079000271808</v>
          </cell>
          <cell r="F578">
            <v>386.58073025288314</v>
          </cell>
          <cell r="G578">
            <v>412.1211140281676</v>
          </cell>
          <cell r="H578">
            <v>238.06948082413047</v>
          </cell>
          <cell r="I578">
            <v>163.40794243375245</v>
          </cell>
          <cell r="J578">
            <v>181.40675893567834</v>
          </cell>
          <cell r="K578">
            <v>234.15297340316027</v>
          </cell>
          <cell r="L578">
            <v>260.6325191292014</v>
          </cell>
          <cell r="P578">
            <v>640.23159895196102</v>
          </cell>
          <cell r="Q578">
            <v>961.07404272236329</v>
          </cell>
          <cell r="R578">
            <v>1099.7844538510683</v>
          </cell>
          <cell r="S578">
            <v>1424.5358299618183</v>
          </cell>
          <cell r="T578">
            <v>342.67574381355644</v>
          </cell>
          <cell r="U578">
            <v>587.44413225181097</v>
          </cell>
          <cell r="W578">
            <v>1264.0645036283076</v>
          </cell>
          <cell r="Y578">
            <v>776.05362915322769</v>
          </cell>
        </row>
        <row r="579">
          <cell r="D579">
            <v>159.01995403679433</v>
          </cell>
          <cell r="E579">
            <v>150.59079000271808</v>
          </cell>
          <cell r="F579">
            <v>386.58073025288314</v>
          </cell>
          <cell r="G579">
            <v>412.1211140281676</v>
          </cell>
          <cell r="H579">
            <v>238.06948082413047</v>
          </cell>
          <cell r="I579">
            <v>163.40794243375245</v>
          </cell>
          <cell r="J579">
            <v>181.40675893567834</v>
          </cell>
          <cell r="K579">
            <v>234.15297340316027</v>
          </cell>
          <cell r="L579">
            <v>260.6325191292014</v>
          </cell>
          <cell r="P579">
            <v>640.23159895196102</v>
          </cell>
          <cell r="Q579">
            <v>961.07404272236329</v>
          </cell>
          <cell r="R579">
            <v>1099.7844538510683</v>
          </cell>
          <cell r="S579">
            <v>1424.5358299618183</v>
          </cell>
          <cell r="T579">
            <v>342.67574381355644</v>
          </cell>
          <cell r="U579">
            <v>587.44413225181097</v>
          </cell>
          <cell r="W579">
            <v>1264.0645036283076</v>
          </cell>
          <cell r="Y579">
            <v>776.05362915322769</v>
          </cell>
        </row>
        <row r="580">
          <cell r="D580">
            <v>159.01995403679433</v>
          </cell>
          <cell r="E580">
            <v>150.59079000271808</v>
          </cell>
          <cell r="F580">
            <v>386.58073025288314</v>
          </cell>
          <cell r="G580">
            <v>412.1211140281676</v>
          </cell>
          <cell r="H580">
            <v>238.06948082413047</v>
          </cell>
          <cell r="I580">
            <v>163.40794243375245</v>
          </cell>
          <cell r="J580">
            <v>181.40675893567834</v>
          </cell>
          <cell r="K580">
            <v>234.15297340316027</v>
          </cell>
          <cell r="L580">
            <v>260.6325191292014</v>
          </cell>
          <cell r="P580">
            <v>640.23159895196102</v>
          </cell>
          <cell r="Q580">
            <v>961.07404272236329</v>
          </cell>
          <cell r="R580">
            <v>1099.7844538510683</v>
          </cell>
          <cell r="S580">
            <v>1424.5358299618183</v>
          </cell>
          <cell r="T580">
            <v>342.67574381355644</v>
          </cell>
          <cell r="U580">
            <v>587.44413225181097</v>
          </cell>
          <cell r="W580">
            <v>1264.0645036283076</v>
          </cell>
          <cell r="Y580">
            <v>776.05362915322769</v>
          </cell>
        </row>
        <row r="581">
          <cell r="D581">
            <v>159.01995403679433</v>
          </cell>
          <cell r="E581">
            <v>150.59079000271808</v>
          </cell>
          <cell r="F581">
            <v>386.58073025288314</v>
          </cell>
          <cell r="G581">
            <v>412.1211140281676</v>
          </cell>
          <cell r="H581">
            <v>238.06948082413047</v>
          </cell>
          <cell r="I581">
            <v>163.40794243375245</v>
          </cell>
          <cell r="J581">
            <v>181.40675893567834</v>
          </cell>
          <cell r="K581">
            <v>234.15297340316027</v>
          </cell>
          <cell r="L581">
            <v>260.6325191292014</v>
          </cell>
          <cell r="P581">
            <v>640.23159895196102</v>
          </cell>
          <cell r="Q581">
            <v>961.07404272236329</v>
          </cell>
          <cell r="R581">
            <v>1099.7844538510683</v>
          </cell>
          <cell r="S581">
            <v>1424.5358299618183</v>
          </cell>
          <cell r="T581">
            <v>342.67574381355644</v>
          </cell>
          <cell r="U581">
            <v>587.44413225181097</v>
          </cell>
          <cell r="W581">
            <v>1264.0645036283076</v>
          </cell>
          <cell r="Y581">
            <v>776.05362915322769</v>
          </cell>
        </row>
        <row r="582">
          <cell r="D582">
            <v>159.01995403679433</v>
          </cell>
          <cell r="E582">
            <v>150.59079000271808</v>
          </cell>
          <cell r="F582">
            <v>386.58073025288314</v>
          </cell>
          <cell r="G582">
            <v>412.1211140281676</v>
          </cell>
          <cell r="H582">
            <v>238.06948082413047</v>
          </cell>
          <cell r="I582">
            <v>163.40794243375245</v>
          </cell>
          <cell r="J582">
            <v>181.40675893567834</v>
          </cell>
          <cell r="K582">
            <v>234.15297340316027</v>
          </cell>
          <cell r="L582">
            <v>260.6325191292014</v>
          </cell>
          <cell r="P582">
            <v>640.23159895196102</v>
          </cell>
          <cell r="Q582">
            <v>961.07404272236329</v>
          </cell>
          <cell r="R582">
            <v>1099.7844538510683</v>
          </cell>
          <cell r="S582">
            <v>1424.5358299618183</v>
          </cell>
          <cell r="T582">
            <v>342.67574381355644</v>
          </cell>
          <cell r="U582">
            <v>587.44413225181097</v>
          </cell>
          <cell r="W582">
            <v>1264.0645036283076</v>
          </cell>
          <cell r="Y582">
            <v>776.05362915322769</v>
          </cell>
        </row>
        <row r="583">
          <cell r="D583">
            <v>159.01995403679433</v>
          </cell>
          <cell r="E583">
            <v>150.59079000271808</v>
          </cell>
          <cell r="F583">
            <v>386.58073025288314</v>
          </cell>
          <cell r="G583">
            <v>412.1211140281676</v>
          </cell>
          <cell r="H583">
            <v>238.06948082413047</v>
          </cell>
          <cell r="I583">
            <v>163.40794243375245</v>
          </cell>
          <cell r="J583">
            <v>181.40675893567834</v>
          </cell>
          <cell r="K583">
            <v>234.15297340316027</v>
          </cell>
          <cell r="L583">
            <v>260.6325191292014</v>
          </cell>
          <cell r="P583">
            <v>640.23159895196102</v>
          </cell>
          <cell r="Q583">
            <v>961.07404272236329</v>
          </cell>
          <cell r="R583">
            <v>1099.7844538510683</v>
          </cell>
          <cell r="S583">
            <v>1424.5358299618183</v>
          </cell>
          <cell r="T583">
            <v>342.67574381355644</v>
          </cell>
          <cell r="U583">
            <v>587.44413225181097</v>
          </cell>
          <cell r="W583">
            <v>1264.0645036283076</v>
          </cell>
          <cell r="Y583">
            <v>776.05362915322769</v>
          </cell>
        </row>
        <row r="584">
          <cell r="D584">
            <v>159.01995403679433</v>
          </cell>
          <cell r="E584">
            <v>150.59079000271808</v>
          </cell>
          <cell r="F584">
            <v>386.58073025288314</v>
          </cell>
          <cell r="G584">
            <v>412.1211140281676</v>
          </cell>
          <cell r="H584">
            <v>238.06948082413047</v>
          </cell>
          <cell r="I584">
            <v>163.40794243375245</v>
          </cell>
          <cell r="J584">
            <v>181.40675893567834</v>
          </cell>
          <cell r="K584">
            <v>234.15297340316027</v>
          </cell>
          <cell r="L584">
            <v>260.6325191292014</v>
          </cell>
          <cell r="P584">
            <v>640.23159895196102</v>
          </cell>
          <cell r="Q584">
            <v>961.07404272236329</v>
          </cell>
          <cell r="R584">
            <v>1099.7844538510683</v>
          </cell>
          <cell r="S584">
            <v>1424.5358299618183</v>
          </cell>
          <cell r="T584">
            <v>342.67574381355644</v>
          </cell>
          <cell r="U584">
            <v>587.44413225181097</v>
          </cell>
          <cell r="W584">
            <v>1264.0645036283076</v>
          </cell>
          <cell r="Y584">
            <v>776.05362915322769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D15">
            <v>1</v>
          </cell>
          <cell r="F15">
            <v>1</v>
          </cell>
          <cell r="R15">
            <v>0.83753018282166269</v>
          </cell>
          <cell r="W15">
            <v>1</v>
          </cell>
        </row>
        <row r="16">
          <cell r="D16">
            <v>1</v>
          </cell>
          <cell r="F16">
            <v>1</v>
          </cell>
          <cell r="R16">
            <v>0.83753018282166269</v>
          </cell>
          <cell r="W16">
            <v>1</v>
          </cell>
        </row>
        <row r="17">
          <cell r="D17">
            <v>1</v>
          </cell>
          <cell r="F17">
            <v>1</v>
          </cell>
          <cell r="R17">
            <v>0.83753018282166269</v>
          </cell>
          <cell r="W17">
            <v>1</v>
          </cell>
        </row>
        <row r="18">
          <cell r="D18">
            <v>1</v>
          </cell>
          <cell r="F18">
            <v>1</v>
          </cell>
          <cell r="R18">
            <v>0.83753018282166269</v>
          </cell>
          <cell r="W18">
            <v>1</v>
          </cell>
        </row>
        <row r="19">
          <cell r="D19">
            <v>1</v>
          </cell>
          <cell r="F19">
            <v>1</v>
          </cell>
          <cell r="R19">
            <v>0.83753018282166269</v>
          </cell>
          <cell r="W19">
            <v>1</v>
          </cell>
        </row>
        <row r="20">
          <cell r="D20">
            <v>1</v>
          </cell>
          <cell r="F20">
            <v>1</v>
          </cell>
          <cell r="R20">
            <v>0.83753018282166269</v>
          </cell>
          <cell r="W20">
            <v>1</v>
          </cell>
        </row>
        <row r="21">
          <cell r="D21">
            <v>1</v>
          </cell>
          <cell r="F21">
            <v>1</v>
          </cell>
          <cell r="R21">
            <v>0.83753018282166269</v>
          </cell>
          <cell r="W21">
            <v>1</v>
          </cell>
        </row>
        <row r="22">
          <cell r="D22">
            <v>1</v>
          </cell>
          <cell r="F22">
            <v>1</v>
          </cell>
          <cell r="R22">
            <v>0.83753018282166269</v>
          </cell>
          <cell r="W22">
            <v>1</v>
          </cell>
        </row>
        <row r="23">
          <cell r="D23">
            <v>1</v>
          </cell>
          <cell r="F23">
            <v>1</v>
          </cell>
          <cell r="R23">
            <v>0.83753018282166269</v>
          </cell>
          <cell r="W23">
            <v>1</v>
          </cell>
        </row>
        <row r="24">
          <cell r="D24">
            <v>1</v>
          </cell>
          <cell r="F24">
            <v>1</v>
          </cell>
          <cell r="R24">
            <v>0.83753018282166269</v>
          </cell>
          <cell r="W24">
            <v>1</v>
          </cell>
        </row>
        <row r="25">
          <cell r="D25">
            <v>1</v>
          </cell>
          <cell r="F25">
            <v>1</v>
          </cell>
          <cell r="R25">
            <v>0.83753018282166269</v>
          </cell>
          <cell r="W25">
            <v>1</v>
          </cell>
        </row>
        <row r="26">
          <cell r="D26">
            <v>1</v>
          </cell>
          <cell r="F26">
            <v>1</v>
          </cell>
          <cell r="R26">
            <v>0.85338345864661658</v>
          </cell>
          <cell r="W26">
            <v>1</v>
          </cell>
        </row>
        <row r="27">
          <cell r="D27">
            <v>1</v>
          </cell>
          <cell r="F27">
            <v>1</v>
          </cell>
          <cell r="R27">
            <v>0.90250507786052803</v>
          </cell>
          <cell r="W27">
            <v>1</v>
          </cell>
        </row>
        <row r="28">
          <cell r="D28">
            <v>1</v>
          </cell>
          <cell r="F28">
            <v>1</v>
          </cell>
          <cell r="R28">
            <v>0.92413319601785104</v>
          </cell>
          <cell r="W28">
            <v>1</v>
          </cell>
        </row>
        <row r="29">
          <cell r="D29">
            <v>1</v>
          </cell>
          <cell r="F29">
            <v>1</v>
          </cell>
          <cell r="R29">
            <v>0.94819518716577544</v>
          </cell>
          <cell r="W29">
            <v>1</v>
          </cell>
        </row>
        <row r="30">
          <cell r="D30">
            <v>1</v>
          </cell>
          <cell r="F30">
            <v>1</v>
          </cell>
          <cell r="R30">
            <v>0.89209302325581386</v>
          </cell>
          <cell r="W30">
            <v>1</v>
          </cell>
        </row>
        <row r="31">
          <cell r="D31">
            <v>1</v>
          </cell>
          <cell r="F31">
            <v>1</v>
          </cell>
          <cell r="R31">
            <v>0.76351720371381759</v>
          </cell>
          <cell r="W31">
            <v>1</v>
          </cell>
        </row>
        <row r="32">
          <cell r="D32">
            <v>1</v>
          </cell>
          <cell r="F32">
            <v>1</v>
          </cell>
          <cell r="R32">
            <v>0.84595112601820799</v>
          </cell>
          <cell r="W32">
            <v>1</v>
          </cell>
        </row>
        <row r="33">
          <cell r="D33">
            <v>1</v>
          </cell>
          <cell r="F33">
            <v>1</v>
          </cell>
          <cell r="R33">
            <v>0.79812528577960673</v>
          </cell>
          <cell r="W33">
            <v>1</v>
          </cell>
        </row>
        <row r="34">
          <cell r="D34">
            <v>1</v>
          </cell>
          <cell r="F34">
            <v>1</v>
          </cell>
          <cell r="R34">
            <v>0.80045091207214591</v>
          </cell>
          <cell r="W34">
            <v>1</v>
          </cell>
        </row>
        <row r="35">
          <cell r="D35">
            <v>1</v>
          </cell>
          <cell r="F35">
            <v>1</v>
          </cell>
          <cell r="R35">
            <v>0.79202705472432877</v>
          </cell>
          <cell r="W35">
            <v>1</v>
          </cell>
        </row>
        <row r="36">
          <cell r="D36">
            <v>1</v>
          </cell>
          <cell r="F36">
            <v>1</v>
          </cell>
          <cell r="R36">
            <v>0.83621643779462995</v>
          </cell>
          <cell r="W36">
            <v>1</v>
          </cell>
        </row>
        <row r="37">
          <cell r="D37">
            <v>1</v>
          </cell>
          <cell r="F37">
            <v>1</v>
          </cell>
          <cell r="R37">
            <v>0.88458700553392078</v>
          </cell>
          <cell r="W37">
            <v>1</v>
          </cell>
        </row>
        <row r="38">
          <cell r="D38">
            <v>1</v>
          </cell>
          <cell r="F38">
            <v>1</v>
          </cell>
          <cell r="R38">
            <v>0.89936462389833982</v>
          </cell>
          <cell r="W38">
            <v>1</v>
          </cell>
        </row>
        <row r="39">
          <cell r="D39">
            <v>1</v>
          </cell>
          <cell r="F39">
            <v>1</v>
          </cell>
          <cell r="R39">
            <v>0.90901787507531617</v>
          </cell>
          <cell r="W39">
            <v>1</v>
          </cell>
        </row>
        <row r="40">
          <cell r="D40">
            <v>1</v>
          </cell>
          <cell r="F40">
            <v>1</v>
          </cell>
          <cell r="R40">
            <v>0.86676823803549008</v>
          </cell>
          <cell r="W40">
            <v>1</v>
          </cell>
        </row>
        <row r="41">
          <cell r="D41">
            <v>1</v>
          </cell>
          <cell r="F41">
            <v>1</v>
          </cell>
          <cell r="R41">
            <v>0.88976519089442552</v>
          </cell>
          <cell r="W41">
            <v>1</v>
          </cell>
        </row>
        <row r="42">
          <cell r="D42">
            <v>1</v>
          </cell>
          <cell r="F42">
            <v>1</v>
          </cell>
          <cell r="R42">
            <v>0.91019896038716619</v>
          </cell>
          <cell r="W42">
            <v>1</v>
          </cell>
        </row>
        <row r="43">
          <cell r="D43">
            <v>1</v>
          </cell>
          <cell r="F43">
            <v>1</v>
          </cell>
          <cell r="R43">
            <v>0.86435858839270774</v>
          </cell>
          <cell r="W43">
            <v>1</v>
          </cell>
        </row>
        <row r="44">
          <cell r="D44">
            <v>1</v>
          </cell>
          <cell r="F44">
            <v>1</v>
          </cell>
          <cell r="R44">
            <v>0.86920889780899813</v>
          </cell>
          <cell r="W44">
            <v>1</v>
          </cell>
        </row>
        <row r="45">
          <cell r="D45">
            <v>1</v>
          </cell>
          <cell r="F45">
            <v>1</v>
          </cell>
          <cell r="R45">
            <v>0.87690249205552773</v>
          </cell>
          <cell r="W45">
            <v>1</v>
          </cell>
        </row>
        <row r="46">
          <cell r="D46">
            <v>1</v>
          </cell>
          <cell r="F46">
            <v>1</v>
          </cell>
          <cell r="R46">
            <v>0.89831075430674023</v>
          </cell>
          <cell r="W46">
            <v>1</v>
          </cell>
        </row>
        <row r="47">
          <cell r="D47">
            <v>1</v>
          </cell>
          <cell r="F47">
            <v>1</v>
          </cell>
          <cell r="R47">
            <v>0.92557283826726877</v>
          </cell>
          <cell r="W47">
            <v>1</v>
          </cell>
        </row>
        <row r="48">
          <cell r="D48">
            <v>1</v>
          </cell>
          <cell r="F48">
            <v>1</v>
          </cell>
          <cell r="R48">
            <v>0.9148729567891245</v>
          </cell>
          <cell r="W48">
            <v>1</v>
          </cell>
        </row>
        <row r="49">
          <cell r="D49">
            <v>1</v>
          </cell>
          <cell r="F49">
            <v>1</v>
          </cell>
          <cell r="R49">
            <v>0.92804514814234207</v>
          </cell>
          <cell r="W49">
            <v>1</v>
          </cell>
        </row>
        <row r="50">
          <cell r="D50">
            <v>1</v>
          </cell>
          <cell r="F50">
            <v>1</v>
          </cell>
          <cell r="R50">
            <v>0.92140594358123395</v>
          </cell>
          <cell r="W50">
            <v>1</v>
          </cell>
        </row>
        <row r="51">
          <cell r="D51">
            <v>1</v>
          </cell>
          <cell r="F51">
            <v>1</v>
          </cell>
          <cell r="R51">
            <v>0.92106410815525508</v>
          </cell>
          <cell r="W51">
            <v>1</v>
          </cell>
        </row>
        <row r="52">
          <cell r="D52">
            <v>1</v>
          </cell>
          <cell r="F52">
            <v>1</v>
          </cell>
          <cell r="R52">
            <v>0.96278528855938361</v>
          </cell>
          <cell r="W52">
            <v>1</v>
          </cell>
        </row>
        <row r="53">
          <cell r="D53">
            <v>1</v>
          </cell>
          <cell r="F53">
            <v>1</v>
          </cell>
          <cell r="R53">
            <v>0.95160611586477772</v>
          </cell>
          <cell r="W53">
            <v>1</v>
          </cell>
        </row>
        <row r="54">
          <cell r="D54">
            <v>1</v>
          </cell>
          <cell r="F54">
            <v>1</v>
          </cell>
          <cell r="R54">
            <v>0.940098943709052</v>
          </cell>
          <cell r="W54">
            <v>1</v>
          </cell>
        </row>
        <row r="55">
          <cell r="D55">
            <v>1</v>
          </cell>
          <cell r="F55">
            <v>1</v>
          </cell>
          <cell r="R55">
            <v>0.9766011498863485</v>
          </cell>
          <cell r="W55">
            <v>1</v>
          </cell>
        </row>
        <row r="56">
          <cell r="D56">
            <v>1</v>
          </cell>
          <cell r="F56">
            <v>1</v>
          </cell>
          <cell r="R56">
            <v>0.9766011498863485</v>
          </cell>
          <cell r="W56">
            <v>1</v>
          </cell>
        </row>
        <row r="57">
          <cell r="D57">
            <v>1</v>
          </cell>
          <cell r="F57">
            <v>1</v>
          </cell>
          <cell r="R57">
            <v>0.9766011498863485</v>
          </cell>
          <cell r="W57">
            <v>1</v>
          </cell>
        </row>
        <row r="58">
          <cell r="D58">
            <v>1</v>
          </cell>
          <cell r="F58">
            <v>1</v>
          </cell>
          <cell r="R58">
            <v>0.9766011498863485</v>
          </cell>
          <cell r="W58">
            <v>1</v>
          </cell>
        </row>
        <row r="59">
          <cell r="D59">
            <v>1</v>
          </cell>
          <cell r="F59">
            <v>1</v>
          </cell>
          <cell r="R59">
            <v>0.9766011498863485</v>
          </cell>
          <cell r="W59">
            <v>1</v>
          </cell>
        </row>
        <row r="60">
          <cell r="D60">
            <v>1</v>
          </cell>
          <cell r="F60">
            <v>1</v>
          </cell>
          <cell r="R60">
            <v>0.9766011498863485</v>
          </cell>
          <cell r="W60">
            <v>1</v>
          </cell>
        </row>
        <row r="61">
          <cell r="D61">
            <v>1</v>
          </cell>
          <cell r="F61">
            <v>1</v>
          </cell>
          <cell r="R61">
            <v>0.9766011498863485</v>
          </cell>
          <cell r="W61">
            <v>1</v>
          </cell>
        </row>
        <row r="62">
          <cell r="D62">
            <v>1</v>
          </cell>
          <cell r="F62">
            <v>1</v>
          </cell>
          <cell r="R62">
            <v>0.9766011498863485</v>
          </cell>
          <cell r="W62">
            <v>1</v>
          </cell>
        </row>
        <row r="63">
          <cell r="D63">
            <v>1</v>
          </cell>
          <cell r="F63">
            <v>1</v>
          </cell>
          <cell r="R63">
            <v>0.9766011498863485</v>
          </cell>
          <cell r="W63">
            <v>1</v>
          </cell>
        </row>
        <row r="64">
          <cell r="D64">
            <v>1</v>
          </cell>
          <cell r="F64">
            <v>1</v>
          </cell>
          <cell r="R64">
            <v>0.9766011498863485</v>
          </cell>
          <cell r="W64">
            <v>1</v>
          </cell>
        </row>
        <row r="65">
          <cell r="D65">
            <v>1</v>
          </cell>
          <cell r="F65">
            <v>1</v>
          </cell>
          <cell r="R65">
            <v>0.9766011498863485</v>
          </cell>
          <cell r="W65">
            <v>1</v>
          </cell>
        </row>
        <row r="66">
          <cell r="D66">
            <v>1</v>
          </cell>
          <cell r="F66">
            <v>1</v>
          </cell>
          <cell r="R66">
            <v>0.9766011498863485</v>
          </cell>
          <cell r="W66">
            <v>1</v>
          </cell>
        </row>
        <row r="67">
          <cell r="D67">
            <v>1</v>
          </cell>
          <cell r="F67">
            <v>1</v>
          </cell>
          <cell r="R67">
            <v>0.9766011498863485</v>
          </cell>
          <cell r="W67">
            <v>1</v>
          </cell>
        </row>
        <row r="68">
          <cell r="D68">
            <v>1</v>
          </cell>
          <cell r="F68">
            <v>1</v>
          </cell>
          <cell r="R68">
            <v>0.9766011498863485</v>
          </cell>
          <cell r="W68">
            <v>1</v>
          </cell>
        </row>
        <row r="69">
          <cell r="D69">
            <v>1</v>
          </cell>
          <cell r="F69">
            <v>1</v>
          </cell>
          <cell r="R69">
            <v>0.9766011498863485</v>
          </cell>
          <cell r="W69">
            <v>1</v>
          </cell>
        </row>
        <row r="70">
          <cell r="D70">
            <v>1</v>
          </cell>
          <cell r="F70">
            <v>1</v>
          </cell>
          <cell r="R70">
            <v>0.9766011498863485</v>
          </cell>
          <cell r="W70">
            <v>1</v>
          </cell>
        </row>
        <row r="71">
          <cell r="D71">
            <v>1</v>
          </cell>
          <cell r="F71">
            <v>1</v>
          </cell>
          <cell r="R71">
            <v>0.9766011498863485</v>
          </cell>
          <cell r="W71">
            <v>1</v>
          </cell>
        </row>
        <row r="72">
          <cell r="D72">
            <v>1</v>
          </cell>
          <cell r="F72">
            <v>1</v>
          </cell>
          <cell r="R72">
            <v>0.9766011498863485</v>
          </cell>
          <cell r="W72">
            <v>1</v>
          </cell>
        </row>
        <row r="73">
          <cell r="D73">
            <v>1</v>
          </cell>
          <cell r="F73">
            <v>1</v>
          </cell>
          <cell r="R73">
            <v>0.9766011498863485</v>
          </cell>
          <cell r="W73">
            <v>1</v>
          </cell>
        </row>
        <row r="74">
          <cell r="D74">
            <v>1</v>
          </cell>
          <cell r="F74">
            <v>1</v>
          </cell>
          <cell r="R74">
            <v>0.9766011498863485</v>
          </cell>
          <cell r="W74">
            <v>1</v>
          </cell>
        </row>
        <row r="75">
          <cell r="D75">
            <v>1</v>
          </cell>
          <cell r="F75">
            <v>1</v>
          </cell>
          <cell r="R75">
            <v>0.9766011498863485</v>
          </cell>
          <cell r="W75">
            <v>1</v>
          </cell>
        </row>
        <row r="201">
          <cell r="D201">
            <v>1</v>
          </cell>
          <cell r="F201">
            <v>1</v>
          </cell>
          <cell r="R201">
            <v>0.83753018282166269</v>
          </cell>
          <cell r="W201">
            <v>1</v>
          </cell>
        </row>
        <row r="202">
          <cell r="D202">
            <v>1</v>
          </cell>
          <cell r="F202">
            <v>1</v>
          </cell>
          <cell r="R202">
            <v>0.83753018282166269</v>
          </cell>
          <cell r="W202">
            <v>1</v>
          </cell>
        </row>
        <row r="203">
          <cell r="D203">
            <v>1</v>
          </cell>
          <cell r="F203">
            <v>1</v>
          </cell>
          <cell r="R203">
            <v>0.83753018282166269</v>
          </cell>
          <cell r="W203">
            <v>1</v>
          </cell>
        </row>
        <row r="204">
          <cell r="D204">
            <v>1</v>
          </cell>
          <cell r="F204">
            <v>1</v>
          </cell>
          <cell r="R204">
            <v>0.83753018282166269</v>
          </cell>
          <cell r="W204">
            <v>1</v>
          </cell>
        </row>
        <row r="205">
          <cell r="D205">
            <v>1</v>
          </cell>
          <cell r="F205">
            <v>1</v>
          </cell>
          <cell r="R205">
            <v>0.83753018282166269</v>
          </cell>
          <cell r="W205">
            <v>1</v>
          </cell>
        </row>
        <row r="206">
          <cell r="D206">
            <v>1</v>
          </cell>
          <cell r="F206">
            <v>1</v>
          </cell>
          <cell r="R206">
            <v>0.83753018282166269</v>
          </cell>
          <cell r="W206">
            <v>1</v>
          </cell>
        </row>
        <row r="207">
          <cell r="D207">
            <v>1</v>
          </cell>
          <cell r="F207">
            <v>1</v>
          </cell>
          <cell r="R207">
            <v>0.83753018282166269</v>
          </cell>
          <cell r="W207">
            <v>1</v>
          </cell>
        </row>
        <row r="208">
          <cell r="D208">
            <v>1</v>
          </cell>
          <cell r="F208">
            <v>1</v>
          </cell>
          <cell r="R208">
            <v>0.83753018282166269</v>
          </cell>
          <cell r="W208">
            <v>1</v>
          </cell>
        </row>
        <row r="209">
          <cell r="D209">
            <v>1</v>
          </cell>
          <cell r="F209">
            <v>1</v>
          </cell>
          <cell r="R209">
            <v>0.83753018282166269</v>
          </cell>
          <cell r="W209">
            <v>1</v>
          </cell>
        </row>
        <row r="210">
          <cell r="D210">
            <v>1</v>
          </cell>
          <cell r="F210">
            <v>1</v>
          </cell>
          <cell r="R210">
            <v>0.83753018282166269</v>
          </cell>
          <cell r="W210">
            <v>1</v>
          </cell>
        </row>
        <row r="211">
          <cell r="D211">
            <v>1</v>
          </cell>
          <cell r="F211">
            <v>1</v>
          </cell>
          <cell r="R211">
            <v>0.83753018282166269</v>
          </cell>
          <cell r="W211">
            <v>1</v>
          </cell>
        </row>
        <row r="212">
          <cell r="D212">
            <v>1</v>
          </cell>
          <cell r="F212">
            <v>1</v>
          </cell>
          <cell r="R212">
            <v>0.83753018282166269</v>
          </cell>
          <cell r="W212">
            <v>1</v>
          </cell>
        </row>
        <row r="213">
          <cell r="D213">
            <v>1</v>
          </cell>
          <cell r="F213">
            <v>1</v>
          </cell>
          <cell r="R213">
            <v>0.83753018282166269</v>
          </cell>
          <cell r="W213">
            <v>1</v>
          </cell>
        </row>
        <row r="214">
          <cell r="D214">
            <v>1</v>
          </cell>
          <cell r="F214">
            <v>1</v>
          </cell>
          <cell r="R214">
            <v>0.83753018282166269</v>
          </cell>
          <cell r="W214">
            <v>1</v>
          </cell>
        </row>
        <row r="215">
          <cell r="D215">
            <v>1</v>
          </cell>
          <cell r="F215">
            <v>1</v>
          </cell>
          <cell r="R215">
            <v>0.83753018282166269</v>
          </cell>
          <cell r="W215">
            <v>1</v>
          </cell>
        </row>
        <row r="216">
          <cell r="D216">
            <v>1</v>
          </cell>
          <cell r="F216">
            <v>1</v>
          </cell>
          <cell r="R216">
            <v>0.83753018282166269</v>
          </cell>
          <cell r="W216">
            <v>1</v>
          </cell>
        </row>
        <row r="217">
          <cell r="D217">
            <v>1</v>
          </cell>
          <cell r="F217">
            <v>1</v>
          </cell>
          <cell r="R217">
            <v>0.83753018282166269</v>
          </cell>
          <cell r="W217">
            <v>1</v>
          </cell>
        </row>
        <row r="218">
          <cell r="D218">
            <v>1</v>
          </cell>
          <cell r="F218">
            <v>1</v>
          </cell>
          <cell r="R218">
            <v>0.83753018282166269</v>
          </cell>
          <cell r="W218">
            <v>1</v>
          </cell>
        </row>
        <row r="219">
          <cell r="D219">
            <v>1</v>
          </cell>
          <cell r="F219">
            <v>1</v>
          </cell>
          <cell r="R219">
            <v>0.83753018282166269</v>
          </cell>
          <cell r="W219">
            <v>1</v>
          </cell>
        </row>
        <row r="220">
          <cell r="D220">
            <v>1</v>
          </cell>
          <cell r="F220">
            <v>1</v>
          </cell>
          <cell r="R220">
            <v>0.83753018282166269</v>
          </cell>
          <cell r="W220">
            <v>1</v>
          </cell>
        </row>
        <row r="221">
          <cell r="D221">
            <v>1</v>
          </cell>
          <cell r="F221">
            <v>1</v>
          </cell>
          <cell r="R221">
            <v>0.83753018282166269</v>
          </cell>
          <cell r="W221">
            <v>1</v>
          </cell>
        </row>
        <row r="222">
          <cell r="D222">
            <v>1</v>
          </cell>
          <cell r="F222">
            <v>1</v>
          </cell>
          <cell r="R222">
            <v>0.83753018282166269</v>
          </cell>
          <cell r="W222">
            <v>1</v>
          </cell>
        </row>
        <row r="223">
          <cell r="D223">
            <v>1</v>
          </cell>
          <cell r="F223">
            <v>1</v>
          </cell>
          <cell r="R223">
            <v>0.83753018282166269</v>
          </cell>
          <cell r="W223">
            <v>1</v>
          </cell>
        </row>
        <row r="224">
          <cell r="D224">
            <v>1</v>
          </cell>
          <cell r="F224">
            <v>1</v>
          </cell>
          <cell r="R224">
            <v>0.83753018282166269</v>
          </cell>
          <cell r="W224">
            <v>1</v>
          </cell>
        </row>
        <row r="225">
          <cell r="D225">
            <v>1</v>
          </cell>
          <cell r="F225">
            <v>1</v>
          </cell>
          <cell r="R225">
            <v>0.83753018282166269</v>
          </cell>
          <cell r="W225">
            <v>1</v>
          </cell>
        </row>
        <row r="226">
          <cell r="D226">
            <v>1</v>
          </cell>
          <cell r="F226">
            <v>1</v>
          </cell>
          <cell r="R226">
            <v>0.83753018282166269</v>
          </cell>
          <cell r="W226">
            <v>1</v>
          </cell>
        </row>
        <row r="227">
          <cell r="D227">
            <v>1</v>
          </cell>
          <cell r="F227">
            <v>1</v>
          </cell>
          <cell r="R227">
            <v>0.83753018282166269</v>
          </cell>
          <cell r="W227">
            <v>1</v>
          </cell>
        </row>
        <row r="228">
          <cell r="D228">
            <v>1</v>
          </cell>
          <cell r="F228">
            <v>1</v>
          </cell>
          <cell r="R228">
            <v>0.83753018282166269</v>
          </cell>
          <cell r="W228">
            <v>1</v>
          </cell>
        </row>
        <row r="229">
          <cell r="D229">
            <v>1</v>
          </cell>
          <cell r="F229">
            <v>1</v>
          </cell>
          <cell r="R229">
            <v>0.83753018282166269</v>
          </cell>
          <cell r="W229">
            <v>1</v>
          </cell>
        </row>
        <row r="230">
          <cell r="D230">
            <v>1</v>
          </cell>
          <cell r="F230">
            <v>1</v>
          </cell>
          <cell r="R230">
            <v>0.83753018282166269</v>
          </cell>
          <cell r="W230">
            <v>1</v>
          </cell>
        </row>
        <row r="231">
          <cell r="D231">
            <v>1</v>
          </cell>
          <cell r="F231">
            <v>1</v>
          </cell>
          <cell r="R231">
            <v>0.83753018282166269</v>
          </cell>
          <cell r="W231">
            <v>1</v>
          </cell>
        </row>
        <row r="232">
          <cell r="D232">
            <v>1</v>
          </cell>
          <cell r="F232">
            <v>1</v>
          </cell>
          <cell r="R232">
            <v>0.83753018282166269</v>
          </cell>
          <cell r="W232">
            <v>1</v>
          </cell>
        </row>
        <row r="233">
          <cell r="D233">
            <v>1</v>
          </cell>
          <cell r="F233">
            <v>1</v>
          </cell>
          <cell r="R233">
            <v>0.83753018282166269</v>
          </cell>
          <cell r="W233">
            <v>1</v>
          </cell>
        </row>
        <row r="234">
          <cell r="D234">
            <v>1</v>
          </cell>
          <cell r="F234">
            <v>1</v>
          </cell>
          <cell r="R234">
            <v>0.83753018282166269</v>
          </cell>
          <cell r="W234">
            <v>1</v>
          </cell>
        </row>
        <row r="235">
          <cell r="D235">
            <v>1</v>
          </cell>
          <cell r="F235">
            <v>1</v>
          </cell>
          <cell r="R235">
            <v>0.83753018282166269</v>
          </cell>
          <cell r="W235">
            <v>1</v>
          </cell>
        </row>
        <row r="236">
          <cell r="D236">
            <v>1</v>
          </cell>
          <cell r="F236">
            <v>1</v>
          </cell>
          <cell r="R236">
            <v>0.83753018282166269</v>
          </cell>
          <cell r="W236">
            <v>1</v>
          </cell>
        </row>
        <row r="237">
          <cell r="D237">
            <v>1</v>
          </cell>
          <cell r="F237">
            <v>1</v>
          </cell>
          <cell r="R237">
            <v>0.83753018282166269</v>
          </cell>
          <cell r="W237">
            <v>1</v>
          </cell>
        </row>
        <row r="238">
          <cell r="D238">
            <v>1</v>
          </cell>
          <cell r="F238">
            <v>1</v>
          </cell>
          <cell r="R238">
            <v>0.83753018282166269</v>
          </cell>
          <cell r="W238">
            <v>1</v>
          </cell>
        </row>
        <row r="239">
          <cell r="D239">
            <v>1</v>
          </cell>
          <cell r="F239">
            <v>1</v>
          </cell>
          <cell r="R239">
            <v>0.83753018282166269</v>
          </cell>
          <cell r="W239">
            <v>1</v>
          </cell>
        </row>
        <row r="240">
          <cell r="D240">
            <v>1</v>
          </cell>
          <cell r="F240">
            <v>1</v>
          </cell>
          <cell r="R240">
            <v>0.83753018282166269</v>
          </cell>
          <cell r="W240">
            <v>1</v>
          </cell>
        </row>
        <row r="241">
          <cell r="D241">
            <v>1</v>
          </cell>
          <cell r="F241">
            <v>1</v>
          </cell>
          <cell r="R241">
            <v>0.83753018282166269</v>
          </cell>
          <cell r="W241">
            <v>1</v>
          </cell>
        </row>
        <row r="242">
          <cell r="D242">
            <v>1</v>
          </cell>
          <cell r="F242">
            <v>1</v>
          </cell>
          <cell r="R242">
            <v>0.83753018282166269</v>
          </cell>
          <cell r="W242">
            <v>1</v>
          </cell>
        </row>
        <row r="243">
          <cell r="D243">
            <v>1</v>
          </cell>
          <cell r="F243">
            <v>1</v>
          </cell>
          <cell r="R243">
            <v>0.83753018282166269</v>
          </cell>
          <cell r="W243">
            <v>1</v>
          </cell>
        </row>
        <row r="244">
          <cell r="D244">
            <v>1</v>
          </cell>
          <cell r="F244">
            <v>1</v>
          </cell>
          <cell r="R244">
            <v>0.83753018282166269</v>
          </cell>
          <cell r="W244">
            <v>1</v>
          </cell>
        </row>
        <row r="245">
          <cell r="D245">
            <v>1</v>
          </cell>
          <cell r="F245">
            <v>1</v>
          </cell>
          <cell r="R245">
            <v>0.83753018282166269</v>
          </cell>
          <cell r="W245">
            <v>1</v>
          </cell>
        </row>
        <row r="246">
          <cell r="D246">
            <v>1</v>
          </cell>
          <cell r="F246">
            <v>1</v>
          </cell>
          <cell r="R246">
            <v>0.83753018282166269</v>
          </cell>
          <cell r="W246">
            <v>1</v>
          </cell>
        </row>
        <row r="247">
          <cell r="D247">
            <v>1</v>
          </cell>
          <cell r="F247">
            <v>1</v>
          </cell>
          <cell r="R247">
            <v>0.83753018282166269</v>
          </cell>
          <cell r="W247">
            <v>1</v>
          </cell>
        </row>
        <row r="248">
          <cell r="D248">
            <v>1</v>
          </cell>
          <cell r="F248">
            <v>1</v>
          </cell>
          <cell r="R248">
            <v>0.83753018282166269</v>
          </cell>
          <cell r="W248">
            <v>1</v>
          </cell>
        </row>
        <row r="249">
          <cell r="D249">
            <v>1</v>
          </cell>
          <cell r="F249">
            <v>1</v>
          </cell>
          <cell r="R249">
            <v>0.83753018282166269</v>
          </cell>
          <cell r="W249">
            <v>1</v>
          </cell>
        </row>
        <row r="250">
          <cell r="D250">
            <v>1</v>
          </cell>
          <cell r="F250">
            <v>1</v>
          </cell>
          <cell r="R250">
            <v>0.83753018282166269</v>
          </cell>
          <cell r="W250">
            <v>1</v>
          </cell>
        </row>
        <row r="251">
          <cell r="D251">
            <v>1</v>
          </cell>
          <cell r="F251">
            <v>1</v>
          </cell>
          <cell r="R251">
            <v>0.83753018282166269</v>
          </cell>
          <cell r="W251">
            <v>1</v>
          </cell>
        </row>
        <row r="252">
          <cell r="D252">
            <v>1</v>
          </cell>
          <cell r="F252">
            <v>1</v>
          </cell>
          <cell r="R252">
            <v>0.83753018282166269</v>
          </cell>
          <cell r="W252">
            <v>1</v>
          </cell>
        </row>
        <row r="253">
          <cell r="D253">
            <v>1</v>
          </cell>
          <cell r="F253">
            <v>1</v>
          </cell>
          <cell r="R253">
            <v>0.83753018282166269</v>
          </cell>
          <cell r="W253">
            <v>1</v>
          </cell>
        </row>
        <row r="254">
          <cell r="D254">
            <v>1</v>
          </cell>
          <cell r="F254">
            <v>1</v>
          </cell>
          <cell r="R254">
            <v>0.83753018282166269</v>
          </cell>
          <cell r="W254">
            <v>1</v>
          </cell>
        </row>
        <row r="255">
          <cell r="D255">
            <v>1</v>
          </cell>
          <cell r="F255">
            <v>1</v>
          </cell>
          <cell r="R255">
            <v>0.83753018282166269</v>
          </cell>
          <cell r="W255">
            <v>1</v>
          </cell>
        </row>
        <row r="256">
          <cell r="D256">
            <v>1</v>
          </cell>
          <cell r="F256">
            <v>1</v>
          </cell>
          <cell r="R256">
            <v>0.83753018282166269</v>
          </cell>
          <cell r="W256">
            <v>1</v>
          </cell>
        </row>
        <row r="257">
          <cell r="D257">
            <v>1</v>
          </cell>
          <cell r="F257">
            <v>1</v>
          </cell>
          <cell r="R257">
            <v>0.83753018282166269</v>
          </cell>
          <cell r="W257">
            <v>1</v>
          </cell>
        </row>
        <row r="258">
          <cell r="D258">
            <v>1</v>
          </cell>
          <cell r="F258">
            <v>1</v>
          </cell>
          <cell r="R258">
            <v>0.83753018282166269</v>
          </cell>
          <cell r="W258">
            <v>1</v>
          </cell>
        </row>
        <row r="259">
          <cell r="D259">
            <v>1</v>
          </cell>
          <cell r="F259">
            <v>1</v>
          </cell>
          <cell r="R259">
            <v>0.83753018282166269</v>
          </cell>
          <cell r="W259">
            <v>1</v>
          </cell>
        </row>
        <row r="260">
          <cell r="D260">
            <v>1</v>
          </cell>
          <cell r="F260">
            <v>1</v>
          </cell>
          <cell r="R260">
            <v>0.83753018282166269</v>
          </cell>
          <cell r="W260">
            <v>1</v>
          </cell>
        </row>
        <row r="261">
          <cell r="D261">
            <v>1</v>
          </cell>
          <cell r="F261">
            <v>1</v>
          </cell>
          <cell r="R261">
            <v>0.83753018282166269</v>
          </cell>
          <cell r="W261">
            <v>1</v>
          </cell>
        </row>
        <row r="262">
          <cell r="D262">
            <v>1</v>
          </cell>
          <cell r="F262">
            <v>1</v>
          </cell>
          <cell r="R262">
            <v>0.83753018282166269</v>
          </cell>
          <cell r="W262">
            <v>1</v>
          </cell>
        </row>
        <row r="263">
          <cell r="D263">
            <v>1</v>
          </cell>
          <cell r="F263">
            <v>1</v>
          </cell>
          <cell r="R263">
            <v>0.83753018282166269</v>
          </cell>
          <cell r="W263">
            <v>1</v>
          </cell>
        </row>
        <row r="264">
          <cell r="D264">
            <v>1</v>
          </cell>
          <cell r="F264">
            <v>1</v>
          </cell>
          <cell r="R264">
            <v>0.83753018282166269</v>
          </cell>
          <cell r="W264">
            <v>1</v>
          </cell>
        </row>
        <row r="265">
          <cell r="D265">
            <v>1</v>
          </cell>
          <cell r="F265">
            <v>1</v>
          </cell>
          <cell r="R265">
            <v>0.83753018282166269</v>
          </cell>
          <cell r="W265">
            <v>1</v>
          </cell>
        </row>
        <row r="266">
          <cell r="D266">
            <v>1</v>
          </cell>
          <cell r="F266">
            <v>1</v>
          </cell>
          <cell r="R266">
            <v>0.83753018282166269</v>
          </cell>
          <cell r="W266">
            <v>1</v>
          </cell>
        </row>
        <row r="267">
          <cell r="D267">
            <v>1</v>
          </cell>
          <cell r="F267">
            <v>1</v>
          </cell>
          <cell r="R267">
            <v>0.83753018282166269</v>
          </cell>
          <cell r="W267">
            <v>1</v>
          </cell>
        </row>
        <row r="268">
          <cell r="D268">
            <v>1</v>
          </cell>
          <cell r="F268">
            <v>1</v>
          </cell>
          <cell r="R268">
            <v>0.83753018282166269</v>
          </cell>
          <cell r="W268">
            <v>1</v>
          </cell>
        </row>
        <row r="269">
          <cell r="D269">
            <v>1</v>
          </cell>
          <cell r="F269">
            <v>1</v>
          </cell>
          <cell r="R269">
            <v>0.83753018282166269</v>
          </cell>
          <cell r="W269">
            <v>1</v>
          </cell>
        </row>
        <row r="270">
          <cell r="D270">
            <v>1</v>
          </cell>
          <cell r="F270">
            <v>1</v>
          </cell>
          <cell r="R270">
            <v>0.83753018282166269</v>
          </cell>
          <cell r="W270">
            <v>1</v>
          </cell>
        </row>
        <row r="271">
          <cell r="D271">
            <v>1</v>
          </cell>
          <cell r="F271">
            <v>1</v>
          </cell>
          <cell r="R271">
            <v>0.83753018282166269</v>
          </cell>
          <cell r="W271">
            <v>1</v>
          </cell>
        </row>
        <row r="272">
          <cell r="D272">
            <v>1</v>
          </cell>
          <cell r="F272">
            <v>1</v>
          </cell>
          <cell r="R272">
            <v>0.83753018282166269</v>
          </cell>
          <cell r="W272">
            <v>1</v>
          </cell>
        </row>
        <row r="273">
          <cell r="D273">
            <v>1</v>
          </cell>
          <cell r="F273">
            <v>1</v>
          </cell>
          <cell r="R273">
            <v>0.83753018282166269</v>
          </cell>
          <cell r="W273">
            <v>1</v>
          </cell>
        </row>
        <row r="274">
          <cell r="D274">
            <v>1</v>
          </cell>
          <cell r="F274">
            <v>1</v>
          </cell>
          <cell r="R274">
            <v>0.83753018282166269</v>
          </cell>
          <cell r="W274">
            <v>1</v>
          </cell>
        </row>
        <row r="275">
          <cell r="D275">
            <v>1</v>
          </cell>
          <cell r="F275">
            <v>1</v>
          </cell>
          <cell r="R275">
            <v>0.83753018282166269</v>
          </cell>
          <cell r="W275">
            <v>1</v>
          </cell>
        </row>
        <row r="276">
          <cell r="D276">
            <v>1</v>
          </cell>
          <cell r="F276">
            <v>1</v>
          </cell>
          <cell r="R276">
            <v>0.83753018282166269</v>
          </cell>
          <cell r="W276">
            <v>1</v>
          </cell>
        </row>
        <row r="277">
          <cell r="D277">
            <v>1</v>
          </cell>
          <cell r="F277">
            <v>1</v>
          </cell>
          <cell r="R277">
            <v>0.83753018282166269</v>
          </cell>
          <cell r="W277">
            <v>1</v>
          </cell>
        </row>
        <row r="278">
          <cell r="D278">
            <v>1</v>
          </cell>
          <cell r="F278">
            <v>1</v>
          </cell>
          <cell r="R278">
            <v>0.83753018282166269</v>
          </cell>
          <cell r="W278">
            <v>1</v>
          </cell>
        </row>
        <row r="279">
          <cell r="D279">
            <v>1</v>
          </cell>
          <cell r="F279">
            <v>1</v>
          </cell>
          <cell r="R279">
            <v>0.83753018282166269</v>
          </cell>
          <cell r="W279">
            <v>1</v>
          </cell>
        </row>
        <row r="280">
          <cell r="D280">
            <v>1</v>
          </cell>
          <cell r="F280">
            <v>1</v>
          </cell>
          <cell r="R280">
            <v>0.83753018282166269</v>
          </cell>
          <cell r="W280">
            <v>1</v>
          </cell>
        </row>
        <row r="281">
          <cell r="D281">
            <v>1</v>
          </cell>
          <cell r="F281">
            <v>1</v>
          </cell>
          <cell r="R281">
            <v>0.83753018282166269</v>
          </cell>
          <cell r="W281">
            <v>1</v>
          </cell>
        </row>
        <row r="282">
          <cell r="D282">
            <v>1</v>
          </cell>
          <cell r="F282">
            <v>1</v>
          </cell>
          <cell r="R282">
            <v>0.83753018282166269</v>
          </cell>
          <cell r="W282">
            <v>1</v>
          </cell>
        </row>
        <row r="283">
          <cell r="D283">
            <v>1</v>
          </cell>
          <cell r="F283">
            <v>1</v>
          </cell>
          <cell r="R283">
            <v>0.83753018282166269</v>
          </cell>
          <cell r="W283">
            <v>1</v>
          </cell>
        </row>
        <row r="284">
          <cell r="D284">
            <v>1</v>
          </cell>
          <cell r="F284">
            <v>1</v>
          </cell>
          <cell r="R284">
            <v>0.83753018282166269</v>
          </cell>
          <cell r="W284">
            <v>1</v>
          </cell>
        </row>
        <row r="285">
          <cell r="D285">
            <v>1</v>
          </cell>
          <cell r="F285">
            <v>1</v>
          </cell>
          <cell r="R285">
            <v>0.83753018282166269</v>
          </cell>
          <cell r="W285">
            <v>1</v>
          </cell>
        </row>
        <row r="286">
          <cell r="D286">
            <v>1</v>
          </cell>
          <cell r="F286">
            <v>1</v>
          </cell>
          <cell r="R286">
            <v>0.83753018282166269</v>
          </cell>
          <cell r="W286">
            <v>1</v>
          </cell>
        </row>
        <row r="287">
          <cell r="D287">
            <v>1</v>
          </cell>
          <cell r="F287">
            <v>1</v>
          </cell>
          <cell r="R287">
            <v>0.83753018282166269</v>
          </cell>
          <cell r="W287">
            <v>1</v>
          </cell>
        </row>
        <row r="288">
          <cell r="D288">
            <v>1</v>
          </cell>
          <cell r="F288">
            <v>1</v>
          </cell>
          <cell r="R288">
            <v>0.83753018282166269</v>
          </cell>
          <cell r="W288">
            <v>1</v>
          </cell>
        </row>
        <row r="289">
          <cell r="D289">
            <v>1</v>
          </cell>
          <cell r="F289">
            <v>1</v>
          </cell>
          <cell r="R289">
            <v>0.83753018282166269</v>
          </cell>
          <cell r="W289">
            <v>1</v>
          </cell>
        </row>
        <row r="290">
          <cell r="D290">
            <v>1</v>
          </cell>
          <cell r="F290">
            <v>1</v>
          </cell>
          <cell r="R290">
            <v>0.83753018282166269</v>
          </cell>
          <cell r="W290">
            <v>1</v>
          </cell>
        </row>
        <row r="291">
          <cell r="D291">
            <v>1</v>
          </cell>
          <cell r="F291">
            <v>1</v>
          </cell>
          <cell r="R291">
            <v>0.83753018282166269</v>
          </cell>
          <cell r="W291">
            <v>1</v>
          </cell>
        </row>
        <row r="292">
          <cell r="D292">
            <v>1</v>
          </cell>
          <cell r="F292">
            <v>1</v>
          </cell>
          <cell r="R292">
            <v>0.83753018282166269</v>
          </cell>
          <cell r="W292">
            <v>1</v>
          </cell>
        </row>
        <row r="293">
          <cell r="D293">
            <v>1</v>
          </cell>
          <cell r="F293">
            <v>1</v>
          </cell>
          <cell r="R293">
            <v>0.83753018282166269</v>
          </cell>
          <cell r="W293">
            <v>1</v>
          </cell>
        </row>
        <row r="294">
          <cell r="D294">
            <v>1</v>
          </cell>
          <cell r="F294">
            <v>1</v>
          </cell>
          <cell r="R294">
            <v>0.83753018282166269</v>
          </cell>
          <cell r="W294">
            <v>1</v>
          </cell>
        </row>
        <row r="295">
          <cell r="D295">
            <v>1</v>
          </cell>
          <cell r="F295">
            <v>1</v>
          </cell>
          <cell r="R295">
            <v>0.83753018282166269</v>
          </cell>
          <cell r="W295">
            <v>1</v>
          </cell>
        </row>
        <row r="296">
          <cell r="D296">
            <v>1</v>
          </cell>
          <cell r="F296">
            <v>1</v>
          </cell>
          <cell r="R296">
            <v>0.83753018282166269</v>
          </cell>
          <cell r="W296">
            <v>1</v>
          </cell>
        </row>
        <row r="297">
          <cell r="D297">
            <v>1</v>
          </cell>
          <cell r="F297">
            <v>1</v>
          </cell>
          <cell r="R297">
            <v>0.83753018282166269</v>
          </cell>
          <cell r="W297">
            <v>1</v>
          </cell>
        </row>
        <row r="298">
          <cell r="D298">
            <v>1</v>
          </cell>
          <cell r="F298">
            <v>1</v>
          </cell>
          <cell r="R298">
            <v>0.83753018282166269</v>
          </cell>
          <cell r="W298">
            <v>1</v>
          </cell>
        </row>
        <row r="299">
          <cell r="D299">
            <v>1</v>
          </cell>
          <cell r="F299">
            <v>1</v>
          </cell>
          <cell r="R299">
            <v>0.83753018282166269</v>
          </cell>
          <cell r="W299">
            <v>1</v>
          </cell>
        </row>
        <row r="300">
          <cell r="D300">
            <v>1</v>
          </cell>
          <cell r="F300">
            <v>1</v>
          </cell>
          <cell r="R300">
            <v>0.83753018282166269</v>
          </cell>
          <cell r="W300">
            <v>1</v>
          </cell>
        </row>
        <row r="301">
          <cell r="D301">
            <v>1</v>
          </cell>
          <cell r="F301">
            <v>1</v>
          </cell>
          <cell r="R301">
            <v>0.83753018282166269</v>
          </cell>
          <cell r="W301">
            <v>1</v>
          </cell>
        </row>
        <row r="302">
          <cell r="D302">
            <v>1</v>
          </cell>
          <cell r="F302">
            <v>1</v>
          </cell>
          <cell r="R302">
            <v>0.83753018282166269</v>
          </cell>
          <cell r="W302">
            <v>1</v>
          </cell>
        </row>
        <row r="303">
          <cell r="D303">
            <v>1</v>
          </cell>
          <cell r="F303">
            <v>1</v>
          </cell>
          <cell r="R303">
            <v>0.83753018282166269</v>
          </cell>
          <cell r="W303">
            <v>1</v>
          </cell>
        </row>
        <row r="304">
          <cell r="D304">
            <v>1</v>
          </cell>
          <cell r="F304">
            <v>1</v>
          </cell>
          <cell r="R304">
            <v>0.83753018282166269</v>
          </cell>
          <cell r="W304">
            <v>1</v>
          </cell>
        </row>
        <row r="305">
          <cell r="D305">
            <v>1</v>
          </cell>
          <cell r="F305">
            <v>1</v>
          </cell>
          <cell r="R305">
            <v>0.83753018282166269</v>
          </cell>
          <cell r="W305">
            <v>1</v>
          </cell>
        </row>
        <row r="306">
          <cell r="D306">
            <v>1</v>
          </cell>
          <cell r="F306">
            <v>1</v>
          </cell>
          <cell r="R306">
            <v>0.83753018282166269</v>
          </cell>
          <cell r="W306">
            <v>1</v>
          </cell>
        </row>
        <row r="307">
          <cell r="D307">
            <v>1</v>
          </cell>
          <cell r="F307">
            <v>1</v>
          </cell>
          <cell r="R307">
            <v>0.83753018282166269</v>
          </cell>
          <cell r="W307">
            <v>1</v>
          </cell>
        </row>
        <row r="308">
          <cell r="D308">
            <v>1</v>
          </cell>
          <cell r="F308">
            <v>1</v>
          </cell>
          <cell r="R308">
            <v>0.83753018282166269</v>
          </cell>
          <cell r="W308">
            <v>1</v>
          </cell>
        </row>
        <row r="309">
          <cell r="D309">
            <v>1</v>
          </cell>
          <cell r="F309">
            <v>1</v>
          </cell>
          <cell r="R309">
            <v>0.83753018282166269</v>
          </cell>
          <cell r="W309">
            <v>1</v>
          </cell>
        </row>
        <row r="310">
          <cell r="D310">
            <v>1</v>
          </cell>
          <cell r="F310">
            <v>1</v>
          </cell>
          <cell r="R310">
            <v>0.83753018282166269</v>
          </cell>
          <cell r="W310">
            <v>1</v>
          </cell>
        </row>
        <row r="311">
          <cell r="D311">
            <v>1</v>
          </cell>
          <cell r="F311">
            <v>1</v>
          </cell>
          <cell r="R311">
            <v>0.83753018282166269</v>
          </cell>
          <cell r="W311">
            <v>1</v>
          </cell>
        </row>
        <row r="312">
          <cell r="D312">
            <v>1</v>
          </cell>
          <cell r="F312">
            <v>1</v>
          </cell>
          <cell r="R312">
            <v>0.83753018282166269</v>
          </cell>
          <cell r="W312">
            <v>1</v>
          </cell>
        </row>
        <row r="313">
          <cell r="D313">
            <v>1</v>
          </cell>
          <cell r="F313">
            <v>1</v>
          </cell>
          <cell r="R313">
            <v>0.83753018282166269</v>
          </cell>
          <cell r="W313">
            <v>1</v>
          </cell>
        </row>
        <row r="314">
          <cell r="D314">
            <v>1</v>
          </cell>
          <cell r="F314">
            <v>1</v>
          </cell>
          <cell r="R314">
            <v>0.83753018282166269</v>
          </cell>
          <cell r="W314">
            <v>1</v>
          </cell>
        </row>
        <row r="315">
          <cell r="D315">
            <v>1</v>
          </cell>
          <cell r="F315">
            <v>1</v>
          </cell>
          <cell r="R315">
            <v>0.83753018282166269</v>
          </cell>
          <cell r="W315">
            <v>1</v>
          </cell>
        </row>
        <row r="316">
          <cell r="D316">
            <v>1</v>
          </cell>
          <cell r="F316">
            <v>1</v>
          </cell>
          <cell r="R316">
            <v>0.83753018282166269</v>
          </cell>
          <cell r="W316">
            <v>1</v>
          </cell>
        </row>
        <row r="317">
          <cell r="D317">
            <v>1</v>
          </cell>
          <cell r="F317">
            <v>1</v>
          </cell>
          <cell r="R317">
            <v>0.83753018282166269</v>
          </cell>
          <cell r="W317">
            <v>1</v>
          </cell>
        </row>
        <row r="318">
          <cell r="D318">
            <v>1</v>
          </cell>
          <cell r="F318">
            <v>1</v>
          </cell>
          <cell r="R318">
            <v>0.83753018282166269</v>
          </cell>
          <cell r="W318">
            <v>1</v>
          </cell>
        </row>
        <row r="319">
          <cell r="D319">
            <v>1</v>
          </cell>
          <cell r="F319">
            <v>1</v>
          </cell>
          <cell r="R319">
            <v>0.83753018282166269</v>
          </cell>
          <cell r="W319">
            <v>1</v>
          </cell>
        </row>
        <row r="320">
          <cell r="D320">
            <v>1</v>
          </cell>
          <cell r="F320">
            <v>1</v>
          </cell>
          <cell r="R320">
            <v>0.83753018282166269</v>
          </cell>
          <cell r="W320">
            <v>1</v>
          </cell>
        </row>
        <row r="321">
          <cell r="D321">
            <v>1</v>
          </cell>
          <cell r="F321">
            <v>1</v>
          </cell>
          <cell r="R321">
            <v>0.83753018282166269</v>
          </cell>
          <cell r="W321">
            <v>1</v>
          </cell>
        </row>
        <row r="322">
          <cell r="D322">
            <v>1</v>
          </cell>
          <cell r="F322">
            <v>1</v>
          </cell>
          <cell r="R322">
            <v>0.83753018282166269</v>
          </cell>
          <cell r="W322">
            <v>1</v>
          </cell>
        </row>
        <row r="323">
          <cell r="D323">
            <v>1</v>
          </cell>
          <cell r="F323">
            <v>1</v>
          </cell>
          <cell r="R323">
            <v>0.83753018282166269</v>
          </cell>
          <cell r="W323">
            <v>1</v>
          </cell>
        </row>
        <row r="324">
          <cell r="D324">
            <v>1</v>
          </cell>
          <cell r="F324">
            <v>1</v>
          </cell>
          <cell r="R324">
            <v>0.83753018282166269</v>
          </cell>
          <cell r="W324">
            <v>1</v>
          </cell>
        </row>
        <row r="325">
          <cell r="D325">
            <v>1</v>
          </cell>
          <cell r="F325">
            <v>1</v>
          </cell>
          <cell r="R325">
            <v>0.83753018282166269</v>
          </cell>
          <cell r="W325">
            <v>1</v>
          </cell>
        </row>
        <row r="326">
          <cell r="D326">
            <v>1</v>
          </cell>
          <cell r="F326">
            <v>1</v>
          </cell>
          <cell r="R326">
            <v>0.83753018282166269</v>
          </cell>
          <cell r="W326">
            <v>1</v>
          </cell>
        </row>
        <row r="327">
          <cell r="D327">
            <v>1</v>
          </cell>
          <cell r="F327">
            <v>1</v>
          </cell>
          <cell r="R327">
            <v>0.83753018282166269</v>
          </cell>
          <cell r="W327">
            <v>1</v>
          </cell>
        </row>
        <row r="328">
          <cell r="D328">
            <v>1</v>
          </cell>
          <cell r="F328">
            <v>1</v>
          </cell>
          <cell r="R328">
            <v>0.83753018282166269</v>
          </cell>
          <cell r="W328">
            <v>1</v>
          </cell>
        </row>
        <row r="329">
          <cell r="D329">
            <v>1</v>
          </cell>
          <cell r="F329">
            <v>1</v>
          </cell>
          <cell r="R329">
            <v>0.83753018282166269</v>
          </cell>
          <cell r="W329">
            <v>1</v>
          </cell>
        </row>
        <row r="330">
          <cell r="D330">
            <v>1</v>
          </cell>
          <cell r="F330">
            <v>1</v>
          </cell>
          <cell r="R330">
            <v>0.83753018282166269</v>
          </cell>
          <cell r="W330">
            <v>1</v>
          </cell>
        </row>
        <row r="331">
          <cell r="D331">
            <v>1</v>
          </cell>
          <cell r="F331">
            <v>1</v>
          </cell>
          <cell r="R331">
            <v>0.83753018282166269</v>
          </cell>
          <cell r="W331">
            <v>1</v>
          </cell>
        </row>
        <row r="332">
          <cell r="D332">
            <v>1</v>
          </cell>
          <cell r="F332">
            <v>1</v>
          </cell>
          <cell r="R332">
            <v>0.83753018282166269</v>
          </cell>
          <cell r="W332">
            <v>1</v>
          </cell>
        </row>
        <row r="333">
          <cell r="D333">
            <v>1</v>
          </cell>
          <cell r="F333">
            <v>1</v>
          </cell>
          <cell r="R333">
            <v>0.85338345864661658</v>
          </cell>
          <cell r="W333">
            <v>1</v>
          </cell>
        </row>
        <row r="334">
          <cell r="D334">
            <v>1</v>
          </cell>
          <cell r="F334">
            <v>1</v>
          </cell>
          <cell r="R334">
            <v>0.85338345864661658</v>
          </cell>
          <cell r="W334">
            <v>1</v>
          </cell>
        </row>
        <row r="335">
          <cell r="D335">
            <v>1</v>
          </cell>
          <cell r="F335">
            <v>1</v>
          </cell>
          <cell r="R335">
            <v>0.85338345864661658</v>
          </cell>
          <cell r="W335">
            <v>1</v>
          </cell>
        </row>
        <row r="336">
          <cell r="D336">
            <v>1</v>
          </cell>
          <cell r="F336">
            <v>1</v>
          </cell>
          <cell r="R336">
            <v>0.85338345864661658</v>
          </cell>
          <cell r="W336">
            <v>1</v>
          </cell>
        </row>
        <row r="337">
          <cell r="D337">
            <v>1</v>
          </cell>
          <cell r="F337">
            <v>1</v>
          </cell>
          <cell r="R337">
            <v>0.85338345864661658</v>
          </cell>
          <cell r="W337">
            <v>1</v>
          </cell>
        </row>
        <row r="338">
          <cell r="D338">
            <v>1</v>
          </cell>
          <cell r="F338">
            <v>1</v>
          </cell>
          <cell r="R338">
            <v>0.85338345864661658</v>
          </cell>
          <cell r="W338">
            <v>1</v>
          </cell>
        </row>
        <row r="339">
          <cell r="D339">
            <v>1</v>
          </cell>
          <cell r="F339">
            <v>1</v>
          </cell>
          <cell r="R339">
            <v>0.85338345864661658</v>
          </cell>
          <cell r="W339">
            <v>1</v>
          </cell>
        </row>
        <row r="340">
          <cell r="D340">
            <v>1</v>
          </cell>
          <cell r="F340">
            <v>1</v>
          </cell>
          <cell r="R340">
            <v>0.85338345864661658</v>
          </cell>
          <cell r="W340">
            <v>1</v>
          </cell>
        </row>
        <row r="341">
          <cell r="D341">
            <v>1</v>
          </cell>
          <cell r="F341">
            <v>1</v>
          </cell>
          <cell r="R341">
            <v>0.85338345864661658</v>
          </cell>
          <cell r="W341">
            <v>1</v>
          </cell>
        </row>
        <row r="342">
          <cell r="D342">
            <v>1</v>
          </cell>
          <cell r="F342">
            <v>1</v>
          </cell>
          <cell r="R342">
            <v>0.85338345864661658</v>
          </cell>
          <cell r="W342">
            <v>1</v>
          </cell>
        </row>
        <row r="343">
          <cell r="D343">
            <v>1</v>
          </cell>
          <cell r="F343">
            <v>1</v>
          </cell>
          <cell r="R343">
            <v>0.85338345864661658</v>
          </cell>
          <cell r="W343">
            <v>1</v>
          </cell>
        </row>
        <row r="344">
          <cell r="D344">
            <v>1</v>
          </cell>
          <cell r="F344">
            <v>1</v>
          </cell>
          <cell r="R344">
            <v>0.85338345864661658</v>
          </cell>
          <cell r="W344">
            <v>1</v>
          </cell>
        </row>
        <row r="345">
          <cell r="D345">
            <v>1</v>
          </cell>
          <cell r="F345">
            <v>1</v>
          </cell>
          <cell r="R345">
            <v>0.90250507786052803</v>
          </cell>
          <cell r="W345">
            <v>1</v>
          </cell>
        </row>
        <row r="346">
          <cell r="D346">
            <v>1</v>
          </cell>
          <cell r="F346">
            <v>1</v>
          </cell>
          <cell r="R346">
            <v>0.90250507786052803</v>
          </cell>
          <cell r="W346">
            <v>1</v>
          </cell>
        </row>
        <row r="347">
          <cell r="D347">
            <v>1</v>
          </cell>
          <cell r="F347">
            <v>1</v>
          </cell>
          <cell r="R347">
            <v>0.90250507786052803</v>
          </cell>
          <cell r="W347">
            <v>1</v>
          </cell>
        </row>
        <row r="348">
          <cell r="D348">
            <v>1</v>
          </cell>
          <cell r="F348">
            <v>1</v>
          </cell>
          <cell r="R348">
            <v>0.90250507786052803</v>
          </cell>
          <cell r="W348">
            <v>1</v>
          </cell>
        </row>
        <row r="349">
          <cell r="D349">
            <v>1</v>
          </cell>
          <cell r="F349">
            <v>1</v>
          </cell>
          <cell r="R349">
            <v>0.90250507786052803</v>
          </cell>
          <cell r="W349">
            <v>1</v>
          </cell>
        </row>
        <row r="350">
          <cell r="D350">
            <v>1</v>
          </cell>
          <cell r="F350">
            <v>1</v>
          </cell>
          <cell r="R350">
            <v>0.90250507786052803</v>
          </cell>
          <cell r="W350">
            <v>1</v>
          </cell>
        </row>
        <row r="351">
          <cell r="D351">
            <v>1</v>
          </cell>
          <cell r="F351">
            <v>1</v>
          </cell>
          <cell r="R351">
            <v>0.90250507786052803</v>
          </cell>
          <cell r="W351">
            <v>1</v>
          </cell>
        </row>
        <row r="352">
          <cell r="D352">
            <v>1</v>
          </cell>
          <cell r="F352">
            <v>1</v>
          </cell>
          <cell r="R352">
            <v>0.90250507786052803</v>
          </cell>
          <cell r="W352">
            <v>1</v>
          </cell>
        </row>
        <row r="353">
          <cell r="D353">
            <v>1</v>
          </cell>
          <cell r="F353">
            <v>1</v>
          </cell>
          <cell r="R353">
            <v>0.90250507786052803</v>
          </cell>
          <cell r="W353">
            <v>1</v>
          </cell>
        </row>
        <row r="354">
          <cell r="D354">
            <v>1</v>
          </cell>
          <cell r="F354">
            <v>1</v>
          </cell>
          <cell r="R354">
            <v>0.90250507786052803</v>
          </cell>
          <cell r="W354">
            <v>1</v>
          </cell>
        </row>
        <row r="355">
          <cell r="D355">
            <v>1</v>
          </cell>
          <cell r="F355">
            <v>1</v>
          </cell>
          <cell r="R355">
            <v>0.90250507786052803</v>
          </cell>
          <cell r="W355">
            <v>1</v>
          </cell>
        </row>
        <row r="356">
          <cell r="D356">
            <v>1</v>
          </cell>
          <cell r="F356">
            <v>1</v>
          </cell>
          <cell r="R356">
            <v>0.90250507786052803</v>
          </cell>
          <cell r="W356">
            <v>1</v>
          </cell>
        </row>
        <row r="357">
          <cell r="D357">
            <v>1</v>
          </cell>
          <cell r="F357">
            <v>1</v>
          </cell>
          <cell r="R357">
            <v>0.92413319601785104</v>
          </cell>
          <cell r="W357">
            <v>1</v>
          </cell>
        </row>
        <row r="358">
          <cell r="D358">
            <v>1</v>
          </cell>
          <cell r="F358">
            <v>1</v>
          </cell>
          <cell r="R358">
            <v>0.92413319601785104</v>
          </cell>
          <cell r="W358">
            <v>1</v>
          </cell>
        </row>
        <row r="359">
          <cell r="D359">
            <v>1</v>
          </cell>
          <cell r="F359">
            <v>1</v>
          </cell>
          <cell r="R359">
            <v>0.92413319601785104</v>
          </cell>
          <cell r="W359">
            <v>1</v>
          </cell>
        </row>
        <row r="360">
          <cell r="D360">
            <v>1</v>
          </cell>
          <cell r="F360">
            <v>1</v>
          </cell>
          <cell r="R360">
            <v>0.92413319601785104</v>
          </cell>
          <cell r="W360">
            <v>1</v>
          </cell>
        </row>
        <row r="361">
          <cell r="D361">
            <v>1</v>
          </cell>
          <cell r="F361">
            <v>1</v>
          </cell>
          <cell r="R361">
            <v>0.92413319601785104</v>
          </cell>
          <cell r="W361">
            <v>1</v>
          </cell>
        </row>
        <row r="362">
          <cell r="D362">
            <v>1</v>
          </cell>
          <cell r="F362">
            <v>1</v>
          </cell>
          <cell r="R362">
            <v>0.92413319601785104</v>
          </cell>
          <cell r="W362">
            <v>1</v>
          </cell>
        </row>
        <row r="363">
          <cell r="D363">
            <v>1</v>
          </cell>
          <cell r="F363">
            <v>1</v>
          </cell>
          <cell r="R363">
            <v>0.92413319601785104</v>
          </cell>
          <cell r="W363">
            <v>1</v>
          </cell>
        </row>
        <row r="364">
          <cell r="D364">
            <v>1</v>
          </cell>
          <cell r="F364">
            <v>1</v>
          </cell>
          <cell r="R364">
            <v>0.92413319601785104</v>
          </cell>
          <cell r="W364">
            <v>1</v>
          </cell>
        </row>
        <row r="365">
          <cell r="D365">
            <v>1</v>
          </cell>
          <cell r="F365">
            <v>1</v>
          </cell>
          <cell r="R365">
            <v>0.92413319601785104</v>
          </cell>
          <cell r="W365">
            <v>1</v>
          </cell>
        </row>
        <row r="366">
          <cell r="D366">
            <v>1</v>
          </cell>
          <cell r="F366">
            <v>1</v>
          </cell>
          <cell r="R366">
            <v>0.92413319601785104</v>
          </cell>
          <cell r="W366">
            <v>1</v>
          </cell>
        </row>
        <row r="367">
          <cell r="D367">
            <v>1</v>
          </cell>
          <cell r="F367">
            <v>1</v>
          </cell>
          <cell r="R367">
            <v>0.92413319601785104</v>
          </cell>
          <cell r="W367">
            <v>1</v>
          </cell>
        </row>
        <row r="368">
          <cell r="D368">
            <v>1</v>
          </cell>
          <cell r="F368">
            <v>1</v>
          </cell>
          <cell r="R368">
            <v>0.92413319601785104</v>
          </cell>
          <cell r="W368">
            <v>1</v>
          </cell>
        </row>
        <row r="369">
          <cell r="D369">
            <v>1</v>
          </cell>
          <cell r="F369">
            <v>1</v>
          </cell>
          <cell r="R369">
            <v>0.94819518716577544</v>
          </cell>
          <cell r="W369">
            <v>1</v>
          </cell>
        </row>
        <row r="370">
          <cell r="D370">
            <v>1</v>
          </cell>
          <cell r="F370">
            <v>1</v>
          </cell>
          <cell r="R370">
            <v>0.94819518716577544</v>
          </cell>
          <cell r="W370">
            <v>1</v>
          </cell>
        </row>
        <row r="371">
          <cell r="D371">
            <v>1</v>
          </cell>
          <cell r="F371">
            <v>1</v>
          </cell>
          <cell r="R371">
            <v>0.94819518716577544</v>
          </cell>
          <cell r="W371">
            <v>1</v>
          </cell>
        </row>
        <row r="372">
          <cell r="D372">
            <v>1</v>
          </cell>
          <cell r="F372">
            <v>1</v>
          </cell>
          <cell r="R372">
            <v>0.94819518716577544</v>
          </cell>
          <cell r="W372">
            <v>1</v>
          </cell>
        </row>
        <row r="373">
          <cell r="D373">
            <v>1</v>
          </cell>
          <cell r="F373">
            <v>1</v>
          </cell>
          <cell r="R373">
            <v>0.94819518716577544</v>
          </cell>
          <cell r="W373">
            <v>1</v>
          </cell>
        </row>
        <row r="374">
          <cell r="D374">
            <v>1</v>
          </cell>
          <cell r="F374">
            <v>1</v>
          </cell>
          <cell r="R374">
            <v>0.94819518716577544</v>
          </cell>
          <cell r="W374">
            <v>1</v>
          </cell>
        </row>
        <row r="375">
          <cell r="D375">
            <v>1</v>
          </cell>
          <cell r="F375">
            <v>1</v>
          </cell>
          <cell r="R375">
            <v>0.94819518716577544</v>
          </cell>
          <cell r="W375">
            <v>1</v>
          </cell>
        </row>
        <row r="376">
          <cell r="D376">
            <v>1</v>
          </cell>
          <cell r="F376">
            <v>1</v>
          </cell>
          <cell r="R376">
            <v>0.94819518716577544</v>
          </cell>
          <cell r="W376">
            <v>1</v>
          </cell>
        </row>
        <row r="377">
          <cell r="D377">
            <v>1</v>
          </cell>
          <cell r="F377">
            <v>1</v>
          </cell>
          <cell r="R377">
            <v>0.94819518716577544</v>
          </cell>
          <cell r="W377">
            <v>1</v>
          </cell>
        </row>
        <row r="378">
          <cell r="D378">
            <v>1</v>
          </cell>
          <cell r="F378">
            <v>1</v>
          </cell>
          <cell r="R378">
            <v>0.94819518716577544</v>
          </cell>
          <cell r="W378">
            <v>1</v>
          </cell>
        </row>
        <row r="379">
          <cell r="D379">
            <v>1</v>
          </cell>
          <cell r="F379">
            <v>1</v>
          </cell>
          <cell r="R379">
            <v>0.94819518716577544</v>
          </cell>
          <cell r="W379">
            <v>1</v>
          </cell>
        </row>
        <row r="380">
          <cell r="D380">
            <v>1</v>
          </cell>
          <cell r="F380">
            <v>1</v>
          </cell>
          <cell r="R380">
            <v>0.94819518716577544</v>
          </cell>
          <cell r="W380">
            <v>1</v>
          </cell>
        </row>
        <row r="381">
          <cell r="D381">
            <v>1</v>
          </cell>
          <cell r="F381">
            <v>1</v>
          </cell>
          <cell r="R381">
            <v>0.89209302325581386</v>
          </cell>
          <cell r="W381">
            <v>1</v>
          </cell>
        </row>
        <row r="382">
          <cell r="D382">
            <v>1</v>
          </cell>
          <cell r="F382">
            <v>1</v>
          </cell>
          <cell r="R382">
            <v>0.89209302325581386</v>
          </cell>
          <cell r="W382">
            <v>1</v>
          </cell>
        </row>
        <row r="383">
          <cell r="D383">
            <v>1</v>
          </cell>
          <cell r="F383">
            <v>1</v>
          </cell>
          <cell r="R383">
            <v>0.89209302325581386</v>
          </cell>
          <cell r="W383">
            <v>1</v>
          </cell>
        </row>
        <row r="384">
          <cell r="D384">
            <v>1</v>
          </cell>
          <cell r="F384">
            <v>1</v>
          </cell>
          <cell r="R384">
            <v>0.89209302325581386</v>
          </cell>
          <cell r="W384">
            <v>1</v>
          </cell>
        </row>
        <row r="385">
          <cell r="D385">
            <v>1</v>
          </cell>
          <cell r="F385">
            <v>1</v>
          </cell>
          <cell r="R385">
            <v>0.89209302325581386</v>
          </cell>
          <cell r="W385">
            <v>1</v>
          </cell>
        </row>
        <row r="386">
          <cell r="D386">
            <v>1</v>
          </cell>
          <cell r="F386">
            <v>1</v>
          </cell>
          <cell r="R386">
            <v>0.89209302325581386</v>
          </cell>
          <cell r="W386">
            <v>1</v>
          </cell>
        </row>
        <row r="387">
          <cell r="D387">
            <v>1</v>
          </cell>
          <cell r="F387">
            <v>1</v>
          </cell>
          <cell r="R387">
            <v>0.89209302325581386</v>
          </cell>
          <cell r="W387">
            <v>1</v>
          </cell>
        </row>
        <row r="388">
          <cell r="D388">
            <v>1</v>
          </cell>
          <cell r="F388">
            <v>1</v>
          </cell>
          <cell r="R388">
            <v>0.89209302325581386</v>
          </cell>
          <cell r="W388">
            <v>1</v>
          </cell>
        </row>
        <row r="389">
          <cell r="D389">
            <v>1</v>
          </cell>
          <cell r="F389">
            <v>1</v>
          </cell>
          <cell r="R389">
            <v>0.89209302325581386</v>
          </cell>
          <cell r="W389">
            <v>1</v>
          </cell>
        </row>
        <row r="390">
          <cell r="D390">
            <v>1</v>
          </cell>
          <cell r="F390">
            <v>1</v>
          </cell>
          <cell r="R390">
            <v>0.89209302325581386</v>
          </cell>
          <cell r="W390">
            <v>1</v>
          </cell>
        </row>
        <row r="391">
          <cell r="D391">
            <v>1</v>
          </cell>
          <cell r="F391">
            <v>1</v>
          </cell>
          <cell r="R391">
            <v>0.89209302325581386</v>
          </cell>
          <cell r="W391">
            <v>1</v>
          </cell>
        </row>
        <row r="392">
          <cell r="D392">
            <v>1</v>
          </cell>
          <cell r="F392">
            <v>1</v>
          </cell>
          <cell r="R392">
            <v>0.89209302325581386</v>
          </cell>
          <cell r="W392">
            <v>1</v>
          </cell>
        </row>
        <row r="393">
          <cell r="D393">
            <v>1</v>
          </cell>
          <cell r="F393">
            <v>1</v>
          </cell>
          <cell r="R393">
            <v>0.76351720371381759</v>
          </cell>
          <cell r="W393">
            <v>1</v>
          </cell>
        </row>
        <row r="394">
          <cell r="D394">
            <v>1</v>
          </cell>
          <cell r="F394">
            <v>1</v>
          </cell>
          <cell r="R394">
            <v>0.76351720371381759</v>
          </cell>
          <cell r="W394">
            <v>1</v>
          </cell>
        </row>
        <row r="395">
          <cell r="D395">
            <v>1</v>
          </cell>
          <cell r="F395">
            <v>1</v>
          </cell>
          <cell r="R395">
            <v>0.76351720371381759</v>
          </cell>
          <cell r="W395">
            <v>1</v>
          </cell>
        </row>
        <row r="396">
          <cell r="D396">
            <v>1</v>
          </cell>
          <cell r="F396">
            <v>1</v>
          </cell>
          <cell r="R396">
            <v>0.76351720371381759</v>
          </cell>
          <cell r="W396">
            <v>1</v>
          </cell>
        </row>
        <row r="397">
          <cell r="D397">
            <v>1</v>
          </cell>
          <cell r="F397">
            <v>1</v>
          </cell>
          <cell r="R397">
            <v>0.76351720371381759</v>
          </cell>
          <cell r="W397">
            <v>1</v>
          </cell>
        </row>
        <row r="398">
          <cell r="D398">
            <v>1</v>
          </cell>
          <cell r="F398">
            <v>1</v>
          </cell>
          <cell r="R398">
            <v>0.76351720371381759</v>
          </cell>
          <cell r="W398">
            <v>1</v>
          </cell>
        </row>
        <row r="399">
          <cell r="D399">
            <v>1</v>
          </cell>
          <cell r="F399">
            <v>1</v>
          </cell>
          <cell r="R399">
            <v>0.76351720371381759</v>
          </cell>
          <cell r="W399">
            <v>1</v>
          </cell>
        </row>
        <row r="400">
          <cell r="D400">
            <v>1</v>
          </cell>
          <cell r="F400">
            <v>1</v>
          </cell>
          <cell r="R400">
            <v>0.76351720371381759</v>
          </cell>
          <cell r="W400">
            <v>1</v>
          </cell>
        </row>
        <row r="401">
          <cell r="D401">
            <v>1</v>
          </cell>
          <cell r="F401">
            <v>1</v>
          </cell>
          <cell r="R401">
            <v>0.76351720371381759</v>
          </cell>
          <cell r="W401">
            <v>1</v>
          </cell>
        </row>
        <row r="402">
          <cell r="D402">
            <v>1</v>
          </cell>
          <cell r="F402">
            <v>1</v>
          </cell>
          <cell r="R402">
            <v>0.76351720371381759</v>
          </cell>
          <cell r="W402">
            <v>1</v>
          </cell>
        </row>
        <row r="403">
          <cell r="D403">
            <v>1</v>
          </cell>
          <cell r="F403">
            <v>1</v>
          </cell>
          <cell r="R403">
            <v>0.76351720371381759</v>
          </cell>
          <cell r="W403">
            <v>1</v>
          </cell>
        </row>
        <row r="404">
          <cell r="D404">
            <v>1</v>
          </cell>
          <cell r="F404">
            <v>1</v>
          </cell>
          <cell r="R404">
            <v>0.76351720371381759</v>
          </cell>
          <cell r="W404">
            <v>1</v>
          </cell>
        </row>
        <row r="405">
          <cell r="D405">
            <v>1</v>
          </cell>
          <cell r="F405">
            <v>1</v>
          </cell>
          <cell r="R405">
            <v>0.84595112601820799</v>
          </cell>
          <cell r="W405">
            <v>1</v>
          </cell>
        </row>
        <row r="406">
          <cell r="D406">
            <v>1</v>
          </cell>
          <cell r="F406">
            <v>1</v>
          </cell>
          <cell r="R406">
            <v>0.84595112601820799</v>
          </cell>
          <cell r="W406">
            <v>1</v>
          </cell>
        </row>
        <row r="407">
          <cell r="D407">
            <v>1</v>
          </cell>
          <cell r="F407">
            <v>1</v>
          </cell>
          <cell r="R407">
            <v>0.84595112601820799</v>
          </cell>
          <cell r="W407">
            <v>1</v>
          </cell>
        </row>
        <row r="408">
          <cell r="D408">
            <v>1</v>
          </cell>
          <cell r="F408">
            <v>1</v>
          </cell>
          <cell r="R408">
            <v>0.84595112601820799</v>
          </cell>
          <cell r="W408">
            <v>1</v>
          </cell>
        </row>
        <row r="409">
          <cell r="D409">
            <v>1</v>
          </cell>
          <cell r="F409">
            <v>1</v>
          </cell>
          <cell r="R409">
            <v>0.84595112601820799</v>
          </cell>
          <cell r="W409">
            <v>1</v>
          </cell>
        </row>
        <row r="410">
          <cell r="D410">
            <v>1</v>
          </cell>
          <cell r="F410">
            <v>1</v>
          </cell>
          <cell r="R410">
            <v>0.84595112601820799</v>
          </cell>
          <cell r="W410">
            <v>1</v>
          </cell>
        </row>
        <row r="411">
          <cell r="D411">
            <v>1</v>
          </cell>
          <cell r="F411">
            <v>1</v>
          </cell>
          <cell r="R411">
            <v>0.84595112601820799</v>
          </cell>
          <cell r="W411">
            <v>1</v>
          </cell>
        </row>
        <row r="412">
          <cell r="D412">
            <v>1</v>
          </cell>
          <cell r="F412">
            <v>1</v>
          </cell>
          <cell r="R412">
            <v>0.84595112601820799</v>
          </cell>
          <cell r="W412">
            <v>1</v>
          </cell>
        </row>
        <row r="413">
          <cell r="D413">
            <v>1</v>
          </cell>
          <cell r="F413">
            <v>1</v>
          </cell>
          <cell r="R413">
            <v>0.84595112601820799</v>
          </cell>
          <cell r="W413">
            <v>1</v>
          </cell>
        </row>
        <row r="414">
          <cell r="D414">
            <v>1</v>
          </cell>
          <cell r="F414">
            <v>1</v>
          </cell>
          <cell r="R414">
            <v>0.84595112601820799</v>
          </cell>
          <cell r="W414">
            <v>1</v>
          </cell>
        </row>
        <row r="415">
          <cell r="D415">
            <v>1</v>
          </cell>
          <cell r="F415">
            <v>1</v>
          </cell>
          <cell r="R415">
            <v>0.84595112601820799</v>
          </cell>
          <cell r="W415">
            <v>1</v>
          </cell>
        </row>
        <row r="416">
          <cell r="D416">
            <v>1</v>
          </cell>
          <cell r="F416">
            <v>1</v>
          </cell>
          <cell r="R416">
            <v>0.84595112601820799</v>
          </cell>
          <cell r="W416">
            <v>1</v>
          </cell>
        </row>
        <row r="417">
          <cell r="D417">
            <v>1</v>
          </cell>
          <cell r="F417">
            <v>1</v>
          </cell>
          <cell r="R417">
            <v>0.79812528577960673</v>
          </cell>
          <cell r="W417">
            <v>1</v>
          </cell>
        </row>
        <row r="418">
          <cell r="D418">
            <v>1</v>
          </cell>
          <cell r="F418">
            <v>1</v>
          </cell>
          <cell r="R418">
            <v>0.79812528577960673</v>
          </cell>
          <cell r="W418">
            <v>1</v>
          </cell>
        </row>
        <row r="419">
          <cell r="D419">
            <v>1</v>
          </cell>
          <cell r="F419">
            <v>1</v>
          </cell>
          <cell r="R419">
            <v>0.79812528577960673</v>
          </cell>
          <cell r="W419">
            <v>1</v>
          </cell>
        </row>
        <row r="420">
          <cell r="D420">
            <v>1</v>
          </cell>
          <cell r="F420">
            <v>1</v>
          </cell>
          <cell r="R420">
            <v>0.79812528577960673</v>
          </cell>
          <cell r="W420">
            <v>1</v>
          </cell>
        </row>
        <row r="421">
          <cell r="D421">
            <v>1</v>
          </cell>
          <cell r="F421">
            <v>1</v>
          </cell>
          <cell r="R421">
            <v>0.79812528577960673</v>
          </cell>
          <cell r="W421">
            <v>1</v>
          </cell>
        </row>
        <row r="422">
          <cell r="D422">
            <v>1</v>
          </cell>
          <cell r="F422">
            <v>1</v>
          </cell>
          <cell r="R422">
            <v>0.79812528577960673</v>
          </cell>
          <cell r="W422">
            <v>1</v>
          </cell>
        </row>
        <row r="423">
          <cell r="D423">
            <v>1</v>
          </cell>
          <cell r="F423">
            <v>1</v>
          </cell>
          <cell r="R423">
            <v>0.79812528577960673</v>
          </cell>
          <cell r="W423">
            <v>1</v>
          </cell>
        </row>
        <row r="424">
          <cell r="D424">
            <v>1</v>
          </cell>
          <cell r="F424">
            <v>1</v>
          </cell>
          <cell r="R424">
            <v>0.79812528577960673</v>
          </cell>
          <cell r="W424">
            <v>1</v>
          </cell>
        </row>
        <row r="425">
          <cell r="D425">
            <v>1</v>
          </cell>
          <cell r="F425">
            <v>1</v>
          </cell>
          <cell r="R425">
            <v>0.79812528577960673</v>
          </cell>
          <cell r="W425">
            <v>1</v>
          </cell>
        </row>
        <row r="426">
          <cell r="D426">
            <v>1</v>
          </cell>
          <cell r="F426">
            <v>1</v>
          </cell>
          <cell r="R426">
            <v>0.79812528577960673</v>
          </cell>
          <cell r="W426">
            <v>1</v>
          </cell>
        </row>
        <row r="427">
          <cell r="D427">
            <v>1</v>
          </cell>
          <cell r="F427">
            <v>1</v>
          </cell>
          <cell r="R427">
            <v>0.79812528577960673</v>
          </cell>
          <cell r="W427">
            <v>1</v>
          </cell>
        </row>
        <row r="428">
          <cell r="D428">
            <v>1</v>
          </cell>
          <cell r="F428">
            <v>1</v>
          </cell>
          <cell r="R428">
            <v>0.79812528577960673</v>
          </cell>
          <cell r="W428">
            <v>1</v>
          </cell>
        </row>
        <row r="429">
          <cell r="D429">
            <v>1</v>
          </cell>
          <cell r="F429">
            <v>1</v>
          </cell>
          <cell r="R429">
            <v>0.80045091207214591</v>
          </cell>
          <cell r="W429">
            <v>1</v>
          </cell>
        </row>
        <row r="430">
          <cell r="D430">
            <v>1</v>
          </cell>
          <cell r="F430">
            <v>1</v>
          </cell>
          <cell r="R430">
            <v>0.80045091207214591</v>
          </cell>
          <cell r="W430">
            <v>1</v>
          </cell>
        </row>
        <row r="431">
          <cell r="D431">
            <v>1</v>
          </cell>
          <cell r="F431">
            <v>1</v>
          </cell>
          <cell r="R431">
            <v>0.80045091207214591</v>
          </cell>
          <cell r="W431">
            <v>1</v>
          </cell>
        </row>
        <row r="432">
          <cell r="D432">
            <v>1</v>
          </cell>
          <cell r="F432">
            <v>1</v>
          </cell>
          <cell r="R432">
            <v>0.80045091207214591</v>
          </cell>
          <cell r="W432">
            <v>1</v>
          </cell>
        </row>
        <row r="433">
          <cell r="D433">
            <v>1</v>
          </cell>
          <cell r="F433">
            <v>1</v>
          </cell>
          <cell r="R433">
            <v>0.80045091207214591</v>
          </cell>
          <cell r="W433">
            <v>1</v>
          </cell>
        </row>
        <row r="434">
          <cell r="D434">
            <v>1</v>
          </cell>
          <cell r="F434">
            <v>1</v>
          </cell>
          <cell r="R434">
            <v>0.80045091207214591</v>
          </cell>
          <cell r="W434">
            <v>1</v>
          </cell>
        </row>
        <row r="435">
          <cell r="D435">
            <v>1</v>
          </cell>
          <cell r="F435">
            <v>1</v>
          </cell>
          <cell r="R435">
            <v>0.80045091207214591</v>
          </cell>
          <cell r="W435">
            <v>1</v>
          </cell>
        </row>
        <row r="436">
          <cell r="D436">
            <v>1</v>
          </cell>
          <cell r="F436">
            <v>1</v>
          </cell>
          <cell r="R436">
            <v>0.80045091207214591</v>
          </cell>
          <cell r="W436">
            <v>1</v>
          </cell>
        </row>
        <row r="437">
          <cell r="D437">
            <v>1</v>
          </cell>
          <cell r="F437">
            <v>1</v>
          </cell>
          <cell r="R437">
            <v>0.80045091207214591</v>
          </cell>
          <cell r="W437">
            <v>1</v>
          </cell>
        </row>
        <row r="438">
          <cell r="D438">
            <v>1</v>
          </cell>
          <cell r="F438">
            <v>1</v>
          </cell>
          <cell r="R438">
            <v>0.80045091207214591</v>
          </cell>
          <cell r="W438">
            <v>1</v>
          </cell>
        </row>
        <row r="439">
          <cell r="D439">
            <v>1</v>
          </cell>
          <cell r="F439">
            <v>1</v>
          </cell>
          <cell r="R439">
            <v>0.80045091207214591</v>
          </cell>
          <cell r="W439">
            <v>1</v>
          </cell>
        </row>
        <row r="440">
          <cell r="D440">
            <v>1</v>
          </cell>
          <cell r="F440">
            <v>1</v>
          </cell>
          <cell r="R440">
            <v>0.80045091207214591</v>
          </cell>
          <cell r="W440">
            <v>1</v>
          </cell>
        </row>
        <row r="441">
          <cell r="D441">
            <v>1</v>
          </cell>
          <cell r="F441">
            <v>1</v>
          </cell>
          <cell r="R441">
            <v>0.79202705472432877</v>
          </cell>
          <cell r="W441">
            <v>1</v>
          </cell>
        </row>
        <row r="442">
          <cell r="D442">
            <v>1</v>
          </cell>
          <cell r="F442">
            <v>1</v>
          </cell>
          <cell r="R442">
            <v>0.79202705472432877</v>
          </cell>
          <cell r="W442">
            <v>1</v>
          </cell>
        </row>
        <row r="443">
          <cell r="D443">
            <v>1</v>
          </cell>
          <cell r="F443">
            <v>1</v>
          </cell>
          <cell r="R443">
            <v>0.79202705472432877</v>
          </cell>
          <cell r="W443">
            <v>1</v>
          </cell>
        </row>
        <row r="444">
          <cell r="D444">
            <v>1</v>
          </cell>
          <cell r="F444">
            <v>1</v>
          </cell>
          <cell r="R444">
            <v>0.79202705472432877</v>
          </cell>
          <cell r="W444">
            <v>1</v>
          </cell>
        </row>
        <row r="445">
          <cell r="D445">
            <v>1</v>
          </cell>
          <cell r="F445">
            <v>1</v>
          </cell>
          <cell r="R445">
            <v>0.79202705472432877</v>
          </cell>
          <cell r="W445">
            <v>1</v>
          </cell>
        </row>
        <row r="446">
          <cell r="D446">
            <v>1</v>
          </cell>
          <cell r="F446">
            <v>1</v>
          </cell>
          <cell r="R446">
            <v>0.79202705472432877</v>
          </cell>
          <cell r="W446">
            <v>1</v>
          </cell>
        </row>
        <row r="447">
          <cell r="D447">
            <v>1</v>
          </cell>
          <cell r="F447">
            <v>1</v>
          </cell>
          <cell r="R447">
            <v>0.79202705472432877</v>
          </cell>
          <cell r="W447">
            <v>1</v>
          </cell>
        </row>
        <row r="448">
          <cell r="D448">
            <v>1</v>
          </cell>
          <cell r="F448">
            <v>1</v>
          </cell>
          <cell r="R448">
            <v>0.79202705472432877</v>
          </cell>
          <cell r="W448">
            <v>1</v>
          </cell>
        </row>
        <row r="449">
          <cell r="D449">
            <v>1</v>
          </cell>
          <cell r="F449">
            <v>1</v>
          </cell>
          <cell r="R449">
            <v>0.79202705472432877</v>
          </cell>
          <cell r="W449">
            <v>1</v>
          </cell>
        </row>
        <row r="450">
          <cell r="D450">
            <v>1</v>
          </cell>
          <cell r="F450">
            <v>1</v>
          </cell>
          <cell r="R450">
            <v>0.79202705472432877</v>
          </cell>
          <cell r="W450">
            <v>1</v>
          </cell>
        </row>
        <row r="451">
          <cell r="D451">
            <v>1</v>
          </cell>
          <cell r="F451">
            <v>1</v>
          </cell>
          <cell r="R451">
            <v>0.79202705472432877</v>
          </cell>
          <cell r="W451">
            <v>1</v>
          </cell>
        </row>
        <row r="452">
          <cell r="D452">
            <v>1</v>
          </cell>
          <cell r="F452">
            <v>1</v>
          </cell>
          <cell r="R452">
            <v>0.79202705472432877</v>
          </cell>
          <cell r="W452">
            <v>1</v>
          </cell>
        </row>
        <row r="453">
          <cell r="D453">
            <v>1</v>
          </cell>
          <cell r="F453">
            <v>1</v>
          </cell>
          <cell r="R453">
            <v>0.83621643779462995</v>
          </cell>
          <cell r="W453">
            <v>1</v>
          </cell>
        </row>
        <row r="454">
          <cell r="D454">
            <v>1</v>
          </cell>
          <cell r="F454">
            <v>1</v>
          </cell>
          <cell r="R454">
            <v>0.83621643779462995</v>
          </cell>
          <cell r="W454">
            <v>1</v>
          </cell>
        </row>
        <row r="455">
          <cell r="D455">
            <v>1</v>
          </cell>
          <cell r="F455">
            <v>1</v>
          </cell>
          <cell r="R455">
            <v>0.83621643779462995</v>
          </cell>
          <cell r="W455">
            <v>1</v>
          </cell>
        </row>
        <row r="456">
          <cell r="D456">
            <v>1</v>
          </cell>
          <cell r="F456">
            <v>1</v>
          </cell>
          <cell r="R456">
            <v>0.83621643779462995</v>
          </cell>
          <cell r="W456">
            <v>1</v>
          </cell>
        </row>
        <row r="457">
          <cell r="D457">
            <v>1</v>
          </cell>
          <cell r="F457">
            <v>1</v>
          </cell>
          <cell r="R457">
            <v>0.83621643779462995</v>
          </cell>
          <cell r="W457">
            <v>1</v>
          </cell>
        </row>
        <row r="458">
          <cell r="D458">
            <v>1</v>
          </cell>
          <cell r="F458">
            <v>1</v>
          </cell>
          <cell r="R458">
            <v>0.83621643779462995</v>
          </cell>
          <cell r="W458">
            <v>1</v>
          </cell>
        </row>
        <row r="459">
          <cell r="D459">
            <v>1</v>
          </cell>
          <cell r="F459">
            <v>1</v>
          </cell>
          <cell r="R459">
            <v>0.83621643779462995</v>
          </cell>
          <cell r="W459">
            <v>1</v>
          </cell>
        </row>
        <row r="460">
          <cell r="D460">
            <v>1</v>
          </cell>
          <cell r="F460">
            <v>1</v>
          </cell>
          <cell r="R460">
            <v>0.83621643779462995</v>
          </cell>
          <cell r="W460">
            <v>1</v>
          </cell>
        </row>
        <row r="461">
          <cell r="D461">
            <v>1</v>
          </cell>
          <cell r="F461">
            <v>1</v>
          </cell>
          <cell r="R461">
            <v>0.83621643779462995</v>
          </cell>
          <cell r="W461">
            <v>1</v>
          </cell>
        </row>
        <row r="462">
          <cell r="D462">
            <v>1</v>
          </cell>
          <cell r="F462">
            <v>1</v>
          </cell>
          <cell r="R462">
            <v>0.83621643779462995</v>
          </cell>
          <cell r="W462">
            <v>1</v>
          </cell>
        </row>
        <row r="463">
          <cell r="D463">
            <v>1</v>
          </cell>
          <cell r="F463">
            <v>1</v>
          </cell>
          <cell r="R463">
            <v>0.83621643779462995</v>
          </cell>
          <cell r="W463">
            <v>1</v>
          </cell>
        </row>
        <row r="464">
          <cell r="D464">
            <v>1</v>
          </cell>
          <cell r="F464">
            <v>1</v>
          </cell>
          <cell r="R464">
            <v>0.83621643779462995</v>
          </cell>
          <cell r="W464">
            <v>1</v>
          </cell>
        </row>
        <row r="465">
          <cell r="D465">
            <v>1</v>
          </cell>
          <cell r="F465">
            <v>1</v>
          </cell>
          <cell r="R465">
            <v>0.88458700553392078</v>
          </cell>
          <cell r="W465">
            <v>1</v>
          </cell>
        </row>
        <row r="466">
          <cell r="D466">
            <v>1</v>
          </cell>
          <cell r="F466">
            <v>1</v>
          </cell>
          <cell r="R466">
            <v>0.88458700553392078</v>
          </cell>
          <cell r="W466">
            <v>1</v>
          </cell>
        </row>
        <row r="467">
          <cell r="D467">
            <v>1</v>
          </cell>
          <cell r="F467">
            <v>1</v>
          </cell>
          <cell r="R467">
            <v>0.88458700553392078</v>
          </cell>
          <cell r="W467">
            <v>1</v>
          </cell>
        </row>
        <row r="468">
          <cell r="D468">
            <v>1</v>
          </cell>
          <cell r="F468">
            <v>1</v>
          </cell>
          <cell r="R468">
            <v>0.88458700553392078</v>
          </cell>
          <cell r="W468">
            <v>1</v>
          </cell>
        </row>
        <row r="469">
          <cell r="D469">
            <v>1</v>
          </cell>
          <cell r="F469">
            <v>1</v>
          </cell>
          <cell r="R469">
            <v>0.88458700553392078</v>
          </cell>
          <cell r="W469">
            <v>1</v>
          </cell>
        </row>
        <row r="470">
          <cell r="D470">
            <v>1</v>
          </cell>
          <cell r="F470">
            <v>1</v>
          </cell>
          <cell r="R470">
            <v>0.88458700553392078</v>
          </cell>
          <cell r="W470">
            <v>1</v>
          </cell>
        </row>
        <row r="471">
          <cell r="D471">
            <v>1</v>
          </cell>
          <cell r="F471">
            <v>1</v>
          </cell>
          <cell r="R471">
            <v>0.88458700553392078</v>
          </cell>
          <cell r="W471">
            <v>1</v>
          </cell>
        </row>
        <row r="472">
          <cell r="D472">
            <v>1</v>
          </cell>
          <cell r="F472">
            <v>1</v>
          </cell>
          <cell r="R472">
            <v>0.88458700553392078</v>
          </cell>
          <cell r="W472">
            <v>1</v>
          </cell>
        </row>
        <row r="473">
          <cell r="D473">
            <v>1</v>
          </cell>
          <cell r="F473">
            <v>1</v>
          </cell>
          <cell r="R473">
            <v>0.88458700553392078</v>
          </cell>
          <cell r="W473">
            <v>1</v>
          </cell>
        </row>
        <row r="474">
          <cell r="D474">
            <v>1</v>
          </cell>
          <cell r="F474">
            <v>1</v>
          </cell>
          <cell r="R474">
            <v>0.88458700553392078</v>
          </cell>
          <cell r="W474">
            <v>1</v>
          </cell>
        </row>
        <row r="475">
          <cell r="D475">
            <v>1</v>
          </cell>
          <cell r="F475">
            <v>1</v>
          </cell>
          <cell r="R475">
            <v>0.88458700553392078</v>
          </cell>
          <cell r="W475">
            <v>1</v>
          </cell>
        </row>
        <row r="476">
          <cell r="D476">
            <v>1</v>
          </cell>
          <cell r="F476">
            <v>1</v>
          </cell>
          <cell r="R476">
            <v>0.88458700553392078</v>
          </cell>
          <cell r="W476">
            <v>1</v>
          </cell>
        </row>
        <row r="477">
          <cell r="D477">
            <v>1</v>
          </cell>
          <cell r="F477">
            <v>1</v>
          </cell>
          <cell r="R477">
            <v>0.89936462389833982</v>
          </cell>
          <cell r="W477">
            <v>1</v>
          </cell>
        </row>
        <row r="478">
          <cell r="D478">
            <v>1</v>
          </cell>
          <cell r="F478">
            <v>1</v>
          </cell>
          <cell r="R478">
            <v>0.89936462389833982</v>
          </cell>
          <cell r="W478">
            <v>1</v>
          </cell>
        </row>
        <row r="479">
          <cell r="D479">
            <v>1</v>
          </cell>
          <cell r="F479">
            <v>1</v>
          </cell>
          <cell r="R479">
            <v>0.89936462389833982</v>
          </cell>
          <cell r="W479">
            <v>1</v>
          </cell>
        </row>
        <row r="480">
          <cell r="D480">
            <v>1</v>
          </cell>
          <cell r="F480">
            <v>1</v>
          </cell>
          <cell r="R480">
            <v>0.89936462389833982</v>
          </cell>
          <cell r="W480">
            <v>1</v>
          </cell>
        </row>
        <row r="481">
          <cell r="D481">
            <v>1</v>
          </cell>
          <cell r="F481">
            <v>1</v>
          </cell>
          <cell r="R481">
            <v>0.89936462389833982</v>
          </cell>
          <cell r="W481">
            <v>1</v>
          </cell>
        </row>
        <row r="482">
          <cell r="D482">
            <v>1</v>
          </cell>
          <cell r="F482">
            <v>1</v>
          </cell>
          <cell r="R482">
            <v>0.89936462389833982</v>
          </cell>
          <cell r="W482">
            <v>1</v>
          </cell>
        </row>
        <row r="483">
          <cell r="D483">
            <v>1</v>
          </cell>
          <cell r="F483">
            <v>1</v>
          </cell>
          <cell r="R483">
            <v>0.89936462389833982</v>
          </cell>
          <cell r="W483">
            <v>1</v>
          </cell>
        </row>
        <row r="484">
          <cell r="D484">
            <v>1</v>
          </cell>
          <cell r="F484">
            <v>1</v>
          </cell>
          <cell r="R484">
            <v>0.89936462389833982</v>
          </cell>
          <cell r="W484">
            <v>1</v>
          </cell>
        </row>
        <row r="485">
          <cell r="D485">
            <v>1</v>
          </cell>
          <cell r="F485">
            <v>1</v>
          </cell>
          <cell r="R485">
            <v>0.89936462389833982</v>
          </cell>
          <cell r="W485">
            <v>1</v>
          </cell>
        </row>
        <row r="486">
          <cell r="D486">
            <v>1</v>
          </cell>
          <cell r="F486">
            <v>1</v>
          </cell>
          <cell r="R486">
            <v>0.89936462389833982</v>
          </cell>
          <cell r="W486">
            <v>1</v>
          </cell>
        </row>
        <row r="487">
          <cell r="D487">
            <v>1</v>
          </cell>
          <cell r="F487">
            <v>1</v>
          </cell>
          <cell r="R487">
            <v>0.89936462389833982</v>
          </cell>
          <cell r="W487">
            <v>1</v>
          </cell>
        </row>
        <row r="488">
          <cell r="D488">
            <v>1</v>
          </cell>
          <cell r="F488">
            <v>1</v>
          </cell>
          <cell r="R488">
            <v>0.89936462389833982</v>
          </cell>
          <cell r="W488">
            <v>1</v>
          </cell>
        </row>
        <row r="489">
          <cell r="D489">
            <v>1</v>
          </cell>
          <cell r="F489">
            <v>1</v>
          </cell>
          <cell r="R489">
            <v>0.90901787507531617</v>
          </cell>
          <cell r="W489">
            <v>1</v>
          </cell>
        </row>
        <row r="490">
          <cell r="D490">
            <v>1</v>
          </cell>
          <cell r="F490">
            <v>1</v>
          </cell>
          <cell r="R490">
            <v>0.90901787507531617</v>
          </cell>
          <cell r="W490">
            <v>1</v>
          </cell>
        </row>
        <row r="491">
          <cell r="D491">
            <v>1</v>
          </cell>
          <cell r="F491">
            <v>1</v>
          </cell>
          <cell r="R491">
            <v>0.90901787507531617</v>
          </cell>
          <cell r="W491">
            <v>1</v>
          </cell>
        </row>
        <row r="492">
          <cell r="D492">
            <v>1</v>
          </cell>
          <cell r="F492">
            <v>1</v>
          </cell>
          <cell r="R492">
            <v>0.90901787507531617</v>
          </cell>
          <cell r="W492">
            <v>1</v>
          </cell>
        </row>
        <row r="493">
          <cell r="D493">
            <v>1</v>
          </cell>
          <cell r="F493">
            <v>1</v>
          </cell>
          <cell r="R493">
            <v>0.90901787507531617</v>
          </cell>
          <cell r="W493">
            <v>1</v>
          </cell>
        </row>
        <row r="494">
          <cell r="D494">
            <v>1</v>
          </cell>
          <cell r="F494">
            <v>1</v>
          </cell>
          <cell r="R494">
            <v>0.90901787507531617</v>
          </cell>
          <cell r="W494">
            <v>1</v>
          </cell>
        </row>
        <row r="495">
          <cell r="D495">
            <v>1</v>
          </cell>
          <cell r="F495">
            <v>1</v>
          </cell>
          <cell r="R495">
            <v>0.90901787507531617</v>
          </cell>
          <cell r="W495">
            <v>1</v>
          </cell>
        </row>
        <row r="496">
          <cell r="D496">
            <v>1</v>
          </cell>
          <cell r="F496">
            <v>1</v>
          </cell>
          <cell r="R496">
            <v>0.90901787507531617</v>
          </cell>
          <cell r="W496">
            <v>1</v>
          </cell>
        </row>
        <row r="497">
          <cell r="D497">
            <v>1</v>
          </cell>
          <cell r="F497">
            <v>1</v>
          </cell>
          <cell r="R497">
            <v>0.90901787507531617</v>
          </cell>
          <cell r="W497">
            <v>1</v>
          </cell>
        </row>
        <row r="498">
          <cell r="D498">
            <v>1</v>
          </cell>
          <cell r="F498">
            <v>1</v>
          </cell>
          <cell r="R498">
            <v>0.90901787507531617</v>
          </cell>
          <cell r="W498">
            <v>1</v>
          </cell>
        </row>
        <row r="499">
          <cell r="D499">
            <v>1</v>
          </cell>
          <cell r="F499">
            <v>1</v>
          </cell>
          <cell r="R499">
            <v>0.90901787507531617</v>
          </cell>
          <cell r="W499">
            <v>1</v>
          </cell>
        </row>
        <row r="500">
          <cell r="D500">
            <v>1</v>
          </cell>
          <cell r="F500">
            <v>1</v>
          </cell>
          <cell r="R500">
            <v>0.90901787507531617</v>
          </cell>
          <cell r="W500">
            <v>1</v>
          </cell>
        </row>
        <row r="501">
          <cell r="D501">
            <v>1</v>
          </cell>
          <cell r="F501">
            <v>1</v>
          </cell>
          <cell r="R501">
            <v>0.86676823803549008</v>
          </cell>
          <cell r="W501">
            <v>1</v>
          </cell>
        </row>
        <row r="502">
          <cell r="D502">
            <v>1</v>
          </cell>
          <cell r="F502">
            <v>1</v>
          </cell>
          <cell r="R502">
            <v>0.86676823803549008</v>
          </cell>
          <cell r="W502">
            <v>1</v>
          </cell>
        </row>
        <row r="503">
          <cell r="D503">
            <v>1</v>
          </cell>
          <cell r="F503">
            <v>1</v>
          </cell>
          <cell r="R503">
            <v>0.86676823803549008</v>
          </cell>
          <cell r="W503">
            <v>1</v>
          </cell>
        </row>
        <row r="504">
          <cell r="D504">
            <v>1</v>
          </cell>
          <cell r="F504">
            <v>1</v>
          </cell>
          <cell r="R504">
            <v>0.86676823803549008</v>
          </cell>
          <cell r="W504">
            <v>1</v>
          </cell>
        </row>
        <row r="505">
          <cell r="D505">
            <v>1</v>
          </cell>
          <cell r="F505">
            <v>1</v>
          </cell>
          <cell r="R505">
            <v>0.86676823803549008</v>
          </cell>
          <cell r="W505">
            <v>1</v>
          </cell>
        </row>
        <row r="506">
          <cell r="D506">
            <v>1</v>
          </cell>
          <cell r="F506">
            <v>1</v>
          </cell>
          <cell r="R506">
            <v>0.86676823803549008</v>
          </cell>
          <cell r="W506">
            <v>1</v>
          </cell>
        </row>
        <row r="507">
          <cell r="D507">
            <v>1</v>
          </cell>
          <cell r="F507">
            <v>1</v>
          </cell>
          <cell r="R507">
            <v>0.86676823803549008</v>
          </cell>
          <cell r="W507">
            <v>1</v>
          </cell>
        </row>
        <row r="508">
          <cell r="D508">
            <v>1</v>
          </cell>
          <cell r="F508">
            <v>1</v>
          </cell>
          <cell r="R508">
            <v>0.86676823803549008</v>
          </cell>
          <cell r="W508">
            <v>1</v>
          </cell>
        </row>
        <row r="509">
          <cell r="D509">
            <v>1</v>
          </cell>
          <cell r="F509">
            <v>1</v>
          </cell>
          <cell r="R509">
            <v>0.86676823803549008</v>
          </cell>
          <cell r="W509">
            <v>1</v>
          </cell>
        </row>
        <row r="510">
          <cell r="D510">
            <v>1</v>
          </cell>
          <cell r="F510">
            <v>1</v>
          </cell>
          <cell r="R510">
            <v>0.86676823803549008</v>
          </cell>
          <cell r="W510">
            <v>1</v>
          </cell>
        </row>
        <row r="511">
          <cell r="D511">
            <v>1</v>
          </cell>
          <cell r="F511">
            <v>1</v>
          </cell>
          <cell r="R511">
            <v>0.86676823803549008</v>
          </cell>
          <cell r="W511">
            <v>1</v>
          </cell>
        </row>
        <row r="512">
          <cell r="D512">
            <v>1</v>
          </cell>
          <cell r="F512">
            <v>1</v>
          </cell>
          <cell r="R512">
            <v>0.86676823803549008</v>
          </cell>
          <cell r="W512">
            <v>1</v>
          </cell>
        </row>
        <row r="513">
          <cell r="D513">
            <v>1</v>
          </cell>
          <cell r="F513">
            <v>1</v>
          </cell>
          <cell r="R513">
            <v>0.88976519089442552</v>
          </cell>
          <cell r="W513">
            <v>1</v>
          </cell>
        </row>
        <row r="514">
          <cell r="D514">
            <v>1</v>
          </cell>
          <cell r="F514">
            <v>1</v>
          </cell>
          <cell r="R514">
            <v>0.88976519089442552</v>
          </cell>
          <cell r="W514">
            <v>1</v>
          </cell>
        </row>
        <row r="515">
          <cell r="D515">
            <v>1</v>
          </cell>
          <cell r="F515">
            <v>1</v>
          </cell>
          <cell r="R515">
            <v>0.88976519089442552</v>
          </cell>
          <cell r="W515">
            <v>1</v>
          </cell>
        </row>
        <row r="516">
          <cell r="D516">
            <v>1</v>
          </cell>
          <cell r="F516">
            <v>1</v>
          </cell>
          <cell r="R516">
            <v>0.88976519089442552</v>
          </cell>
          <cell r="W516">
            <v>1</v>
          </cell>
        </row>
        <row r="517">
          <cell r="D517">
            <v>1</v>
          </cell>
          <cell r="F517">
            <v>1</v>
          </cell>
          <cell r="R517">
            <v>0.88976519089442552</v>
          </cell>
          <cell r="W517">
            <v>1</v>
          </cell>
        </row>
        <row r="518">
          <cell r="D518">
            <v>1</v>
          </cell>
          <cell r="F518">
            <v>1</v>
          </cell>
          <cell r="R518">
            <v>0.88976519089442552</v>
          </cell>
          <cell r="W518">
            <v>1</v>
          </cell>
        </row>
        <row r="519">
          <cell r="D519">
            <v>1</v>
          </cell>
          <cell r="F519">
            <v>1</v>
          </cell>
          <cell r="R519">
            <v>0.88976519089442552</v>
          </cell>
          <cell r="W519">
            <v>1</v>
          </cell>
        </row>
        <row r="520">
          <cell r="D520">
            <v>1</v>
          </cell>
          <cell r="F520">
            <v>1</v>
          </cell>
          <cell r="R520">
            <v>0.88976519089442552</v>
          </cell>
          <cell r="W520">
            <v>1</v>
          </cell>
        </row>
        <row r="521">
          <cell r="D521">
            <v>1</v>
          </cell>
          <cell r="F521">
            <v>1</v>
          </cell>
          <cell r="R521">
            <v>0.88976519089442552</v>
          </cell>
          <cell r="W521">
            <v>1</v>
          </cell>
        </row>
        <row r="522">
          <cell r="D522">
            <v>1</v>
          </cell>
          <cell r="F522">
            <v>1</v>
          </cell>
          <cell r="R522">
            <v>0.88976519089442552</v>
          </cell>
          <cell r="W522">
            <v>1</v>
          </cell>
        </row>
        <row r="523">
          <cell r="D523">
            <v>1</v>
          </cell>
          <cell r="F523">
            <v>1</v>
          </cell>
          <cell r="R523">
            <v>0.88976519089442552</v>
          </cell>
          <cell r="W523">
            <v>1</v>
          </cell>
        </row>
        <row r="524">
          <cell r="D524">
            <v>1</v>
          </cell>
          <cell r="F524">
            <v>1</v>
          </cell>
          <cell r="R524">
            <v>0.88976519089442552</v>
          </cell>
          <cell r="W524">
            <v>1</v>
          </cell>
        </row>
        <row r="525">
          <cell r="D525">
            <v>1</v>
          </cell>
          <cell r="F525">
            <v>1</v>
          </cell>
          <cell r="R525">
            <v>0.91019896038716619</v>
          </cell>
          <cell r="W525">
            <v>1</v>
          </cell>
        </row>
        <row r="526">
          <cell r="D526">
            <v>1</v>
          </cell>
          <cell r="F526">
            <v>1</v>
          </cell>
          <cell r="R526">
            <v>0.91019896038716619</v>
          </cell>
          <cell r="W526">
            <v>1</v>
          </cell>
        </row>
        <row r="527">
          <cell r="D527">
            <v>1</v>
          </cell>
          <cell r="F527">
            <v>1</v>
          </cell>
          <cell r="R527">
            <v>0.91019896038716619</v>
          </cell>
          <cell r="W527">
            <v>1</v>
          </cell>
        </row>
        <row r="528">
          <cell r="D528">
            <v>1</v>
          </cell>
          <cell r="F528">
            <v>1</v>
          </cell>
          <cell r="R528">
            <v>0.91019896038716619</v>
          </cell>
          <cell r="W528">
            <v>1</v>
          </cell>
        </row>
        <row r="529">
          <cell r="D529">
            <v>1</v>
          </cell>
          <cell r="F529">
            <v>1</v>
          </cell>
          <cell r="R529">
            <v>0.91019896038716619</v>
          </cell>
          <cell r="W529">
            <v>1</v>
          </cell>
        </row>
        <row r="530">
          <cell r="D530">
            <v>1</v>
          </cell>
          <cell r="F530">
            <v>1</v>
          </cell>
          <cell r="R530">
            <v>0.91019896038716619</v>
          </cell>
          <cell r="W530">
            <v>1</v>
          </cell>
        </row>
        <row r="531">
          <cell r="D531">
            <v>1</v>
          </cell>
          <cell r="F531">
            <v>1</v>
          </cell>
          <cell r="R531">
            <v>0.91019896038716619</v>
          </cell>
          <cell r="W531">
            <v>1</v>
          </cell>
        </row>
        <row r="532">
          <cell r="D532">
            <v>1</v>
          </cell>
          <cell r="F532">
            <v>1</v>
          </cell>
          <cell r="R532">
            <v>0.91019896038716619</v>
          </cell>
          <cell r="W532">
            <v>1</v>
          </cell>
        </row>
        <row r="533">
          <cell r="D533">
            <v>1</v>
          </cell>
          <cell r="F533">
            <v>1</v>
          </cell>
          <cell r="R533">
            <v>0.91019896038716619</v>
          </cell>
          <cell r="W533">
            <v>1</v>
          </cell>
        </row>
        <row r="534">
          <cell r="D534">
            <v>1</v>
          </cell>
          <cell r="F534">
            <v>1</v>
          </cell>
          <cell r="R534">
            <v>0.91019896038716619</v>
          </cell>
          <cell r="W534">
            <v>1</v>
          </cell>
        </row>
        <row r="535">
          <cell r="D535">
            <v>1</v>
          </cell>
          <cell r="F535">
            <v>1</v>
          </cell>
          <cell r="R535">
            <v>0.91019896038716619</v>
          </cell>
          <cell r="W535">
            <v>1</v>
          </cell>
        </row>
        <row r="536">
          <cell r="D536">
            <v>1</v>
          </cell>
          <cell r="F536">
            <v>1</v>
          </cell>
          <cell r="R536">
            <v>0.91019896038716619</v>
          </cell>
          <cell r="W536">
            <v>1</v>
          </cell>
        </row>
        <row r="537">
          <cell r="D537">
            <v>1</v>
          </cell>
          <cell r="F537">
            <v>1</v>
          </cell>
          <cell r="R537">
            <v>0.86435858839270774</v>
          </cell>
          <cell r="W537">
            <v>1</v>
          </cell>
        </row>
        <row r="538">
          <cell r="D538">
            <v>1</v>
          </cell>
          <cell r="F538">
            <v>1</v>
          </cell>
          <cell r="R538">
            <v>0.86435858839270774</v>
          </cell>
          <cell r="W538">
            <v>1</v>
          </cell>
        </row>
        <row r="539">
          <cell r="D539">
            <v>1</v>
          </cell>
          <cell r="F539">
            <v>1</v>
          </cell>
          <cell r="R539">
            <v>0.86435858839270774</v>
          </cell>
          <cell r="W539">
            <v>1</v>
          </cell>
        </row>
        <row r="540">
          <cell r="D540">
            <v>1</v>
          </cell>
          <cell r="F540">
            <v>1</v>
          </cell>
          <cell r="R540">
            <v>0.86435858839270774</v>
          </cell>
          <cell r="W540">
            <v>1</v>
          </cell>
        </row>
        <row r="541">
          <cell r="D541">
            <v>1</v>
          </cell>
          <cell r="F541">
            <v>1</v>
          </cell>
          <cell r="R541">
            <v>0.86435858839270774</v>
          </cell>
          <cell r="W541">
            <v>1</v>
          </cell>
        </row>
        <row r="542">
          <cell r="D542">
            <v>1</v>
          </cell>
          <cell r="F542">
            <v>1</v>
          </cell>
          <cell r="R542">
            <v>0.86435858839270774</v>
          </cell>
          <cell r="W542">
            <v>1</v>
          </cell>
        </row>
        <row r="543">
          <cell r="D543">
            <v>1</v>
          </cell>
          <cell r="F543">
            <v>1</v>
          </cell>
          <cell r="R543">
            <v>0.86435858839270774</v>
          </cell>
          <cell r="W543">
            <v>1</v>
          </cell>
        </row>
        <row r="544">
          <cell r="D544">
            <v>1</v>
          </cell>
          <cell r="F544">
            <v>1</v>
          </cell>
          <cell r="R544">
            <v>0.86435858839270774</v>
          </cell>
          <cell r="W544">
            <v>1</v>
          </cell>
        </row>
        <row r="545">
          <cell r="D545">
            <v>1</v>
          </cell>
          <cell r="F545">
            <v>1</v>
          </cell>
          <cell r="R545">
            <v>0.86435858839270774</v>
          </cell>
          <cell r="W545">
            <v>1</v>
          </cell>
        </row>
        <row r="546">
          <cell r="D546">
            <v>1</v>
          </cell>
          <cell r="F546">
            <v>1</v>
          </cell>
          <cell r="R546">
            <v>0.86435858839270774</v>
          </cell>
          <cell r="W546">
            <v>1</v>
          </cell>
        </row>
        <row r="547">
          <cell r="D547">
            <v>1</v>
          </cell>
          <cell r="F547">
            <v>1</v>
          </cell>
          <cell r="R547">
            <v>0.86435858839270774</v>
          </cell>
          <cell r="W547">
            <v>1</v>
          </cell>
        </row>
        <row r="548">
          <cell r="D548">
            <v>1</v>
          </cell>
          <cell r="F548">
            <v>1</v>
          </cell>
          <cell r="R548">
            <v>0.86435858839270774</v>
          </cell>
          <cell r="W548">
            <v>1</v>
          </cell>
        </row>
        <row r="549">
          <cell r="D549">
            <v>1</v>
          </cell>
          <cell r="F549">
            <v>1</v>
          </cell>
          <cell r="R549">
            <v>0.86920889780899813</v>
          </cell>
          <cell r="W549">
            <v>1</v>
          </cell>
        </row>
        <row r="550">
          <cell r="D550">
            <v>1</v>
          </cell>
          <cell r="F550">
            <v>1</v>
          </cell>
          <cell r="R550">
            <v>0.86920889780899813</v>
          </cell>
          <cell r="W550">
            <v>1</v>
          </cell>
        </row>
        <row r="551">
          <cell r="D551">
            <v>1</v>
          </cell>
          <cell r="F551">
            <v>1</v>
          </cell>
          <cell r="R551">
            <v>0.86920889780899813</v>
          </cell>
          <cell r="W551">
            <v>1</v>
          </cell>
        </row>
        <row r="552">
          <cell r="D552">
            <v>1</v>
          </cell>
          <cell r="F552">
            <v>1</v>
          </cell>
          <cell r="R552">
            <v>0.86920889780899813</v>
          </cell>
          <cell r="W552">
            <v>1</v>
          </cell>
        </row>
        <row r="553">
          <cell r="D553">
            <v>1</v>
          </cell>
          <cell r="F553">
            <v>1</v>
          </cell>
          <cell r="R553">
            <v>0.86920889780899813</v>
          </cell>
          <cell r="W553">
            <v>1</v>
          </cell>
        </row>
        <row r="554">
          <cell r="D554">
            <v>1</v>
          </cell>
          <cell r="F554">
            <v>1</v>
          </cell>
          <cell r="R554">
            <v>0.86920889780899813</v>
          </cell>
          <cell r="W554">
            <v>1</v>
          </cell>
        </row>
        <row r="555">
          <cell r="D555">
            <v>1</v>
          </cell>
          <cell r="F555">
            <v>1</v>
          </cell>
          <cell r="R555">
            <v>0.86920889780899813</v>
          </cell>
          <cell r="W555">
            <v>1</v>
          </cell>
        </row>
        <row r="556">
          <cell r="D556">
            <v>1</v>
          </cell>
          <cell r="F556">
            <v>1</v>
          </cell>
          <cell r="R556">
            <v>0.86920889780899813</v>
          </cell>
          <cell r="W556">
            <v>1</v>
          </cell>
        </row>
        <row r="557">
          <cell r="D557">
            <v>1</v>
          </cell>
          <cell r="F557">
            <v>1</v>
          </cell>
          <cell r="R557">
            <v>0.86920889780899813</v>
          </cell>
          <cell r="W557">
            <v>1</v>
          </cell>
        </row>
        <row r="558">
          <cell r="D558">
            <v>1</v>
          </cell>
          <cell r="F558">
            <v>1</v>
          </cell>
          <cell r="R558">
            <v>0.86920889780899813</v>
          </cell>
          <cell r="W558">
            <v>1</v>
          </cell>
        </row>
        <row r="559">
          <cell r="D559">
            <v>1</v>
          </cell>
          <cell r="F559">
            <v>1</v>
          </cell>
          <cell r="R559">
            <v>0.86920889780899813</v>
          </cell>
          <cell r="W559">
            <v>1</v>
          </cell>
        </row>
        <row r="560">
          <cell r="D560">
            <v>1</v>
          </cell>
          <cell r="F560">
            <v>1</v>
          </cell>
          <cell r="R560">
            <v>0.86920889780899813</v>
          </cell>
          <cell r="W560">
            <v>1</v>
          </cell>
        </row>
        <row r="561">
          <cell r="D561">
            <v>1</v>
          </cell>
          <cell r="F561">
            <v>1</v>
          </cell>
          <cell r="R561">
            <v>0.87690249205552773</v>
          </cell>
          <cell r="W561">
            <v>1</v>
          </cell>
        </row>
        <row r="562">
          <cell r="D562">
            <v>1</v>
          </cell>
          <cell r="F562">
            <v>1</v>
          </cell>
          <cell r="R562">
            <v>0.87690249205552773</v>
          </cell>
          <cell r="W562">
            <v>1</v>
          </cell>
        </row>
        <row r="563">
          <cell r="D563">
            <v>1</v>
          </cell>
          <cell r="F563">
            <v>1</v>
          </cell>
          <cell r="R563">
            <v>0.87690249205552773</v>
          </cell>
          <cell r="W563">
            <v>1</v>
          </cell>
        </row>
        <row r="564">
          <cell r="D564">
            <v>1</v>
          </cell>
          <cell r="F564">
            <v>1</v>
          </cell>
          <cell r="R564">
            <v>0.87690249205552773</v>
          </cell>
          <cell r="W564">
            <v>1</v>
          </cell>
        </row>
        <row r="565">
          <cell r="D565">
            <v>1</v>
          </cell>
          <cell r="F565">
            <v>1</v>
          </cell>
          <cell r="R565">
            <v>0.87690249205552773</v>
          </cell>
          <cell r="W565">
            <v>1</v>
          </cell>
        </row>
        <row r="566">
          <cell r="D566">
            <v>1</v>
          </cell>
          <cell r="F566">
            <v>1</v>
          </cell>
          <cell r="R566">
            <v>0.87690249205552773</v>
          </cell>
          <cell r="W566">
            <v>1</v>
          </cell>
        </row>
        <row r="567">
          <cell r="D567">
            <v>1</v>
          </cell>
          <cell r="F567">
            <v>1</v>
          </cell>
          <cell r="R567">
            <v>0.87690249205552773</v>
          </cell>
          <cell r="W567">
            <v>1</v>
          </cell>
        </row>
        <row r="568">
          <cell r="D568">
            <v>1</v>
          </cell>
          <cell r="F568">
            <v>1</v>
          </cell>
          <cell r="R568">
            <v>0.87690249205552773</v>
          </cell>
          <cell r="W568">
            <v>1</v>
          </cell>
        </row>
        <row r="569">
          <cell r="D569">
            <v>1</v>
          </cell>
          <cell r="F569">
            <v>1</v>
          </cell>
          <cell r="R569">
            <v>0.87690249205552773</v>
          </cell>
          <cell r="W569">
            <v>1</v>
          </cell>
        </row>
        <row r="570">
          <cell r="D570">
            <v>1</v>
          </cell>
          <cell r="F570">
            <v>1</v>
          </cell>
          <cell r="R570">
            <v>0.87690249205552773</v>
          </cell>
          <cell r="W570">
            <v>1</v>
          </cell>
        </row>
        <row r="571">
          <cell r="D571">
            <v>1</v>
          </cell>
          <cell r="F571">
            <v>1</v>
          </cell>
          <cell r="R571">
            <v>0.87690249205552773</v>
          </cell>
          <cell r="W571">
            <v>1</v>
          </cell>
        </row>
        <row r="572">
          <cell r="D572">
            <v>1</v>
          </cell>
          <cell r="F572">
            <v>1</v>
          </cell>
          <cell r="R572">
            <v>0.87690249205552773</v>
          </cell>
          <cell r="W572">
            <v>1</v>
          </cell>
        </row>
        <row r="573">
          <cell r="D573">
            <v>1</v>
          </cell>
          <cell r="F573">
            <v>1</v>
          </cell>
          <cell r="R573">
            <v>0.89831075430674023</v>
          </cell>
          <cell r="W573">
            <v>1</v>
          </cell>
        </row>
        <row r="574">
          <cell r="D574">
            <v>1</v>
          </cell>
          <cell r="F574">
            <v>1</v>
          </cell>
          <cell r="R574">
            <v>0.89831075430674023</v>
          </cell>
          <cell r="W574">
            <v>1</v>
          </cell>
        </row>
        <row r="575">
          <cell r="D575">
            <v>1</v>
          </cell>
          <cell r="F575">
            <v>1</v>
          </cell>
          <cell r="R575">
            <v>0.89831075430674023</v>
          </cell>
          <cell r="W575">
            <v>1</v>
          </cell>
        </row>
        <row r="576">
          <cell r="D576">
            <v>1</v>
          </cell>
          <cell r="F576">
            <v>1</v>
          </cell>
          <cell r="R576">
            <v>0.89831075430674023</v>
          </cell>
          <cell r="W576">
            <v>1</v>
          </cell>
        </row>
        <row r="577">
          <cell r="D577">
            <v>1</v>
          </cell>
          <cell r="F577">
            <v>1</v>
          </cell>
          <cell r="R577">
            <v>0.89831075430674023</v>
          </cell>
          <cell r="W577">
            <v>1</v>
          </cell>
        </row>
        <row r="578">
          <cell r="D578">
            <v>1</v>
          </cell>
          <cell r="F578">
            <v>1</v>
          </cell>
          <cell r="R578">
            <v>0.89831075430674023</v>
          </cell>
          <cell r="W578">
            <v>1</v>
          </cell>
        </row>
        <row r="579">
          <cell r="D579">
            <v>1</v>
          </cell>
          <cell r="F579">
            <v>1</v>
          </cell>
          <cell r="R579">
            <v>0.89831075430674023</v>
          </cell>
          <cell r="W579">
            <v>1</v>
          </cell>
        </row>
        <row r="580">
          <cell r="D580">
            <v>1</v>
          </cell>
          <cell r="F580">
            <v>1</v>
          </cell>
          <cell r="R580">
            <v>0.89831075430674023</v>
          </cell>
          <cell r="W580">
            <v>1</v>
          </cell>
        </row>
        <row r="581">
          <cell r="D581">
            <v>1</v>
          </cell>
          <cell r="F581">
            <v>1</v>
          </cell>
          <cell r="R581">
            <v>0.89831075430674023</v>
          </cell>
          <cell r="W581">
            <v>1</v>
          </cell>
        </row>
        <row r="582">
          <cell r="D582">
            <v>1</v>
          </cell>
          <cell r="F582">
            <v>1</v>
          </cell>
          <cell r="R582">
            <v>0.89831075430674023</v>
          </cell>
          <cell r="W582">
            <v>1</v>
          </cell>
        </row>
        <row r="583">
          <cell r="D583">
            <v>1</v>
          </cell>
          <cell r="F583">
            <v>1</v>
          </cell>
          <cell r="R583">
            <v>0.89831075430674023</v>
          </cell>
          <cell r="W583">
            <v>1</v>
          </cell>
        </row>
        <row r="584">
          <cell r="D584">
            <v>1</v>
          </cell>
          <cell r="F584">
            <v>1</v>
          </cell>
          <cell r="R584">
            <v>0.89831075430674023</v>
          </cell>
          <cell r="W584">
            <v>1</v>
          </cell>
        </row>
      </sheetData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Graph Data - Weekly"/>
      <sheetName val="Graph Data - Monthly"/>
      <sheetName val="Graph_Au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D4">
            <v>1</v>
          </cell>
          <cell r="E4">
            <v>42</v>
          </cell>
          <cell r="F4">
            <v>53</v>
          </cell>
        </row>
        <row r="5">
          <cell r="D5">
            <v>46</v>
          </cell>
          <cell r="E5">
            <v>42</v>
          </cell>
          <cell r="F5">
            <v>53</v>
          </cell>
        </row>
        <row r="6">
          <cell r="D6">
            <v>47</v>
          </cell>
          <cell r="E6">
            <v>42</v>
          </cell>
          <cell r="F6">
            <v>53</v>
          </cell>
        </row>
        <row r="7">
          <cell r="D7">
            <v>48</v>
          </cell>
          <cell r="E7">
            <v>42</v>
          </cell>
          <cell r="F7">
            <v>53</v>
          </cell>
        </row>
        <row r="8">
          <cell r="D8">
            <v>49</v>
          </cell>
          <cell r="E8">
            <v>42</v>
          </cell>
          <cell r="F8">
            <v>53</v>
          </cell>
        </row>
        <row r="9">
          <cell r="D9">
            <v>54</v>
          </cell>
          <cell r="E9">
            <v>42</v>
          </cell>
          <cell r="F9">
            <v>53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Glob_Cons_time series_regions"/>
      <sheetName val="wo cons chart"/>
      <sheetName val="Glob_Cons_VolVal"/>
      <sheetName val="wo cons function chart"/>
      <sheetName val="Abbreviations"/>
      <sheetName val="Top paper cos"/>
      <sheetName val="Europe pulp and paper industry"/>
      <sheetName val="Europe pulp and paper indus (2)"/>
      <sheetName val="chi sd pulp"/>
      <sheetName val="chi pap prod"/>
      <sheetName val="paper production"/>
      <sheetName val="Paper manufacturers"/>
      <sheetName val="SEA paper producers"/>
      <sheetName val="Structure"/>
      <sheetName val="world producers"/>
      <sheetName val="Ecolab"/>
      <sheetName val="Solenis"/>
      <sheetName val="Solenis (2)"/>
      <sheetName val="Kemira"/>
      <sheetName val="Kemira (2)"/>
      <sheetName val="arakawa"/>
      <sheetName val="harima"/>
      <sheetName val="M &amp; A "/>
      <sheetName val="us fed enviro regulations"/>
      <sheetName val="standard"/>
      <sheetName val="Regulations"/>
      <sheetName val="Papermaking process"/>
      <sheetName val="Paper making chemicals"/>
      <sheetName val="Bleaching chemicals"/>
      <sheetName val="Enzyme2"/>
      <sheetName val="nafta cons"/>
      <sheetName val="nafta pulp chem"/>
      <sheetName val="nafta suppliers bleaching"/>
      <sheetName val="nafta bleaching price"/>
      <sheetName val="nafta deinking price"/>
      <sheetName val="nafta process aid"/>
      <sheetName val="nafta suppliers defoamers"/>
      <sheetName val="nafta suppliers biocides"/>
      <sheetName val="nafta suppliers pitch-"/>
      <sheetName val="nafta suppliers polymeric"/>
      <sheetName val="nafta defoamer price"/>
      <sheetName val="nafta biocides price"/>
      <sheetName val="nafta pitch price"/>
      <sheetName val="us mrkt prices"/>
      <sheetName val="nafta fun chem"/>
      <sheetName val="nafta suppliers dry"/>
      <sheetName val="nafta producers wet"/>
      <sheetName val="nafta suppliers spec paper"/>
      <sheetName val="nafta producers dyes"/>
      <sheetName val="nafta suppliers spec"/>
      <sheetName val="nafta suppliers synthetic"/>
      <sheetName val="nafta dry price"/>
      <sheetName val="nafta wet price"/>
      <sheetName val="nafta spec price"/>
      <sheetName val="nafta dyes price"/>
      <sheetName val="us prices spec pigment"/>
      <sheetName val="nafta spec coating price"/>
      <sheetName val="CSA chemcons"/>
      <sheetName val="csa cons pulp"/>
      <sheetName val="csa cons proc aids"/>
      <sheetName val="csa fun chem"/>
      <sheetName val="sa suppliers spec"/>
      <sheetName val="Region cons"/>
      <sheetName val="Pulp and fiber treatment"/>
      <sheetName val="WE producers_pulp_fiber"/>
      <sheetName val="WE_pulp_fibers_prices"/>
      <sheetName val="Processing aids"/>
      <sheetName val="WE producers_proc_aids"/>
      <sheetName val="WE_proc_aids_prices"/>
      <sheetName val="Functional chemicals"/>
      <sheetName val="WE producers_func_chem"/>
      <sheetName val="WE_func_chem_prices"/>
      <sheetName val="Region cons (2)"/>
      <sheetName val="CE producers"/>
      <sheetName val="Region cons (3)"/>
      <sheetName val="Eurasia producers"/>
      <sheetName val="Region cons (4)"/>
      <sheetName val="ME producers"/>
      <sheetName val="Region cons (5)"/>
      <sheetName val="AF producers"/>
      <sheetName val="Region cons (6)"/>
      <sheetName val="Pulp and fiber treatment (2)"/>
      <sheetName val="Regional producers_pulp_fiber"/>
      <sheetName val="Price P&amp;F chemicals"/>
      <sheetName val="Processing aids (2)"/>
      <sheetName val="Regional producers_proc_aids"/>
      <sheetName val="Price processing aids"/>
      <sheetName val="Functional chemicals (2)"/>
      <sheetName val="Regional producers_func_chem"/>
      <sheetName val="Price functional chemicals"/>
      <sheetName val="NEA"/>
      <sheetName val="jp con"/>
      <sheetName val="pulp and fiber cons"/>
      <sheetName val="pulp and fiber supplier"/>
      <sheetName val="pulp and fiber price"/>
      <sheetName val="processing aid cons"/>
      <sheetName val="processing aid supplier"/>
      <sheetName val="processing aid price"/>
      <sheetName val="functional cons"/>
      <sheetName val="dye type"/>
      <sheetName val="functional supplier"/>
      <sheetName val="functional price"/>
      <sheetName val="other nea supplier"/>
      <sheetName val="Region cons (7)"/>
      <sheetName val="Regional producers_pulp_fib (2)"/>
      <sheetName val="Regional producers_proc_aid (2)"/>
      <sheetName val="Regional producers_func_che (2)"/>
      <sheetName val="SEA cons"/>
      <sheetName val="SEA pulp chem prod"/>
      <sheetName val="SEA proc aid prod"/>
      <sheetName val="SEA func chem prod"/>
      <sheetName val="OC cons"/>
      <sheetName val="OC pulp chem prod"/>
      <sheetName val="OC proc aid prod "/>
      <sheetName val="OC func chem pro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by region"/>
      <sheetName val="by type"/>
      <sheetName val="regions by type"/>
      <sheetName val="pao cap"/>
      <sheetName val="by end use"/>
      <sheetName val="Table 1"/>
      <sheetName val="Base oil capacity by type"/>
      <sheetName val="Wor con min synlube"/>
      <sheetName val="Lubricant demand by region"/>
      <sheetName val="Lubricant demand by type"/>
      <sheetName val="lubricant sale by supplier"/>
      <sheetName val="M &amp; A "/>
      <sheetName val="Phase-out of HFC"/>
      <sheetName val="Regulations"/>
      <sheetName val="PF_Perform"/>
      <sheetName val="PF_Appl"/>
      <sheetName val="NA_ConsSyn"/>
      <sheetName val="NA_ConsEndUse"/>
      <sheetName val="NA_ConsPAO"/>
      <sheetName val="NA_ConsPOE"/>
      <sheetName val="NA_ConsPAG"/>
      <sheetName val="NA_ConsDiester"/>
      <sheetName val="NA_ConsPB"/>
      <sheetName val="NA_ConsPhosEst"/>
      <sheetName val="NA_ConsAN"/>
      <sheetName val="NA_ConsSpec"/>
      <sheetName val="NA_ProdPAO"/>
      <sheetName val="NA_ProdEster"/>
      <sheetName val="NA_ProdPAG"/>
      <sheetName val="NA_ProOthers"/>
      <sheetName val="NA_Prices"/>
      <sheetName val="LA_ConsSyn"/>
      <sheetName val="LA_EndUse_Cons"/>
      <sheetName val="SA_SynProd"/>
      <sheetName val="Region cons by type"/>
      <sheetName val="Region cons by type (2)"/>
      <sheetName val="Region cons by end-use market"/>
      <sheetName val="Region cons by end-use mark (2)"/>
      <sheetName val="PAO - Europe"/>
      <sheetName val="POE - Europe"/>
      <sheetName val="Mono,di,triester - Europe"/>
      <sheetName val="PAG - Europe"/>
      <sheetName val="PIB - Europe"/>
      <sheetName val="PEster - Europe"/>
      <sheetName val="AN - Europe"/>
      <sheetName val="Other spec - Europe"/>
      <sheetName val="Europe producers PAO"/>
      <sheetName val="Europe producers esters"/>
      <sheetName val="Europe producers PAG"/>
      <sheetName val="Europe producers others"/>
      <sheetName val="Prices"/>
      <sheetName val="Region cons by type (3)"/>
      <sheetName val="Region cons by end-use mark (3)"/>
      <sheetName val="Eurasian producers"/>
      <sheetName val="Region cons by type (4)"/>
      <sheetName val="Region cons by end-use mark (4)"/>
      <sheetName val="Region cons by type (5)"/>
      <sheetName val="Region cons by end-use mark (5)"/>
      <sheetName val="Region cons by type (6)"/>
      <sheetName val="Region cons by end-use mark (6)"/>
      <sheetName val="PAO"/>
      <sheetName val="PAG"/>
      <sheetName val="PIB"/>
      <sheetName val="POE"/>
      <sheetName val="Regional producers"/>
      <sheetName val="Region cons by type (7)"/>
      <sheetName val="Region cons by end-use mark (7)"/>
      <sheetName val="PAO (2)"/>
      <sheetName val="POE (2)"/>
      <sheetName val="PAG (2)"/>
      <sheetName val="DibasicEster"/>
      <sheetName val="PIB (2)"/>
      <sheetName val="PEster"/>
      <sheetName val="DAB"/>
      <sheetName val="Other spec"/>
      <sheetName val="China producers PAO"/>
      <sheetName val="China producers esters"/>
      <sheetName val="China producers PAG"/>
      <sheetName val="China producers others"/>
      <sheetName val="Prices (2)"/>
      <sheetName val="jp cons type"/>
      <sheetName val="jp cons app"/>
      <sheetName val="jp pao"/>
      <sheetName val="jp pag"/>
      <sheetName val="jp poe"/>
      <sheetName val="jp pib"/>
      <sheetName val="jp dibasic"/>
      <sheetName val="jp pester"/>
      <sheetName val="jp dab"/>
      <sheetName val="jp other spec"/>
      <sheetName val="jp silicone"/>
      <sheetName val="sk cons type"/>
      <sheetName val="sk cons app"/>
      <sheetName val="tw cons type"/>
      <sheetName val="tw cons app"/>
      <sheetName val="oea market parti"/>
      <sheetName val="oea price"/>
      <sheetName val="SEA cons by type"/>
      <sheetName val="SEA cons by end use"/>
      <sheetName val="SEA_SynLube_Producer"/>
      <sheetName val="OC cons by type"/>
      <sheetName val="OC cons by end us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 2023 (2)"/>
      <sheetName val="abstract pie"/>
      <sheetName val="wo_cons_2023"/>
      <sheetName val="wo cons region 2023"/>
      <sheetName val="wo cons region 2023 (2)"/>
      <sheetName val="wo supp 2023"/>
      <sheetName val="us producers"/>
      <sheetName val="us react"/>
      <sheetName val="us resellers"/>
      <sheetName val="us supp"/>
      <sheetName val="us cons (2)"/>
      <sheetName val="us cons"/>
      <sheetName val="us unit trade"/>
      <sheetName val="us imp 2"/>
      <sheetName val="us exp 2"/>
      <sheetName val="can cons"/>
      <sheetName val="can producer"/>
      <sheetName val="can supp"/>
      <sheetName val="mex producer"/>
      <sheetName val="mex trade"/>
      <sheetName val="mex cons"/>
      <sheetName val="bra producers"/>
      <sheetName val="csa supp"/>
      <sheetName val="csa cons"/>
      <sheetName val="csa trade"/>
      <sheetName val="we producers"/>
      <sheetName val="we reac capa"/>
      <sheetName val="We Supply 2"/>
      <sheetName val="we appa"/>
      <sheetName val="we cons (2)"/>
      <sheetName val="we prices (2)"/>
      <sheetName val="WE_unit_value"/>
      <sheetName val="extra we trade"/>
      <sheetName val="WE_imp_country"/>
      <sheetName val="WE Trade detail"/>
      <sheetName val="WE_imp_country (2)"/>
      <sheetName val="WE Trade"/>
      <sheetName val="CE_producers"/>
      <sheetName val="ce supp"/>
      <sheetName val="ce app cons "/>
      <sheetName val="CE_cons"/>
      <sheetName val="CE_imp (2)"/>
      <sheetName val="CE_imp (4)"/>
      <sheetName val="CE_exp"/>
      <sheetName val="CE_exp (2)"/>
      <sheetName val="russ producers"/>
      <sheetName val="CIS supp"/>
      <sheetName val="CIS app cons"/>
      <sheetName val="CIS_cons (2)"/>
      <sheetName val="CIS_imp (2)"/>
      <sheetName val="CIS_imp (3)"/>
      <sheetName val="CIS_exp"/>
      <sheetName val="ME_producers (2)"/>
      <sheetName val="ME Salient"/>
      <sheetName val="ME app cons (2)"/>
      <sheetName val="ME_cons (2)"/>
      <sheetName val="me imp (2)"/>
      <sheetName val="me imp (3)"/>
      <sheetName val="ME_exp"/>
      <sheetName val="Afr_producer"/>
      <sheetName val="Afr Salient"/>
      <sheetName val="Afr app cons"/>
      <sheetName val="Africa_cons_2"/>
      <sheetName val="af imp (2)"/>
      <sheetName val="af imp (3)"/>
      <sheetName val="ch producers"/>
      <sheetName val="ch supp"/>
      <sheetName val="ch cons"/>
      <sheetName val="ch prices"/>
      <sheetName val="ch unit trade"/>
      <sheetName val="ch unit trade wood"/>
      <sheetName val="ch imprts"/>
      <sheetName val="ch imp wood"/>
      <sheetName val="ch exprts"/>
      <sheetName val="ch exp wood"/>
      <sheetName val="ja producers"/>
      <sheetName val="nea s&amp;d"/>
      <sheetName val="ja s&amp;d"/>
      <sheetName val="ja production"/>
      <sheetName val="ja con ac"/>
      <sheetName val="ja cons"/>
      <sheetName val="ja cons 2"/>
      <sheetName val="ja list prices"/>
      <sheetName val="ja unit ship"/>
      <sheetName val="ja trade"/>
      <sheetName val="rok trade"/>
      <sheetName val="tai trade"/>
      <sheetName val="india sub producers"/>
      <sheetName val="inds s&amp;d"/>
      <sheetName val="india sub trade"/>
      <sheetName val="oa producers"/>
      <sheetName val="sea s&amp;d"/>
      <sheetName val="sea trad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World SD 100% flsp"/>
      <sheetName val="Wrld Reserves flsp"/>
      <sheetName val="World Prdtn Flsp (2)"/>
      <sheetName val="World prod 2022"/>
      <sheetName val="World prod 2023"/>
      <sheetName val="world cons spar 100%"/>
      <sheetName val="World 100% consum pie country"/>
      <sheetName val="World consum 100% flsp pie 28"/>
      <sheetName val="World SD HF"/>
      <sheetName val="Major prod HF"/>
      <sheetName val="World consum HF series"/>
      <sheetName val="World SD LiPF6"/>
      <sheetName val="World Imports LPF"/>
      <sheetName val="World Exports LPF"/>
      <sheetName val="World SD AlF"/>
      <sheetName val="World production AlF3 type"/>
      <sheetName val="World consum AlF3"/>
      <sheetName val="Sum-FSA SD (2)"/>
      <sheetName val="World consum FSA series"/>
      <sheetName val="US Envrn"/>
      <sheetName val="US Envrn HFC"/>
      <sheetName val="US Envrn HFC (2)"/>
      <sheetName val="US SD 100% Flsp"/>
      <sheetName val="US consum 100% flsp"/>
      <sheetName val="US cons Flsp graph"/>
      <sheetName val="US Ship val flsp"/>
      <sheetName val="US Imports Flsp"/>
      <sheetName val="US Exp met and acid"/>
      <sheetName val="Canad SD flsp"/>
      <sheetName val="Canad consum 100% flsp"/>
      <sheetName val="Can Ship val flsp"/>
      <sheetName val="Canad Imp flsp"/>
      <sheetName val="Can Exp Flsp"/>
      <sheetName val="Mex Prdcs flsp"/>
      <sheetName val="Mex SD 100%  flsp"/>
      <sheetName val="Mex Pdtn Flsp"/>
      <sheetName val="Mex simple cons spar 100%"/>
      <sheetName val="Mex Exp Flsp"/>
      <sheetName val="SA Producers flspr"/>
      <sheetName val="SA SD flspr"/>
      <sheetName val="SA Pdtn flsp"/>
      <sheetName val="SA simple cons spar 100%"/>
      <sheetName val="South Am imp flsp"/>
      <sheetName val="South Am exp flsp"/>
      <sheetName val="WE Flrspr producers"/>
      <sheetName val="WE SD 100% Flrspr"/>
      <sheetName val="WE Flrspr Production"/>
      <sheetName val="WE simple cons spar 100%"/>
      <sheetName val="WE flrspr imp val"/>
      <sheetName val="WE Prices Flrspr Ger"/>
      <sheetName val="WE Acid Spar import"/>
      <sheetName val="WE Met Spar import"/>
      <sheetName val="WE Acid Spar export"/>
      <sheetName val="WE me Spar export "/>
      <sheetName val="CEE flrspr producer "/>
      <sheetName val="CEE SD 100% Flrspr"/>
      <sheetName val="CEE flrspar production"/>
      <sheetName val="CEE simple cons spar 100% (2)"/>
      <sheetName val="CEE flrspr imp val"/>
      <sheetName val="Russ Imports"/>
      <sheetName val="ME Flrsp Producers"/>
      <sheetName val="ME Flrspr SD"/>
      <sheetName val="ME Flrsp Production"/>
      <sheetName val="ME simple cons spar 100%"/>
      <sheetName val="ME flrsp imports"/>
      <sheetName val="ME Flrsp Export"/>
      <sheetName val="Africa Flrsp Producers"/>
      <sheetName val="Af Flrspr SD"/>
      <sheetName val="Africa Flrsp Production"/>
      <sheetName val="SA Flrspr Production"/>
      <sheetName val="Afric simple cons spar 100%"/>
      <sheetName val="Af Flrsp Imp"/>
      <sheetName val="Af Flrsp Export"/>
      <sheetName val="ch F supply by type"/>
      <sheetName val="Chinese Prdcrs of Spar"/>
      <sheetName val="Chinese S&amp;D 100%"/>
      <sheetName val="Chns S&amp;D-acid spar"/>
      <sheetName val="Chns S&amp;D-met spar"/>
      <sheetName val="ch pro spar"/>
      <sheetName val="Chns Cons of spar"/>
      <sheetName val="ch cons spar 100%"/>
      <sheetName val="price"/>
      <sheetName val="Chns Imps-acid"/>
      <sheetName val="Chins Imps-met"/>
      <sheetName val="Chn Expts-acid"/>
      <sheetName val="Chns Expts-met"/>
      <sheetName val="jp supply fluorspar"/>
      <sheetName val="ja cons fluorspar"/>
      <sheetName val="ja values fluorspar"/>
      <sheetName val="ja imps fluorspar"/>
      <sheetName val="ja imps acid spar"/>
      <sheetName val="ja imps met spar"/>
      <sheetName val="mongo prodrs fluorspar"/>
      <sheetName val="Mongo prodn fluorspar"/>
      <sheetName val="Mongo exps fluorspar"/>
      <sheetName val="in prodrs fluorspar"/>
      <sheetName val="in supp fluorspar"/>
      <sheetName val="In cons fluorspar"/>
      <sheetName val="In import fluorspar"/>
      <sheetName val="oa prodrs fluorspar"/>
      <sheetName val="oa supp fluorspar"/>
      <sheetName val="oa produc fluorspar"/>
      <sheetName val="oa cons fluorspar"/>
      <sheetName val="oa imp fluospar"/>
      <sheetName val="oa exps fluospar"/>
      <sheetName val="US Pdcs"/>
      <sheetName val="US SD HF"/>
      <sheetName val="USA HF supply by type"/>
      <sheetName val="US consum HF"/>
      <sheetName val="US HF for FC"/>
      <sheetName val="US HF cons graph"/>
      <sheetName val="US Price HF"/>
      <sheetName val="US Imports HF"/>
      <sheetName val="US Exports HF"/>
      <sheetName val="Can SD HF"/>
      <sheetName val="Can cons HF"/>
      <sheetName val="Can trade HF"/>
      <sheetName val="Mex Pdcs HF"/>
      <sheetName val="Mex SD HF"/>
      <sheetName val="Mex consum HF series"/>
      <sheetName val="Mex Exports HF"/>
      <sheetName val="Soth Amer"/>
      <sheetName val="SA consum HF series"/>
      <sheetName val="SAm cons for FCs"/>
      <sheetName val="SAm Imports HF"/>
      <sheetName val="WE Producer HF"/>
      <sheetName val="WE SD HF"/>
      <sheetName val="WE supply by type"/>
      <sheetName val="WE consum HF"/>
      <sheetName val="WE cons for flcs"/>
      <sheetName val="WE HF cons graph"/>
      <sheetName val="WE price HF"/>
      <sheetName val="WE Import HF"/>
      <sheetName val="WE Exports HF"/>
      <sheetName val="CEE producer HF"/>
      <sheetName val="CEE SD HF"/>
      <sheetName val="CEE supply HF by type"/>
      <sheetName val="CEE consum HF"/>
      <sheetName val="CEE cons for FCs"/>
      <sheetName val="CEE Imp HF"/>
      <sheetName val="ME Producer HF"/>
      <sheetName val="ME SD HF"/>
      <sheetName val="ME prod HF by type"/>
      <sheetName val="ME consum HF series"/>
      <sheetName val="ME Imp HF"/>
      <sheetName val="ME Exp HF"/>
      <sheetName val="Africa Producer HF"/>
      <sheetName val="Africa SD HF"/>
      <sheetName val="Africa prod HF by type"/>
      <sheetName val="Africa consum HF series"/>
      <sheetName val="Africa Imp HF"/>
      <sheetName val="Africa Exp HF "/>
      <sheetName val="Chn pdcr HF"/>
      <sheetName val="Chs S&amp;D HF"/>
      <sheetName val="ch HF supply type"/>
      <sheetName val="chns cons HF"/>
      <sheetName val="chns cons in FC"/>
      <sheetName val="ch producer LiPF6 "/>
      <sheetName val="chns cons electronic gases HF"/>
      <sheetName val="Chns exp val HF"/>
      <sheetName val="CH price HF"/>
      <sheetName val="Chns Imp HF"/>
      <sheetName val="Chs Exp HF"/>
      <sheetName val="ja prodr HF"/>
      <sheetName val="ja supp HF"/>
      <sheetName val="ja cons HF"/>
      <sheetName val="ja cons HF FC"/>
      <sheetName val="ja prodr FB"/>
      <sheetName val="ja prodr NF3"/>
      <sheetName val="ja prodr LiPF6"/>
      <sheetName val="ind prodr HF"/>
      <sheetName val="ind prodr other"/>
      <sheetName val="ind supp HF"/>
      <sheetName val="Ind consm HF"/>
      <sheetName val="ind cons HF FC"/>
      <sheetName val="sk prodr other"/>
      <sheetName val="taiwan prodr other"/>
      <sheetName val="oa supp HF"/>
      <sheetName val="oa consm HF"/>
      <sheetName val="oa cons HF FC"/>
      <sheetName val="oa imps HF"/>
      <sheetName val="oa imps by origin"/>
      <sheetName val="oa expts HF"/>
      <sheetName val="oa exp by destination"/>
      <sheetName val="sk trade HF"/>
      <sheetName val="taiwan trade HF"/>
      <sheetName val="US SD AlF3"/>
      <sheetName val="US consum AlF3"/>
      <sheetName val="US imp Alf3"/>
      <sheetName val="US exp Alf3"/>
      <sheetName val="CAN SD AlF3"/>
      <sheetName val="CAN consum AlF3"/>
      <sheetName val="CAN trade AlF3"/>
      <sheetName val="CAN exp syn cry"/>
      <sheetName val="Mex producer AlF3"/>
      <sheetName val="Mex SD AlF3"/>
      <sheetName val="Mex consum AlF3"/>
      <sheetName val="Mex Exports AlF3"/>
      <sheetName val="SA SD AlF3"/>
      <sheetName val="SA SD Syn Cry"/>
      <sheetName val="SA consum AlF3"/>
      <sheetName val="Arg imports AlF3"/>
      <sheetName val="Brazil imports AlF3"/>
      <sheetName val="Ven imports AlF3"/>
      <sheetName val="WE AlF3 producer"/>
      <sheetName val="WE SD AlF3"/>
      <sheetName val="WEE AlF3 supply type"/>
      <sheetName val="WE consum AlF3"/>
      <sheetName val="WE trade AlF3"/>
      <sheetName val="CE AlF3 Producer"/>
      <sheetName val="CEE SD AlF3"/>
      <sheetName val="CEE AlF3 supply type"/>
      <sheetName val="CEE consum AlF3"/>
      <sheetName val="CE Imports AlF3"/>
      <sheetName val="CE Exports AlF3"/>
      <sheetName val="Russia trade AlF3"/>
      <sheetName val="ME AlF3 Producer"/>
      <sheetName val="ME SD AlF3 (2)"/>
      <sheetName val=" ME AlF3 supply type"/>
      <sheetName val="ME consum AlF3"/>
      <sheetName val="ME Imports AlF3"/>
      <sheetName val="ME Exports AlF3"/>
      <sheetName val="Africa AlF3 Producer"/>
      <sheetName val="Africa SD AlF3"/>
      <sheetName val="Africa consum AlF3"/>
      <sheetName val="Africa Imports AlF3"/>
      <sheetName val="Africa Exports AlF3"/>
      <sheetName val="Chns prdcrs AlF3"/>
      <sheetName val="Chns S&amp;D AlF3"/>
      <sheetName val="ch AlF3 supply type"/>
      <sheetName val="ch cons AlF3"/>
      <sheetName val="Chns Al Pro"/>
      <sheetName val="ch prdcr AlF3 optical"/>
      <sheetName val="Chns exp val AlF3"/>
      <sheetName val="Chns price AlF3"/>
      <sheetName val="Chns Expts AlF3"/>
      <sheetName val="ja prodr cryolite"/>
      <sheetName val="jp supp AlF3"/>
      <sheetName val="In prodr Alf3"/>
      <sheetName val="India AlF3 sd"/>
      <sheetName val="India AlF3 supp type"/>
      <sheetName val="India cons AlF3"/>
      <sheetName val="oa prodr AlF3"/>
      <sheetName val="oa supp AlF3"/>
      <sheetName val="US producers FSA"/>
      <sheetName val="USA SD FSA"/>
      <sheetName val="USA production FSA"/>
      <sheetName val="USA Consum FSA"/>
      <sheetName val="USA Import FSA"/>
      <sheetName val="USA Export FSA"/>
      <sheetName val="Braz prod FSA"/>
      <sheetName val="Braz SD FSA"/>
      <sheetName val="WE producer FSA"/>
      <sheetName val="WE SD FSA"/>
      <sheetName val="WE production FSA"/>
      <sheetName val="WE Consum FSA"/>
      <sheetName val="WE Price FSA"/>
      <sheetName val="WE Import FSA"/>
      <sheetName val="WE Exp FSA "/>
      <sheetName val="CEE prod FSA"/>
      <sheetName val="CEE SD FSA"/>
      <sheetName val="CEE Consum FSA"/>
      <sheetName val="ME prod FSA"/>
      <sheetName val="ME SD FSA"/>
      <sheetName val="MEConsum FSA"/>
      <sheetName val="Chns Chem Prdcrs from FSA"/>
      <sheetName val="Chns Chem Prdcrs from FSPA_Alf"/>
      <sheetName val="ch cons FSA"/>
      <sheetName val="ja prodr SSF"/>
      <sheetName val="ja cons FSA"/>
      <sheetName val="in prodr FSA"/>
      <sheetName val="oa prodr F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ld sd reg"/>
      <sheetName val="wld sd"/>
      <sheetName val="wld cons"/>
      <sheetName val="wld cons (2)"/>
      <sheetName val="wld cons reg (BaseYear)"/>
      <sheetName val="wld cons reg (FrcstYear)"/>
      <sheetName val="wld cons reg aagr"/>
      <sheetName val="wld cons end use aagr"/>
      <sheetName val="wld trade (Hist Year)"/>
      <sheetName val="wld trade (BaseYear)"/>
      <sheetName val="wld trade (Forecast Year)"/>
      <sheetName val="PS Chain Margins"/>
      <sheetName val="nam producers"/>
      <sheetName val="nam sd"/>
      <sheetName val="nam cons"/>
      <sheetName val="nam cons (2)"/>
      <sheetName val="us producers"/>
      <sheetName val="us sd"/>
      <sheetName val="us cons"/>
      <sheetName val="us cons (2)"/>
      <sheetName val="can sd"/>
      <sheetName val="can cons"/>
      <sheetName val="can cons (2)"/>
      <sheetName val="mex producers"/>
      <sheetName val="mex sd"/>
      <sheetName val="mex cons"/>
      <sheetName val="mex cons (2)"/>
      <sheetName val="sam producers"/>
      <sheetName val="sam sd"/>
      <sheetName val="sam cons"/>
      <sheetName val="sam cons (2)"/>
      <sheetName val="wep producers"/>
      <sheetName val="wep sd"/>
      <sheetName val="wep cons"/>
      <sheetName val="wep cons (2)"/>
      <sheetName val="cep producers"/>
      <sheetName val="cep sd"/>
      <sheetName val="cep cons"/>
      <sheetName val="cep cons (2)"/>
      <sheetName val="cis producers"/>
      <sheetName val="cis sd"/>
      <sheetName val="cis cons"/>
      <sheetName val="cis cons (2)"/>
      <sheetName val="mde producers"/>
      <sheetName val="md sd"/>
      <sheetName val="md cons"/>
      <sheetName val="md cons (2)"/>
      <sheetName val="afr producers"/>
      <sheetName val="afr sd"/>
      <sheetName val="afr cons"/>
      <sheetName val="afr cons (2)"/>
      <sheetName val="isc producers"/>
      <sheetName val="isc sd"/>
      <sheetName val="isc cons"/>
      <sheetName val="isc cons (2)"/>
      <sheetName val="nea producers"/>
      <sheetName val="nea sd"/>
      <sheetName val="nea cons"/>
      <sheetName val="nea cons (2)"/>
      <sheetName val="chi producers"/>
      <sheetName val="chi sd"/>
      <sheetName val="chi cons"/>
      <sheetName val="chi cons (2)"/>
      <sheetName val="jap producers"/>
      <sheetName val="jap sd"/>
      <sheetName val="jap cons"/>
      <sheetName val="jap cons (2)"/>
      <sheetName val="kos producers "/>
      <sheetName val="kos sd"/>
      <sheetName val="kos cons"/>
      <sheetName val="kos cons (2)"/>
      <sheetName val="tai producers"/>
      <sheetName val="tai sd"/>
      <sheetName val="tai cons"/>
      <sheetName val="tai cons (2)"/>
      <sheetName val="onea producers"/>
      <sheetName val="onea sd"/>
      <sheetName val="onea cons"/>
      <sheetName val="onea cons (2)"/>
      <sheetName val="sea producers"/>
      <sheetName val="sea sd"/>
      <sheetName val="sea cons"/>
      <sheetName val="sea cons (2)"/>
      <sheetName val="prop typical"/>
      <sheetName val="properties gp&amp;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tex chem by region"/>
      <sheetName val="World tex chem by product"/>
      <sheetName val="Classification (2)"/>
      <sheetName val="World_Fib_Demand"/>
      <sheetName val="world textile sales"/>
      <sheetName val="world textile export"/>
      <sheetName val="US textile shipment"/>
      <sheetName val="US trade"/>
      <sheetName val="LAC textile industry "/>
      <sheetName val="Mexico textile industry"/>
      <sheetName val="Mexico textile_trade"/>
      <sheetName val="Textile industry_WE"/>
      <sheetName val="Textile industry_WE apparel"/>
      <sheetName val="Textile trade _ WE trade partne"/>
      <sheetName val="Textile trade _ WE _Italy"/>
      <sheetName val="Textile trade _ WE_ Germany"/>
      <sheetName val="Synthetic fibers prod_CEE"/>
      <sheetName val="Textile industry_TR"/>
      <sheetName val="Textile industry_TR (3)"/>
      <sheetName val="Textile industry_TR (2)"/>
      <sheetName val="Synthetic fibers prod_Eurasia"/>
      <sheetName val="Natural fibers prod_ME"/>
      <sheetName val="Natural fibers prod_AF"/>
      <sheetName val="exports_SA "/>
      <sheetName val="Synthetic fibers prod_China"/>
      <sheetName val="Fiber prod_China"/>
      <sheetName val="Yarn prod_China"/>
      <sheetName val="Fiber con_China"/>
      <sheetName val="OEA synthetic fiber production"/>
      <sheetName val="OEA synthetic fiber product (2)"/>
      <sheetName val="OEA textile export"/>
      <sheetName val="SEA_Synthetic fibers prod"/>
      <sheetName val="SEA production type"/>
      <sheetName val="OC_Synthetic fibers prod"/>
      <sheetName val="World major prod. (2)"/>
      <sheetName val="M &amp; A "/>
      <sheetName val="US regulations"/>
      <sheetName val="Regulations_China"/>
      <sheetName val="Textile manufacturing"/>
      <sheetName val="Lub_Ingred"/>
      <sheetName val="Siz_Appl_Fiber"/>
      <sheetName val="Surfact"/>
      <sheetName val="Dyebath_Aux"/>
      <sheetName val="Dyebath_Addit"/>
      <sheetName val="Bleach_Appl_Fiber"/>
      <sheetName val="Bleach_Assist"/>
      <sheetName val="WhitAg_SelcCrit"/>
      <sheetName val="Enzymes"/>
      <sheetName val="Dyes"/>
      <sheetName val="Print_Th_Ingred"/>
      <sheetName val="ReactiveDye_printpaste_formulat"/>
      <sheetName val="Solvent-FreePrintPaste_Recipe"/>
      <sheetName val="NA cons of textile chem"/>
      <sheetName val="NA Yarn treatment chemicals"/>
      <sheetName val="NA producers_yarn_treatment"/>
      <sheetName val="NA_yarn_treatment_prices"/>
      <sheetName val="NA Processing chemicals "/>
      <sheetName val="NA producers_proc_chems"/>
      <sheetName val="NA_proc_chems_prices"/>
      <sheetName val="NA Functional chemicals "/>
      <sheetName val="NA producers_func_chem"/>
      <sheetName val="NA_func_chem_prices"/>
      <sheetName val="LAC cons of textile chem "/>
      <sheetName val="LAC producers"/>
      <sheetName val="Region cons of textile chem"/>
      <sheetName val="Yarn treatment chemicals"/>
      <sheetName val="WE producers_yarn_treatment"/>
      <sheetName val="WE_yarn_treatment_prices"/>
      <sheetName val="Processing chemicals"/>
      <sheetName val="WE producers_proc_chems"/>
      <sheetName val="WE_proc_chems_prices"/>
      <sheetName val="Functional chemicals"/>
      <sheetName val="WE producers_func_chem"/>
      <sheetName val="WE_func_chem_prices"/>
      <sheetName val="cee_ CONS of textile chem (2)"/>
      <sheetName val="CE producers"/>
      <sheetName val="TR cons of textile chem "/>
      <sheetName val="Yarn treatment chemicals_TR"/>
      <sheetName val="Processing chemicals _TR"/>
      <sheetName val="Functional chemicals TR"/>
      <sheetName val="TR producers"/>
      <sheetName val="Region cons of textile chem_Eur"/>
      <sheetName val="Eurasian producers"/>
      <sheetName val="Region cons of textile chem_ME"/>
      <sheetName val="ME producers"/>
      <sheetName val="Region cons of textile chem _AF"/>
      <sheetName val="AF producers"/>
      <sheetName val="Region cons of textile chem_SA"/>
      <sheetName val="Yarn treatment chemicals SA"/>
      <sheetName val="SA producers_yarn_treatment"/>
      <sheetName val="SA_yarn_treatment_prices"/>
      <sheetName val="Processing chemicals SA"/>
      <sheetName val="SA producers_proc_chems"/>
      <sheetName val="SA_proc_chems_prices"/>
      <sheetName val="Functional chemicals SA"/>
      <sheetName val="SA producers_func_chem"/>
      <sheetName val="SA_func_chem_prices"/>
      <sheetName val="Region cons of textile chem chi"/>
      <sheetName val="Yarn treatment chemicals Chi"/>
      <sheetName val="China producers_yarn_treatment"/>
      <sheetName val="China_yarn_treatment_prices"/>
      <sheetName val="Processing chemicals chi"/>
      <sheetName val="China producers_proc_chems"/>
      <sheetName val="China_proc_chems_prices"/>
      <sheetName val="Functional chemicals chi"/>
      <sheetName val="China_func_chem_prices"/>
      <sheetName val="Region cons of textile chem Jap"/>
      <sheetName val="Yarn treatment chemicals jap"/>
      <sheetName val="Processing chemicals jap"/>
      <sheetName val="Functional chemicals jap"/>
      <sheetName val="Region cons of textile chem SK"/>
      <sheetName val="Region cons of textile chem tai"/>
      <sheetName val="OEA producers"/>
      <sheetName val="OEA_textile chemical price"/>
      <sheetName val="Region cons of textile chem SEA"/>
      <sheetName val="Yarn treatment chemicals SEA"/>
      <sheetName val="SEA producers_yarn_treatment"/>
      <sheetName val="SEA_yarn_treatment_prices"/>
      <sheetName val="Processing chemicals SEA"/>
      <sheetName val="SEA producers_proc_chems"/>
      <sheetName val="SEA_proc_chems_prices"/>
      <sheetName val="Functional chemicals SEA"/>
      <sheetName val="SEA producers_func_chem"/>
      <sheetName val="SEA_func_chem_prices"/>
      <sheetName val="Region cons of textile chem 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Chi solar intsllations"/>
      <sheetName val="Chi cell production"/>
      <sheetName val="Chi wafer production"/>
      <sheetName val="chi con silicon"/>
      <sheetName val="Chi polysilicon producer"/>
      <sheetName val="Chi wafer producer"/>
      <sheetName val="Chi silver paste producers"/>
      <sheetName val="Chi backsheet production"/>
      <sheetName val="chi cons special polymer"/>
      <sheetName val="Chi backsheet producer"/>
      <sheetName val="Chi PVDF producer"/>
      <sheetName val="Chi PET producer"/>
      <sheetName val="chi price film"/>
      <sheetName val="share encap"/>
      <sheetName val="Chi encap production"/>
      <sheetName val="chi cons EVA POE"/>
      <sheetName val="Chi encapsulant producer"/>
      <sheetName val="Chi EVA producers"/>
      <sheetName val="Chi POE Producer"/>
      <sheetName val="Global PV installation"/>
      <sheetName val="Cell production-tech"/>
      <sheetName val="Cell production-region"/>
      <sheetName val="Module production-tech"/>
      <sheetName val="Module production-region"/>
      <sheetName val="EVA VS POE"/>
      <sheetName val="unit paste cons."/>
      <sheetName val="World cell production"/>
      <sheetName val="World module produ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cons by region"/>
      <sheetName val="World cons by product"/>
      <sheetName val="World cons by end use"/>
      <sheetName val="Cosmetic company"/>
      <sheetName val="LAC"/>
      <sheetName val="Europe cosmetic industry"/>
      <sheetName val="Eurasia cosmetic sales"/>
      <sheetName val="SA cosmetic producers"/>
      <sheetName val="China cosmetic sales"/>
      <sheetName val="jp stat"/>
      <sheetName val="jp stat (2)"/>
      <sheetName val="Jap graph"/>
      <sheetName val="World producer (3)"/>
      <sheetName val="Ashland holdings"/>
      <sheetName val="M &amp; A "/>
      <sheetName val="FDA sunscreen"/>
      <sheetName val="Preser cosmetic"/>
      <sheetName val="sunscreen chem res"/>
      <sheetName val="Types of emollients"/>
      <sheetName val="surfactant types"/>
      <sheetName val="polyquaterniums"/>
      <sheetName val="Shampoo"/>
      <sheetName val="All purpose"/>
      <sheetName val="Facial moisturizer"/>
      <sheetName val="Facial moisturizer (2)"/>
      <sheetName val="Hand and body lotion"/>
      <sheetName val="Hand and body lotion (2)"/>
      <sheetName val="Body wash and shower gel"/>
      <sheetName val="Hand soap"/>
      <sheetName val="Region cons by type"/>
      <sheetName val="Region cons by end use"/>
      <sheetName val="Emollients by product NA"/>
      <sheetName val="Emollients cons_end use NA"/>
      <sheetName val="Emollients by end use"/>
      <sheetName val="NA producers_emollients"/>
      <sheetName val="NA_emollients_prices"/>
      <sheetName val="Surfactants by product NA"/>
      <sheetName val="Surfactants cons_end use NA"/>
      <sheetName val="Surfactants by end use"/>
      <sheetName val="NA producers_surfactants"/>
      <sheetName val="NA_surfactants_prices"/>
      <sheetName val="Thickeners by product NA"/>
      <sheetName val="Thickeners cons_end use NA"/>
      <sheetName val="Thickeners by end use NA"/>
      <sheetName val="NA producers_thickeners"/>
      <sheetName val="NA_thickeners_prices"/>
      <sheetName val="Color-powders by product"/>
      <sheetName val="Color-powders cons_end use NA"/>
      <sheetName val="Color-powders by end use "/>
      <sheetName val="Color-powders by end use_ carr"/>
      <sheetName val="NA producers_colors-powders"/>
      <sheetName val="NA_colors-powders_prices"/>
      <sheetName val="Prod prot agents by productNA"/>
      <sheetName val="Prod prot agents cons_end NA "/>
      <sheetName val="Prod prot agents by end use NA"/>
      <sheetName val="NA producers_preservatives"/>
      <sheetName val="NA_preservatives_prices"/>
      <sheetName val="Others by product"/>
      <sheetName val="Others cons_end use NA"/>
      <sheetName val="Others by end use NA"/>
      <sheetName val="NA producers_others"/>
      <sheetName val="NA_others_prices"/>
      <sheetName val=" LAC by type"/>
      <sheetName val="LAC by end use"/>
      <sheetName val="LAC producers"/>
      <sheetName val="Region cons by type WE"/>
      <sheetName val="Region cons by type CEE"/>
      <sheetName val="Region cons by end use WE"/>
      <sheetName val="Emollients by product"/>
      <sheetName val="Emollients cons_end use"/>
      <sheetName val="Emollients by end use EU"/>
      <sheetName val="WE producers_emollients"/>
      <sheetName val="WE_emollients_prices"/>
      <sheetName val="Surfactants by product"/>
      <sheetName val="Surfactants cons_end use"/>
      <sheetName val="Surfactants by end use WE"/>
      <sheetName val="WE producers_surfactants"/>
      <sheetName val="WE_surfactants_prices"/>
      <sheetName val="Thickeners by product"/>
      <sheetName val="Thickeners cons_end use"/>
      <sheetName val="Thickeners by end use"/>
      <sheetName val="WE producers_thickeners"/>
      <sheetName val="WE_thickeners_prices"/>
      <sheetName val="Color-powders by product WE"/>
      <sheetName val="Color-powders cons_end useWE"/>
      <sheetName val="Color-powders by end useWE"/>
      <sheetName val="Color-powders by carr_WE"/>
      <sheetName val="WE producers_colors-powders"/>
      <sheetName val="WE_colors-powders_prices"/>
      <sheetName val="Prod prot agents by product"/>
      <sheetName val="Prod prot agents cons_end use"/>
      <sheetName val="Prod prot agents by end use"/>
      <sheetName val="WE producers_prod prot agents"/>
      <sheetName val="WE_preservatives_prices"/>
      <sheetName val="Others by product WE"/>
      <sheetName val="Others cons_end use"/>
      <sheetName val="WE producers_others"/>
      <sheetName val="WE_others_prices"/>
      <sheetName val="Region cons by type EUR"/>
      <sheetName val="Region cons by end use EUR"/>
      <sheetName val="Eurasia producers"/>
      <sheetName val="Region cons by type ME"/>
      <sheetName val="Region cons by end use ME"/>
      <sheetName val="ME producers"/>
      <sheetName val="Region cons by type AF"/>
      <sheetName val="Region cons by end use AF"/>
      <sheetName val="AF producers"/>
      <sheetName val="Region cons by type SA"/>
      <sheetName val="Region cons by end use SA"/>
      <sheetName val="SA producers_2025"/>
      <sheetName val="Region cons by type CH"/>
      <sheetName val="Region cons by end use CH"/>
      <sheetName val="Emollients by product CH"/>
      <sheetName val="Emollients cons_end useCH"/>
      <sheetName val="Emollients by end use CH"/>
      <sheetName val="China producers_emollients"/>
      <sheetName val="China_emollients_prices"/>
      <sheetName val="Surfactants by product CH"/>
      <sheetName val="Surfactants by end use CH"/>
      <sheetName val="Surfactants cons_end use CH"/>
      <sheetName val="China producers_surfactants"/>
      <sheetName val="China_surfactants_prices"/>
      <sheetName val="Thickeners by product CH"/>
      <sheetName val="Thickeners by end use CH"/>
      <sheetName val="Thickeners cons_end use CH"/>
      <sheetName val="China producers_thickeners"/>
      <sheetName val="China_thickeners_prices"/>
      <sheetName val="Color-powders by product CH"/>
      <sheetName val="Color-powders by end use"/>
      <sheetName val="carr-powders by end use CH"/>
      <sheetName val="Color-powders cons_end use"/>
      <sheetName val="China producers_colors-powders"/>
      <sheetName val="China_colors-powders_prices"/>
      <sheetName val="Prod prot agents by productCH"/>
      <sheetName val="Prod prot agents cons_end u CH"/>
      <sheetName val="Prod prot agents by end use CH"/>
      <sheetName val="China producers_preservatives"/>
      <sheetName val="China_preservatives_prices"/>
      <sheetName val="Others by product ch"/>
      <sheetName val="Others by end use"/>
      <sheetName val="Others cons_end use CH"/>
      <sheetName val="China producers_others"/>
      <sheetName val="China_others_prices"/>
      <sheetName val="Region cons by type JP"/>
      <sheetName val="Region cons by end use JP"/>
      <sheetName val="Emollients by product JP"/>
      <sheetName val="Emollients cons_end use JP"/>
      <sheetName val="Emollients by end use JP"/>
      <sheetName val="JP producers_emollients"/>
      <sheetName val="JP_emollients_prices"/>
      <sheetName val="Surfactants by product JP"/>
      <sheetName val="Surfactants cons_end use JP"/>
      <sheetName val="Surfactants by end use JP"/>
      <sheetName val="JP producers_surfactants"/>
      <sheetName val="JP_surfactants_prices"/>
      <sheetName val="Thickeners by product JP"/>
      <sheetName val="Thickeners cons_end use JP"/>
      <sheetName val="Thickeners by end use JP"/>
      <sheetName val="JP producers_thickeners"/>
      <sheetName val="JP_thickeners_prices"/>
      <sheetName val="Color-powders by product JP"/>
      <sheetName val="Color-powders cons_end use JP"/>
      <sheetName val="Color-powders by end use JP"/>
      <sheetName val="Color-powders by end use carr"/>
      <sheetName val="JP producers_colors-powders"/>
      <sheetName val="JP_colors-powders_prices"/>
      <sheetName val="Prod prot agents by product JP"/>
      <sheetName val="Prod prot agents cons_end u "/>
      <sheetName val="Prod prot agents by end use JP"/>
      <sheetName val="JP producers_preservatives"/>
      <sheetName val="JP_preservatives_prices"/>
      <sheetName val="Others by product JP"/>
      <sheetName val="Others cons_end use JP"/>
      <sheetName val="JP producers_others"/>
      <sheetName val="JP_others_prices"/>
      <sheetName val="Region cons by type SK"/>
      <sheetName val="Region cons by end use SK"/>
      <sheetName val="Region cons by type Ti"/>
      <sheetName val="Region cons by end use Ti"/>
      <sheetName val="Other Eastern Asia producers"/>
      <sheetName val="Region cons by type SEA"/>
      <sheetName val="Region cons by end use SEA"/>
      <sheetName val="SEA chem. producers"/>
      <sheetName val="SEA_prices"/>
      <sheetName val="Region cons by type OC"/>
      <sheetName val="Region cons by end use OC"/>
      <sheetName val="OC chem produc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 cons (2)"/>
      <sheetName val="wo cons-pie"/>
      <sheetName val="wo cons-bar"/>
      <sheetName val="wo cons by region - pie"/>
      <sheetName val="wo cons by region"/>
      <sheetName val="wo cons by region - bar"/>
      <sheetName val="wo mem cons"/>
      <sheetName val="wo mem cons - pie"/>
      <sheetName val="Abbreviations"/>
      <sheetName val="US water use by segment-pie (2)"/>
      <sheetName val="US water use by segment - g (2)"/>
      <sheetName val="US water use and pop growt- (2)"/>
      <sheetName val="Europe_H20_Sources"/>
      <sheetName val="WE withdrawls of water-graph"/>
      <sheetName val="Middle East_Africa_H2O sources"/>
      <sheetName val="ME and african prod desal water"/>
      <sheetName val="chi water resource"/>
      <sheetName val="chi water use-line graph"/>
      <sheetName val="chi water use"/>
      <sheetName val="ja water"/>
      <sheetName val="ja cons"/>
      <sheetName val="ja cons major industry"/>
      <sheetName val="ja cons mjr use"/>
      <sheetName val="120 width (2)"/>
      <sheetName val="M&amp;A"/>
      <sheetName val="Kemira sales by region - pie"/>
      <sheetName val="Kemira sales by market-pie"/>
      <sheetName val="Kemira european sites"/>
      <sheetName val="Lanxess sales by reg-pie"/>
      <sheetName val="Lanxess_history"/>
      <sheetName val="Lanxess_Data"/>
      <sheetName val="SNF sales region - pie"/>
      <sheetName val="SNF sales application-pie"/>
      <sheetName val="SNF_Data"/>
      <sheetName val="chi regulations"/>
      <sheetName val="Membrane types"/>
      <sheetName val="polyacrylamide emulsion"/>
      <sheetName val="PolyacrylamideDosing"/>
      <sheetName val="na cons"/>
      <sheetName val="NA membrane Cons"/>
      <sheetName val="NA Mem Cons by Application"/>
      <sheetName val="NA membrane prod"/>
      <sheetName val="na cons ier type"/>
      <sheetName val="na prdcr ier"/>
      <sheetName val="us prices"/>
      <sheetName val="na cons organic polymer"/>
      <sheetName val="na cons organic"/>
      <sheetName val="na prdcrs organic"/>
      <sheetName val="us prices organic"/>
      <sheetName val="na cons active ing"/>
      <sheetName val="na cons formulated"/>
      <sheetName val="na cons form - pie"/>
      <sheetName val="us prdcrs formulated"/>
      <sheetName val="us prices corrosion"/>
      <sheetName val="us prices biocides"/>
      <sheetName val="sa water source"/>
      <sheetName val="sa cons specialty"/>
      <sheetName val="sa producers"/>
      <sheetName val="SA membrane Cons"/>
      <sheetName val="SA membrane by Application"/>
      <sheetName val=" cons SWMC Sp"/>
      <sheetName val=" cons membranes prod"/>
      <sheetName val="WE_Membranes_Prod"/>
      <sheetName val="WE_MEM_Prices"/>
      <sheetName val="WE_MEM_Price_UF"/>
      <sheetName val=" cons ion exchange"/>
      <sheetName val="WE_IX_Prod"/>
      <sheetName val="EU_IX_Price"/>
      <sheetName val=" cons org poly"/>
      <sheetName val=" cons org poly app"/>
      <sheetName val="WE_Pop_WWT"/>
      <sheetName val="WE_PAM_Prod"/>
      <sheetName val="WE_Coagulants_Prod"/>
      <sheetName val="WE_OrgFloc_Prices"/>
      <sheetName val=" cons formulated func"/>
      <sheetName val="EU_WatServ_Comp"/>
      <sheetName val="WE_CorrInh_Prod"/>
      <sheetName val="WE_Bioc_Prod"/>
      <sheetName val="WE_Prod_Defoam"/>
      <sheetName val="EU_Corrinh_Price"/>
      <sheetName val="EU_Bioc_Price"/>
      <sheetName val=" cons SWMC Sp (2)"/>
      <sheetName val="CE_Prod"/>
      <sheetName val=" cons SWMC Sp (3)"/>
      <sheetName val="EE_Prod"/>
      <sheetName val=" cons SWMC Sp (4)"/>
      <sheetName val="Desalination"/>
      <sheetName val="ME_Prod"/>
      <sheetName val=" cons SWMC Sp (5)"/>
      <sheetName val="AF_Prod"/>
      <sheetName val="chi cons type"/>
      <sheetName val="Chi Membrane con type"/>
      <sheetName val="chi mem con app"/>
      <sheetName val="membrane producers"/>
      <sheetName val="membrane price"/>
      <sheetName val="chi cons ier market"/>
      <sheetName val="chi cons-graph"/>
      <sheetName val="chi cons ier water"/>
      <sheetName val="chi cons ier-graph"/>
      <sheetName val="chi prdr ier"/>
      <sheetName val="chi prices ier"/>
      <sheetName val="trade value IER"/>
      <sheetName val="chi organic"/>
      <sheetName val="chi cons polymer"/>
      <sheetName val="chi cons polymer market"/>
      <sheetName val="chi cons poly-graph"/>
      <sheetName val="chi cons org polymer"/>
      <sheetName val="chi producers polyacryl"/>
      <sheetName val="chi prices organic"/>
      <sheetName val="Trade of PAM"/>
      <sheetName val="chi antifoaming"/>
      <sheetName val="chi cons active"/>
      <sheetName val="chi cons formulated"/>
      <sheetName val="chi producers water"/>
      <sheetName val="chi prices corrosion"/>
      <sheetName val="chi prices biocides"/>
      <sheetName val="NEA Summary"/>
      <sheetName val="ja cons specialty"/>
      <sheetName val="ja con membrane"/>
      <sheetName val="ja producer membrane"/>
      <sheetName val="ja price membrane"/>
      <sheetName val="ja cons ier market m3"/>
      <sheetName val="ja produccers&amp;impt"/>
      <sheetName val="ja prices"/>
      <sheetName val="ja cons organic sector"/>
      <sheetName val="ja cons organic end use"/>
      <sheetName val="ja con organic type"/>
      <sheetName val="ja producers organic"/>
      <sheetName val="ja prices organic"/>
      <sheetName val="ja cons formulated"/>
      <sheetName val="jap cons form-pie"/>
      <sheetName val="ja cons formulated (new)"/>
      <sheetName val="ja suppliers cooling"/>
      <sheetName val="ja suppliers boiler"/>
      <sheetName val="ja prices formulated"/>
      <sheetName val="ja prices formulated (chemical)"/>
      <sheetName val="kr cons specialty"/>
      <sheetName val="kr cons mem"/>
      <sheetName val="kr producer water"/>
      <sheetName val="tw cons specialty"/>
      <sheetName val="tw con mem"/>
      <sheetName val="tw producer water"/>
      <sheetName val="in cons specialty"/>
      <sheetName val="in cons membrane"/>
      <sheetName val="in cons membrane-app"/>
      <sheetName val="in cons IER"/>
      <sheetName val="in producer IER"/>
      <sheetName val="in cons org poly"/>
      <sheetName val="in cons org poly_App"/>
      <sheetName val="in producer org poly"/>
      <sheetName val="in cons formulated pro"/>
      <sheetName val="in producer formulated pro"/>
      <sheetName val="sea and oceanian cons"/>
      <sheetName val="ase cons specialty"/>
      <sheetName val="ase cons membrane"/>
      <sheetName val="ase cons IER"/>
      <sheetName val="ase cons org poly"/>
      <sheetName val="ase cons org poly_App"/>
      <sheetName val="ase producer org poly"/>
      <sheetName val="ase cons formulated pro"/>
      <sheetName val="ase producer formulated pro."/>
      <sheetName val="oce cons specialty"/>
      <sheetName val="oce cons membrane"/>
      <sheetName val="oce cons IER"/>
      <sheetName val="oce cons org poly"/>
      <sheetName val="oce cons org poly_App"/>
      <sheetName val="oce cons formulated pro"/>
      <sheetName val="oce producer org poly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_PRINT"/>
      <sheetName val="OPSCH"/>
      <sheetName val="Data"/>
      <sheetName val="Monthly Capacity"/>
      <sheetName val="Operating Rates"/>
      <sheetName val="Available Capacity"/>
      <sheetName val="SEA_112508"/>
      <sheetName val="NEA_112508"/>
      <sheetName val="LEGEND"/>
      <sheetName val="Workspace"/>
      <sheetName val="NEA_CPL_042007"/>
    </sheetNames>
    <sheetDataSet>
      <sheetData sheetId="0"/>
      <sheetData sheetId="1"/>
      <sheetData sheetId="2"/>
      <sheetData sheetId="3"/>
      <sheetData sheetId="4"/>
      <sheetData sheetId="5">
        <row r="31">
          <cell r="O31">
            <v>0</v>
          </cell>
        </row>
      </sheetData>
      <sheetData sheetId="6"/>
      <sheetData sheetId="7">
        <row r="2">
          <cell r="A2" t="str">
            <v>-</v>
          </cell>
        </row>
      </sheetData>
      <sheetData sheetId="8">
        <row r="2">
          <cell r="A2" t="str">
            <v>CPR</v>
          </cell>
        </row>
      </sheetData>
      <sheetData sheetId="9">
        <row r="2">
          <cell r="A2" t="str">
            <v>CPR</v>
          </cell>
          <cell r="C2" t="str">
            <v>Region</v>
          </cell>
          <cell r="D2" t="str">
            <v>Northeast Asia</v>
          </cell>
        </row>
        <row r="3">
          <cell r="D3" t="str">
            <v>Southeast Asia</v>
          </cell>
        </row>
      </sheetData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 dimer"/>
      <sheetName val="wo cons"/>
      <sheetName val="wo supp poly"/>
      <sheetName val="us producers"/>
      <sheetName val="us integ"/>
      <sheetName val="us prod"/>
      <sheetName val="us cons dimer"/>
      <sheetName val="us cons rea"/>
      <sheetName val="us cons his rea"/>
      <sheetName val="us cons nonrea"/>
      <sheetName val="us cons his non"/>
      <sheetName val="us producer"/>
      <sheetName val="us production"/>
      <sheetName val="PAE Market"/>
      <sheetName val="mexican producers"/>
      <sheetName val="csa producer"/>
      <sheetName val="we producers"/>
      <sheetName val="we production"/>
      <sheetName val="we cons dimer"/>
      <sheetName val="we cons reactive"/>
      <sheetName val="we cons non"/>
      <sheetName val="we prices"/>
      <sheetName val="we exports"/>
      <sheetName val="we prod polya"/>
      <sheetName val="we prod"/>
      <sheetName val="we cons wet"/>
      <sheetName val="we prices poly"/>
      <sheetName val="ch producers"/>
      <sheetName val="ch supp"/>
      <sheetName val="ch cons dim"/>
      <sheetName val="ch prod"/>
      <sheetName val="ch cons pol"/>
      <sheetName val="ja producer"/>
      <sheetName val="ja supply"/>
      <sheetName val="ja cons dimer"/>
      <sheetName val="ja prices"/>
      <sheetName val="ja produ polya"/>
      <sheetName val="ja product"/>
      <sheetName val="OA producers"/>
      <sheetName val="oa supp"/>
      <sheetName val="oa cons"/>
      <sheetName val="OA consumption"/>
      <sheetName val="oa prod poly"/>
      <sheetName val="oa supp poly"/>
      <sheetName val="OA consumption (2)"/>
      <sheetName val="Hygiene paper Asia"/>
      <sheetName val="compo"/>
      <sheetName val="us prod dim"/>
      <sheetName val="us supp dim"/>
      <sheetName val="us cons dim"/>
      <sheetName val="WE DA producer"/>
      <sheetName val="WE DA cons"/>
      <sheetName val="ch dimer prod"/>
      <sheetName val="ch dimer 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WorkData"/>
      <sheetName val="New_Form"/>
      <sheetName val="World_Total"/>
      <sheetName val="Region_Zeros"/>
      <sheetName val="New_Zeros"/>
      <sheetName val="Pgm_Constants"/>
      <sheetName val="NewGdpPopData"/>
      <sheetName val="PrtForm1"/>
      <sheetName val="PrtForm Wld"/>
      <sheetName val="PrntWork"/>
      <sheetName val="AuditResults"/>
      <sheetName val="NewData"/>
      <sheetName val="Country_Table"/>
      <sheetName val="Blank_New_Form"/>
      <sheetName val="Names_List"/>
    </sheetNames>
    <sheetDataSet>
      <sheetData sheetId="0"/>
      <sheetData sheetId="1">
        <row r="352">
          <cell r="A352" t="str">
            <v>Country Test Row</v>
          </cell>
        </row>
      </sheetData>
      <sheetData sheetId="2"/>
      <sheetData sheetId="3"/>
      <sheetData sheetId="4"/>
      <sheetData sheetId="5"/>
      <sheetData sheetId="6">
        <row r="10">
          <cell r="B10">
            <v>250</v>
          </cell>
        </row>
        <row r="40">
          <cell r="B40">
            <v>352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1">
          <cell r="Q1" t="str">
            <v>V:\LFORM\AMM\</v>
          </cell>
        </row>
      </sheetData>
      <sheetData sheetId="14"/>
      <sheetData sheetId="1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rld cons spl vol"/>
      <sheetName val="wo cons rsa&amp;ss chart"/>
      <sheetName val="wrld val"/>
      <sheetName val="wo value of formu chart"/>
      <sheetName val="cons of spl adhesives"/>
      <sheetName val="wrld cons spl vol (2)"/>
      <sheetName val="top world spec producers"/>
      <sheetName val="categories of adhesives"/>
      <sheetName val="comprison of adhesive"/>
      <sheetName val="3M Continuum"/>
      <sheetName val="reltive strengths"/>
      <sheetName val="wrld cons of adhesives"/>
      <sheetName val="wrld cons end use"/>
      <sheetName val="cons of adhesives by mjr regn"/>
      <sheetName val="per capita cons"/>
      <sheetName val="structure_sas"/>
      <sheetName val="top world spec producers (2)"/>
      <sheetName val="size chrtrstcs"/>
      <sheetName val="mjr nrth amrcn suplrs"/>
      <sheetName val="NA Prod Reactive Sealants"/>
      <sheetName val="mjr wtrn erpn suplrs"/>
      <sheetName val="mjr wtrn erpn suplrs selnts"/>
      <sheetName val="mjr jpns prdcrs"/>
      <sheetName val="mjr jpns prdcrs selnts"/>
      <sheetName val="mjr chi prdcrs"/>
      <sheetName val="mjr othr asin prdcrs"/>
      <sheetName val="business areas of bostik"/>
      <sheetName val="business area of Ashland"/>
      <sheetName val="HB Fuller Business"/>
      <sheetName val="HB Fuller recent acquisitions"/>
      <sheetName val="hb fuller sales income"/>
      <sheetName val="Henkel spcilty adhesives"/>
      <sheetName val="henkel prdcts"/>
      <sheetName val="Henkel sales"/>
      <sheetName val="konishi sales"/>
      <sheetName val="konishi revenue"/>
      <sheetName val="3m adhesive segments"/>
      <sheetName val="avg cost"/>
      <sheetName val="Fuller cost structure"/>
      <sheetName val="avg anul prdcrs price"/>
      <sheetName val="us prdcrs price"/>
      <sheetName val="HB Fuller ebita"/>
      <sheetName val="HB Fuller ebita (2)"/>
      <sheetName val="jpns mrkts"/>
      <sheetName val="prdctn of light vehcls"/>
      <sheetName val="Use of adhesives auto"/>
      <sheetName val="adhesive use per car"/>
      <sheetName val="Circularity"/>
      <sheetName val="rltve imptnce sucss"/>
      <sheetName val="typs of plyrthane"/>
      <sheetName val="breakdown PU adhesives"/>
      <sheetName val="cons PU Adhesives"/>
      <sheetName val="wo cons poly chart"/>
      <sheetName val="na cons poly chart"/>
      <sheetName val="erpn cons"/>
      <sheetName val="jpns prdctn"/>
      <sheetName val="jpns cons adhesives"/>
      <sheetName val="mjr na PU adhesi mfr "/>
      <sheetName val="mj north amc PU raws"/>
      <sheetName val="leading south amc prdc"/>
      <sheetName val="mj west eup supp"/>
      <sheetName val="East formulators PU adhesives"/>
      <sheetName val="mj chi supp"/>
      <sheetName val="mj asain supp"/>
      <sheetName val="mj asain prdc"/>
      <sheetName val="epoxy properties"/>
      <sheetName val="epoxy bkdn cons"/>
      <sheetName val="epoxy world cons"/>
      <sheetName val="wo cons epoxy chart"/>
      <sheetName val="jp prdn"/>
      <sheetName val="mj north amc epoxy"/>
      <sheetName val="mj prdc epoxy"/>
      <sheetName val="brazilian prdc epoxy"/>
      <sheetName val="ctrl epoxy prdc"/>
      <sheetName val="mj west eup"/>
      <sheetName val="mj chi prdc epoxy adh"/>
      <sheetName val="mj asain prdc epoxy"/>
      <sheetName val="mj prdc epoxy resins"/>
      <sheetName val="mj prdc epoxy resins (2)"/>
      <sheetName val="advantages rad cures"/>
      <sheetName val="radiation segments"/>
      <sheetName val="wrld cons of radiation cure"/>
      <sheetName val="wo cons rca chart"/>
      <sheetName val="na con radcures"/>
      <sheetName val="jp prdn of"/>
      <sheetName val="asain cons"/>
      <sheetName val="mj prdc uv"/>
      <sheetName val="west eup prdc uv"/>
      <sheetName val="mj chi supp rad"/>
      <sheetName val="mj asain supp rad"/>
      <sheetName val="wrld cons of cyanoacrylates"/>
      <sheetName val="north cyano cons"/>
      <sheetName val="west cons cyanocy"/>
      <sheetName val="jp prdn cyano"/>
      <sheetName val="jp cons cyano"/>
      <sheetName val="mj north cyano adhesives"/>
      <sheetName val="brazilian prdc cyano"/>
      <sheetName val="west eup manufactures"/>
      <sheetName val="mj chi cyanoacry adhe"/>
      <sheetName val="mj asain prdc adhe"/>
      <sheetName val="wrld cons of mod acrylic"/>
      <sheetName val="jp prdn reactive"/>
      <sheetName val="Figure 8"/>
      <sheetName val="mj prdc modified"/>
      <sheetName val="weu manf"/>
      <sheetName val="mj chi mod acryl"/>
      <sheetName val="mj asain sup"/>
      <sheetName val="wrld cons of anerobics"/>
      <sheetName val="Figure 9"/>
      <sheetName val="mj world anae"/>
      <sheetName val="west eup supp anerobic"/>
      <sheetName val="mj chi anaerboic"/>
      <sheetName val="mj asain anaerboic"/>
      <sheetName val="performance"/>
      <sheetName val="sealant properties"/>
      <sheetName val="Construction Global"/>
      <sheetName val="north amc sealants"/>
      <sheetName val="west sealants"/>
      <sheetName val="west eup selants"/>
      <sheetName val="jp cons volume"/>
      <sheetName val="jp cons speciality"/>
      <sheetName val="jp domestic"/>
      <sheetName val="oa sealant volume"/>
      <sheetName val="ot asia cons speciality"/>
      <sheetName val="silicone property one component"/>
      <sheetName val="world cons silicone"/>
      <sheetName val="wo cons silicone chart"/>
      <sheetName val="morth amc cons"/>
      <sheetName val="jp sealants"/>
      <sheetName val="mj silicone supp"/>
      <sheetName val="structure_WE_silicone sealants"/>
      <sheetName val="west formulators"/>
      <sheetName val="East formulators Silicones"/>
      <sheetName val="MEA formulators Silicones"/>
      <sheetName val="mj chi silicon"/>
      <sheetName val="mj asain silicon"/>
      <sheetName val=" cons PU sealants"/>
      <sheetName val="wo cons poly seal chart"/>
      <sheetName val="north amc polyurethane"/>
      <sheetName val="west eup sealants"/>
      <sheetName val="jp and ch"/>
      <sheetName val="Chi cons PU seal"/>
      <sheetName val="mj na PU sealant "/>
      <sheetName val="Brazilian prod PU sealant RM"/>
      <sheetName val="mj eup supp"/>
      <sheetName val="East formulators PU sealants"/>
      <sheetName val="MEA formulators PU sealants"/>
      <sheetName val="mj chi supp PU seal"/>
      <sheetName val="mj supp poly"/>
      <sheetName val="world silyl mod seal"/>
      <sheetName val="wo cons silyl chart"/>
      <sheetName val="north amc silyl"/>
      <sheetName val="jp siliy"/>
      <sheetName val="world prdc silyl"/>
      <sheetName val="mj silyl modified"/>
      <sheetName val="mj eup formulators"/>
      <sheetName val="mj chi supp silyl "/>
      <sheetName val="mj asain supp silyl "/>
      <sheetName val="polysulfide formulas"/>
      <sheetName val="world polysulfide"/>
      <sheetName val="wo cons polysulfide chart"/>
      <sheetName val="north amc polysulfide"/>
      <sheetName val="west market"/>
      <sheetName val="jp cons  sealants"/>
      <sheetName val="jp double"/>
      <sheetName val="world prdc polysulfide"/>
      <sheetName val="mj supp polysulfide"/>
      <sheetName val="mj polysulfide sealants"/>
      <sheetName val="mj chi supp PS seal"/>
      <sheetName val="mj asain supp o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GDP Data"/>
      <sheetName val="GDP CHART"/>
      <sheetName val="Region &amp; Country Codes"/>
      <sheetName val="NAM"/>
      <sheetName val="NAM Graphs"/>
      <sheetName val="SAM"/>
      <sheetName val="SAM Graphs"/>
      <sheetName val="WEP"/>
      <sheetName val="WEP Graphs "/>
      <sheetName val="CEP"/>
      <sheetName val="CEP Graphs "/>
      <sheetName val="CIS"/>
      <sheetName val="CIS Graphs  "/>
      <sheetName val="AFR"/>
      <sheetName val="AFR Graphs"/>
      <sheetName val="MDE"/>
      <sheetName val="MDE Graphs"/>
      <sheetName val="ISC"/>
      <sheetName val="ISC Graphs"/>
      <sheetName val="NEA"/>
      <sheetName val="NEA Graphs"/>
      <sheetName val="SEA"/>
      <sheetName val="SEA Graphs"/>
      <sheetName val="WLD"/>
      <sheetName val="Wld Graphs"/>
      <sheetName val="Wld Specific Graphs"/>
      <sheetName val="S&amp;D Summary"/>
      <sheetName val="Trade"/>
      <sheetName val="USA"/>
      <sheetName val="USA Graphs"/>
      <sheetName val="NBL"/>
      <sheetName val="LDPE_SDgrph14"/>
    </sheetNames>
    <sheetDataSet>
      <sheetData sheetId="0">
        <row r="1">
          <cell r="BY1" t="str">
            <v>LDPE</v>
          </cell>
        </row>
        <row r="17">
          <cell r="BZ17">
            <v>2018</v>
          </cell>
        </row>
      </sheetData>
      <sheetData sheetId="1">
        <row r="1">
          <cell r="A1" t="str">
            <v>Population</v>
          </cell>
        </row>
      </sheetData>
      <sheetData sheetId="2" refreshError="1"/>
      <sheetData sheetId="3">
        <row r="111">
          <cell r="A111" t="str">
            <v>Region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yleControl"/>
      <sheetName val="LformCheck"/>
      <sheetName val="APC EPS End Use"/>
      <sheetName val="Non-Reporters"/>
      <sheetName val="Chart1"/>
      <sheetName val="Chart3"/>
      <sheetName val="Chart4"/>
      <sheetName val="Shutdowns"/>
      <sheetName val="Chart5"/>
      <sheetName val="Chart6"/>
      <sheetName val="Chart7"/>
      <sheetName val="Sheet1"/>
      <sheetName val="EPSDATA"/>
      <sheetName val="EPSSUMTABLE"/>
      <sheetName val="EPSLB"/>
      <sheetName val="EPSTON"/>
      <sheetName val="PSDATA - Notes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PSDATA_LINK"/>
      <sheetName val="PSDATA"/>
      <sheetName val="PSLB"/>
      <sheetName val="PSTON"/>
      <sheetName val="CLF - PSEPSTON (2)"/>
      <sheetName val="CLF - PSEPSTON"/>
      <sheetName val="CLF - PSEPSLB"/>
      <sheetName val="CLF - PSEPSLB (2)"/>
      <sheetName val="PSEPSTON"/>
      <sheetName val="CLF-EPSLB (2)"/>
      <sheetName val="CLF-EPSLB"/>
      <sheetName val="PSEPSLB"/>
      <sheetName val="PSSUMTABLE_NEW"/>
      <sheetName val="PSEPS Summary"/>
      <sheetName val="PSSumTblNEWAMR"/>
      <sheetName val="Chart16"/>
      <sheetName val="Chart17"/>
      <sheetName val="OPpivot"/>
      <sheetName val="OPDATA"/>
      <sheetName val="EPSpivot"/>
      <sheetName val="PSEpivot"/>
      <sheetName val="TPEpivot"/>
      <sheetName val="Capacity Data OLD"/>
      <sheetName val="EPS_CAPS"/>
      <sheetName val="PSE_CAPS"/>
      <sheetName val="TPE_CAPS"/>
      <sheetName val="STR_LINKS"/>
      <sheetName val="Capacity Data"/>
      <sheetName val="Graphdata"/>
      <sheetName val="Graphdata_PIE"/>
      <sheetName val="Chart18"/>
      <sheetName val="Chart19"/>
      <sheetName val="Chart20"/>
      <sheetName val="Recording"/>
      <sheetName val="Chart21"/>
      <sheetName val="Trade"/>
      <sheetName val="EPS_TRADE_PIVOT"/>
      <sheetName val="EPSTrade"/>
      <sheetName val="PSETrade"/>
      <sheetName val="Chart22"/>
      <sheetName val="Chart23"/>
      <sheetName val="Chart24"/>
      <sheetName val="APCprelim"/>
      <sheetName val="APCdata"/>
      <sheetName val="APCdata % CHNG"/>
      <sheetName val="DI_NAM"/>
      <sheetName val="DI_FRGT"/>
      <sheetName val="Chart25"/>
      <sheetName val="Chart26"/>
      <sheetName val="Chart27"/>
      <sheetName val="Chart28"/>
      <sheetName val="Chart29"/>
      <sheetName val="Chart30"/>
      <sheetName val="Chart31"/>
      <sheetName val="WorkSpace"/>
      <sheetName val="DATA"/>
      <sheetName val="Chart32"/>
      <sheetName val="Chart33"/>
      <sheetName val="Chart34"/>
      <sheetName val="Chart35"/>
      <sheetName val="Chart36"/>
      <sheetName val="Chart37"/>
      <sheetName val="Chart38"/>
      <sheetName val="Chart39"/>
      <sheetName val="Chart40"/>
      <sheetName val="Chart41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Chart55"/>
      <sheetName val="Chart56"/>
      <sheetName val="Chart57"/>
      <sheetName val="Chart58"/>
      <sheetName val="Chart59"/>
      <sheetName val="Chart60"/>
      <sheetName val="Chart61"/>
      <sheetName val="Chart62"/>
      <sheetName val="Chart132"/>
      <sheetName val="Chart133"/>
      <sheetName val="Chart134"/>
      <sheetName val="Chart135"/>
      <sheetName val="Chart136"/>
      <sheetName val="Chart137"/>
      <sheetName val="Chart138"/>
      <sheetName val="Chart139"/>
      <sheetName val="Chart140"/>
      <sheetName val="INFO"/>
      <sheetName val="Chart63"/>
      <sheetName val="Chart123"/>
      <sheetName val="Chart125"/>
      <sheetName val="Chart126"/>
      <sheetName val="Chart127"/>
      <sheetName val="Chart128"/>
      <sheetName val="Chart129"/>
      <sheetName val="Chart130"/>
      <sheetName val="Chart131"/>
      <sheetName val="Chart141"/>
      <sheetName val="Chart142"/>
      <sheetName val="Chart143"/>
      <sheetName val="Chart144"/>
      <sheetName val="Chart145"/>
      <sheetName val="Chart146"/>
      <sheetName val="Chart147"/>
      <sheetName val="Chart148"/>
      <sheetName val="Chart149"/>
      <sheetName val="Chart150"/>
      <sheetName val="Chart151"/>
      <sheetName val="Chart152"/>
      <sheetName val="Chart153"/>
      <sheetName val="Chart154"/>
      <sheetName val="Chart155"/>
      <sheetName val="Chart156"/>
      <sheetName val="Chart157"/>
      <sheetName val="Chart158"/>
      <sheetName val="Chart159"/>
      <sheetName val="Chart160"/>
      <sheetName val="Chart161"/>
      <sheetName val="Chart162"/>
      <sheetName val="Chart163"/>
      <sheetName val="Chart164"/>
      <sheetName val="Chart165"/>
      <sheetName val="Chart166"/>
      <sheetName val="Chart167"/>
      <sheetName val="Chart168"/>
      <sheetName val="Chart169"/>
      <sheetName val="Chart170"/>
      <sheetName val="Chart171"/>
      <sheetName val="Chart172"/>
      <sheetName val="Chart173"/>
      <sheetName val="Chart174"/>
      <sheetName val="Chart175"/>
      <sheetName val="Chart176"/>
      <sheetName val="Chart177"/>
      <sheetName val="Chart178"/>
      <sheetName val="Chart179"/>
      <sheetName val="Chart180"/>
      <sheetName val="Chart181"/>
      <sheetName val="Chart182"/>
      <sheetName val="Chart183"/>
      <sheetName val="Chart184"/>
      <sheetName val="Chart185"/>
      <sheetName val="Chart186"/>
      <sheetName val="Chart187"/>
      <sheetName val="Chart188"/>
      <sheetName val="Chart189"/>
      <sheetName val="Chart190"/>
      <sheetName val="Chart191"/>
      <sheetName val="Chart192"/>
      <sheetName val="Chart193"/>
      <sheetName val="Chart194"/>
      <sheetName val="Chart195"/>
      <sheetName val="Chart196"/>
      <sheetName val="Chart197"/>
      <sheetName val="Chart198"/>
      <sheetName val="Chart199"/>
      <sheetName val="Chart200"/>
      <sheetName val="Chart201"/>
      <sheetName val="Chart2"/>
      <sheetName val="US Can Imports"/>
      <sheetName val="Chart64"/>
      <sheetName val="Chart65"/>
      <sheetName val="Chart66"/>
      <sheetName val="Chart67"/>
      <sheetName val="Total Demand - PS"/>
      <sheetName val="Pkg Demand - PS"/>
      <sheetName val="Food Service Demand - PS"/>
      <sheetName val="Consumer Demand - PS"/>
      <sheetName val="Food pkg Demand - PS"/>
      <sheetName val="EE Demand - PS"/>
      <sheetName val="Bild &amp; Constr Demand - PS"/>
      <sheetName val="Resellr Demand - PS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hart78"/>
      <sheetName val="Chart79"/>
      <sheetName val="Chart80"/>
      <sheetName val="Chart81"/>
      <sheetName val="Chart82"/>
      <sheetName val="Chart83"/>
      <sheetName val="Chart84"/>
      <sheetName val="Chart85"/>
      <sheetName val="Chart86"/>
      <sheetName val="Chart87"/>
      <sheetName val="Chart88"/>
      <sheetName val="Chart89"/>
      <sheetName val="Chart90"/>
      <sheetName val="Chart91"/>
      <sheetName val="Chart92"/>
      <sheetName val="Chart93"/>
      <sheetName val="Chart94"/>
      <sheetName val="Chart95"/>
      <sheetName val="Chart96"/>
      <sheetName val="Chart97"/>
      <sheetName val="Chart98"/>
      <sheetName val="Chart99"/>
      <sheetName val="Chart100"/>
      <sheetName val="Chart101"/>
      <sheetName val="Chart102"/>
      <sheetName val="Chart103"/>
      <sheetName val="Chart104"/>
      <sheetName val="Chart105"/>
      <sheetName val="Chart106"/>
      <sheetName val="Chart107"/>
      <sheetName val="Chart108"/>
      <sheetName val="Chart109"/>
      <sheetName val="Chart110"/>
      <sheetName val="Chart111"/>
      <sheetName val="Chart112"/>
      <sheetName val="Chart113"/>
      <sheetName val="Chart114"/>
      <sheetName val="Chart115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>
        <row r="3">
          <cell r="C3" t="str">
            <v>Jun</v>
          </cell>
        </row>
        <row r="4">
          <cell r="C4">
            <v>2017</v>
          </cell>
        </row>
        <row r="5">
          <cell r="C5">
            <v>43009</v>
          </cell>
        </row>
      </sheetData>
      <sheetData sheetId="13"/>
      <sheetData sheetId="14">
        <row r="1">
          <cell r="B1">
            <v>2013</v>
          </cell>
        </row>
      </sheetData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1">
          <cell r="S1" t="str">
            <v>Jan</v>
          </cell>
        </row>
        <row r="2">
          <cell r="S2" t="str">
            <v>Feb</v>
          </cell>
        </row>
        <row r="3">
          <cell r="S3" t="str">
            <v>Mar</v>
          </cell>
        </row>
        <row r="4">
          <cell r="S4" t="str">
            <v>Apr</v>
          </cell>
        </row>
        <row r="5">
          <cell r="S5" t="str">
            <v>May</v>
          </cell>
        </row>
        <row r="6">
          <cell r="S6" t="str">
            <v>Jun</v>
          </cell>
        </row>
        <row r="7">
          <cell r="S7" t="str">
            <v>Jul</v>
          </cell>
        </row>
        <row r="8">
          <cell r="S8" t="str">
            <v>Aug</v>
          </cell>
        </row>
        <row r="9">
          <cell r="S9" t="str">
            <v>Sep</v>
          </cell>
        </row>
        <row r="10">
          <cell r="S10" t="str">
            <v>Oct</v>
          </cell>
        </row>
        <row r="11">
          <cell r="S11" t="str">
            <v>Nov</v>
          </cell>
        </row>
        <row r="12">
          <cell r="S12" t="str">
            <v>Dec</v>
          </cell>
        </row>
      </sheetData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 Packages producers "/>
      <sheetName val="SA_Packaging chem prod"/>
      <sheetName val="M &amp; A"/>
      <sheetName val="revenue chart_sumitomo bakelite"/>
      <sheetName val="revenue chart_reso"/>
      <sheetName val="revenue chart_Elite Materia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rld Market for Nutraceuticals"/>
      <sheetName val="World Market for Nutraceuti (2)"/>
      <sheetName val="World Market for Nutraceuti (3)"/>
      <sheetName val="Nutra ingre global volume"/>
      <sheetName val="Nutra Ingre global value"/>
      <sheetName val="Nutra ingre global volume (2)"/>
      <sheetName val="value charts in use"/>
      <sheetName val="value charts in use (2)"/>
      <sheetName val="value charts in use (3)"/>
      <sheetName val="value charts in use (4)"/>
      <sheetName val="value charts in use (5)"/>
      <sheetName val="value charts in use (6)"/>
      <sheetName val="value charts in use (7)"/>
      <sheetName val="value charts in use (8)"/>
      <sheetName val="value charts in use (9)"/>
      <sheetName val="Selected Examples "/>
      <sheetName val="Major Nutraceutical"/>
      <sheetName val="N.A. Retail Value"/>
      <sheetName val="functional food beverage chart"/>
      <sheetName val="N.A. Consumption"/>
      <sheetName val="Selected NA producers"/>
      <sheetName val="NA corporate activities"/>
      <sheetName val="Comparative U.S. Regulations"/>
      <sheetName val="Mineral DRI Values"/>
      <sheetName val="Vitamins DRI Values"/>
      <sheetName val="FDA Approved"/>
      <sheetName val="Examples of Permissible"/>
      <sheetName val="nutraceuticals mkt"/>
      <sheetName val="nutraceuticals prod"/>
      <sheetName val="cons summary"/>
      <sheetName val="major producers 2"/>
      <sheetName val="corp activities"/>
      <sheetName val="WE Market Nutraceuticals"/>
      <sheetName val="we mrkt chart"/>
      <sheetName val="WE_Overview_Mergers"/>
      <sheetName val="WE_Overview_Producers_All Ingre"/>
      <sheetName val="WE_Overview_Regulations New"/>
      <sheetName val="WE_Overview_Regul_Status"/>
      <sheetName val="CEE Market Nutraceuticals"/>
      <sheetName val="IndSub Consumption"/>
      <sheetName val="Ind producer"/>
      <sheetName val="Chinese Retail new"/>
      <sheetName val="Chinese Consumption"/>
      <sheetName val="BASF and DSM Subsidiaries"/>
      <sheetName val="Selected Chinese"/>
      <sheetName val="Chinese mergers"/>
      <sheetName val="Major Chinese"/>
      <sheetName val="Major Chinese filing produc"/>
      <sheetName val="Jpn Retail Sale dollar"/>
      <sheetName val="Jpn Retail Sale FOSHU"/>
      <sheetName val="Jpn Consumption"/>
      <sheetName val="Major Jpn Producer"/>
      <sheetName val="FinanceMajorJpn"/>
      <sheetName val="Health Claims "/>
      <sheetName val="Approved Nutri FNFC"/>
      <sheetName val="NEA Consumption"/>
      <sheetName val="NEA producer"/>
      <sheetName val="SEA Consumption"/>
      <sheetName val="SEAOc producer"/>
      <sheetName val="Potential Health"/>
      <sheetName val="AminoAcids Sources&amp;Apps"/>
      <sheetName val="Comparison of Amino "/>
      <sheetName val="Consequences of Insufficient"/>
      <sheetName val="Comparison of Calcium Salts"/>
      <sheetName val="Examples of Polyphenols"/>
      <sheetName val="probiotic bacteria "/>
      <sheetName val="Fiber Types"/>
      <sheetName val="fiber content "/>
      <sheetName val="comparison compo"/>
      <sheetName val="typical compositio"/>
      <sheetName val="vitamin names formulas"/>
      <sheetName val="N.A. Retail Value (2)"/>
      <sheetName val="N.A. Consumption (2)"/>
      <sheetName val="u.s. consumption "/>
      <sheetName val="selected major north american "/>
      <sheetName val="u.s. prices for selected "/>
      <sheetName val="u.s. consumption cartonides"/>
      <sheetName val="selected north american  (2)"/>
      <sheetName val="u.s. prices for carotenoids"/>
      <sheetName val="u.s. consumption of selected "/>
      <sheetName val="selected u.s. producers "/>
      <sheetName val="north american consumption "/>
      <sheetName val="selected major u.s. producers "/>
      <sheetName val="us prices for polyphenols"/>
      <sheetName val="na probiotic market size"/>
      <sheetName val="selected us producers probiotic"/>
      <sheetName val="us prices for probiotic culture"/>
      <sheetName val="u.s. consumption of specialty "/>
      <sheetName val="selected north american spe"/>
      <sheetName val="u.s. prices "/>
      <sheetName val="FDA dietary fiber"/>
      <sheetName val="u.s. consumption  spe"/>
      <sheetName val="selected north american"/>
      <sheetName val="u.s. prices for selected  spec"/>
      <sheetName val="sterols stanols consumption"/>
      <sheetName val="selected north american  pro"/>
      <sheetName val="prices for sterols stanols"/>
      <sheetName val="u.s. consumption of vitamins "/>
      <sheetName val="u.s. producers of essential "/>
      <sheetName val="u.s. list prices for bulk "/>
      <sheetName val="u.s. consumption of other"/>
      <sheetName val="u.s. producers of other"/>
      <sheetName val="u.s. list prices for other"/>
      <sheetName val="nutraceuticals mkt (2)"/>
      <sheetName val="cons summary (2)"/>
      <sheetName val="amino cons"/>
      <sheetName val="amino prod"/>
      <sheetName val="amino prices"/>
      <sheetName val="carotenoid cons"/>
      <sheetName val="carotenoid prod"/>
      <sheetName val="carotenoid prices"/>
      <sheetName val="mineral cons"/>
      <sheetName val="mineral prod"/>
      <sheetName val="mineral prices"/>
      <sheetName val="polyphenols cons"/>
      <sheetName val="polyphenols prod"/>
      <sheetName val="polyphenols prices"/>
      <sheetName val="probiotics cons"/>
      <sheetName val="probiotics prices"/>
      <sheetName val="spec carb cons"/>
      <sheetName val="spec carb prod"/>
      <sheetName val="spec carb prices"/>
      <sheetName val="fiber cons"/>
      <sheetName val="fatty acids cons"/>
      <sheetName val="fatty acids prod"/>
      <sheetName val="fatty acid prices"/>
      <sheetName val="sterols cons"/>
      <sheetName val="sterols prod"/>
      <sheetName val="sterol prices"/>
      <sheetName val="vitamin cons"/>
      <sheetName val="vitamin prod"/>
      <sheetName val="vitamin prices"/>
      <sheetName val="other cons"/>
      <sheetName val="other prices"/>
      <sheetName val="WE Market Nutraceuticals (2)"/>
      <sheetName val="WE_C&amp;M_Cons_All Ingrents"/>
      <sheetName val="WE_C&amp;M_Cons_AminoAcids"/>
      <sheetName val="WE_C&amp;M_Producers_AminoAcids"/>
      <sheetName val="WE_C&amp;M_Prices_AminoAcids"/>
      <sheetName val="WE_C&amp;M_Cons_Carotenoids"/>
      <sheetName val="WE_C&amp;M_Producers_Carotenoids"/>
      <sheetName val="WE_C&amp;M_Prices_Carotenoids"/>
      <sheetName val="WE_C&amp;M_Cons_Minerals"/>
      <sheetName val="WE_C&amp;M_Producers_Minerals"/>
      <sheetName val="WE_C&amp;M_Prices_Minerals new"/>
      <sheetName val="WE_C&amp;M_Cons_Polyphenols"/>
      <sheetName val="WE_C&amp;M_Producers_Polyphenols"/>
      <sheetName val="WE_C&amp;M_Prices_Polyphenols New"/>
      <sheetName val="WE_C&amp;M_Cons_Probiotics"/>
      <sheetName val="WE_C&amp;M_Producers_Probiotics"/>
      <sheetName val="WE_C&amp;M_Prices_Probiotics New"/>
      <sheetName val="WE_C&amp;M_Cons_Carbohydrates"/>
      <sheetName val="WE_C&amp;M_Producers_Carbohydrates"/>
      <sheetName val="WE_C&amp;M_Prices_Carbohydrates"/>
      <sheetName val="WE_C&amp;M_Cons_FattyAcids"/>
      <sheetName val="WE_C&amp;M_Producers_FattyAcids"/>
      <sheetName val="WE_C&amp;M_Prices_FattyAcids"/>
      <sheetName val="WE_C&amp;M_Cons_Sterols"/>
      <sheetName val="WE_C&amp;M_Producers_Sterols"/>
      <sheetName val="WE_C&amp;M_Prices_Sterols New"/>
      <sheetName val="WE_C&amp;M_Cons_Vitamins"/>
      <sheetName val="WE_C&amp;M_Producers_Vitamins"/>
      <sheetName val="WE_C&amp;M_Prices_Vitamins"/>
      <sheetName val="WE_C&amp;M_Cons_Others"/>
      <sheetName val="WE_C&amp;M_Producers_Other"/>
      <sheetName val="WE_C&amp;M_Prices_Other"/>
      <sheetName val="CEE_Cons_All_ingred"/>
      <sheetName val="CEE_Cons_Probiotics"/>
      <sheetName val="CEE_Vitamin_cons"/>
      <sheetName val="CEE_Producers"/>
      <sheetName val="CEE_Vitamin_price"/>
      <sheetName val="IndSub Consumption (2)"/>
      <sheetName val="IndSub cons vitamins"/>
      <sheetName val="IndSub price Vita"/>
      <sheetName val="Chinese Consumption (2)"/>
      <sheetName val="Chinese Cons"/>
      <sheetName val="Selected Major"/>
      <sheetName val="Chinese List"/>
      <sheetName val="Chinese Cons 2"/>
      <sheetName val="Selected Major 2"/>
      <sheetName val=" Chinese List Price"/>
      <sheetName val="Chinese Cons 3"/>
      <sheetName val="Selected Major 3"/>
      <sheetName val="Chinese List 2"/>
      <sheetName val="Chinese Cons 4"/>
      <sheetName val="Selected Major 4"/>
      <sheetName val="Chinese List 3"/>
      <sheetName val="Chinese Cons 5"/>
      <sheetName val="Major Chinese 2"/>
      <sheetName val="Selected Chinese (2)"/>
      <sheetName val="Chinese List 4"/>
      <sheetName val="Chinese Cons 6"/>
      <sheetName val="Major App"/>
      <sheetName val="Selected "/>
      <sheetName val="Chinese List 5"/>
      <sheetName val="Chinese Cons 7"/>
      <sheetName val="Selected Major Fatty"/>
      <sheetName val="Chinese List 6"/>
      <sheetName val="Chinese Cons 8"/>
      <sheetName val="Selected Chinese Pro"/>
      <sheetName val="Chinese List 7"/>
      <sheetName val="Chinese Con 9"/>
      <sheetName val="Selected Major Chinese"/>
      <sheetName val="Chinese List 8"/>
      <sheetName val="Chinese Con Other"/>
      <sheetName val="Selected Major Other"/>
      <sheetName val="Chinese List 9"/>
      <sheetName val="Jpn Consumption (2)"/>
      <sheetName val="Jpn cons of amino acids"/>
      <sheetName val="jpns prdcr &amp; supls of amino"/>
      <sheetName val="Jpn list prices amino acid"/>
      <sheetName val="Jpn cons of carotenoids"/>
      <sheetName val="jpns prodcrs of carotenoids "/>
      <sheetName val="Jpn list prices carotenoids"/>
      <sheetName val="Jpn cons of minerals as nutrac"/>
      <sheetName val="japns producers of minerals"/>
      <sheetName val="Jpn list price minerals"/>
      <sheetName val="Jpn cons of polyphenols"/>
      <sheetName val="jpns prdcrs of polyphenols"/>
      <sheetName val="Jpn list price polyphenols"/>
      <sheetName val="Jpn cons of probiotics"/>
      <sheetName val="jpns prdcrs of probiotics "/>
      <sheetName val="JapanProbioList"/>
      <sheetName val="Jpn list prices probiotics"/>
      <sheetName val="Jpn cons of specialty carbohyd"/>
      <sheetName val="jpns prdcrs of carbohydrates"/>
      <sheetName val="Jpn list prices specialty "/>
      <sheetName val="Jpn cons of spec fatty acid"/>
      <sheetName val="jpns prdcrs of specialty fatty"/>
      <sheetName val="Jpn list prics fatty acids"/>
      <sheetName val="Jpn cons of sterol&amp;stanol"/>
      <sheetName val="Jpn Ste&amp;Sta Prod"/>
      <sheetName val="Jpn list prices stanol"/>
      <sheetName val="Jpn cons of vitamins"/>
      <sheetName val="Jpn Suppl.Vita"/>
      <sheetName val="Jpn list price Vita"/>
      <sheetName val="Jpn Cons Ot.Nutra"/>
      <sheetName val="Jpn Ot.NutraIng.Prod"/>
      <sheetName val="Jpn list price Ot.Nutra"/>
      <sheetName val="NEA Consumption (2)"/>
      <sheetName val="NEA cons vitamins"/>
      <sheetName val="NEA price Vita"/>
      <sheetName val="SEA Consumption (2)"/>
      <sheetName val="SEA cons vitamins"/>
      <sheetName val="SEA price Vita"/>
      <sheetName val="Examples of nat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China Producer List"/>
      <sheetName val="China Salient Stat"/>
      <sheetName val="CEH summary table prod 2023_v"/>
      <sheetName val="China reported Production"/>
      <sheetName val="China Consumption Breakdown"/>
      <sheetName val="China Price"/>
      <sheetName val="China Imports"/>
      <sheetName val="China Exports"/>
      <sheetName val="CSA 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A3" t="str">
            <v>Central and South American exports of sodium chloride</v>
          </cell>
        </row>
        <row r="4">
          <cell r="A4" t="str">
            <v>(thousands of metric tons)</v>
          </cell>
        </row>
        <row r="5">
          <cell r="B5" t="str">
            <v>Argentina</v>
          </cell>
          <cell r="D5" t="str">
            <v>Brazil</v>
          </cell>
          <cell r="F5" t="str">
            <v>Chile</v>
          </cell>
          <cell r="H5" t="str">
            <v>Colombia</v>
          </cell>
          <cell r="J5" t="str">
            <v>Peru</v>
          </cell>
          <cell r="L5" t="str">
            <v>Total</v>
          </cell>
        </row>
        <row r="6">
          <cell r="C6" t="str">
            <v xml:space="preserve">Extra- </v>
          </cell>
          <cell r="E6" t="str">
            <v xml:space="preserve">Extra- </v>
          </cell>
          <cell r="G6" t="str">
            <v xml:space="preserve">Extra- </v>
          </cell>
          <cell r="I6" t="str">
            <v xml:space="preserve">Extra- </v>
          </cell>
          <cell r="K6" t="str">
            <v xml:space="preserve">Extra- </v>
          </cell>
          <cell r="M6" t="str">
            <v xml:space="preserve">Extra- </v>
          </cell>
        </row>
        <row r="7">
          <cell r="B7" t="str">
            <v>Total</v>
          </cell>
          <cell r="C7" t="str">
            <v>regional</v>
          </cell>
          <cell r="D7" t="str">
            <v>Total</v>
          </cell>
          <cell r="E7" t="str">
            <v>regional</v>
          </cell>
          <cell r="F7" t="str">
            <v>Total</v>
          </cell>
          <cell r="G7" t="str">
            <v>regional</v>
          </cell>
          <cell r="H7" t="str">
            <v>Total</v>
          </cell>
          <cell r="I7" t="str">
            <v>regional</v>
          </cell>
          <cell r="J7" t="str">
            <v>Total</v>
          </cell>
          <cell r="K7" t="str">
            <v>regional</v>
          </cell>
          <cell r="L7" t="str">
            <v>Total</v>
          </cell>
          <cell r="M7" t="str">
            <v>regional</v>
          </cell>
        </row>
        <row r="8">
          <cell r="A8">
            <v>2002</v>
          </cell>
          <cell r="B8" t="str">
            <v>—</v>
          </cell>
          <cell r="C8">
            <v>30.5</v>
          </cell>
          <cell r="D8" t="str">
            <v>—</v>
          </cell>
          <cell r="E8">
            <v>694.2</v>
          </cell>
          <cell r="F8" t="str">
            <v>—</v>
          </cell>
          <cell r="G8">
            <v>2794.2</v>
          </cell>
          <cell r="H8" t="str">
            <v>—</v>
          </cell>
          <cell r="I8">
            <v>42.5</v>
          </cell>
          <cell r="J8" t="str">
            <v>—</v>
          </cell>
          <cell r="K8">
            <v>477.4</v>
          </cell>
          <cell r="L8" t="str">
            <v>—</v>
          </cell>
          <cell r="M8">
            <v>4038.7999999999997</v>
          </cell>
        </row>
        <row r="9">
          <cell r="A9">
            <v>2003</v>
          </cell>
          <cell r="B9" t="str">
            <v>—</v>
          </cell>
          <cell r="C9">
            <v>42.2</v>
          </cell>
          <cell r="D9" t="str">
            <v>—</v>
          </cell>
          <cell r="E9">
            <v>666.5</v>
          </cell>
          <cell r="F9" t="str">
            <v>—</v>
          </cell>
          <cell r="G9">
            <v>4741.1000000000004</v>
          </cell>
          <cell r="H9" t="str">
            <v>—</v>
          </cell>
          <cell r="I9">
            <v>50</v>
          </cell>
          <cell r="J9" t="str">
            <v>—</v>
          </cell>
          <cell r="K9">
            <v>394.8</v>
          </cell>
          <cell r="L9" t="str">
            <v>—</v>
          </cell>
          <cell r="M9">
            <v>5894.6</v>
          </cell>
        </row>
        <row r="10">
          <cell r="A10">
            <v>2004</v>
          </cell>
          <cell r="B10" t="str">
            <v>—</v>
          </cell>
          <cell r="C10">
            <v>50.9</v>
          </cell>
          <cell r="D10" t="str">
            <v>—</v>
          </cell>
          <cell r="E10">
            <v>486.6</v>
          </cell>
          <cell r="F10" t="str">
            <v>—</v>
          </cell>
          <cell r="G10">
            <v>3975.9</v>
          </cell>
          <cell r="H10" t="str">
            <v>—</v>
          </cell>
          <cell r="I10">
            <v>84.7</v>
          </cell>
          <cell r="J10" t="str">
            <v>—</v>
          </cell>
          <cell r="K10">
            <v>358.1</v>
          </cell>
          <cell r="L10" t="str">
            <v>—</v>
          </cell>
          <cell r="M10">
            <v>4956.2</v>
          </cell>
        </row>
        <row r="11">
          <cell r="A11">
            <v>2005</v>
          </cell>
          <cell r="B11" t="str">
            <v>—</v>
          </cell>
          <cell r="C11">
            <v>67</v>
          </cell>
          <cell r="D11" t="str">
            <v>—</v>
          </cell>
          <cell r="E11">
            <v>804.1</v>
          </cell>
          <cell r="F11" t="str">
            <v>—</v>
          </cell>
          <cell r="G11">
            <v>4865.5</v>
          </cell>
          <cell r="H11" t="str">
            <v>—</v>
          </cell>
          <cell r="I11">
            <v>82.1</v>
          </cell>
          <cell r="J11" t="str">
            <v>—</v>
          </cell>
          <cell r="K11">
            <v>523.70000000000005</v>
          </cell>
          <cell r="L11" t="str">
            <v>—</v>
          </cell>
          <cell r="M11">
            <v>6342.4000000000005</v>
          </cell>
        </row>
        <row r="12">
          <cell r="A12">
            <v>2006</v>
          </cell>
          <cell r="B12" t="str">
            <v>—</v>
          </cell>
          <cell r="C12">
            <v>81.5</v>
          </cell>
          <cell r="D12" t="str">
            <v>—</v>
          </cell>
          <cell r="E12">
            <v>750.8</v>
          </cell>
          <cell r="F12" t="str">
            <v>—</v>
          </cell>
          <cell r="G12">
            <v>3640.2</v>
          </cell>
          <cell r="H12" t="str">
            <v>—</v>
          </cell>
          <cell r="I12">
            <v>83.7</v>
          </cell>
          <cell r="J12" t="str">
            <v>—</v>
          </cell>
          <cell r="K12">
            <v>422</v>
          </cell>
          <cell r="L12" t="str">
            <v>—</v>
          </cell>
          <cell r="M12">
            <v>4978.2</v>
          </cell>
        </row>
        <row r="13">
          <cell r="A13">
            <v>2007</v>
          </cell>
          <cell r="B13" t="str">
            <v>—</v>
          </cell>
          <cell r="C13">
            <v>0.52700000000000002</v>
          </cell>
          <cell r="D13" t="str">
            <v>—</v>
          </cell>
          <cell r="E13">
            <v>671.11</v>
          </cell>
          <cell r="F13" t="str">
            <v>—</v>
          </cell>
          <cell r="G13">
            <v>2312.748</v>
          </cell>
          <cell r="H13" t="str">
            <v>—</v>
          </cell>
          <cell r="I13">
            <v>26.39</v>
          </cell>
          <cell r="J13" t="str">
            <v>—</v>
          </cell>
          <cell r="K13">
            <v>220.21700000000001</v>
          </cell>
          <cell r="L13" t="str">
            <v>—</v>
          </cell>
          <cell r="M13">
            <v>3230.9920000000002</v>
          </cell>
        </row>
        <row r="14">
          <cell r="A14">
            <v>2008</v>
          </cell>
          <cell r="B14" t="str">
            <v>—</v>
          </cell>
          <cell r="C14">
            <v>0.27300000000000002</v>
          </cell>
          <cell r="D14" t="str">
            <v>—</v>
          </cell>
          <cell r="E14">
            <v>300.262</v>
          </cell>
          <cell r="F14" t="str">
            <v>—</v>
          </cell>
          <cell r="G14">
            <v>4791.34</v>
          </cell>
          <cell r="H14" t="str">
            <v>—</v>
          </cell>
          <cell r="I14">
            <v>27.425999999999998</v>
          </cell>
          <cell r="J14" t="str">
            <v>—</v>
          </cell>
          <cell r="K14">
            <v>573.6</v>
          </cell>
          <cell r="L14" t="str">
            <v>—</v>
          </cell>
          <cell r="M14">
            <v>5692.9010000000007</v>
          </cell>
        </row>
        <row r="15">
          <cell r="A15">
            <v>2009</v>
          </cell>
          <cell r="B15" t="str">
            <v>—</v>
          </cell>
          <cell r="C15">
            <v>0.442</v>
          </cell>
          <cell r="D15" t="str">
            <v>—</v>
          </cell>
          <cell r="E15">
            <v>825.22500000000002</v>
          </cell>
          <cell r="F15" t="str">
            <v>—</v>
          </cell>
          <cell r="G15">
            <v>5922.2079999999996</v>
          </cell>
          <cell r="H15" t="str">
            <v>—</v>
          </cell>
          <cell r="I15">
            <v>34.344000000000001</v>
          </cell>
          <cell r="J15" t="str">
            <v>—</v>
          </cell>
          <cell r="K15">
            <v>407.226</v>
          </cell>
          <cell r="L15" t="str">
            <v>—</v>
          </cell>
          <cell r="M15">
            <v>7189.4449999999997</v>
          </cell>
        </row>
        <row r="16">
          <cell r="A16">
            <v>2010</v>
          </cell>
          <cell r="B16" t="str">
            <v>—</v>
          </cell>
          <cell r="C16">
            <v>0.46500000000000002</v>
          </cell>
          <cell r="D16" t="str">
            <v>—</v>
          </cell>
          <cell r="E16">
            <v>727.49699999999996</v>
          </cell>
          <cell r="F16" t="str">
            <v>—</v>
          </cell>
          <cell r="G16">
            <v>5349.9740000000002</v>
          </cell>
          <cell r="H16" t="str">
            <v>—</v>
          </cell>
          <cell r="I16">
            <v>32.426000000000002</v>
          </cell>
          <cell r="J16" t="str">
            <v>—</v>
          </cell>
          <cell r="K16">
            <v>557.57500000000005</v>
          </cell>
          <cell r="L16" t="str">
            <v>—</v>
          </cell>
          <cell r="M16">
            <v>6667.9369999999999</v>
          </cell>
        </row>
        <row r="17">
          <cell r="A17">
            <v>2011</v>
          </cell>
          <cell r="B17">
            <v>61.097000000000001</v>
          </cell>
          <cell r="C17">
            <v>0.72799999999999998</v>
          </cell>
          <cell r="D17">
            <v>402.04300000000001</v>
          </cell>
          <cell r="E17">
            <v>399.70499999999998</v>
          </cell>
          <cell r="F17">
            <v>8781.7890000000007</v>
          </cell>
          <cell r="G17">
            <v>7097.9269999999997</v>
          </cell>
          <cell r="H17">
            <v>62.131</v>
          </cell>
          <cell r="I17">
            <v>35.15</v>
          </cell>
          <cell r="J17">
            <v>708.09400000000005</v>
          </cell>
          <cell r="K17">
            <v>644.67700000000002</v>
          </cell>
          <cell r="L17">
            <v>10015.153999999999</v>
          </cell>
          <cell r="M17">
            <v>8178.186999999999</v>
          </cell>
        </row>
        <row r="18">
          <cell r="A18">
            <v>2012</v>
          </cell>
          <cell r="B18">
            <v>65.424999999999997</v>
          </cell>
          <cell r="C18">
            <v>0.41899999999999998</v>
          </cell>
          <cell r="D18">
            <v>89.903000000000006</v>
          </cell>
          <cell r="E18">
            <v>87.59</v>
          </cell>
          <cell r="F18">
            <v>6104.6109999999999</v>
          </cell>
          <cell r="G18">
            <v>4909.8459999999995</v>
          </cell>
          <cell r="H18">
            <v>31.178000000000001</v>
          </cell>
          <cell r="I18">
            <v>12.278</v>
          </cell>
          <cell r="J18">
            <v>244.405</v>
          </cell>
          <cell r="K18">
            <v>156.55600000000001</v>
          </cell>
          <cell r="L18">
            <v>6535.5219999999999</v>
          </cell>
          <cell r="M18">
            <v>5166.6889999999994</v>
          </cell>
        </row>
        <row r="19">
          <cell r="A19">
            <v>2013</v>
          </cell>
          <cell r="B19">
            <v>66.725999999999999</v>
          </cell>
          <cell r="C19">
            <v>0.47699999999999998</v>
          </cell>
          <cell r="D19">
            <v>287.41899999999998</v>
          </cell>
          <cell r="E19">
            <v>284.92500000000001</v>
          </cell>
          <cell r="F19">
            <v>6815.6319999999996</v>
          </cell>
          <cell r="G19">
            <v>5416.2340000000004</v>
          </cell>
          <cell r="H19">
            <v>29.396000000000001</v>
          </cell>
          <cell r="I19">
            <v>9.3949999999999996</v>
          </cell>
          <cell r="J19">
            <v>332.64600000000002</v>
          </cell>
          <cell r="K19">
            <v>283.084</v>
          </cell>
          <cell r="L19">
            <v>7531.8189999999995</v>
          </cell>
          <cell r="M19">
            <v>5994.1150000000007</v>
          </cell>
        </row>
        <row r="20">
          <cell r="A20">
            <v>2014</v>
          </cell>
          <cell r="B20">
            <v>68.021000000000001</v>
          </cell>
          <cell r="C20">
            <v>0.432</v>
          </cell>
          <cell r="D20">
            <v>801.45699999999999</v>
          </cell>
          <cell r="E20">
            <v>798.59400000000005</v>
          </cell>
          <cell r="F20">
            <v>9965.4140000000007</v>
          </cell>
          <cell r="G20">
            <v>8786.4189999999999</v>
          </cell>
          <cell r="H20">
            <v>30.882000000000001</v>
          </cell>
          <cell r="I20">
            <v>9.9169999999999998</v>
          </cell>
          <cell r="J20">
            <v>825.56</v>
          </cell>
          <cell r="K20">
            <v>719.44</v>
          </cell>
          <cell r="L20">
            <v>11691.333999999999</v>
          </cell>
          <cell r="M20">
            <v>10314.802</v>
          </cell>
        </row>
        <row r="21">
          <cell r="A21">
            <v>2015</v>
          </cell>
          <cell r="B21">
            <v>76.952000000000027</v>
          </cell>
          <cell r="C21">
            <v>0.49199999999999999</v>
          </cell>
          <cell r="D21">
            <v>1011.3949999999999</v>
          </cell>
          <cell r="E21">
            <v>999.351</v>
          </cell>
          <cell r="F21">
            <v>9979.3000000000084</v>
          </cell>
          <cell r="G21">
            <v>8844.3370000000068</v>
          </cell>
          <cell r="H21">
            <v>28.381000000000007</v>
          </cell>
          <cell r="I21">
            <v>4.7799999999999994</v>
          </cell>
          <cell r="J21">
            <v>575.45999999999981</v>
          </cell>
          <cell r="K21">
            <v>456.89699999999993</v>
          </cell>
          <cell r="L21">
            <v>11671.488000000007</v>
          </cell>
          <cell r="M21">
            <v>10305.857000000007</v>
          </cell>
        </row>
        <row r="22">
          <cell r="A22">
            <v>2016</v>
          </cell>
          <cell r="B22">
            <v>85.112999999999985</v>
          </cell>
          <cell r="C22">
            <v>0.86899999999999999</v>
          </cell>
          <cell r="D22">
            <v>1133.5629999999996</v>
          </cell>
          <cell r="E22">
            <v>1129.8689999999997</v>
          </cell>
          <cell r="F22">
            <v>5872.4500000000016</v>
          </cell>
          <cell r="G22">
            <v>4813.0660000000007</v>
          </cell>
          <cell r="H22">
            <v>26.351000000000006</v>
          </cell>
          <cell r="I22">
            <v>3.9620000000000002</v>
          </cell>
          <cell r="J22">
            <v>252.35600000000008</v>
          </cell>
          <cell r="K22">
            <v>169.06500000000005</v>
          </cell>
          <cell r="L22">
            <v>7369.8330000000005</v>
          </cell>
          <cell r="M22">
            <v>6116.8310000000001</v>
          </cell>
        </row>
        <row r="23">
          <cell r="A23">
            <v>2017</v>
          </cell>
          <cell r="B23">
            <v>78</v>
          </cell>
          <cell r="C23">
            <v>0.51900000000000002</v>
          </cell>
          <cell r="D23">
            <v>963.89399999999966</v>
          </cell>
          <cell r="E23">
            <v>957.43199999999968</v>
          </cell>
          <cell r="F23">
            <v>6112.3770000000022</v>
          </cell>
          <cell r="G23">
            <v>5014.2180000000017</v>
          </cell>
          <cell r="H23">
            <v>22.068000000000001</v>
          </cell>
          <cell r="I23">
            <v>2.4949999999999997</v>
          </cell>
          <cell r="J23">
            <v>405.41699999999997</v>
          </cell>
          <cell r="K23">
            <v>319.125</v>
          </cell>
          <cell r="L23">
            <v>7581.756000000003</v>
          </cell>
          <cell r="M23">
            <v>6293.7890000000016</v>
          </cell>
        </row>
        <row r="24">
          <cell r="A24">
            <v>2018</v>
          </cell>
          <cell r="B24">
            <v>80</v>
          </cell>
          <cell r="C24">
            <v>0.498</v>
          </cell>
          <cell r="D24">
            <v>928.62900000000002</v>
          </cell>
          <cell r="E24">
            <v>924.346</v>
          </cell>
          <cell r="F24">
            <v>8554.4120000000003</v>
          </cell>
          <cell r="G24">
            <v>8396.344000000001</v>
          </cell>
          <cell r="H24">
            <v>14.298000000000002</v>
          </cell>
          <cell r="I24">
            <v>4.5810000000000004</v>
          </cell>
          <cell r="J24">
            <v>352.09399999999999</v>
          </cell>
          <cell r="K24">
            <v>271.35699999999997</v>
          </cell>
          <cell r="L24">
            <v>9929.4330000000009</v>
          </cell>
          <cell r="M24">
            <v>9597.126000000002</v>
          </cell>
        </row>
        <row r="25">
          <cell r="A25">
            <v>2019</v>
          </cell>
          <cell r="B25">
            <v>62</v>
          </cell>
          <cell r="C25">
            <v>0.46599999999999997</v>
          </cell>
          <cell r="D25">
            <v>1061.337</v>
          </cell>
          <cell r="E25">
            <v>1045.0409999999999</v>
          </cell>
          <cell r="F25">
            <v>8439.7559999999994</v>
          </cell>
          <cell r="G25">
            <v>8219.3310000000001</v>
          </cell>
          <cell r="H25">
            <v>13.018000000000001</v>
          </cell>
          <cell r="I25">
            <v>2.248622385000028</v>
          </cell>
          <cell r="J25">
            <v>422.90699999999998</v>
          </cell>
          <cell r="K25">
            <v>331.16899999999998</v>
          </cell>
          <cell r="L25">
            <v>9999.0179999999982</v>
          </cell>
          <cell r="M25">
            <v>9598.2556223849988</v>
          </cell>
        </row>
        <row r="26">
          <cell r="A26">
            <v>2020</v>
          </cell>
          <cell r="B26">
            <v>82</v>
          </cell>
          <cell r="C26">
            <v>0.81900000000000006</v>
          </cell>
          <cell r="D26">
            <v>947.35600000000011</v>
          </cell>
          <cell r="E26">
            <v>933.29800000000012</v>
          </cell>
          <cell r="F26">
            <v>5525.518</v>
          </cell>
          <cell r="G26">
            <v>5343.4830000000002</v>
          </cell>
          <cell r="H26">
            <v>37.432000000000002</v>
          </cell>
          <cell r="I26">
            <v>2.248622385000028</v>
          </cell>
          <cell r="J26">
            <v>255.90800000000002</v>
          </cell>
          <cell r="K26">
            <v>152.67600000000002</v>
          </cell>
          <cell r="L26">
            <v>6848.2139999999999</v>
          </cell>
          <cell r="M26">
            <v>6432.5246223850008</v>
          </cell>
        </row>
        <row r="27">
          <cell r="A27">
            <v>2021</v>
          </cell>
          <cell r="B27">
            <v>88</v>
          </cell>
          <cell r="C27">
            <v>8.2859999999999996</v>
          </cell>
          <cell r="D27">
            <v>652.82399999999996</v>
          </cell>
          <cell r="E27">
            <v>641.57299999999998</v>
          </cell>
          <cell r="F27">
            <v>7094.360999999999</v>
          </cell>
          <cell r="G27">
            <v>6790.0509999999986</v>
          </cell>
          <cell r="H27">
            <v>10.939999999999998</v>
          </cell>
          <cell r="I27">
            <v>2.248622385000028</v>
          </cell>
          <cell r="J27">
            <v>129.94200000000001</v>
          </cell>
          <cell r="K27">
            <v>39.655000000000015</v>
          </cell>
          <cell r="L27">
            <v>7976.0669999999982</v>
          </cell>
          <cell r="M27">
            <v>7481.8136223849979</v>
          </cell>
        </row>
        <row r="28">
          <cell r="A28">
            <v>2022</v>
          </cell>
          <cell r="B28">
            <v>91</v>
          </cell>
          <cell r="C28">
            <v>0.42699999999999999</v>
          </cell>
          <cell r="D28">
            <v>803.62400000000002</v>
          </cell>
          <cell r="E28">
            <v>795.59800000000007</v>
          </cell>
          <cell r="F28">
            <v>7691.0590000000002</v>
          </cell>
          <cell r="G28">
            <v>7436.1559999999999</v>
          </cell>
          <cell r="H28">
            <v>9.5190000000000019</v>
          </cell>
          <cell r="I28">
            <v>2.248622385000028</v>
          </cell>
          <cell r="J28">
            <v>315.10300000000001</v>
          </cell>
          <cell r="K28">
            <v>221.75000000000003</v>
          </cell>
          <cell r="L28">
            <v>8910.3050000000003</v>
          </cell>
          <cell r="M28">
            <v>8456.1796223849997</v>
          </cell>
        </row>
        <row r="29">
          <cell r="A29">
            <v>2023</v>
          </cell>
          <cell r="B29">
            <v>87</v>
          </cell>
          <cell r="C29">
            <v>0.63600000000000001</v>
          </cell>
          <cell r="D29">
            <v>820</v>
          </cell>
          <cell r="E29">
            <v>815</v>
          </cell>
          <cell r="F29">
            <v>7750</v>
          </cell>
          <cell r="G29">
            <v>7550</v>
          </cell>
          <cell r="H29">
            <v>10</v>
          </cell>
          <cell r="I29">
            <v>2</v>
          </cell>
          <cell r="J29">
            <v>330</v>
          </cell>
          <cell r="K29">
            <v>240</v>
          </cell>
          <cell r="L29">
            <v>8997</v>
          </cell>
          <cell r="M29">
            <v>8607.6360000000004</v>
          </cell>
        </row>
        <row r="30">
          <cell r="A30" t="str">
            <v>Data compiled June 30, 2023.</v>
          </cell>
        </row>
        <row r="31">
          <cell r="A31" t="str">
            <v>Source: Global Trade Atlas, S&amp;P Global Market Intelligence.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major supp sales"/>
      <sheetName val="Recent World pro val"/>
      <sheetName val="Recent World production"/>
      <sheetName val="Regional Breakdown"/>
      <sheetName val="properties"/>
      <sheetName val="wo cons resins"/>
      <sheetName val="wo cons resins (2)"/>
      <sheetName val="major type"/>
      <sheetName val="resins"/>
      <sheetName val="wo prodctn binder 2"/>
      <sheetName val="Asia prodctn binder 2"/>
      <sheetName val="wo supp raw"/>
      <sheetName val="ch producers epoxy"/>
      <sheetName val="ch producer carboxy"/>
      <sheetName val="ch producers tgic"/>
      <sheetName val="ch producers haa"/>
      <sheetName val="major supp sales (2)"/>
      <sheetName val="na producers thermo"/>
      <sheetName val="sa producers thermo"/>
      <sheetName val="euro producers thermo"/>
      <sheetName val="ame producers thermo"/>
      <sheetName val="ch leading producers"/>
      <sheetName val="ch producers thermo"/>
      <sheetName val="ja producers thermo"/>
      <sheetName val="ap producers thermo"/>
      <sheetName val="recent acquisitions"/>
      <sheetName val="Jotun powder"/>
      <sheetName val="Formula of polyester"/>
      <sheetName val="Typical "/>
      <sheetName val="Prdn costs"/>
      <sheetName val="Typical income"/>
      <sheetName val="us cons industrial"/>
      <sheetName val="we cons indus"/>
      <sheetName val="ch coatings mrkt seg"/>
      <sheetName val="survey"/>
      <sheetName val="expected powder"/>
      <sheetName val="penetration levels"/>
      <sheetName val="penetration levels powder"/>
      <sheetName val="ja thermo type"/>
      <sheetName val="wo production 2"/>
      <sheetName val="we production thermo"/>
      <sheetName val="Rest World prdn"/>
      <sheetName val="Other Prdn"/>
      <sheetName val="oa production type"/>
      <sheetName val="mrkt segmnt"/>
      <sheetName val="U.S market"/>
      <sheetName val="WE Mkt Share by App"/>
      <sheetName val="ch market"/>
      <sheetName val="ja market"/>
      <sheetName val="oa market"/>
      <sheetName val="Value U.S"/>
      <sheetName val="us production office"/>
      <sheetName val="ch production metal"/>
      <sheetName val="chi manu metal"/>
      <sheetName val="wo cons appliances"/>
      <sheetName val="us factory shipments"/>
      <sheetName val="us imp appliances"/>
      <sheetName val="production appliances "/>
      <sheetName val="chi manu appliances"/>
      <sheetName val="oa manu appliances"/>
      <sheetName val="wo cons architect"/>
      <sheetName val="use coatings architect"/>
      <sheetName val="durability standards arch"/>
      <sheetName val="subs&amp;enviro"/>
      <sheetName val="perf criteria"/>
      <sheetName val="wo cons auto"/>
      <sheetName val="breakdonw auto"/>
      <sheetName val="coating technologies"/>
      <sheetName val="VOC emission"/>
      <sheetName val="us imp parts"/>
      <sheetName val="wo cons functional"/>
      <sheetName val="Pipeline Construction"/>
      <sheetName val="na ave prices deco"/>
      <sheetName val="german ave prices"/>
      <sheetName val="chi prices"/>
      <sheetName val="ja unit sales paints"/>
      <sheetName val="ja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roblems"/>
      <sheetName val="New_Form"/>
      <sheetName val="WorkData"/>
      <sheetName val="World_Total"/>
      <sheetName val="Region_Zeros"/>
      <sheetName val="New_Zeros"/>
      <sheetName val="NewGdpPopData"/>
      <sheetName val="PrntWork"/>
      <sheetName val="Pgm_Constants"/>
      <sheetName val="AuditResults"/>
      <sheetName val="Country_Table"/>
      <sheetName val="NewData"/>
      <sheetName val="Blank_New_Form"/>
    </sheetNames>
    <sheetDataSet>
      <sheetData sheetId="0"/>
      <sheetData sheetId="1"/>
      <sheetData sheetId="2"/>
      <sheetData sheetId="3">
        <row r="843">
          <cell r="A843" t="str">
            <v>Country Test</v>
          </cell>
        </row>
      </sheetData>
      <sheetData sheetId="4" refreshError="1"/>
      <sheetData sheetId="5"/>
      <sheetData sheetId="6"/>
      <sheetData sheetId="7"/>
      <sheetData sheetId="8"/>
      <sheetData sheetId="9">
        <row r="10">
          <cell r="B10">
            <v>333</v>
          </cell>
        </row>
        <row r="16">
          <cell r="B16">
            <v>4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K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8"/>
      <sheetName val="BookGrid"/>
      <sheetName val="BookNetTrade"/>
      <sheetName val="LinksIMP"/>
      <sheetName val="LinksEXP"/>
      <sheetName val="CMAI_EXP"/>
      <sheetName val="CMAI_IMP"/>
      <sheetName val="GTI_EXP"/>
      <sheetName val="GTI_IMP"/>
      <sheetName val="RegionCheck"/>
      <sheetName val="PrintForm"/>
      <sheetName val="NewExportData"/>
      <sheetName val="NewImportData"/>
      <sheetName val="WorkData"/>
      <sheetName val="Country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G1" t="str">
            <v>STR</v>
          </cell>
        </row>
      </sheetData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 cons app"/>
      <sheetName val="cons protective"/>
      <sheetName val="cons high by region"/>
      <sheetName val="cons breakdown end use"/>
      <sheetName val="wo cons indus"/>
      <sheetName val="wo cons marine"/>
      <sheetName val="market share high"/>
      <sheetName val="mjr suppliers chart"/>
      <sheetName val="rep us cost"/>
      <sheetName val="rep us direct cost"/>
      <sheetName val="china direct cost"/>
      <sheetName val="est china cost"/>
      <sheetName val="china direct cost (2)"/>
      <sheetName val="est china cost (2)"/>
      <sheetName val="Abbreviations"/>
      <sheetName val="principal"/>
      <sheetName val="mod binders"/>
      <sheetName val="service life"/>
      <sheetName val="principal high"/>
      <sheetName val="wo suppliers"/>
      <sheetName val="us suppliers"/>
      <sheetName val="rpm"/>
      <sheetName val="eu suppliers"/>
      <sheetName val="Akzo Revenue"/>
      <sheetName val="Jotun revenue"/>
      <sheetName val="cee suppliers"/>
      <sheetName val="cee suppliers (2)"/>
      <sheetName val="me suppliers"/>
      <sheetName val="afr suppliers"/>
      <sheetName val="chi suppliers"/>
      <sheetName val="ja suppliers"/>
      <sheetName val="CMP"/>
      <sheetName val="sk suppliers"/>
      <sheetName val="oa suppliers"/>
      <sheetName val="estimated cost"/>
      <sheetName val="us purchasers"/>
      <sheetName val="imp attributes"/>
      <sheetName val="avg us cost"/>
      <sheetName val="we costs"/>
      <sheetName val="Field vs inhouse"/>
      <sheetName val="life cycle cost"/>
      <sheetName val="rel coating cost"/>
      <sheetName val="ja app costs"/>
      <sheetName val="high solids"/>
      <sheetName val="ja biocides"/>
      <sheetName val="leading comm"/>
      <sheetName val="REACH Costs"/>
      <sheetName val="cons protective (2)"/>
      <sheetName val="Sheet2"/>
      <sheetName val="resin cons region"/>
      <sheetName val="major app"/>
      <sheetName val="long-term cost"/>
      <sheetName val="cons breakdown end use (2)"/>
      <sheetName val="wo cons indus (2)"/>
      <sheetName val="wo offshore explo"/>
      <sheetName val="installed offshore"/>
      <sheetName val="wo new ship"/>
      <sheetName val="wo ship repair"/>
      <sheetName val="wo cons marine (2)"/>
      <sheetName val="marine"/>
      <sheetName val="na cons high"/>
      <sheetName val="Wind energy generation"/>
      <sheetName val="us oil rigs"/>
      <sheetName val="na capex oil gas"/>
      <sheetName val="na cap pipe"/>
      <sheetName val="na cap refine"/>
      <sheetName val="us public spending"/>
      <sheetName val="CANADIANTrans"/>
      <sheetName val="na captial exp utility"/>
      <sheetName val="us spending on wastewater"/>
      <sheetName val="us bridges"/>
      <sheetName val="US Chem capex"/>
      <sheetName val="NA Capex LNG"/>
      <sheetName val="na cap exp paper"/>
      <sheetName val="us prod ships"/>
      <sheetName val="na capital exp food"/>
      <sheetName val="la cons"/>
      <sheetName val="la cap exp energy"/>
      <sheetName val="la cap exp refining chem"/>
      <sheetName val="la cap exp chemical"/>
      <sheetName val="la mining"/>
      <sheetName val="emea cons"/>
      <sheetName val="we cons"/>
      <sheetName val="we ind coats mrkt"/>
      <sheetName val="we spend utilities"/>
      <sheetName val="we cap chemical"/>
      <sheetName val="me cap spend"/>
      <sheetName val="afr cap spend"/>
      <sheetName val="chi cons"/>
      <sheetName val="chi gas pipe"/>
      <sheetName val="chi wind power"/>
      <sheetName val="chi bridges"/>
      <sheetName val="chi shipbuilders"/>
      <sheetName val="chi production cargo"/>
      <sheetName val="chi producers"/>
      <sheetName val="ja cons"/>
      <sheetName val="ja steel"/>
      <sheetName val="JP shipbuilders "/>
      <sheetName val="ja bridges"/>
      <sheetName val="sing production"/>
      <sheetName val="sk cons"/>
      <sheetName val="sk shipbuilders"/>
      <sheetName val="us prices"/>
      <sheetName val="european prices"/>
      <sheetName val="chi list prices"/>
      <sheetName val="ja unit sales"/>
      <sheetName val="ja price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metic retail"/>
      <sheetName val="World producer"/>
      <sheetName val="trade"/>
      <sheetName val="jp stat"/>
      <sheetName val="jp cos pro"/>
      <sheetName val="sk cos pro"/>
      <sheetName val="JP producers_emollients"/>
      <sheetName val="JP producers_surfactants"/>
      <sheetName val="JP producers_thickeners"/>
      <sheetName val="JP producers_colors-powders"/>
      <sheetName val="JP producers_preservatives"/>
      <sheetName val="JP producers_others"/>
      <sheetName val="Other Eastern Asia producers"/>
      <sheetName val="JP_emollients_prices"/>
      <sheetName val="JP_surfactants_prices"/>
      <sheetName val="JP_thickeners_prices"/>
      <sheetName val="JP_colors-powders_prices"/>
      <sheetName val="JP_preservatives_prices"/>
      <sheetName val="JP_others_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rubber-process by reg qty"/>
      <sheetName val="World rubber-process  by region"/>
      <sheetName val="U.S. Consumption"/>
      <sheetName val="North American"/>
      <sheetName val="NA Exports"/>
      <sheetName val="American Producers"/>
      <sheetName val="Synthetic Rubber"/>
      <sheetName val="Elastomers by End "/>
      <sheetName val=" American Automobiles"/>
      <sheetName val="Central and South"/>
      <sheetName val=" Producers of Synthetic"/>
      <sheetName val="CSA Automobiles"/>
      <sheetName val="WE Rubber S-D"/>
      <sheetName val="WE Rubber Cons1"/>
      <sheetName val="WE Caps1"/>
      <sheetName val="WE Caps2"/>
      <sheetName val="WE Caps2 (2)"/>
      <sheetName val="Motor Vehicles"/>
      <sheetName val="CEE Caps"/>
      <sheetName val="CEE Rubber S-D 1"/>
      <sheetName val="cee Rubber cons"/>
      <sheetName val="Eurasian Caps"/>
      <sheetName val="Eurasian Rubber S-D"/>
      <sheetName val="Eurasian Rubber cons"/>
      <sheetName val="ME  Rubber Caps"/>
      <sheetName val="MDE Rubber S-D "/>
      <sheetName val="MDE Rubber cons"/>
      <sheetName val="SOUA Rubber Caps"/>
      <sheetName val="Soua Rubber S-D "/>
      <sheetName val="SOUA Rubber cons"/>
      <sheetName val="ch cons rubber (2)"/>
      <sheetName val="Chinese Capacity  (2)"/>
      <sheetName val="Chinese tire production  (2)"/>
      <sheetName val="japs imports"/>
      <sheetName val="japs imports origin"/>
      <sheetName val="Japanes"/>
      <sheetName val="Japanese Consumption"/>
      <sheetName val="Japanese"/>
      <sheetName val="Japanese Pro"/>
      <sheetName val="rep  korea"/>
      <sheetName val="Republic"/>
      <sheetName val="rep of korea"/>
      <sheetName val="Sales of Republic "/>
      <sheetName val=" Taiwanese Imports "/>
      <sheetName val="Taiwanese "/>
      <sheetName val="SEA SynRubber"/>
      <sheetName val="oceania cons rubber"/>
      <sheetName val="Ocean Capacity"/>
      <sheetName val="merg and acqui"/>
      <sheetName val="EU Rules"/>
      <sheetName val="Nitrosamines"/>
      <sheetName val="Region cons rubber chems (2 (5)"/>
      <sheetName val="Antidegradants (5)"/>
      <sheetName val="NA producers antidegradants"/>
      <sheetName val="NA prices antidegradants"/>
      <sheetName val="Accelerators (5)"/>
      <sheetName val="NA producers accelerators"/>
      <sheetName val="NA prices for accelerators"/>
      <sheetName val="Others (5)"/>
      <sheetName val="NA producers others"/>
      <sheetName val="NA prices for others"/>
      <sheetName val="Region cons rubber chems (2 (6)"/>
      <sheetName val="Antidegradants (6)"/>
      <sheetName val="LAC producers antidegradants"/>
      <sheetName val="Accelerators (6)"/>
      <sheetName val="LAC producers accelerators"/>
      <sheetName val="Others (6)"/>
      <sheetName val="LAC producers others"/>
      <sheetName val="Region cons rubber chems (2 (9)"/>
      <sheetName val="Antidegradants (9)"/>
      <sheetName val="WE Prod1"/>
      <sheetName val="WE Prices Antidegradants"/>
      <sheetName val="Accelerators (9)"/>
      <sheetName val="WE Producer2"/>
      <sheetName val="WE Prices Accelerators"/>
      <sheetName val="Others (9)"/>
      <sheetName val="WE Producers3"/>
      <sheetName val="WE Prices Other"/>
      <sheetName val="Region cons rubber chems (2)"/>
      <sheetName val="Antidegradants (2)"/>
      <sheetName val="Accelerators (2)"/>
      <sheetName val="Others (2)"/>
      <sheetName val="CEE Producers RPC"/>
      <sheetName val="Region cons rubber chems"/>
      <sheetName val="Antidegradants"/>
      <sheetName val="Accelerators"/>
      <sheetName val="Others"/>
      <sheetName val="Eurasian Producers"/>
      <sheetName val="Region cons rubber chems (2 (3)"/>
      <sheetName val="Antidegradants (3)"/>
      <sheetName val="Accelerators (3)"/>
      <sheetName val="Others (3)"/>
      <sheetName val="mde Producers RPC"/>
      <sheetName val="Region cons rubber chems (2 (7)"/>
      <sheetName val="Region cons rubber chems (2 (4)"/>
      <sheetName val="Antidegradants (4)"/>
      <sheetName val="Accelerators (4)"/>
      <sheetName val="Others (4)"/>
      <sheetName val="SOUA Producers RPC"/>
      <sheetName val="Region cons rubber chems ( (10)"/>
      <sheetName val="Antidegradants (10)"/>
      <sheetName val="ch producers antidegradants"/>
      <sheetName val="Accelerators (10)"/>
      <sheetName val="ch producers accelerators"/>
      <sheetName val="Others (10)"/>
      <sheetName val="ch producers others"/>
      <sheetName val="Prices antidegradants"/>
      <sheetName val="Prices accelerators"/>
      <sheetName val="Prices others"/>
      <sheetName val="jp cons"/>
      <sheetName val="jp cons anti"/>
      <sheetName val="jp supp (2)"/>
      <sheetName val="jp cons acclerators"/>
      <sheetName val="jp supp (3)"/>
      <sheetName val="jp otr rubber"/>
      <sheetName val="jp supp"/>
      <sheetName val="jp price antideg"/>
      <sheetName val="jp price accelerators"/>
      <sheetName val="jp price other"/>
      <sheetName val="SK cons"/>
      <sheetName val="SK cons anti"/>
      <sheetName val="SK supp"/>
      <sheetName val="SK cons accelerators"/>
      <sheetName val="SK supp (2)"/>
      <sheetName val="SK otr rubber"/>
      <sheetName val="SK supp (3)"/>
      <sheetName val="TW cons"/>
      <sheetName val="TW cons anti"/>
      <sheetName val="TW cons accelerators"/>
      <sheetName val="TW otr rubber"/>
      <sheetName val="SEA cons"/>
      <sheetName val="SEA cons anti"/>
      <sheetName val="SEA supp"/>
      <sheetName val="SEA cons accelerators"/>
      <sheetName val="SEA otr rubber"/>
      <sheetName val="SEA supp (2)"/>
      <sheetName val="Region cons rubber chems (2 (8)"/>
      <sheetName val="Antidegradants (8)"/>
      <sheetName val="Accelerators (8)"/>
      <sheetName val="Others (8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s"/>
      <sheetName val="Sheet6"/>
      <sheetName val="Big 5"/>
      <sheetName val="Conversion Factors"/>
      <sheetName val="Data Needs"/>
      <sheetName val="Sheet1 (comp)"/>
      <sheetName val="Capacity by End-Use"/>
      <sheetName val="Cap by Detailed End-Use"/>
      <sheetName val="CO2 Cap by Source"/>
      <sheetName val="Capacity by Company Type"/>
      <sheetName val="Sheet1"/>
      <sheetName val="Sheet1 (2)"/>
      <sheetName val="Sheet1 (3)"/>
      <sheetName val="Gas Producers EMEA"/>
      <sheetName val="Producers"/>
      <sheetName val="Production"/>
      <sheetName val="Consumption"/>
      <sheetName val="Pivot Consumption"/>
      <sheetName val="Consumption Frozen"/>
      <sheetName val="Consumption Breakdown"/>
      <sheetName val="Consumption Breakdown (orig)"/>
      <sheetName val="Consumption for Chemicals"/>
      <sheetName val="O2 and CO2 for Chemicals Cons"/>
      <sheetName val="Sales"/>
      <sheetName val="Prices"/>
      <sheetName val="Trade"/>
      <sheetName val="Boxscore"/>
      <sheetName val="PEP Urea"/>
      <sheetName val="PEP Oxygen"/>
      <sheetName val="PEP Nitrogen"/>
      <sheetName val="PEP Argon"/>
      <sheetName val="PEP Carbon Dioxide"/>
      <sheetName val="Energy Conversion"/>
      <sheetName val="CO2 Generating Plants"/>
      <sheetName val="Syngas Pl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5">
          <cell r="B5">
            <v>1169.5906432748538</v>
          </cell>
          <cell r="C5">
            <v>39.692700000000002</v>
          </cell>
        </row>
        <row r="8">
          <cell r="D8">
            <v>2.4210903645219139E-5</v>
          </cell>
        </row>
        <row r="12">
          <cell r="D12">
            <v>0.12987245629120092</v>
          </cell>
        </row>
        <row r="13">
          <cell r="D13">
            <v>0.6</v>
          </cell>
        </row>
        <row r="17">
          <cell r="E17">
            <v>41868</v>
          </cell>
        </row>
        <row r="20">
          <cell r="E20">
            <v>238.84589662749593</v>
          </cell>
        </row>
        <row r="22">
          <cell r="E22">
            <v>3.6</v>
          </cell>
        </row>
        <row r="23">
          <cell r="E23">
            <v>0.9</v>
          </cell>
        </row>
        <row r="34">
          <cell r="C34">
            <v>0.6</v>
          </cell>
        </row>
      </sheetData>
      <sheetData sheetId="33" refreshError="1"/>
      <sheetData sheetId="3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gnin content (2)"/>
      <sheetName val="Comp Spent Liquor"/>
      <sheetName val="lignin content"/>
      <sheetName val="major u.s prdc"/>
      <sheetName val="u.s suply "/>
      <sheetName val="u.s prdn "/>
      <sheetName val="u.s consm"/>
      <sheetName val="lignosulf"/>
      <sheetName val="u.s avg"/>
      <sheetName val="u.s imports"/>
      <sheetName val="u.s imports lignous"/>
      <sheetName val="u.s exports"/>
      <sheetName val="u.s exports lignosulf"/>
      <sheetName val="canadia prdc"/>
      <sheetName val="canadian suply demand"/>
      <sheetName val="candian consm"/>
      <sheetName val="canadian avg"/>
      <sheetName val="canadian trade "/>
      <sheetName val="brazlin prdc"/>
      <sheetName val="latin american"/>
      <sheetName val="latin suply"/>
      <sheetName val="latin consmtin"/>
      <sheetName val="Brazilian import values"/>
      <sheetName val="brazilin"/>
      <sheetName val="brazilin mexican"/>
      <sheetName val="other central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_List"/>
      <sheetName val="Main"/>
      <sheetName val="WorkData"/>
      <sheetName val="New_Form"/>
      <sheetName val="World_Total"/>
      <sheetName val="Region_Zeros"/>
      <sheetName val="New_Zeros"/>
      <sheetName val="RegStd_Form1"/>
      <sheetName val="Std_Form1"/>
      <sheetName val="NewData"/>
      <sheetName val="NewGdpPopData"/>
      <sheetName val="PrtForm1"/>
      <sheetName val="PrntWork"/>
      <sheetName val="Pgm_Constants"/>
      <sheetName val="AuditResults"/>
      <sheetName val="Country_Table"/>
      <sheetName val="Blank_New_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140</v>
          </cell>
        </row>
        <row r="12">
          <cell r="B12">
            <v>6</v>
          </cell>
        </row>
        <row r="23">
          <cell r="B23">
            <v>341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lignin content (2)"/>
      <sheetName val="Comp Spent Liquor"/>
      <sheetName val="lignin content"/>
      <sheetName val="major u.s prdc"/>
      <sheetName val="u.s suply "/>
      <sheetName val="u.s prdn "/>
      <sheetName val="u.s consm"/>
      <sheetName val="lignosulf"/>
      <sheetName val="u.s avg"/>
      <sheetName val="u.s imports"/>
      <sheetName val="u.s imports lignous"/>
      <sheetName val="u.s exports"/>
      <sheetName val="u.s exports lignosulf"/>
      <sheetName val="canadia prdc"/>
      <sheetName val="canadian suply demand"/>
      <sheetName val="candian consm"/>
      <sheetName val="canadian avg"/>
      <sheetName val="canadian trade "/>
      <sheetName val="brazlin prdc"/>
      <sheetName val="latin american"/>
      <sheetName val="latin suply"/>
      <sheetName val="latin consmtin"/>
      <sheetName val="Brazilian import values"/>
      <sheetName val="brazilin"/>
      <sheetName val="brazilin mexican"/>
      <sheetName val="other central 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Lignin content of selected trees</v>
          </cell>
        </row>
        <row r="2">
          <cell r="A2" t="str">
            <v>(percent of dry wood)</v>
          </cell>
        </row>
        <row r="3">
          <cell r="A3" t="str">
            <v>Softwoods (coniferous)</v>
          </cell>
        </row>
        <row r="4">
          <cell r="A4" t="str">
            <v>Noble fir</v>
          </cell>
          <cell r="B4">
            <v>29.3</v>
          </cell>
        </row>
        <row r="5">
          <cell r="A5" t="str">
            <v>Slash pine</v>
          </cell>
          <cell r="B5">
            <v>28</v>
          </cell>
        </row>
        <row r="6">
          <cell r="A6" t="str">
            <v>Western hemlock</v>
          </cell>
          <cell r="B6">
            <v>27.8</v>
          </cell>
        </row>
        <row r="7">
          <cell r="A7" t="str">
            <v>Douglas fir</v>
          </cell>
          <cell r="B7">
            <v>27.2</v>
          </cell>
        </row>
        <row r="8">
          <cell r="A8" t="str">
            <v>Jack pine</v>
          </cell>
          <cell r="B8">
            <v>26.7</v>
          </cell>
        </row>
        <row r="9">
          <cell r="A9" t="str">
            <v>Engelmann spruce</v>
          </cell>
          <cell r="B9">
            <v>26.3</v>
          </cell>
        </row>
        <row r="10">
          <cell r="A10" t="str">
            <v>Hardwoods (deciduous)</v>
          </cell>
        </row>
        <row r="11">
          <cell r="A11" t="str">
            <v>Chestnut oak</v>
          </cell>
          <cell r="B11">
            <v>24.3</v>
          </cell>
        </row>
        <row r="12">
          <cell r="A12" t="str">
            <v>Red maple</v>
          </cell>
          <cell r="B12">
            <v>22.8</v>
          </cell>
        </row>
        <row r="13">
          <cell r="A13" t="str">
            <v>Yellow birch</v>
          </cell>
          <cell r="B13">
            <v>22.7</v>
          </cell>
        </row>
        <row r="14">
          <cell r="A14" t="str">
            <v>Beech</v>
          </cell>
          <cell r="B14">
            <v>21</v>
          </cell>
        </row>
        <row r="15">
          <cell r="A15" t="str">
            <v>White birch</v>
          </cell>
          <cell r="B15">
            <v>20</v>
          </cell>
        </row>
        <row r="16">
          <cell r="A16" t="str">
            <v>Trembling aspen</v>
          </cell>
          <cell r="B16">
            <v>19.3</v>
          </cell>
        </row>
        <row r="17">
          <cell r="A17" t="str">
            <v>Nonwood alternatives</v>
          </cell>
        </row>
        <row r="18">
          <cell r="A18" t="str">
            <v>Bamboo</v>
          </cell>
          <cell r="B18">
            <v>22.2</v>
          </cell>
        </row>
        <row r="19">
          <cell r="A19" t="str">
            <v>Bagasse</v>
          </cell>
          <cell r="B19">
            <v>19.600000000000001</v>
          </cell>
        </row>
        <row r="20">
          <cell r="A20" t="str">
            <v>Wheat-straw</v>
          </cell>
          <cell r="B20">
            <v>17</v>
          </cell>
        </row>
        <row r="21">
          <cell r="A21" t="str">
            <v>Kenaf</v>
          </cell>
          <cell r="B21">
            <v>10.9</v>
          </cell>
        </row>
        <row r="22">
          <cell r="A22" t="str">
            <v>Sorghum</v>
          </cell>
          <cell r="B22">
            <v>7.9</v>
          </cell>
        </row>
        <row r="23">
          <cell r="A23" t="str">
            <v>Sources: (A) Kirk-Othmer Encyclopedia of Chemical Technology, 3rd ed., vol. 14, John Wiley &amp; Sons, New York, 1981, p. 297.</v>
          </cell>
        </row>
        <row r="24">
          <cell r="A24" t="str">
            <v>(B) Ibid, 4th ed., vol. 15, 1995, p. 274.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final"/>
      <sheetName val="Inputs"/>
      <sheetName val="DB"/>
      <sheetName val="Summary"/>
      <sheetName val="Mobile Handset Fcst by Std"/>
      <sheetName val="Mobile Handset Semi by Std"/>
      <sheetName val="Mobile Handset Semi by Func."/>
      <sheetName val="Fabs and Regional Split"/>
      <sheetName val="2005 Results"/>
      <sheetName val="FRT_O"/>
      <sheetName val="FAB_I"/>
      <sheetName val="Lists"/>
    </sheetNames>
    <sheetDataSet>
      <sheetData sheetId="0" refreshError="1"/>
      <sheetData sheetId="1" refreshError="1">
        <row r="3">
          <cell r="A3" t="str">
            <v>Group</v>
          </cell>
        </row>
        <row r="5">
          <cell r="J5">
            <v>0.1</v>
          </cell>
        </row>
      </sheetData>
      <sheetData sheetId="2" refreshError="1"/>
      <sheetData sheetId="3" refreshError="1">
        <row r="3">
          <cell r="A3" t="str">
            <v>Group</v>
          </cell>
          <cell r="B3" t="str">
            <v>Description</v>
          </cell>
          <cell r="C3" t="str">
            <v>Price</v>
          </cell>
          <cell r="D3" t="str">
            <v>G/D</v>
          </cell>
          <cell r="E3" t="str">
            <v>Ct M1</v>
          </cell>
          <cell r="F3" t="str">
            <v>Ct M2</v>
          </cell>
          <cell r="G3" t="str">
            <v>Ct M3</v>
          </cell>
          <cell r="H3" t="str">
            <v>Min M1</v>
          </cell>
          <cell r="I3" t="str">
            <v>Min M2</v>
          </cell>
          <cell r="J3" t="str">
            <v>Min M3</v>
          </cell>
          <cell r="K3" t="str">
            <v>St.Avg M1</v>
          </cell>
          <cell r="L3" t="str">
            <v>St.Avg M2</v>
          </cell>
          <cell r="M3" t="str">
            <v>St.Avg M3</v>
          </cell>
          <cell r="N3" t="str">
            <v>St.Avg Mo.4</v>
          </cell>
          <cell r="O3" t="str">
            <v>St.Avg Mo.5</v>
          </cell>
          <cell r="P3" t="str">
            <v>St.Avg Mo.6</v>
          </cell>
        </row>
        <row r="4">
          <cell r="A4" t="str">
            <v>Mf1</v>
          </cell>
          <cell r="B4" t="str">
            <v>12.1 XGA</v>
          </cell>
          <cell r="C4" t="str">
            <v>Low</v>
          </cell>
          <cell r="D4" t="str">
            <v>Mf112.1 XGALow</v>
          </cell>
          <cell r="E4">
            <v>4</v>
          </cell>
          <cell r="F4">
            <v>4</v>
          </cell>
          <cell r="G4">
            <v>4</v>
          </cell>
          <cell r="H4">
            <v>172.1</v>
          </cell>
          <cell r="I4">
            <v>177.6</v>
          </cell>
          <cell r="J4">
            <v>185</v>
          </cell>
          <cell r="K4">
            <v>178.02500000000001</v>
          </cell>
          <cell r="L4">
            <v>185.65</v>
          </cell>
          <cell r="M4">
            <v>193.75</v>
          </cell>
          <cell r="N4">
            <v>198.5</v>
          </cell>
          <cell r="O4">
            <v>199.5</v>
          </cell>
          <cell r="P4">
            <v>199.5</v>
          </cell>
        </row>
        <row r="5">
          <cell r="C5" t="str">
            <v>Avg</v>
          </cell>
          <cell r="D5" t="str">
            <v>Mf112.1 XGAAvg</v>
          </cell>
          <cell r="E5">
            <v>4</v>
          </cell>
          <cell r="F5">
            <v>4</v>
          </cell>
          <cell r="G5">
            <v>4</v>
          </cell>
          <cell r="H5">
            <v>177.1</v>
          </cell>
          <cell r="I5">
            <v>183.6</v>
          </cell>
          <cell r="J5">
            <v>189</v>
          </cell>
          <cell r="K5">
            <v>183.02500000000001</v>
          </cell>
          <cell r="L5">
            <v>190.9</v>
          </cell>
          <cell r="M5">
            <v>198.5</v>
          </cell>
          <cell r="N5">
            <v>203.75</v>
          </cell>
          <cell r="O5">
            <v>204.75</v>
          </cell>
          <cell r="P5">
            <v>204.75</v>
          </cell>
        </row>
        <row r="6">
          <cell r="B6" t="str">
            <v>13.3 XGA</v>
          </cell>
          <cell r="C6" t="str">
            <v>Low</v>
          </cell>
          <cell r="D6" t="str">
            <v>Mf113.3 XGALow</v>
          </cell>
        </row>
        <row r="7">
          <cell r="C7" t="str">
            <v>Avg</v>
          </cell>
          <cell r="D7" t="str">
            <v>Mf113.3 XGAAvg</v>
          </cell>
        </row>
        <row r="8">
          <cell r="B8" t="str">
            <v>14.1 SXGA+</v>
          </cell>
          <cell r="C8" t="str">
            <v>Low</v>
          </cell>
          <cell r="D8" t="str">
            <v>Mf114.1 SXGA+Low</v>
          </cell>
          <cell r="E8">
            <v>3</v>
          </cell>
          <cell r="F8">
            <v>3</v>
          </cell>
          <cell r="G8">
            <v>3</v>
          </cell>
          <cell r="H8">
            <v>210</v>
          </cell>
          <cell r="I8">
            <v>215</v>
          </cell>
          <cell r="J8">
            <v>225</v>
          </cell>
          <cell r="K8">
            <v>221</v>
          </cell>
          <cell r="L8">
            <v>229.33333333333334</v>
          </cell>
          <cell r="M8">
            <v>239.33333333333334</v>
          </cell>
          <cell r="N8">
            <v>246</v>
          </cell>
          <cell r="O8">
            <v>247.33333333333334</v>
          </cell>
          <cell r="P8">
            <v>247.33333333333334</v>
          </cell>
        </row>
        <row r="9">
          <cell r="C9" t="str">
            <v>Avg</v>
          </cell>
          <cell r="D9" t="str">
            <v>Mf114.1 SXGA+Avg</v>
          </cell>
          <cell r="E9">
            <v>3</v>
          </cell>
          <cell r="F9">
            <v>3</v>
          </cell>
          <cell r="G9">
            <v>3</v>
          </cell>
          <cell r="H9">
            <v>215</v>
          </cell>
          <cell r="I9">
            <v>220</v>
          </cell>
          <cell r="J9">
            <v>230</v>
          </cell>
          <cell r="K9">
            <v>224.33333333333334</v>
          </cell>
          <cell r="L9">
            <v>232.66666666666666</v>
          </cell>
          <cell r="M9">
            <v>242.66666666666666</v>
          </cell>
          <cell r="N9">
            <v>249.33333333333334</v>
          </cell>
          <cell r="O9">
            <v>250.66666666666666</v>
          </cell>
          <cell r="P9">
            <v>250.66666666666666</v>
          </cell>
        </row>
        <row r="10">
          <cell r="B10" t="str">
            <v>14.1 XGA</v>
          </cell>
          <cell r="C10" t="str">
            <v>Low</v>
          </cell>
          <cell r="D10" t="str">
            <v>Mf114.1 XGALow</v>
          </cell>
          <cell r="E10">
            <v>4</v>
          </cell>
          <cell r="F10">
            <v>4</v>
          </cell>
          <cell r="G10">
            <v>4</v>
          </cell>
          <cell r="H10">
            <v>182</v>
          </cell>
          <cell r="I10">
            <v>187</v>
          </cell>
          <cell r="J10">
            <v>192</v>
          </cell>
          <cell r="K10">
            <v>186.25</v>
          </cell>
          <cell r="L10">
            <v>193</v>
          </cell>
          <cell r="M10">
            <v>200</v>
          </cell>
          <cell r="N10">
            <v>208.75</v>
          </cell>
          <cell r="O10">
            <v>211.5</v>
          </cell>
          <cell r="P10">
            <v>212</v>
          </cell>
        </row>
        <row r="11">
          <cell r="C11" t="str">
            <v>Avg</v>
          </cell>
          <cell r="D11" t="str">
            <v>Mf114.1 XGAAvg</v>
          </cell>
          <cell r="E11">
            <v>4</v>
          </cell>
          <cell r="F11">
            <v>4</v>
          </cell>
          <cell r="G11">
            <v>4</v>
          </cell>
          <cell r="H11">
            <v>187</v>
          </cell>
          <cell r="I11">
            <v>192</v>
          </cell>
          <cell r="J11">
            <v>197</v>
          </cell>
          <cell r="K11">
            <v>191.25</v>
          </cell>
          <cell r="L11">
            <v>198</v>
          </cell>
          <cell r="M11">
            <v>205</v>
          </cell>
          <cell r="N11">
            <v>213.75</v>
          </cell>
          <cell r="O11">
            <v>216.5</v>
          </cell>
          <cell r="P11">
            <v>217</v>
          </cell>
        </row>
        <row r="12">
          <cell r="B12" t="str">
            <v>15.0 SXGA+</v>
          </cell>
          <cell r="C12" t="str">
            <v>Low</v>
          </cell>
          <cell r="D12" t="str">
            <v>Mf115.0 SXGA+Low</v>
          </cell>
          <cell r="E12">
            <v>4</v>
          </cell>
          <cell r="F12">
            <v>4</v>
          </cell>
          <cell r="G12">
            <v>4</v>
          </cell>
          <cell r="H12">
            <v>229</v>
          </cell>
          <cell r="I12">
            <v>235</v>
          </cell>
          <cell r="J12">
            <v>240</v>
          </cell>
          <cell r="K12">
            <v>232.875</v>
          </cell>
          <cell r="L12">
            <v>238.82499999999999</v>
          </cell>
          <cell r="M12">
            <v>245.75</v>
          </cell>
          <cell r="N12">
            <v>251.25</v>
          </cell>
          <cell r="O12">
            <v>253</v>
          </cell>
          <cell r="P12">
            <v>253.25</v>
          </cell>
        </row>
        <row r="13">
          <cell r="C13" t="str">
            <v>Avg</v>
          </cell>
          <cell r="D13" t="str">
            <v>Mf115.0 SXGA+Avg</v>
          </cell>
          <cell r="E13">
            <v>4</v>
          </cell>
          <cell r="F13">
            <v>4</v>
          </cell>
          <cell r="G13">
            <v>4</v>
          </cell>
          <cell r="H13">
            <v>235</v>
          </cell>
          <cell r="I13">
            <v>240</v>
          </cell>
          <cell r="J13">
            <v>245</v>
          </cell>
          <cell r="K13">
            <v>237.625</v>
          </cell>
          <cell r="L13">
            <v>243.82499999999999</v>
          </cell>
          <cell r="M13">
            <v>250.25</v>
          </cell>
          <cell r="N13">
            <v>255.75</v>
          </cell>
          <cell r="O13">
            <v>257.5</v>
          </cell>
          <cell r="P13">
            <v>257.75</v>
          </cell>
        </row>
        <row r="14">
          <cell r="B14" t="str">
            <v>15.0 UXGA</v>
          </cell>
          <cell r="C14" t="str">
            <v>Low</v>
          </cell>
          <cell r="D14" t="str">
            <v>Mf115.0 UXGALow</v>
          </cell>
          <cell r="E14">
            <v>3</v>
          </cell>
          <cell r="F14">
            <v>3</v>
          </cell>
          <cell r="G14">
            <v>3</v>
          </cell>
          <cell r="H14">
            <v>255</v>
          </cell>
          <cell r="I14">
            <v>260</v>
          </cell>
          <cell r="J14">
            <v>265</v>
          </cell>
          <cell r="K14">
            <v>259.33333333333331</v>
          </cell>
          <cell r="L14">
            <v>265.66666666666669</v>
          </cell>
          <cell r="M14">
            <v>271</v>
          </cell>
          <cell r="N14">
            <v>276.66666666666669</v>
          </cell>
          <cell r="O14">
            <v>279</v>
          </cell>
          <cell r="P14">
            <v>279.33333333333331</v>
          </cell>
        </row>
        <row r="15">
          <cell r="C15" t="str">
            <v>Avg</v>
          </cell>
          <cell r="D15" t="str">
            <v>Mf115.0 UXGAAvg</v>
          </cell>
          <cell r="E15">
            <v>3</v>
          </cell>
          <cell r="F15">
            <v>3</v>
          </cell>
          <cell r="G15">
            <v>3</v>
          </cell>
          <cell r="H15">
            <v>260</v>
          </cell>
          <cell r="I15">
            <v>265</v>
          </cell>
          <cell r="J15">
            <v>270</v>
          </cell>
          <cell r="K15">
            <v>264.66666666666669</v>
          </cell>
          <cell r="L15">
            <v>271</v>
          </cell>
          <cell r="M15">
            <v>276.33333333333331</v>
          </cell>
          <cell r="N15">
            <v>282</v>
          </cell>
          <cell r="O15">
            <v>284.33333333333331</v>
          </cell>
          <cell r="P15">
            <v>284.66666666666669</v>
          </cell>
        </row>
        <row r="16">
          <cell r="B16" t="str">
            <v>15.0 XGA</v>
          </cell>
          <cell r="C16" t="str">
            <v>Low</v>
          </cell>
          <cell r="D16" t="str">
            <v>Mf115.0 XGALow</v>
          </cell>
          <cell r="E16">
            <v>4</v>
          </cell>
          <cell r="F16">
            <v>4</v>
          </cell>
          <cell r="G16">
            <v>4</v>
          </cell>
          <cell r="H16">
            <v>205</v>
          </cell>
          <cell r="I16">
            <v>210</v>
          </cell>
          <cell r="J16">
            <v>220</v>
          </cell>
          <cell r="K16">
            <v>216.25</v>
          </cell>
          <cell r="L16">
            <v>221.25</v>
          </cell>
          <cell r="M16">
            <v>230</v>
          </cell>
          <cell r="N16">
            <v>235</v>
          </cell>
          <cell r="O16">
            <v>235.5</v>
          </cell>
          <cell r="P16">
            <v>236.25</v>
          </cell>
        </row>
        <row r="17">
          <cell r="C17" t="str">
            <v>Avg</v>
          </cell>
          <cell r="D17" t="str">
            <v>Mf115.0 XGAAvg</v>
          </cell>
          <cell r="E17">
            <v>4</v>
          </cell>
          <cell r="F17">
            <v>4</v>
          </cell>
          <cell r="G17">
            <v>4</v>
          </cell>
          <cell r="H17">
            <v>210</v>
          </cell>
          <cell r="I17">
            <v>215</v>
          </cell>
          <cell r="J17">
            <v>225</v>
          </cell>
          <cell r="K17">
            <v>221.25</v>
          </cell>
          <cell r="L17">
            <v>226.25</v>
          </cell>
          <cell r="M17">
            <v>235</v>
          </cell>
          <cell r="N17">
            <v>240</v>
          </cell>
          <cell r="O17">
            <v>240.5</v>
          </cell>
          <cell r="P17">
            <v>241.25</v>
          </cell>
        </row>
        <row r="18">
          <cell r="A18" t="str">
            <v>Mf2</v>
          </cell>
          <cell r="B18" t="str">
            <v>12.1 XGA</v>
          </cell>
          <cell r="C18" t="str">
            <v>Low</v>
          </cell>
          <cell r="D18" t="str">
            <v>Mf212.1 XGALow</v>
          </cell>
          <cell r="E18">
            <v>1</v>
          </cell>
          <cell r="F18">
            <v>1</v>
          </cell>
          <cell r="G18">
            <v>1</v>
          </cell>
          <cell r="H18">
            <v>175</v>
          </cell>
          <cell r="I18">
            <v>180</v>
          </cell>
          <cell r="J18">
            <v>195</v>
          </cell>
          <cell r="K18">
            <v>175</v>
          </cell>
          <cell r="L18">
            <v>180</v>
          </cell>
          <cell r="M18">
            <v>195</v>
          </cell>
          <cell r="N18">
            <v>200</v>
          </cell>
          <cell r="O18">
            <v>200</v>
          </cell>
          <cell r="P18">
            <v>200</v>
          </cell>
        </row>
        <row r="19">
          <cell r="C19" t="str">
            <v>Avg</v>
          </cell>
          <cell r="D19" t="str">
            <v>Mf212.1 XGAAvg</v>
          </cell>
          <cell r="E19">
            <v>1</v>
          </cell>
          <cell r="F19">
            <v>1</v>
          </cell>
          <cell r="G19">
            <v>1</v>
          </cell>
          <cell r="H19">
            <v>180</v>
          </cell>
          <cell r="I19">
            <v>185</v>
          </cell>
          <cell r="J19">
            <v>200</v>
          </cell>
          <cell r="K19">
            <v>180</v>
          </cell>
          <cell r="L19">
            <v>185</v>
          </cell>
          <cell r="M19">
            <v>200</v>
          </cell>
          <cell r="N19">
            <v>205</v>
          </cell>
          <cell r="O19">
            <v>205</v>
          </cell>
          <cell r="P19">
            <v>205</v>
          </cell>
        </row>
        <row r="20">
          <cell r="B20" t="str">
            <v>13.3 XGA</v>
          </cell>
          <cell r="C20" t="str">
            <v>Low</v>
          </cell>
          <cell r="D20" t="str">
            <v>Mf213.3 XGALow</v>
          </cell>
        </row>
        <row r="21">
          <cell r="C21" t="str">
            <v>Avg</v>
          </cell>
          <cell r="D21" t="str">
            <v>Mf213.3 XGAAvg</v>
          </cell>
        </row>
        <row r="22">
          <cell r="B22" t="str">
            <v>14.1 SXGA+</v>
          </cell>
          <cell r="C22" t="str">
            <v>Low</v>
          </cell>
          <cell r="D22" t="str">
            <v>Mf214.1 SXGA+Low</v>
          </cell>
        </row>
        <row r="23">
          <cell r="C23" t="str">
            <v>Avg</v>
          </cell>
          <cell r="D23" t="str">
            <v>Mf214.1 SXGA+Avg</v>
          </cell>
        </row>
        <row r="24">
          <cell r="B24" t="str">
            <v>14.1 XGA</v>
          </cell>
          <cell r="C24" t="str">
            <v>Low</v>
          </cell>
          <cell r="D24" t="str">
            <v>Mf214.1 XGALow</v>
          </cell>
          <cell r="E24">
            <v>1</v>
          </cell>
          <cell r="F24">
            <v>1</v>
          </cell>
          <cell r="G24">
            <v>1</v>
          </cell>
          <cell r="H24">
            <v>185</v>
          </cell>
          <cell r="I24">
            <v>188</v>
          </cell>
          <cell r="J24">
            <v>190</v>
          </cell>
          <cell r="K24">
            <v>185</v>
          </cell>
          <cell r="L24">
            <v>188</v>
          </cell>
          <cell r="M24">
            <v>190</v>
          </cell>
          <cell r="N24">
            <v>190</v>
          </cell>
          <cell r="O24">
            <v>195</v>
          </cell>
          <cell r="P24">
            <v>195</v>
          </cell>
        </row>
        <row r="25">
          <cell r="C25" t="str">
            <v>Avg</v>
          </cell>
          <cell r="D25" t="str">
            <v>Mf214.1 XGAAvg</v>
          </cell>
          <cell r="E25">
            <v>1</v>
          </cell>
          <cell r="F25">
            <v>1</v>
          </cell>
          <cell r="G25">
            <v>1</v>
          </cell>
          <cell r="H25">
            <v>190</v>
          </cell>
          <cell r="I25">
            <v>193</v>
          </cell>
          <cell r="J25">
            <v>195</v>
          </cell>
          <cell r="K25">
            <v>190</v>
          </cell>
          <cell r="L25">
            <v>193</v>
          </cell>
          <cell r="M25">
            <v>195</v>
          </cell>
          <cell r="N25">
            <v>195</v>
          </cell>
          <cell r="O25">
            <v>200</v>
          </cell>
          <cell r="P25">
            <v>200</v>
          </cell>
        </row>
        <row r="26">
          <cell r="B26" t="str">
            <v>15.0 SXGA+</v>
          </cell>
          <cell r="C26" t="str">
            <v>Low</v>
          </cell>
          <cell r="D26" t="str">
            <v>Mf215.0 SXGA+Low</v>
          </cell>
          <cell r="E26">
            <v>2</v>
          </cell>
          <cell r="F26">
            <v>2</v>
          </cell>
          <cell r="G26">
            <v>2</v>
          </cell>
          <cell r="H26">
            <v>230</v>
          </cell>
          <cell r="I26">
            <v>235</v>
          </cell>
          <cell r="J26">
            <v>240</v>
          </cell>
          <cell r="K26">
            <v>232.5</v>
          </cell>
          <cell r="L26">
            <v>237.5</v>
          </cell>
          <cell r="M26">
            <v>242.5</v>
          </cell>
          <cell r="N26">
            <v>247.5</v>
          </cell>
          <cell r="O26">
            <v>250</v>
          </cell>
          <cell r="P26">
            <v>250</v>
          </cell>
        </row>
        <row r="27">
          <cell r="C27" t="str">
            <v>Avg</v>
          </cell>
          <cell r="D27" t="str">
            <v>Mf215.0 SXGA+Avg</v>
          </cell>
          <cell r="E27">
            <v>2</v>
          </cell>
          <cell r="F27">
            <v>2</v>
          </cell>
          <cell r="G27">
            <v>2</v>
          </cell>
          <cell r="H27">
            <v>235</v>
          </cell>
          <cell r="I27">
            <v>240</v>
          </cell>
          <cell r="J27">
            <v>245</v>
          </cell>
          <cell r="K27">
            <v>237.5</v>
          </cell>
          <cell r="L27">
            <v>242.5</v>
          </cell>
          <cell r="M27">
            <v>247.5</v>
          </cell>
          <cell r="N27">
            <v>252.5</v>
          </cell>
          <cell r="O27">
            <v>255</v>
          </cell>
          <cell r="P27">
            <v>255</v>
          </cell>
        </row>
        <row r="28">
          <cell r="B28" t="str">
            <v>15.0 UXGA</v>
          </cell>
          <cell r="C28" t="str">
            <v>Low</v>
          </cell>
          <cell r="D28" t="str">
            <v>Mf215.0 UXGALow</v>
          </cell>
          <cell r="E28">
            <v>1</v>
          </cell>
          <cell r="F28">
            <v>1</v>
          </cell>
          <cell r="G28">
            <v>1</v>
          </cell>
          <cell r="H28">
            <v>255</v>
          </cell>
          <cell r="I28">
            <v>260</v>
          </cell>
          <cell r="J28">
            <v>265</v>
          </cell>
          <cell r="K28">
            <v>255</v>
          </cell>
          <cell r="L28">
            <v>260</v>
          </cell>
          <cell r="M28">
            <v>265</v>
          </cell>
          <cell r="N28">
            <v>270</v>
          </cell>
          <cell r="O28">
            <v>270</v>
          </cell>
          <cell r="P28">
            <v>270</v>
          </cell>
        </row>
        <row r="29">
          <cell r="C29" t="str">
            <v>Avg</v>
          </cell>
          <cell r="D29" t="str">
            <v>Mf215.0 UXGAAvg</v>
          </cell>
          <cell r="E29">
            <v>1</v>
          </cell>
          <cell r="F29">
            <v>1</v>
          </cell>
          <cell r="G29">
            <v>1</v>
          </cell>
          <cell r="H29">
            <v>260</v>
          </cell>
          <cell r="I29">
            <v>265</v>
          </cell>
          <cell r="J29">
            <v>270</v>
          </cell>
          <cell r="K29">
            <v>260</v>
          </cell>
          <cell r="L29">
            <v>265</v>
          </cell>
          <cell r="M29">
            <v>270</v>
          </cell>
          <cell r="N29">
            <v>275</v>
          </cell>
          <cell r="O29">
            <v>275</v>
          </cell>
          <cell r="P29">
            <v>275</v>
          </cell>
        </row>
        <row r="30">
          <cell r="B30" t="str">
            <v>15.0 XGA</v>
          </cell>
          <cell r="C30" t="str">
            <v>Low</v>
          </cell>
          <cell r="D30" t="str">
            <v>Mf215.0 XGALow</v>
          </cell>
          <cell r="E30">
            <v>3</v>
          </cell>
          <cell r="F30">
            <v>3</v>
          </cell>
          <cell r="G30">
            <v>3</v>
          </cell>
          <cell r="H30">
            <v>195</v>
          </cell>
          <cell r="I30">
            <v>200</v>
          </cell>
          <cell r="J30">
            <v>205</v>
          </cell>
          <cell r="K30">
            <v>207.33333333333334</v>
          </cell>
          <cell r="L30">
            <v>213.33333333333334</v>
          </cell>
          <cell r="M30">
            <v>220</v>
          </cell>
          <cell r="N30">
            <v>225</v>
          </cell>
          <cell r="O30">
            <v>228.33333333333334</v>
          </cell>
          <cell r="P30">
            <v>228.33333333333334</v>
          </cell>
        </row>
        <row r="31">
          <cell r="C31" t="str">
            <v>Avg</v>
          </cell>
          <cell r="D31" t="str">
            <v>Mf215.0 XGAAvg</v>
          </cell>
          <cell r="E31">
            <v>3</v>
          </cell>
          <cell r="F31">
            <v>3</v>
          </cell>
          <cell r="G31">
            <v>3</v>
          </cell>
          <cell r="H31">
            <v>200</v>
          </cell>
          <cell r="I31">
            <v>205</v>
          </cell>
          <cell r="J31">
            <v>210</v>
          </cell>
          <cell r="K31">
            <v>212.33333333333334</v>
          </cell>
          <cell r="L31">
            <v>218.33333333333334</v>
          </cell>
          <cell r="M31">
            <v>225</v>
          </cell>
          <cell r="N31">
            <v>230</v>
          </cell>
          <cell r="O31">
            <v>233.33333333333334</v>
          </cell>
          <cell r="P31">
            <v>233.33333333333334</v>
          </cell>
        </row>
        <row r="32">
          <cell r="A32" t="str">
            <v>OEM1</v>
          </cell>
          <cell r="B32" t="str">
            <v>12.1 XGA</v>
          </cell>
          <cell r="C32" t="str">
            <v>Low</v>
          </cell>
          <cell r="D32" t="str">
            <v>OEM112.1 XGALow</v>
          </cell>
          <cell r="E32">
            <v>3</v>
          </cell>
          <cell r="F32">
            <v>3</v>
          </cell>
          <cell r="G32">
            <v>3</v>
          </cell>
          <cell r="H32">
            <v>165</v>
          </cell>
          <cell r="I32">
            <v>180</v>
          </cell>
          <cell r="J32">
            <v>195</v>
          </cell>
          <cell r="K32">
            <v>176.66666666666666</v>
          </cell>
          <cell r="L32">
            <v>186.66666666666666</v>
          </cell>
          <cell r="M32">
            <v>196.66666666666666</v>
          </cell>
          <cell r="N32">
            <v>200.33333333333334</v>
          </cell>
          <cell r="O32">
            <v>201</v>
          </cell>
          <cell r="P32">
            <v>201</v>
          </cell>
        </row>
        <row r="33">
          <cell r="C33" t="str">
            <v>Avg</v>
          </cell>
          <cell r="D33" t="str">
            <v>OEM112.1 XGAAvg</v>
          </cell>
          <cell r="E33">
            <v>3</v>
          </cell>
          <cell r="F33">
            <v>3</v>
          </cell>
          <cell r="G33">
            <v>3</v>
          </cell>
          <cell r="H33">
            <v>173</v>
          </cell>
          <cell r="I33">
            <v>185</v>
          </cell>
          <cell r="J33">
            <v>200</v>
          </cell>
          <cell r="K33">
            <v>182.66666666666666</v>
          </cell>
          <cell r="L33">
            <v>191.66666666666666</v>
          </cell>
          <cell r="M33">
            <v>201.66666666666666</v>
          </cell>
          <cell r="N33">
            <v>205.33333333333334</v>
          </cell>
          <cell r="O33">
            <v>206</v>
          </cell>
          <cell r="P33">
            <v>206</v>
          </cell>
        </row>
        <row r="34">
          <cell r="B34" t="str">
            <v>13.3 XGA</v>
          </cell>
          <cell r="C34" t="str">
            <v>Low</v>
          </cell>
          <cell r="D34" t="str">
            <v>OEM113.3 XGALow</v>
          </cell>
        </row>
        <row r="35">
          <cell r="C35" t="str">
            <v>Avg</v>
          </cell>
          <cell r="D35" t="str">
            <v>OEM113.3 XGAAvg</v>
          </cell>
          <cell r="O35">
            <v>0</v>
          </cell>
          <cell r="P35">
            <v>0</v>
          </cell>
        </row>
        <row r="36">
          <cell r="B36" t="str">
            <v>14.1 SXGA+</v>
          </cell>
          <cell r="C36" t="str">
            <v>Low</v>
          </cell>
          <cell r="D36" t="str">
            <v>OEM114.1 SXGA+Low</v>
          </cell>
          <cell r="E36">
            <v>4</v>
          </cell>
          <cell r="F36">
            <v>4</v>
          </cell>
          <cell r="G36">
            <v>4</v>
          </cell>
          <cell r="H36">
            <v>203</v>
          </cell>
          <cell r="I36">
            <v>210</v>
          </cell>
          <cell r="J36">
            <v>215</v>
          </cell>
          <cell r="K36">
            <v>215.75</v>
          </cell>
          <cell r="L36">
            <v>221.25</v>
          </cell>
          <cell r="M36">
            <v>228.75</v>
          </cell>
          <cell r="N36">
            <v>233.5</v>
          </cell>
          <cell r="O36">
            <v>235.5</v>
          </cell>
          <cell r="P36">
            <v>236.25</v>
          </cell>
        </row>
        <row r="37">
          <cell r="C37" t="str">
            <v>Avg</v>
          </cell>
          <cell r="D37" t="str">
            <v>OEM114.1 SXGA+Avg</v>
          </cell>
          <cell r="E37">
            <v>4</v>
          </cell>
          <cell r="F37">
            <v>4</v>
          </cell>
          <cell r="G37">
            <v>4</v>
          </cell>
          <cell r="H37">
            <v>208</v>
          </cell>
          <cell r="I37">
            <v>215</v>
          </cell>
          <cell r="J37">
            <v>220</v>
          </cell>
          <cell r="K37">
            <v>220.75</v>
          </cell>
          <cell r="L37">
            <v>226.25</v>
          </cell>
          <cell r="M37">
            <v>233.75</v>
          </cell>
          <cell r="N37">
            <v>238.5</v>
          </cell>
          <cell r="O37">
            <v>240.5</v>
          </cell>
          <cell r="P37">
            <v>241.25</v>
          </cell>
        </row>
        <row r="38">
          <cell r="B38" t="str">
            <v>14.1 XGA</v>
          </cell>
          <cell r="C38" t="str">
            <v>Low</v>
          </cell>
          <cell r="D38" t="str">
            <v>OEM114.1 XGALow</v>
          </cell>
          <cell r="E38">
            <v>4</v>
          </cell>
          <cell r="F38">
            <v>4</v>
          </cell>
          <cell r="G38">
            <v>4</v>
          </cell>
          <cell r="H38">
            <v>183</v>
          </cell>
          <cell r="I38">
            <v>185</v>
          </cell>
          <cell r="J38">
            <v>195</v>
          </cell>
          <cell r="K38">
            <v>192.5</v>
          </cell>
          <cell r="L38">
            <v>197.5</v>
          </cell>
          <cell r="M38">
            <v>203</v>
          </cell>
          <cell r="N38">
            <v>208.25</v>
          </cell>
          <cell r="O38">
            <v>210.25</v>
          </cell>
          <cell r="P38">
            <v>210.25</v>
          </cell>
        </row>
        <row r="39">
          <cell r="C39" t="str">
            <v>Avg</v>
          </cell>
          <cell r="D39" t="str">
            <v>OEM114.1 XGAAvg</v>
          </cell>
          <cell r="E39">
            <v>4</v>
          </cell>
          <cell r="F39">
            <v>4</v>
          </cell>
          <cell r="G39">
            <v>4</v>
          </cell>
          <cell r="H39">
            <v>188</v>
          </cell>
          <cell r="I39">
            <v>190</v>
          </cell>
          <cell r="J39">
            <v>200</v>
          </cell>
          <cell r="K39">
            <v>197.5</v>
          </cell>
          <cell r="L39">
            <v>202.5</v>
          </cell>
          <cell r="M39">
            <v>208</v>
          </cell>
          <cell r="N39">
            <v>213.25</v>
          </cell>
          <cell r="O39">
            <v>215.25</v>
          </cell>
          <cell r="P39">
            <v>215.25</v>
          </cell>
        </row>
        <row r="40">
          <cell r="B40" t="str">
            <v>15.0 SXGA+</v>
          </cell>
          <cell r="C40" t="str">
            <v>Low</v>
          </cell>
          <cell r="D40" t="str">
            <v>OEM115.0 SXGA+Low</v>
          </cell>
          <cell r="E40">
            <v>4</v>
          </cell>
          <cell r="F40">
            <v>4</v>
          </cell>
          <cell r="G40">
            <v>4</v>
          </cell>
          <cell r="H40">
            <v>225</v>
          </cell>
          <cell r="I40">
            <v>230</v>
          </cell>
          <cell r="J40">
            <v>235</v>
          </cell>
          <cell r="K40">
            <v>238.25</v>
          </cell>
          <cell r="L40">
            <v>242.5</v>
          </cell>
          <cell r="M40">
            <v>250</v>
          </cell>
          <cell r="N40">
            <v>254.25</v>
          </cell>
          <cell r="O40">
            <v>255</v>
          </cell>
          <cell r="P40">
            <v>255</v>
          </cell>
        </row>
        <row r="41">
          <cell r="C41" t="str">
            <v>Avg</v>
          </cell>
          <cell r="D41" t="str">
            <v>OEM115.0 SXGA+Avg</v>
          </cell>
          <cell r="E41">
            <v>4</v>
          </cell>
          <cell r="F41">
            <v>4</v>
          </cell>
          <cell r="G41">
            <v>4</v>
          </cell>
          <cell r="H41">
            <v>230</v>
          </cell>
          <cell r="I41">
            <v>235</v>
          </cell>
          <cell r="J41">
            <v>240</v>
          </cell>
          <cell r="K41">
            <v>243.25</v>
          </cell>
          <cell r="L41">
            <v>247.5</v>
          </cell>
          <cell r="M41">
            <v>255</v>
          </cell>
          <cell r="N41">
            <v>259.25</v>
          </cell>
          <cell r="O41">
            <v>260</v>
          </cell>
          <cell r="P41">
            <v>260</v>
          </cell>
        </row>
        <row r="42">
          <cell r="B42" t="str">
            <v>15.0 UXGA</v>
          </cell>
          <cell r="C42" t="str">
            <v>Low</v>
          </cell>
          <cell r="D42" t="str">
            <v>OEM115.0 UXGALow</v>
          </cell>
          <cell r="E42">
            <v>4</v>
          </cell>
          <cell r="F42">
            <v>4</v>
          </cell>
          <cell r="G42">
            <v>4</v>
          </cell>
          <cell r="H42">
            <v>245</v>
          </cell>
          <cell r="I42">
            <v>250</v>
          </cell>
          <cell r="J42">
            <v>255</v>
          </cell>
          <cell r="K42">
            <v>275.75</v>
          </cell>
          <cell r="L42">
            <v>280</v>
          </cell>
          <cell r="M42">
            <v>287.5</v>
          </cell>
          <cell r="N42">
            <v>290.5</v>
          </cell>
          <cell r="O42">
            <v>284.25</v>
          </cell>
          <cell r="P42">
            <v>284.25</v>
          </cell>
        </row>
        <row r="43">
          <cell r="C43" t="str">
            <v>Avg</v>
          </cell>
          <cell r="D43" t="str">
            <v>OEM115.0 UXGAAvg</v>
          </cell>
          <cell r="E43">
            <v>4</v>
          </cell>
          <cell r="F43">
            <v>4</v>
          </cell>
          <cell r="G43">
            <v>4</v>
          </cell>
          <cell r="H43">
            <v>250</v>
          </cell>
          <cell r="I43">
            <v>255</v>
          </cell>
          <cell r="J43">
            <v>260</v>
          </cell>
          <cell r="K43">
            <v>280.75</v>
          </cell>
          <cell r="L43">
            <v>285</v>
          </cell>
          <cell r="M43">
            <v>292.5</v>
          </cell>
          <cell r="N43">
            <v>295.5</v>
          </cell>
          <cell r="O43">
            <v>289.25</v>
          </cell>
          <cell r="P43">
            <v>289.25</v>
          </cell>
        </row>
        <row r="44">
          <cell r="B44" t="str">
            <v>15.0 XGA</v>
          </cell>
          <cell r="C44" t="str">
            <v>Low</v>
          </cell>
          <cell r="D44" t="str">
            <v>OEM115.0 XGALow</v>
          </cell>
          <cell r="E44">
            <v>4</v>
          </cell>
          <cell r="F44">
            <v>4</v>
          </cell>
          <cell r="G44">
            <v>4</v>
          </cell>
          <cell r="H44">
            <v>203</v>
          </cell>
          <cell r="I44">
            <v>210</v>
          </cell>
          <cell r="J44">
            <v>220</v>
          </cell>
          <cell r="K44">
            <v>213</v>
          </cell>
          <cell r="L44">
            <v>218.5</v>
          </cell>
          <cell r="M44">
            <v>224.75</v>
          </cell>
          <cell r="N44">
            <v>227.75</v>
          </cell>
          <cell r="O44">
            <v>228.75</v>
          </cell>
          <cell r="P44">
            <v>228.75</v>
          </cell>
        </row>
        <row r="45">
          <cell r="C45" t="str">
            <v>Avg</v>
          </cell>
          <cell r="D45" t="str">
            <v>OEM115.0 XGAAvg</v>
          </cell>
          <cell r="E45">
            <v>4</v>
          </cell>
          <cell r="F45">
            <v>4</v>
          </cell>
          <cell r="G45">
            <v>4</v>
          </cell>
          <cell r="H45">
            <v>208</v>
          </cell>
          <cell r="I45">
            <v>215</v>
          </cell>
          <cell r="J45">
            <v>225</v>
          </cell>
          <cell r="K45">
            <v>218.5</v>
          </cell>
          <cell r="L45">
            <v>224</v>
          </cell>
          <cell r="M45">
            <v>230.25</v>
          </cell>
          <cell r="N45">
            <v>233.25</v>
          </cell>
          <cell r="O45">
            <v>234.25</v>
          </cell>
          <cell r="P45">
            <v>234.25</v>
          </cell>
        </row>
        <row r="46">
          <cell r="A46" t="str">
            <v>OEM2</v>
          </cell>
          <cell r="B46" t="str">
            <v>12.1 XGA</v>
          </cell>
          <cell r="C46" t="str">
            <v>Low</v>
          </cell>
          <cell r="D46" t="str">
            <v>OEM212.1 XGALow</v>
          </cell>
          <cell r="E46">
            <v>1</v>
          </cell>
          <cell r="F46">
            <v>1</v>
          </cell>
          <cell r="G46">
            <v>1</v>
          </cell>
          <cell r="H46">
            <v>165</v>
          </cell>
          <cell r="I46">
            <v>178</v>
          </cell>
          <cell r="J46">
            <v>185</v>
          </cell>
          <cell r="K46">
            <v>165</v>
          </cell>
          <cell r="L46">
            <v>178</v>
          </cell>
          <cell r="M46">
            <v>185</v>
          </cell>
          <cell r="N46">
            <v>190</v>
          </cell>
          <cell r="O46">
            <v>195</v>
          </cell>
          <cell r="P46">
            <v>195</v>
          </cell>
        </row>
        <row r="47">
          <cell r="C47" t="str">
            <v>Avg</v>
          </cell>
          <cell r="D47" t="str">
            <v>OEM212.1 XGAAvg</v>
          </cell>
          <cell r="E47">
            <v>1</v>
          </cell>
          <cell r="F47">
            <v>1</v>
          </cell>
          <cell r="G47">
            <v>1</v>
          </cell>
          <cell r="H47">
            <v>170</v>
          </cell>
          <cell r="I47">
            <v>178</v>
          </cell>
          <cell r="J47">
            <v>185</v>
          </cell>
          <cell r="K47">
            <v>170</v>
          </cell>
          <cell r="L47">
            <v>178</v>
          </cell>
          <cell r="M47">
            <v>185</v>
          </cell>
          <cell r="N47">
            <v>190</v>
          </cell>
          <cell r="O47">
            <v>195</v>
          </cell>
          <cell r="P47">
            <v>195</v>
          </cell>
        </row>
        <row r="48">
          <cell r="B48" t="str">
            <v>13.3 XGA</v>
          </cell>
          <cell r="C48" t="str">
            <v>Low</v>
          </cell>
          <cell r="D48" t="str">
            <v>OEM213.3 XGALow</v>
          </cell>
        </row>
        <row r="49">
          <cell r="C49" t="str">
            <v>Avg</v>
          </cell>
          <cell r="D49" t="str">
            <v>OEM213.3 XGAAvg</v>
          </cell>
        </row>
        <row r="50">
          <cell r="B50" t="str">
            <v>14.1 SXGA+</v>
          </cell>
          <cell r="C50" t="str">
            <v>Low</v>
          </cell>
          <cell r="D50" t="str">
            <v>OEM214.1 SXGA+Low</v>
          </cell>
        </row>
        <row r="51">
          <cell r="C51" t="str">
            <v>Avg</v>
          </cell>
          <cell r="D51" t="str">
            <v>OEM214.1 SXGA+Avg</v>
          </cell>
        </row>
        <row r="52">
          <cell r="B52" t="str">
            <v>14.1 XGA</v>
          </cell>
          <cell r="C52" t="str">
            <v>Low</v>
          </cell>
          <cell r="D52" t="str">
            <v>OEM214.1 XGALow</v>
          </cell>
          <cell r="E52">
            <v>1</v>
          </cell>
          <cell r="F52">
            <v>1</v>
          </cell>
          <cell r="G52">
            <v>1</v>
          </cell>
          <cell r="H52">
            <v>188</v>
          </cell>
          <cell r="I52">
            <v>190</v>
          </cell>
          <cell r="J52">
            <v>193</v>
          </cell>
          <cell r="K52">
            <v>188</v>
          </cell>
          <cell r="L52">
            <v>190</v>
          </cell>
          <cell r="M52">
            <v>193</v>
          </cell>
          <cell r="N52">
            <v>198</v>
          </cell>
          <cell r="O52">
            <v>203</v>
          </cell>
          <cell r="P52">
            <v>203</v>
          </cell>
        </row>
        <row r="53">
          <cell r="C53" t="str">
            <v>Avg</v>
          </cell>
          <cell r="D53" t="str">
            <v>OEM214.1 XGAAvg</v>
          </cell>
          <cell r="E53">
            <v>1</v>
          </cell>
          <cell r="F53">
            <v>1</v>
          </cell>
          <cell r="G53">
            <v>1</v>
          </cell>
          <cell r="H53">
            <v>190</v>
          </cell>
          <cell r="I53">
            <v>192</v>
          </cell>
          <cell r="J53">
            <v>195</v>
          </cell>
          <cell r="K53">
            <v>190</v>
          </cell>
          <cell r="L53">
            <v>192</v>
          </cell>
          <cell r="M53">
            <v>195</v>
          </cell>
          <cell r="N53">
            <v>200</v>
          </cell>
          <cell r="O53">
            <v>205</v>
          </cell>
          <cell r="P53">
            <v>205</v>
          </cell>
        </row>
        <row r="54">
          <cell r="B54" t="str">
            <v>15.0 SXGA+</v>
          </cell>
          <cell r="C54" t="str">
            <v>Low</v>
          </cell>
          <cell r="D54" t="str">
            <v>OEM215.0 SXGA+Low</v>
          </cell>
          <cell r="E54">
            <v>1</v>
          </cell>
          <cell r="F54">
            <v>1</v>
          </cell>
          <cell r="G54">
            <v>1</v>
          </cell>
          <cell r="H54">
            <v>227</v>
          </cell>
          <cell r="I54">
            <v>230</v>
          </cell>
          <cell r="J54">
            <v>235</v>
          </cell>
          <cell r="K54">
            <v>227</v>
          </cell>
          <cell r="L54">
            <v>230</v>
          </cell>
          <cell r="M54">
            <v>235</v>
          </cell>
          <cell r="N54">
            <v>235</v>
          </cell>
          <cell r="O54">
            <v>235</v>
          </cell>
          <cell r="P54">
            <v>233</v>
          </cell>
        </row>
        <row r="55">
          <cell r="C55" t="str">
            <v>Avg</v>
          </cell>
          <cell r="D55" t="str">
            <v>OEM215.0 SXGA+Avg</v>
          </cell>
          <cell r="E55">
            <v>1</v>
          </cell>
          <cell r="F55">
            <v>1</v>
          </cell>
          <cell r="G55">
            <v>1</v>
          </cell>
          <cell r="H55">
            <v>232</v>
          </cell>
          <cell r="I55">
            <v>235</v>
          </cell>
          <cell r="J55">
            <v>240</v>
          </cell>
          <cell r="K55">
            <v>232</v>
          </cell>
          <cell r="L55">
            <v>235</v>
          </cell>
          <cell r="M55">
            <v>240</v>
          </cell>
          <cell r="N55">
            <v>240</v>
          </cell>
          <cell r="O55">
            <v>240</v>
          </cell>
          <cell r="P55">
            <v>238</v>
          </cell>
        </row>
        <row r="56">
          <cell r="B56" t="str">
            <v>15.0 UXGA</v>
          </cell>
          <cell r="C56" t="str">
            <v>Low</v>
          </cell>
          <cell r="D56" t="str">
            <v>OEM215.0 UXGALow</v>
          </cell>
        </row>
        <row r="57">
          <cell r="C57" t="str">
            <v>Avg</v>
          </cell>
          <cell r="D57" t="str">
            <v>OEM215.0 UXGAAvg</v>
          </cell>
        </row>
        <row r="58">
          <cell r="B58" t="str">
            <v>15.0 XGA</v>
          </cell>
          <cell r="C58" t="str">
            <v>Low</v>
          </cell>
          <cell r="D58" t="str">
            <v>OEM215.0 XGALow</v>
          </cell>
          <cell r="E58">
            <v>1</v>
          </cell>
          <cell r="F58">
            <v>1</v>
          </cell>
          <cell r="G58">
            <v>1</v>
          </cell>
          <cell r="H58">
            <v>202</v>
          </cell>
          <cell r="I58">
            <v>205</v>
          </cell>
          <cell r="J58">
            <v>210</v>
          </cell>
          <cell r="K58">
            <v>202</v>
          </cell>
          <cell r="L58">
            <v>205</v>
          </cell>
          <cell r="M58">
            <v>210</v>
          </cell>
          <cell r="N58">
            <v>210</v>
          </cell>
          <cell r="O58">
            <v>210</v>
          </cell>
          <cell r="P58">
            <v>205</v>
          </cell>
        </row>
        <row r="59">
          <cell r="C59" t="str">
            <v>Avg</v>
          </cell>
          <cell r="D59" t="str">
            <v>OEM215.0 XGAAvg</v>
          </cell>
          <cell r="E59">
            <v>1</v>
          </cell>
          <cell r="F59">
            <v>1</v>
          </cell>
          <cell r="G59">
            <v>1</v>
          </cell>
          <cell r="H59">
            <v>207</v>
          </cell>
          <cell r="I59">
            <v>210</v>
          </cell>
          <cell r="J59">
            <v>215</v>
          </cell>
          <cell r="K59">
            <v>207</v>
          </cell>
          <cell r="L59">
            <v>210</v>
          </cell>
          <cell r="M59">
            <v>215</v>
          </cell>
          <cell r="N59">
            <v>215</v>
          </cell>
          <cell r="O59">
            <v>215</v>
          </cell>
          <cell r="P59">
            <v>210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_new"/>
      <sheetName val="Control_new"/>
      <sheetName val="CMA_Unpivot"/>
      <sheetName val="CMA"/>
      <sheetName val="cap stack"/>
      <sheetName val="stackedcolumn "/>
      <sheetName val="wld cap stack"/>
      <sheetName val="wld Technology and Process"/>
      <sheetName val="wld caps reg aagr"/>
      <sheetName val="Abstract Pie"/>
      <sheetName val="wld sd reg"/>
      <sheetName val="wld cons reg (BaseYear)"/>
      <sheetName val="wld cons reg (FrcstYear)"/>
      <sheetName val="wld cons reg aagr"/>
      <sheetName val="wld cons end use aagr"/>
      <sheetName val="wld caps reg aagr (no chart)"/>
      <sheetName val="wld pro by source"/>
      <sheetName val="wld top producers"/>
      <sheetName val="wld sd"/>
      <sheetName val="wld cons"/>
      <sheetName val="S&amp;D Summary "/>
      <sheetName val="WLD"/>
      <sheetName val="Control"/>
      <sheetName val="Raw Data"/>
      <sheetName val="World"/>
      <sheetName val="wld prices"/>
      <sheetName val="wld trade (Hist Year)"/>
      <sheetName val="wld trade (BaseYear)"/>
      <sheetName val="wld trade (Forecast Year)"/>
      <sheetName val="NAM S&amp;D Summary"/>
      <sheetName val="nam cap"/>
      <sheetName val="nam producers"/>
      <sheetName val="nam sd"/>
      <sheetName val="nam cons"/>
      <sheetName val="us producers"/>
      <sheetName val="us sd"/>
      <sheetName val="us cons"/>
      <sheetName val="can producers"/>
      <sheetName val="can sd"/>
      <sheetName val="can cons"/>
      <sheetName val="mex producers"/>
      <sheetName val="mex sd"/>
      <sheetName val="mex cons"/>
      <sheetName val="sam cap"/>
      <sheetName val="sam producers"/>
      <sheetName val="sam sd"/>
      <sheetName val="sam cons"/>
      <sheetName val="wep cap"/>
      <sheetName val="wep producers"/>
      <sheetName val="wep sd"/>
      <sheetName val="wep cons"/>
      <sheetName val="cep cap"/>
      <sheetName val="cep producers"/>
      <sheetName val="cep sd"/>
      <sheetName val="cep cons"/>
      <sheetName val="cis cap"/>
      <sheetName val="cis producers"/>
      <sheetName val="cis sd"/>
      <sheetName val="cis cons"/>
      <sheetName val="mde cap"/>
      <sheetName val="mde producers"/>
      <sheetName val="md sd"/>
      <sheetName val="md cons"/>
      <sheetName val="afr cap"/>
      <sheetName val="afr producers"/>
      <sheetName val="afr sd"/>
      <sheetName val="afr cons"/>
      <sheetName val="isc producers"/>
      <sheetName val="isc sd"/>
      <sheetName val="isc cons"/>
      <sheetName val="NEA S&amp;D Summary "/>
      <sheetName val="nea cap"/>
      <sheetName val="nea producers"/>
      <sheetName val="nea sd"/>
      <sheetName val="nea cons"/>
      <sheetName val="chi producers"/>
      <sheetName val="chi sd"/>
      <sheetName val="chi cons"/>
      <sheetName val="jap producers"/>
      <sheetName val="jap sd"/>
      <sheetName val="jap cons"/>
      <sheetName val="kos producers "/>
      <sheetName val="kos sd"/>
      <sheetName val="kos cons"/>
      <sheetName val="tai producers"/>
      <sheetName val="tai sd"/>
      <sheetName val="tai cons"/>
      <sheetName val="onea producers"/>
      <sheetName val="onea sd"/>
      <sheetName val="onea cons"/>
      <sheetName val="sea cap"/>
      <sheetName val="sea producers"/>
      <sheetName val="sea sd"/>
      <sheetName val="sea cons"/>
      <sheetName val="Control year"/>
      <sheetName val="Phx Styles Guide"/>
      <sheetName val="Example Table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B6" t="str">
            <v>Spheripol</v>
          </cell>
        </row>
      </sheetData>
      <sheetData sheetId="8">
        <row r="5">
          <cell r="D5">
            <v>2022</v>
          </cell>
        </row>
      </sheetData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>
        <row r="2">
          <cell r="M2" t="str">
            <v>Film and sheet</v>
          </cell>
        </row>
      </sheetData>
      <sheetData sheetId="20" refreshError="1"/>
      <sheetData sheetId="21" refreshError="1"/>
      <sheetData sheetId="22">
        <row r="9">
          <cell r="X9" t="str">
            <v>Wld</v>
          </cell>
        </row>
      </sheetData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>
        <row r="3">
          <cell r="K3">
            <v>2022</v>
          </cell>
        </row>
      </sheetData>
      <sheetData sheetId="31" refreshError="1"/>
      <sheetData sheetId="32"/>
      <sheetData sheetId="33">
        <row r="2">
          <cell r="M2" t="str">
            <v>Film and sheet</v>
          </cell>
        </row>
      </sheetData>
      <sheetData sheetId="34"/>
      <sheetData sheetId="35"/>
      <sheetData sheetId="36">
        <row r="2">
          <cell r="M2" t="str">
            <v>Film and sheet</v>
          </cell>
        </row>
      </sheetData>
      <sheetData sheetId="37"/>
      <sheetData sheetId="38"/>
      <sheetData sheetId="39">
        <row r="2">
          <cell r="M2" t="str">
            <v>Film and sheet</v>
          </cell>
        </row>
      </sheetData>
      <sheetData sheetId="40"/>
      <sheetData sheetId="41"/>
      <sheetData sheetId="42">
        <row r="2">
          <cell r="M2" t="str">
            <v>Film and sheet</v>
          </cell>
        </row>
      </sheetData>
      <sheetData sheetId="43">
        <row r="3">
          <cell r="K3">
            <v>2022</v>
          </cell>
        </row>
      </sheetData>
      <sheetData sheetId="44"/>
      <sheetData sheetId="45"/>
      <sheetData sheetId="46">
        <row r="2">
          <cell r="M2" t="str">
            <v>Film and sheet</v>
          </cell>
        </row>
      </sheetData>
      <sheetData sheetId="47">
        <row r="3">
          <cell r="K3">
            <v>2022</v>
          </cell>
        </row>
      </sheetData>
      <sheetData sheetId="48"/>
      <sheetData sheetId="49"/>
      <sheetData sheetId="50">
        <row r="2">
          <cell r="M2" t="str">
            <v>Film and sheet</v>
          </cell>
        </row>
      </sheetData>
      <sheetData sheetId="51">
        <row r="3">
          <cell r="K3">
            <v>2022</v>
          </cell>
        </row>
      </sheetData>
      <sheetData sheetId="52"/>
      <sheetData sheetId="53"/>
      <sheetData sheetId="54">
        <row r="2">
          <cell r="M2" t="str">
            <v>Film and sheet</v>
          </cell>
        </row>
      </sheetData>
      <sheetData sheetId="55">
        <row r="3">
          <cell r="K3">
            <v>2022</v>
          </cell>
        </row>
      </sheetData>
      <sheetData sheetId="56"/>
      <sheetData sheetId="57"/>
      <sheetData sheetId="58">
        <row r="2">
          <cell r="M2" t="str">
            <v>Film and sheet</v>
          </cell>
        </row>
      </sheetData>
      <sheetData sheetId="59">
        <row r="3">
          <cell r="K3">
            <v>2020</v>
          </cell>
        </row>
      </sheetData>
      <sheetData sheetId="60"/>
      <sheetData sheetId="61"/>
      <sheetData sheetId="62">
        <row r="2">
          <cell r="M2" t="str">
            <v>Film and sheet</v>
          </cell>
        </row>
      </sheetData>
      <sheetData sheetId="63">
        <row r="3">
          <cell r="K3">
            <v>2020</v>
          </cell>
        </row>
      </sheetData>
      <sheetData sheetId="64"/>
      <sheetData sheetId="65"/>
      <sheetData sheetId="66">
        <row r="2">
          <cell r="M2" t="str">
            <v>Film and sheet</v>
          </cell>
        </row>
      </sheetData>
      <sheetData sheetId="67"/>
      <sheetData sheetId="68"/>
      <sheetData sheetId="69">
        <row r="2">
          <cell r="M2" t="str">
            <v>Film and sheet</v>
          </cell>
        </row>
      </sheetData>
      <sheetData sheetId="70" refreshError="1"/>
      <sheetData sheetId="71">
        <row r="3">
          <cell r="K3">
            <v>2020</v>
          </cell>
        </row>
      </sheetData>
      <sheetData sheetId="72" refreshError="1"/>
      <sheetData sheetId="73"/>
      <sheetData sheetId="74">
        <row r="2">
          <cell r="M2" t="str">
            <v>Film and sheet</v>
          </cell>
        </row>
      </sheetData>
      <sheetData sheetId="75"/>
      <sheetData sheetId="76"/>
      <sheetData sheetId="77">
        <row r="2">
          <cell r="M2" t="str">
            <v>Film and sheet</v>
          </cell>
        </row>
      </sheetData>
      <sheetData sheetId="78"/>
      <sheetData sheetId="79"/>
      <sheetData sheetId="80">
        <row r="2">
          <cell r="M2" t="str">
            <v>Film and sheet</v>
          </cell>
        </row>
      </sheetData>
      <sheetData sheetId="81"/>
      <sheetData sheetId="82"/>
      <sheetData sheetId="83">
        <row r="2">
          <cell r="M2" t="str">
            <v>Film and sheet</v>
          </cell>
        </row>
      </sheetData>
      <sheetData sheetId="84"/>
      <sheetData sheetId="85"/>
      <sheetData sheetId="86">
        <row r="2">
          <cell r="M2" t="str">
            <v>Film and sheet</v>
          </cell>
        </row>
      </sheetData>
      <sheetData sheetId="87" refreshError="1"/>
      <sheetData sheetId="88" refreshError="1"/>
      <sheetData sheetId="89" refreshError="1"/>
      <sheetData sheetId="90">
        <row r="3">
          <cell r="K3">
            <v>2022</v>
          </cell>
        </row>
      </sheetData>
      <sheetData sheetId="91"/>
      <sheetData sheetId="92"/>
      <sheetData sheetId="93">
        <row r="2">
          <cell r="M2" t="str">
            <v>Film and sheet</v>
          </cell>
        </row>
      </sheetData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prodr film"/>
      <sheetName val="US Captive Compounders"/>
      <sheetName val="US Producer-Construction"/>
      <sheetName val="WE Corporate"/>
      <sheetName val="WE Dist"/>
      <sheetName val="WE Sheet"/>
      <sheetName val="WE New Prod"/>
      <sheetName val="WE Auto Ind"/>
    </sheetNames>
    <sheetDataSet>
      <sheetData sheetId="0"/>
      <sheetData sheetId="1">
        <row r="1">
          <cell r="A1" t="str">
            <v>US captive compounders of polycarbonate alloys/blends</v>
          </cell>
        </row>
        <row r="2">
          <cell r="A2" t="str">
            <v>Company</v>
          </cell>
          <cell r="B2" t="str">
            <v>PC/ABS</v>
          </cell>
          <cell r="C2" t="str">
            <v>PC/polyesterb</v>
          </cell>
          <cell r="D2" t="str">
            <v>Other PC blendsb</v>
          </cell>
        </row>
        <row r="3">
          <cell r="A3" t="str">
            <v>BASF</v>
          </cell>
          <cell r="C3" t="str">
            <v>Ultradur® (PBT)</v>
          </cell>
        </row>
        <row r="4">
          <cell r="A4" t="str">
            <v>Covestro</v>
          </cell>
          <cell r="B4" t="str">
            <v>Bayblend®</v>
          </cell>
          <cell r="C4" t="str">
            <v>Makroblend® (PET)</v>
          </cell>
          <cell r="D4" t="str">
            <v>Texin® (PC/TPU)</v>
          </cell>
        </row>
        <row r="5">
          <cell r="A5" t="str">
            <v>INEOS/Styrolution</v>
          </cell>
          <cell r="D5" t="str">
            <v>Terblend S (PC/ASA)</v>
          </cell>
        </row>
        <row r="6">
          <cell r="A6" t="str">
            <v>SABIC</v>
          </cell>
          <cell r="B6" t="str">
            <v>Cycoloy®</v>
          </cell>
          <cell r="C6" t="str">
            <v>Xenoy® (PBT)
Xylex® (PET)</v>
          </cell>
          <cell r="D6" t="str">
            <v>Geloy® (PC/ASA) 
Ultem® LTX (PC/PEI)</v>
          </cell>
        </row>
        <row r="7">
          <cell r="A7" t="str">
            <v>Trinseo</v>
          </cell>
          <cell r="B7" t="str">
            <v>PulseTM
EmergeTM</v>
          </cell>
        </row>
        <row r="8">
          <cell r="A8" t="str">
            <v>a. Companies may market PC blends in addition to those listed.</v>
          </cell>
        </row>
        <row r="9">
          <cell r="A9" t="str">
            <v>b. PBT = polybutylene terephthalate; PET = polyethylene terephthalate; ASA = acrylate-styrene-acrylonitrile; TPU = thermoplastic urethane elastomers; PUR = polyurethane; and PEI = polyetherimide.</v>
          </cell>
        </row>
        <row r="10">
          <cell r="A10" t="str">
            <v>Source: IHS Markit.</v>
          </cell>
        </row>
      </sheetData>
      <sheetData sheetId="2">
        <row r="1">
          <cell r="A1" t="str">
            <v>Major US producers of polycarbonate resins for construction applications</v>
          </cell>
        </row>
        <row r="2">
          <cell r="A2" t="str">
            <v>Company</v>
          </cell>
          <cell r="B2" t="str">
            <v>Plant location</v>
          </cell>
          <cell r="C2" t="str">
            <v>Remarks</v>
          </cell>
        </row>
        <row r="3">
          <cell r="A3" t="str">
            <v>Bayer MaterialScience
 Sheffield Plastics Inc.</v>
          </cell>
          <cell r="B3" t="str">
            <v>Baytown, TX</v>
          </cell>
        </row>
        <row r="4">
          <cell r="A4" t="str">
            <v>SABIC Innovative Plastics</v>
          </cell>
          <cell r="B4" t="str">
            <v>Mount Vernon, IN</v>
          </cell>
          <cell r="C4" t="str">
            <v>Lexan® film and sheet. Thickness range:
0.0005-0.500 inch.</v>
          </cell>
        </row>
        <row r="5">
          <cell r="A5" t="str">
            <v>a. Includes construction applications including glazing and sheet products for architectural (glass replacement in construction), security (windows), signs, and display uses.</v>
          </cell>
        </row>
        <row r="6">
          <cell r="A6" t="str">
            <v>Source: IHS Markit.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xchn"/>
      <sheetName val="MX to PX Spread Chart"/>
      <sheetName val="MX to PX Netbacks (2)"/>
      <sheetName val="Forecast"/>
      <sheetName val="CHAIN_SUM"/>
      <sheetName val="ToDo"/>
      <sheetName val="Freights"/>
      <sheetName val="NetPaids"/>
      <sheetName val="MX USG"/>
      <sheetName val="fcstcompyear (2)"/>
      <sheetName val="MX to PX Netbacks"/>
      <sheetName val="pxepryrbw_op rate"/>
      <sheetName val="pxepryrbw"/>
      <sheetName val="MXY USG"/>
      <sheetName val="PX NETBACK Graph"/>
      <sheetName val="MXCPFCST"/>
      <sheetName val="MX WEP"/>
      <sheetName val="pxepryrbw (2)"/>
      <sheetName val="pxtechmgn (mo)"/>
      <sheetName val="pxtechmgnyr"/>
      <sheetName val="Oxpx diff"/>
      <sheetName val="OXRegComp"/>
      <sheetName val="GRAPHDATA"/>
      <sheetName val="Graph_Auto"/>
      <sheetName val="ForecastNAM"/>
      <sheetName val="ForecastWEP"/>
      <sheetName val="ForecastASP"/>
      <sheetName val="stdpcomponentsmonth"/>
      <sheetName val="stdpcomponentsyear"/>
      <sheetName val="fcstcompmonth"/>
      <sheetName val="fcstcompyear"/>
      <sheetName val="fcstcompBkYr"/>
      <sheetName val="pxspreadsmonthly"/>
      <sheetName val="Chart2"/>
      <sheetName val="Spreads_Ratios"/>
      <sheetName val="rfmpryr"/>
      <sheetName val="PlantSize"/>
      <sheetName val="PlantIncr"/>
      <sheetName val="TFI"/>
      <sheetName val="RFM"/>
      <sheetName val="mxyecng"/>
      <sheetName val="mxyqtr"/>
      <sheetName val="mxyproyrbw"/>
      <sheetName val="mxybeqtr"/>
      <sheetName val="mxybemonth"/>
      <sheetName val="mxypromgbw"/>
      <sheetName val="mxybvsprd"/>
      <sheetName val="mxysprd"/>
      <sheetName val="mxypryr"/>
      <sheetName val="mxy-bv"/>
      <sheetName val="btx"/>
      <sheetName val="btx (yr)"/>
      <sheetName val="b-t"/>
      <sheetName val="mxybeyr"/>
      <sheetName val="MXNapspread"/>
      <sheetName val="MxyWEUSDelta"/>
      <sheetName val="Oxpricef"/>
      <sheetName val="MXOXpmove (2)"/>
      <sheetName val="MXOctSptdelta"/>
      <sheetName val="MXY Graph Data"/>
      <sheetName val="MXYprfcstmo"/>
      <sheetName val="MXYprfcstyr"/>
      <sheetName val="MXY"/>
      <sheetName val="oxepromg"/>
      <sheetName val="oxeecng"/>
      <sheetName val="oxeproyr"/>
      <sheetName val="oxpxcmplx"/>
      <sheetName val="oxpxcmplxmo"/>
      <sheetName val="oxpxcmplxyr"/>
      <sheetName val="prcchng"/>
      <sheetName val="ox mx"/>
      <sheetName val="oxevcrudest"/>
      <sheetName val="MXOXpmove"/>
      <sheetName val="Mxoxwep"/>
      <sheetName val="PtaPxspread"/>
      <sheetName val="PXmgn9406"/>
      <sheetName val="Pxsprd"/>
      <sheetName val="Pxsprd (2)"/>
      <sheetName val="PXE"/>
      <sheetName val="PX Summary"/>
      <sheetName val="OXE"/>
      <sheetName val="panecng"/>
      <sheetName val="panpryr"/>
      <sheetName val="panchnmnth"/>
      <sheetName val="panchn"/>
      <sheetName val="PAN"/>
      <sheetName val="pxewavgcostyr-forecast"/>
      <sheetName val="pxewavgcostyr (2)"/>
      <sheetName val="pxeprqtr (2)"/>
      <sheetName val="pxeecng (yr) (2)"/>
      <sheetName val="pxebeyr"/>
      <sheetName val="pxewavgcostmo"/>
      <sheetName val="pxewavgcostmo (2)"/>
      <sheetName val="pxewavgcostyr"/>
      <sheetName val="pxebemo"/>
      <sheetName val="pxepromg WEP"/>
      <sheetName val="pxepromg"/>
      <sheetName val="pxesprd"/>
      <sheetName val="pxeecng"/>
      <sheetName val="pxeecng (yr)"/>
      <sheetName val="pxtechmgn (yr)"/>
      <sheetName val="pxepryrclr"/>
      <sheetName val="pxeecnyr"/>
      <sheetName val="pxeecnyr (2)"/>
      <sheetName val="pxenetbck"/>
      <sheetName val="pxepromg (2)"/>
      <sheetName val="pxstdp"/>
      <sheetName val="prc ccomp"/>
      <sheetName val="pxevcrudelt"/>
      <sheetName val="pxevcrudest"/>
      <sheetName val="pxglobprccomp"/>
      <sheetName val="pxe econ"/>
      <sheetName val="ptaspreads"/>
      <sheetName val="Yields"/>
      <sheetName val="Basis"/>
      <sheetName val="Prices"/>
      <sheetName val="PricesTons"/>
      <sheetName val="GraphVarData"/>
      <sheetName val="DO_HUB"/>
      <sheetName val="INFO"/>
      <sheetName val="DI_NAM"/>
      <sheetName val="DI_WEP"/>
      <sheetName val="DI_ASP"/>
      <sheetName val="DI_Base"/>
      <sheetName val="DI_Other"/>
      <sheetName val="DI_FRGT"/>
      <sheetName val="LEGEND"/>
      <sheetName val="CAPS"/>
      <sheetName val="CAPold"/>
      <sheetName val="NAMcap"/>
      <sheetName val="WEPcap"/>
      <sheetName val="ASPcap"/>
      <sheetName val="OpRates"/>
      <sheetName val="Chart1"/>
      <sheetName val="NAMOpRates"/>
      <sheetName val="WEPOpRates"/>
      <sheetName val="ASPOpRates"/>
      <sheetName val="WorkSpace"/>
      <sheetName val="ASIAWEPPX"/>
      <sheetName val="pxtechmgn (mo)(PPT)"/>
      <sheetName val="pxtechmgnyr(PPT)"/>
      <sheetName val="CCOST_SUM"/>
      <sheetName val="Discounts"/>
      <sheetName val="ForecastUSA"/>
      <sheetName val="oxpxcmplx (2)"/>
      <sheetName val="pxeecng (yr) (3)"/>
      <sheetName val="PTAtoPET"/>
      <sheetName val="UTILIZATIONS"/>
      <sheetName val="COSTS"/>
      <sheetName val="DI_CONV"/>
      <sheetName val="DI_HUB"/>
      <sheetName val="DI_Energy"/>
      <sheetName val="dmtecng"/>
      <sheetName val="dmtpryr"/>
      <sheetName val="ptaecng"/>
      <sheetName val="ptapryr"/>
      <sheetName val="Links"/>
      <sheetName val="REGcap"/>
      <sheetName val="MX USG (2)"/>
      <sheetName val="T"/>
      <sheetName val="T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A1" t="str">
            <v>United States</v>
          </cell>
        </row>
      </sheetData>
      <sheetData sheetId="23" refreshError="1">
        <row r="3">
          <cell r="E3">
            <v>1</v>
          </cell>
          <cell r="F3">
            <v>489</v>
          </cell>
          <cell r="G3">
            <v>541</v>
          </cell>
        </row>
        <row r="4">
          <cell r="E4">
            <v>39</v>
          </cell>
          <cell r="F4">
            <v>489</v>
          </cell>
          <cell r="G4">
            <v>541</v>
          </cell>
        </row>
        <row r="5">
          <cell r="E5">
            <v>40</v>
          </cell>
          <cell r="F5">
            <v>489</v>
          </cell>
          <cell r="G5">
            <v>541</v>
          </cell>
        </row>
        <row r="7">
          <cell r="E7">
            <v>1</v>
          </cell>
          <cell r="F7">
            <v>489</v>
          </cell>
          <cell r="G7">
            <v>541</v>
          </cell>
        </row>
        <row r="8">
          <cell r="E8">
            <v>109</v>
          </cell>
          <cell r="F8">
            <v>489</v>
          </cell>
          <cell r="G8">
            <v>541</v>
          </cell>
        </row>
        <row r="10">
          <cell r="E10">
            <v>1</v>
          </cell>
          <cell r="F10">
            <v>489</v>
          </cell>
          <cell r="G10">
            <v>560</v>
          </cell>
        </row>
        <row r="11">
          <cell r="E11">
            <v>30</v>
          </cell>
          <cell r="F11">
            <v>489</v>
          </cell>
          <cell r="G11">
            <v>560</v>
          </cell>
        </row>
        <row r="13">
          <cell r="E13">
            <v>1</v>
          </cell>
          <cell r="F13">
            <v>525</v>
          </cell>
          <cell r="G13">
            <v>541</v>
          </cell>
        </row>
        <row r="14">
          <cell r="E14">
            <v>3</v>
          </cell>
          <cell r="F14">
            <v>525</v>
          </cell>
          <cell r="G14">
            <v>541</v>
          </cell>
        </row>
        <row r="16">
          <cell r="E16">
            <v>1</v>
          </cell>
          <cell r="F16">
            <v>501</v>
          </cell>
          <cell r="G16">
            <v>524</v>
          </cell>
        </row>
        <row r="17">
          <cell r="E17">
            <v>3</v>
          </cell>
          <cell r="F17">
            <v>501</v>
          </cell>
          <cell r="G17">
            <v>524</v>
          </cell>
        </row>
        <row r="18">
          <cell r="E18">
            <v>4</v>
          </cell>
          <cell r="F18">
            <v>501</v>
          </cell>
          <cell r="G18">
            <v>524</v>
          </cell>
        </row>
        <row r="19">
          <cell r="E19">
            <v>5</v>
          </cell>
          <cell r="F19">
            <v>501</v>
          </cell>
          <cell r="G19">
            <v>524</v>
          </cell>
        </row>
        <row r="20">
          <cell r="E20">
            <v>6</v>
          </cell>
          <cell r="F20">
            <v>501</v>
          </cell>
          <cell r="G20">
            <v>524</v>
          </cell>
        </row>
        <row r="21">
          <cell r="E21">
            <v>7</v>
          </cell>
          <cell r="F21">
            <v>501</v>
          </cell>
          <cell r="G21">
            <v>524</v>
          </cell>
        </row>
        <row r="22">
          <cell r="E22">
            <v>8</v>
          </cell>
          <cell r="F22">
            <v>501</v>
          </cell>
          <cell r="G22">
            <v>524</v>
          </cell>
        </row>
        <row r="27">
          <cell r="E27">
            <v>12</v>
          </cell>
          <cell r="F27">
            <v>513</v>
          </cell>
          <cell r="G27">
            <v>549</v>
          </cell>
        </row>
        <row r="29">
          <cell r="E29">
            <v>14</v>
          </cell>
          <cell r="F29">
            <v>513</v>
          </cell>
          <cell r="G29">
            <v>549</v>
          </cell>
        </row>
        <row r="31">
          <cell r="E31">
            <v>1</v>
          </cell>
          <cell r="F31">
            <v>513</v>
          </cell>
          <cell r="G31">
            <v>536</v>
          </cell>
        </row>
        <row r="32">
          <cell r="E32">
            <v>5</v>
          </cell>
          <cell r="F32">
            <v>513</v>
          </cell>
          <cell r="G32">
            <v>536</v>
          </cell>
        </row>
        <row r="33">
          <cell r="E33">
            <v>9</v>
          </cell>
          <cell r="F33">
            <v>513</v>
          </cell>
          <cell r="G33">
            <v>536</v>
          </cell>
        </row>
        <row r="34">
          <cell r="E34">
            <v>3</v>
          </cell>
          <cell r="F34">
            <v>513</v>
          </cell>
          <cell r="G34">
            <v>536</v>
          </cell>
        </row>
        <row r="35">
          <cell r="E35">
            <v>66</v>
          </cell>
          <cell r="F35">
            <v>513</v>
          </cell>
          <cell r="G35">
            <v>536</v>
          </cell>
        </row>
        <row r="37">
          <cell r="E37">
            <v>1</v>
          </cell>
          <cell r="F37">
            <v>525</v>
          </cell>
          <cell r="G37">
            <v>541</v>
          </cell>
        </row>
        <row r="38">
          <cell r="E38">
            <v>30</v>
          </cell>
          <cell r="F38">
            <v>525</v>
          </cell>
          <cell r="G38">
            <v>541</v>
          </cell>
        </row>
      </sheetData>
      <sheetData sheetId="24">
        <row r="1">
          <cell r="A1" t="str">
            <v>United States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>
        <row r="147">
          <cell r="L147">
            <v>0.99337748344370858</v>
          </cell>
        </row>
        <row r="183">
          <cell r="K183">
            <v>1.2E-2</v>
          </cell>
        </row>
        <row r="184">
          <cell r="K184">
            <v>4.4999999999999991E-2</v>
          </cell>
        </row>
        <row r="185">
          <cell r="K185">
            <v>0.44500000000000001</v>
          </cell>
          <cell r="L185">
            <v>0.48589406096872956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>
        <row r="112">
          <cell r="V112">
            <v>0.38800000000000001</v>
          </cell>
        </row>
      </sheetData>
      <sheetData sheetId="144" refreshError="1"/>
      <sheetData sheetId="145" refreshError="1"/>
      <sheetData sheetId="146"/>
      <sheetData sheetId="147">
        <row r="112">
          <cell r="V112">
            <v>0.38800000000000001</v>
          </cell>
        </row>
      </sheetData>
      <sheetData sheetId="148"/>
      <sheetData sheetId="149"/>
      <sheetData sheetId="150">
        <row r="112">
          <cell r="V112">
            <v>0.38800000000000001</v>
          </cell>
        </row>
      </sheetData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 refreshError="1"/>
      <sheetData sheetId="159"/>
      <sheetData sheetId="16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abstractpie_SM"/>
      <sheetName val="cap stack"/>
      <sheetName val="stackedcolumn "/>
      <sheetName val="pie "/>
      <sheetName val="wld cap stack"/>
      <sheetName val="wld sd reg"/>
      <sheetName val="wld cons reg (BaseYear)"/>
      <sheetName val="wld cons reg (FrcstYear)"/>
      <sheetName val="wld cons reg aagr"/>
      <sheetName val="wld cons end use aagr"/>
      <sheetName val="wld caps reg aagr"/>
      <sheetName val="Top List  BY WORLD"/>
      <sheetName val="wld top producers"/>
      <sheetName val="Royal Dutch Shell"/>
      <sheetName val="INEOS"/>
      <sheetName val="SINOPEC"/>
      <sheetName val="LyondellBasell"/>
      <sheetName val="SABIC"/>
      <sheetName val="Total"/>
      <sheetName val="Trinseo"/>
      <sheetName val="Formosa Plastics Group "/>
      <sheetName val="CNPC"/>
      <sheetName val="BASF "/>
      <sheetName val="Idemitsu Kosan"/>
      <sheetName val="NPC-IRAN"/>
      <sheetName val="Hanwha"/>
      <sheetName val="LG Group"/>
      <sheetName val="ENI SPA"/>
      <sheetName val="S&amp;D Summary"/>
      <sheetName val="WLD"/>
      <sheetName val="wld sd reg 2014-19"/>
      <sheetName val="wld sd reg (2)"/>
      <sheetName val="wld sd"/>
      <sheetName val="wld cons"/>
      <sheetName val="wld pro by source"/>
      <sheetName val="wld prices"/>
      <sheetName val="wld trade (BaseYear)"/>
      <sheetName val="wld trade (Hist Year)"/>
      <sheetName val="wld trade (Forecast Year)"/>
      <sheetName val="NAM S&amp;D Summary"/>
      <sheetName val="nam producers"/>
      <sheetName val="nam sd"/>
      <sheetName val="nam cons"/>
      <sheetName val="PRODCAP World BY Company"/>
      <sheetName val="us producers"/>
      <sheetName val="us sd"/>
      <sheetName val="us cons"/>
      <sheetName val="can producers"/>
      <sheetName val="can sd"/>
      <sheetName val="can cons"/>
      <sheetName val="mex producers"/>
      <sheetName val="mex sd"/>
      <sheetName val="mex cons"/>
      <sheetName val="sam producers"/>
      <sheetName val="sam sd"/>
      <sheetName val="sam cons"/>
      <sheetName val="sam dem by country"/>
      <sheetName val="wep cap"/>
      <sheetName val="wep producers"/>
      <sheetName val="wep sd"/>
      <sheetName val="wep cons"/>
      <sheetName val="cep cap"/>
      <sheetName val="cep producers"/>
      <sheetName val="cep sd"/>
      <sheetName val="cep cons"/>
      <sheetName val="cep dem by country"/>
      <sheetName val="cis process"/>
      <sheetName val="cis producers"/>
      <sheetName val="cis sd"/>
      <sheetName val="cis cons"/>
      <sheetName val="mde cap"/>
      <sheetName val="mde producers"/>
      <sheetName val="md sd"/>
      <sheetName val="mde cons"/>
      <sheetName val="mde cons by country"/>
      <sheetName val="afr producers"/>
      <sheetName val="afr sd"/>
      <sheetName val="afr cons"/>
      <sheetName val="isc producers"/>
      <sheetName val="isc sd"/>
      <sheetName val="isc cons"/>
      <sheetName val="NEA S&amp;D Summary "/>
      <sheetName val="nea top producers"/>
      <sheetName val="nea cap"/>
      <sheetName val="nea producers"/>
      <sheetName val="nea sd"/>
      <sheetName val="nea cons"/>
      <sheetName val="chi producers"/>
      <sheetName val="chi sd"/>
      <sheetName val="chi cons"/>
      <sheetName val="jap producers"/>
      <sheetName val="jap sd"/>
      <sheetName val="jap cons"/>
      <sheetName val="kos producers "/>
      <sheetName val="kos sd"/>
      <sheetName val="kos cons"/>
      <sheetName val="tai producers"/>
      <sheetName val="tai sd"/>
      <sheetName val="tai cons"/>
      <sheetName val="onea producers"/>
      <sheetName val="onea sd"/>
      <sheetName val="onea cons"/>
      <sheetName val="sea cap"/>
      <sheetName val="sea process"/>
      <sheetName val="sea producers"/>
      <sheetName val="sea sd"/>
      <sheetName val="sea cons"/>
      <sheetName val="sea cons by country"/>
      <sheetName val="Phx Styles Guide"/>
      <sheetName val="Example Tabl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J3" t="str">
            <v xml:space="preserve">X-Axis 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1">
          <cell r="A1" t="str">
            <v>Northeast Asian producers of styrene</v>
          </cell>
        </row>
        <row r="2">
          <cell r="A2" t="str">
            <v>(thousands of metric tons)</v>
          </cell>
        </row>
        <row r="3">
          <cell r="B3" t="str">
            <v>Average</v>
          </cell>
        </row>
        <row r="4">
          <cell r="B4" t="str">
            <v>annual capacity</v>
          </cell>
        </row>
        <row r="5">
          <cell r="A5" t="str">
            <v>Country</v>
          </cell>
          <cell r="B5">
            <v>2014</v>
          </cell>
          <cell r="C5">
            <v>2017</v>
          </cell>
          <cell r="D5">
            <v>2019</v>
          </cell>
          <cell r="E5" t="str">
            <v>2024a</v>
          </cell>
        </row>
        <row r="6">
          <cell r="A6" t="str">
            <v>China (mainland)</v>
          </cell>
          <cell r="B6">
            <v>6943</v>
          </cell>
          <cell r="C6">
            <v>8398</v>
          </cell>
          <cell r="D6">
            <v>9218</v>
          </cell>
          <cell r="E6">
            <v>13328</v>
          </cell>
        </row>
        <row r="7">
          <cell r="A7" t="str">
            <v xml:space="preserve">Japan </v>
          </cell>
          <cell r="B7">
            <v>2760</v>
          </cell>
          <cell r="C7">
            <v>2020</v>
          </cell>
          <cell r="D7">
            <v>2020</v>
          </cell>
          <cell r="E7">
            <v>2020</v>
          </cell>
        </row>
        <row r="8">
          <cell r="A8" t="str">
            <v>South Korea</v>
          </cell>
          <cell r="B8">
            <v>2963</v>
          </cell>
          <cell r="C8">
            <v>2995</v>
          </cell>
          <cell r="D8">
            <v>3041.67</v>
          </cell>
          <cell r="E8">
            <v>3145</v>
          </cell>
        </row>
        <row r="9">
          <cell r="A9" t="str">
            <v xml:space="preserve">Taiwan </v>
          </cell>
          <cell r="B9">
            <v>2030</v>
          </cell>
          <cell r="C9">
            <v>2030</v>
          </cell>
          <cell r="D9">
            <v>2030</v>
          </cell>
          <cell r="E9">
            <v>2030</v>
          </cell>
        </row>
        <row r="10">
          <cell r="A10" t="str">
            <v xml:space="preserve">Other 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Total</v>
          </cell>
          <cell r="B11">
            <v>14696</v>
          </cell>
          <cell r="C11">
            <v>15443</v>
          </cell>
          <cell r="D11">
            <v>16309.67</v>
          </cell>
          <cell r="E11">
            <v>20523</v>
          </cell>
        </row>
        <row r="12">
          <cell r="A12" t="str">
            <v>a. includes hypothetical capacity.</v>
          </cell>
        </row>
        <row r="13">
          <cell r="A13" t="str">
            <v>The above region reference shall mean the relevant market. For purpose of this report only, China includes mainland China market, excluding Taiwan market.</v>
          </cell>
        </row>
        <row r="14">
          <cell r="A14" t="str">
            <v>Source: IHS Markit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ld top producer 2022"/>
      <sheetName val="wld sd PE"/>
      <sheetName val="wo cons total"/>
      <sheetName val="Wld PE cons reg"/>
      <sheetName val="Wld PE cons type"/>
      <sheetName val="wld cons PE"/>
      <sheetName val="Wld Prod vs Trade"/>
      <sheetName val="wld sd reg"/>
      <sheetName val="wld sd"/>
      <sheetName val="Wld HDPE cap 2022"/>
      <sheetName val="Wld HDPE cap 2027"/>
      <sheetName val="wld top producers"/>
      <sheetName val="wld cons reg (BaseYear)"/>
      <sheetName val="wld cons end use"/>
      <sheetName val="wld cons end use(2)"/>
      <sheetName val="wld prices"/>
      <sheetName val="wld trade (Hist Year)"/>
      <sheetName val="wld trade (BaseYear)"/>
      <sheetName val="wld trade (Forecast Year)"/>
      <sheetName val="intra-pe substitution"/>
      <sheetName val="Process"/>
      <sheetName val="Reactor Configuration"/>
      <sheetName val="Licensor"/>
      <sheetName val="NAM cap"/>
      <sheetName val="nam sd"/>
      <sheetName val="nam cons"/>
      <sheetName val="nam cons (2)"/>
      <sheetName val="Nam Cons BM"/>
      <sheetName val="Nam Cons FS"/>
      <sheetName val="Nam Cons IM"/>
      <sheetName val="Nam Cons Pipe and Profile"/>
      <sheetName val="NAM export"/>
      <sheetName val="us producers"/>
      <sheetName val="us sd"/>
      <sheetName val="us cons"/>
      <sheetName val="us cons type"/>
      <sheetName val="can producers"/>
      <sheetName val="can sd"/>
      <sheetName val="can cons"/>
      <sheetName val="mex producers"/>
      <sheetName val="mex sd"/>
      <sheetName val="mex cons"/>
      <sheetName val="sam producers"/>
      <sheetName val="SAM caps"/>
      <sheetName val="sam sd"/>
      <sheetName val="sam cons"/>
      <sheetName val="WEP cap country"/>
      <sheetName val="wep producers"/>
      <sheetName val="wep sd"/>
      <sheetName val="wep cons"/>
      <sheetName val="cep cap"/>
      <sheetName val="cep producers"/>
      <sheetName val="cep sd"/>
      <sheetName val="cep cons"/>
      <sheetName val="cis producers"/>
      <sheetName val="cis sd"/>
      <sheetName val="cis cons"/>
      <sheetName val="mde cap"/>
      <sheetName val="mde producers"/>
      <sheetName val="md sd"/>
      <sheetName val="mde cons"/>
      <sheetName val="Middle east export"/>
      <sheetName val="afr cap"/>
      <sheetName val="afr producers"/>
      <sheetName val="afr sd"/>
      <sheetName val="afr cons"/>
      <sheetName val="isc producers"/>
      <sheetName val="isc sd"/>
      <sheetName val="isc cons"/>
      <sheetName val="nea cap"/>
      <sheetName val="nea sd"/>
      <sheetName val="nea cons"/>
      <sheetName val="chi producers"/>
      <sheetName val="chi sd"/>
      <sheetName val="chi cons"/>
      <sheetName val="China Imports"/>
      <sheetName val="jap producers"/>
      <sheetName val="jap sd"/>
      <sheetName val="jap cons"/>
      <sheetName val="kos producers "/>
      <sheetName val="kos sd"/>
      <sheetName val="kos cons"/>
      <sheetName val="tai producers"/>
      <sheetName val="tai sd"/>
      <sheetName val="tai cons"/>
      <sheetName val="sea cap"/>
      <sheetName val="sea producers"/>
      <sheetName val="sea sd"/>
      <sheetName val="sea c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 cons"/>
      <sheetName val="wo cons 2023"/>
      <sheetName val="wor_pla_additives"/>
      <sheetName val="abbrevation"/>
      <sheetName val="NA_pls_additives"/>
      <sheetName val="mjr na producers"/>
      <sheetName val="na mergers"/>
      <sheetName val="albemarle"/>
      <sheetName val="albemarle corp"/>
      <sheetName val="LANXESS"/>
      <sheetName val="chemtura"/>
      <sheetName val="percent sales"/>
      <sheetName val="WE_pls_additives"/>
      <sheetName val="we mergers acq"/>
      <sheetName val="Major Producers"/>
      <sheetName val="Clariant data"/>
      <sheetName val="ja producers"/>
      <sheetName val="jp plastics"/>
      <sheetName val="descom ranges"/>
      <sheetName val="flame retardants"/>
      <sheetName val="na cons"/>
      <sheetName val="na cons "/>
      <sheetName val="na cons antioxidants"/>
      <sheetName val="na producers antioxidants"/>
      <sheetName val="us prices antioxidants"/>
      <sheetName val="na cons antistatic"/>
      <sheetName val="na producers anti"/>
      <sheetName val="us prices  2022"/>
      <sheetName val="na cons chemical"/>
      <sheetName val="na producers chemical"/>
      <sheetName val="us prices chemical 2022"/>
      <sheetName val="na cons flame"/>
      <sheetName val="na producers flame"/>
      <sheetName val="us prices flame"/>
      <sheetName val="na cons heat"/>
      <sheetName val="na producers heat"/>
      <sheetName val="us prices primary 2022"/>
      <sheetName val="na cons impact"/>
      <sheetName val="na porducers impact"/>
      <sheetName val="us prices impact 2022"/>
      <sheetName val="na cons light"/>
      <sheetName val="na producers light"/>
      <sheetName val="us prices light 2022"/>
      <sheetName val="na cons lubricants"/>
      <sheetName val="na producers lubricants"/>
      <sheetName val="us prices lubricants 2022"/>
      <sheetName val="sa cons plastics"/>
      <sheetName val="sa producers plastics"/>
      <sheetName val="WE Cons1"/>
      <sheetName val="WE AOX Cons1"/>
      <sheetName val="WE AOX Cons2"/>
      <sheetName val="WE AOX Producers"/>
      <sheetName val="WE AOX Prices"/>
      <sheetName val="WE Anitstatic Cons1"/>
      <sheetName val="WE Anitstatic Cons2"/>
      <sheetName val="WE Prod. antistatic"/>
      <sheetName val="Antistat. Prices"/>
      <sheetName val="WE Blow Agents Cons1"/>
      <sheetName val="WE Blow Agents Cons2"/>
      <sheetName val="WE Blow Agents Prod."/>
      <sheetName val="WE Blow Agents Prices"/>
      <sheetName val="WE FR Cons"/>
      <sheetName val="WE FR Prod."/>
      <sheetName val="WE FR Prices"/>
      <sheetName val="WE PVC Cons1"/>
      <sheetName val="WE PVC Cons2"/>
      <sheetName val="WE PVC Cons Chart"/>
      <sheetName val="suitability pvc"/>
      <sheetName val="WE Prod. PVC Stab."/>
      <sheetName val="we prices heat"/>
      <sheetName val="we cons impact"/>
      <sheetName val="we producers impact"/>
      <sheetName val="we prices impact"/>
      <sheetName val="WE Cons UV Stab."/>
      <sheetName val="we producers light"/>
      <sheetName val="we prices light"/>
      <sheetName val="we cons lubricants"/>
      <sheetName val="we producers lubricants"/>
      <sheetName val="we prices lubricants"/>
      <sheetName val="cee cons"/>
      <sheetName val="cee producers"/>
      <sheetName val="ME cons new"/>
      <sheetName val="ME producers"/>
      <sheetName val="AF cons new "/>
      <sheetName val="ch cons plastics"/>
      <sheetName val="chi cons antioxidants"/>
      <sheetName val="chi producers antioxidants"/>
      <sheetName val="chi prices antioxidants"/>
      <sheetName val="ch cons of antistatic"/>
      <sheetName val="chi producers antistatic"/>
      <sheetName val="chi prices antistatic"/>
      <sheetName val="ch cons of blowing"/>
      <sheetName val="chi cons blowing"/>
      <sheetName val="mj ch prdc of blowing"/>
      <sheetName val="chi prices blowing"/>
      <sheetName val="ch cons of flame"/>
      <sheetName val="mj ch prdc of flame"/>
      <sheetName val="ch prices for flame"/>
      <sheetName val="ch cons pvc"/>
      <sheetName val="mj ch prdc pvc"/>
      <sheetName val="ch prices for heat"/>
      <sheetName val="ch cons of pvc imp"/>
      <sheetName val="ch prdc pvc imp"/>
      <sheetName val="ch prices for imp"/>
      <sheetName val="chi cons light"/>
      <sheetName val="ch prdc of light"/>
      <sheetName val="ch prices for light"/>
      <sheetName val="ch cons of lub"/>
      <sheetName val="ch prdc of lub"/>
      <sheetName val="ch prices for lub"/>
      <sheetName val="ja cons"/>
      <sheetName val="ja cons antioxidants"/>
      <sheetName val="ja producers antioxidants"/>
      <sheetName val="ja prices antioxidants"/>
      <sheetName val="ja cons antistatic"/>
      <sheetName val="ja producers antistatic"/>
      <sheetName val="ja cons chemical"/>
      <sheetName val="ja producers chemical"/>
      <sheetName val="ja prices chemical"/>
      <sheetName val="ja cons flame"/>
      <sheetName val="ja producers flame"/>
      <sheetName val="ja prices flame"/>
      <sheetName val="ja cons heat"/>
      <sheetName val="ja producers pvc"/>
      <sheetName val="ja prices pvc"/>
      <sheetName val="jp cons impact"/>
      <sheetName val="ja producers impact"/>
      <sheetName val="ja prices impact"/>
      <sheetName val="ja cons light"/>
      <sheetName val="ja producers light"/>
      <sheetName val="ja prices light"/>
      <sheetName val="ja cons lubricants"/>
      <sheetName val="ja producers lubricants"/>
      <sheetName val="ja prices lubricants"/>
      <sheetName val="rok cons "/>
      <sheetName val="rok producers"/>
      <sheetName val="taiwan cons"/>
      <sheetName val="taiwan producers"/>
      <sheetName val="indian cons"/>
      <sheetName val="indian producers"/>
      <sheetName val="oa cons"/>
      <sheetName val="Oceanian Cons"/>
      <sheetName val="oa producer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consumption"/>
      <sheetName val="integrated"/>
      <sheetName val="major wrld"/>
      <sheetName val="profile Spec films"/>
      <sheetName val="specialty films "/>
      <sheetName val="us cost"/>
      <sheetName val="pet film"/>
      <sheetName val="end uses"/>
      <sheetName val="u.s. fabricators "/>
      <sheetName val="mexican"/>
      <sheetName val="wstrn european"/>
      <sheetName val="western erpn"/>
      <sheetName val="western erpn price"/>
      <sheetName val="CEE Consumption"/>
      <sheetName val="cntrl &amp; estrn"/>
      <sheetName val="CIS Consumption"/>
      <sheetName val="CIS Countries"/>
      <sheetName val="MEAst demand"/>
      <sheetName val="middle East producers"/>
      <sheetName val="African producers"/>
      <sheetName val="African demand"/>
      <sheetName val="Sup-Dem-Chi-BOPET"/>
      <sheetName val="BOPET Con"/>
      <sheetName val="major chinese"/>
      <sheetName val="Add BOPET capacity"/>
      <sheetName val="jap sup"/>
      <sheetName val="jap cons"/>
      <sheetName val="major jp"/>
      <sheetName val="average"/>
      <sheetName val="typical"/>
      <sheetName val="us costs"/>
      <sheetName val="us cons"/>
      <sheetName val="north and south"/>
      <sheetName val="european"/>
      <sheetName val="major erpn"/>
      <sheetName val="european price"/>
      <sheetName val="Nylon Con"/>
      <sheetName val="Nylon Sup"/>
      <sheetName val="chinese fabricators"/>
      <sheetName val="jp cons"/>
      <sheetName val="japanese fabricators"/>
      <sheetName val="us polycarbonate"/>
      <sheetName val="us consum"/>
      <sheetName val="us market shares"/>
      <sheetName val="european consumption"/>
      <sheetName val="wep polycarbonate film"/>
      <sheetName val="chinese fbrctrs"/>
      <sheetName val="jp consum"/>
      <sheetName val="japanese"/>
      <sheetName val="properties"/>
      <sheetName val="us fep and pfa"/>
      <sheetName val="fluoropolymer films"/>
      <sheetName val="us fluoropolymer"/>
      <sheetName val="us prdcr"/>
      <sheetName val="us prices"/>
      <sheetName val="european con"/>
      <sheetName val="erpn"/>
      <sheetName val="characterstics"/>
      <sheetName val="Thickness"/>
      <sheetName val="Width "/>
      <sheetName val="europ price fr flour"/>
      <sheetName val="Fluo films con "/>
      <sheetName val="majr chins"/>
      <sheetName val="jap con of flouro"/>
      <sheetName val="jap cons of fluo"/>
      <sheetName val="jap partic"/>
      <sheetName val="jap pric"/>
      <sheetName val="selctd proper"/>
      <sheetName val="us costs fr"/>
      <sheetName val="con of poly"/>
      <sheetName val="us con of poly"/>
      <sheetName val="euro cons"/>
      <sheetName val="PI con"/>
      <sheetName val="PI supply "/>
      <sheetName val="jap cons "/>
      <sheetName val="wrld fabri"/>
      <sheetName val="majr chins fab"/>
      <sheetName val="mkt share JP"/>
      <sheetName val="mkt share Asia"/>
      <sheetName val="com of pen"/>
      <sheetName val="wrld pro"/>
      <sheetName val="wrld fabri of dev"/>
      <sheetName val="selctd pro"/>
      <sheetName val="cons of develp"/>
      <sheetName val="jap cons of pp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mr02"/>
      <sheetName val="#REF"/>
      <sheetName val="Region_SAM"/>
      <sheetName val="Region_NAM"/>
      <sheetName val="US &amp; CAN"/>
      <sheetName val="VEN"/>
      <sheetName val="URU"/>
      <sheetName val="TRN"/>
      <sheetName val="PER"/>
      <sheetName val="PAR"/>
      <sheetName val="PAN"/>
      <sheetName val="OSA"/>
      <sheetName val="NIC"/>
      <sheetName val="NAT"/>
      <sheetName val="JAM"/>
      <sheetName val="HND"/>
      <sheetName val="GUA"/>
      <sheetName val="ELS"/>
      <sheetName val="ECU"/>
      <sheetName val="DOM"/>
      <sheetName val="CRA"/>
      <sheetName val="COL"/>
      <sheetName val="CHL"/>
      <sheetName val="BRA"/>
      <sheetName val="BOL"/>
      <sheetName val="ARG"/>
      <sheetName val="CAN"/>
      <sheetName val="USA"/>
      <sheetName val="MEX"/>
      <sheetName val="WLD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53"/>
      <sheetName val="Chart56"/>
      <sheetName val="Sheet1"/>
      <sheetName val="Chart1 (3)"/>
      <sheetName val="PS_PP(1)"/>
      <sheetName val="PS_PP(2)"/>
      <sheetName val="Volumetric Graph Data"/>
      <sheetName val="Annnual Cents Per Cubic Inc (2"/>
      <sheetName val="Annnual Cents Per Cubic Inch"/>
      <sheetName val="Densities"/>
      <sheetName val="Annual"/>
      <sheetName val="Annual (2)"/>
      <sheetName val="Annual - GPPR PS"/>
      <sheetName val="One Month"/>
      <sheetName val="Monthly Comparison"/>
      <sheetName val="Volumetric Regional Comparison"/>
      <sheetName val="Chart2 (2)"/>
      <sheetName val="Chart2"/>
      <sheetName val="Chart3"/>
      <sheetName val="Chartt (2)"/>
      <sheetName val="Polyolefins Graph Data"/>
      <sheetName val="Chart1 (2)"/>
      <sheetName val="Chart1"/>
      <sheetName val="Price Ratio WPC (PP_HDPE)"/>
      <sheetName val="Polyolefins Graph Data (Cont $)"/>
      <sheetName val="Olefins Graph Data"/>
      <sheetName val="Olefins Graph Data (Cont $)"/>
      <sheetName val="Chart57"/>
      <sheetName val="Chart58"/>
      <sheetName val="Chart59"/>
      <sheetName val="Chart60"/>
      <sheetName val="Chart61"/>
      <sheetName val="Chart62"/>
      <sheetName val="Chart63"/>
      <sheetName val="Chart64"/>
      <sheetName val="Monthly View -&gt;"/>
      <sheetName val="Chart65"/>
      <sheetName val="Chart66"/>
      <sheetName val="Chart67"/>
      <sheetName val="Chart68"/>
      <sheetName val="Chart69"/>
      <sheetName val="Chart70"/>
      <sheetName val="Chart71"/>
      <sheetName val="Long Term Views -&gt;"/>
      <sheetName val="WPC1"/>
      <sheetName val="WPC2"/>
      <sheetName val="WPC3"/>
      <sheetName val="WPC1 (2)"/>
      <sheetName val="WPC2 (2)"/>
      <sheetName val="WPC3 (2)"/>
      <sheetName val="Chart72"/>
      <sheetName val="Chart73"/>
      <sheetName val="Chart74"/>
      <sheetName val="Chart75"/>
      <sheetName val="Chart76"/>
      <sheetName val="Chart77"/>
      <sheetName val="Chart78"/>
      <sheetName val="Chart79"/>
      <sheetName val="Chart80"/>
      <sheetName val="Chart82"/>
      <sheetName val="Global Plastics Demand"/>
      <sheetName val="Long Form Links"/>
      <sheetName val="INFO"/>
      <sheetName val="DI_Other"/>
      <sheetName val="DI_Base"/>
      <sheetName val="DI_NAM_ETH"/>
      <sheetName val="DI_WEP_ETH"/>
      <sheetName val="DI_SEA_ETH"/>
      <sheetName val="DI_NAM_PRO"/>
      <sheetName val="DI_WEP_PRO"/>
      <sheetName val="DI_SEA_PRO"/>
      <sheetName val="DI_NAM_PEE"/>
      <sheetName val="DI_WEP_PEE"/>
      <sheetName val="DI_ASP_PEE"/>
      <sheetName val="DI_NAM_PPE"/>
      <sheetName val="DI_WEP_PPE"/>
      <sheetName val="DI_ASP_PPE"/>
      <sheetName val="DI_NEA_ETH"/>
      <sheetName val="DI_SAR_ETH"/>
      <sheetName val="DI_IRN_ETH"/>
      <sheetName val="DI_PRO_NEA"/>
      <sheetName val="DI_NAM_VIN"/>
      <sheetName val="DI_WEP_VIN"/>
      <sheetName val="DI_ASP_VIN"/>
      <sheetName val="DI_NAM_STR"/>
      <sheetName val="DI_WEP_STR"/>
      <sheetName val="DI_ASP_STR"/>
      <sheetName val="DI_Freight"/>
      <sheetName val="DI_PETnam"/>
      <sheetName val="DI_PETwep"/>
      <sheetName val="DI_PETasp"/>
      <sheetName val="WorkSpace"/>
      <sheetName val="Ratio Data"/>
      <sheetName val="Chartt"/>
      <sheetName val="Chart83 (4)"/>
      <sheetName val="Chart83 (2)"/>
      <sheetName val="Chart83"/>
      <sheetName val="Sheet2"/>
      <sheetName val="Ratio Data_Annual"/>
      <sheetName val="Chart83 (3)"/>
      <sheetName val="Chart83 (5)"/>
      <sheetName val="Chart5"/>
      <sheetName val="Chart4"/>
      <sheetName val="Chart83 (6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3">
          <cell r="B3">
            <v>1.0649999999999999</v>
          </cell>
        </row>
        <row r="4">
          <cell r="B4">
            <v>1.4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_GRAPH"/>
      <sheetName val="PS &amp; EPS SD "/>
      <sheetName val="molderdata"/>
      <sheetName val="EPSMolderINV"/>
      <sheetName val="ConsumerConfidence"/>
      <sheetName val="ps_consumer"/>
      <sheetName val="eps_consumer"/>
      <sheetName val="epslineademand"/>
      <sheetName val="epslineademandproduc"/>
      <sheetName val="pslineademand"/>
      <sheetName val="graphdata"/>
      <sheetName val="PS inventory%"/>
      <sheetName val="PSprofitability"/>
      <sheetName val="PSprofitability (2)"/>
      <sheetName val="INVDATA"/>
      <sheetName val="epsvalueinv"/>
      <sheetName val="EPSDATA_WIP"/>
      <sheetName val="epsdaysinvopr"/>
      <sheetName val="psepsdemand"/>
      <sheetName val="psepsdemand (2)"/>
      <sheetName val="pseps2004piechart"/>
      <sheetName val="pseps2004piechart (2)"/>
      <sheetName val="EPSDATA"/>
      <sheetName val="EPSQTR"/>
      <sheetName val="EPSQTR (2)"/>
      <sheetName val="PSLB_NEW"/>
      <sheetName val="PSTON_NEW"/>
      <sheetName val="EPSLB_NEW"/>
      <sheetName val="EPSTON_NEW"/>
      <sheetName val="EPSQTR(PS &amp; EPS)"/>
      <sheetName val="PSEPSLB_NEW"/>
      <sheetName val="PSEPSTON_NEW"/>
      <sheetName val="PSSumTbl"/>
      <sheetName val="PSSUMTABLE"/>
      <sheetName val="EPSSUMTABLE"/>
      <sheetName val="PSSumTblNEWAMR"/>
      <sheetName val="PSSUMTABLE_NEW"/>
      <sheetName val="EPSSUMTABLE_NEW"/>
      <sheetName val="EPS_CAPS"/>
      <sheetName val="PSE_CAPS"/>
      <sheetName val="IMPORTS"/>
      <sheetName val="EXPORTS"/>
      <sheetName val="APC"/>
      <sheetName val="APCconverted"/>
      <sheetName val="epsdmd"/>
      <sheetName val="epsdmd (2)"/>
      <sheetName val="epsinvbuild"/>
      <sheetName val="Chart1"/>
      <sheetName val="epsdemand"/>
      <sheetName val="epsvalueinv (2)"/>
      <sheetName val="psvalueinv"/>
      <sheetName val="psdaysinvopr (3)"/>
      <sheetName val="psdaysinvopr"/>
      <sheetName val="psdaysinvopr (2)"/>
      <sheetName val="PSSD"/>
      <sheetName val="PSSD (2)"/>
      <sheetName val="epsinv"/>
      <sheetName val="EPSSD"/>
      <sheetName val="EPSSD (2)"/>
      <sheetName val="EPS dmd"/>
      <sheetName val="epsimp"/>
      <sheetName val="epsimp (2)"/>
      <sheetName val="Sheet1"/>
      <sheetName val="epsexp"/>
      <sheetName val="op rates"/>
      <sheetName val="eps growth sectors"/>
      <sheetName val="ps_trend"/>
      <sheetName val="eps_trend"/>
    </sheetNames>
    <sheetDataSet>
      <sheetData sheetId="0">
        <row r="1">
          <cell r="A1">
            <v>21</v>
          </cell>
        </row>
        <row r="2">
          <cell r="F2">
            <v>-22.428994134999982</v>
          </cell>
          <cell r="G2">
            <v>79.488462783465991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Region_NAM"/>
      <sheetName val="Region_SAM"/>
      <sheetName val="Region_WEP"/>
      <sheetName val="Region_CEP"/>
      <sheetName val="Region_CIS"/>
      <sheetName val="Region_AFR"/>
      <sheetName val="Region_MDE"/>
      <sheetName val="Region_NEA"/>
      <sheetName val="NEA_Less_CHI"/>
      <sheetName val="CHI"/>
      <sheetName val="Region_NEAex.CHI"/>
      <sheetName val="CHINA"/>
      <sheetName val="Region_SEA"/>
      <sheetName val="Region_ISC"/>
      <sheetName val="Graph Data"/>
      <sheetName val="Cap Add Graph Data"/>
      <sheetName val="Cap Adds vs Demand Growth NEW g"/>
      <sheetName val="CAP ADD v Demand g"/>
      <sheetName val="End Use 97 p"/>
      <sheetName val="Regional Demand 97 p"/>
      <sheetName val="Regional Demand p"/>
      <sheetName val="Regional Demand 09 p"/>
      <sheetName val="Regional Demand 15 p"/>
      <sheetName val="Regional Capacity p"/>
      <sheetName val="Regional Capacity 09 p"/>
      <sheetName val="Net Trade 4 Reg g"/>
      <sheetName val="Net Trade 10 Reg g"/>
      <sheetName val="Cap by Reg Stacked g"/>
      <sheetName val="Cap Growth g"/>
      <sheetName val="Dem by Reg Stacked g"/>
      <sheetName val="World SD g"/>
      <sheetName val="NAM SD g"/>
      <sheetName val="SAM SD g"/>
      <sheetName val="WEP SD g"/>
      <sheetName val="CEP SD g"/>
      <sheetName val="CIS SD g"/>
      <sheetName val="MDE SD g"/>
      <sheetName val="AFR SD g"/>
      <sheetName val="ISC SD g"/>
      <sheetName val="NEA SD g"/>
      <sheetName val="NEA Excl. China g"/>
      <sheetName val="CHI SD g"/>
      <sheetName val="SEA SD g"/>
    </sheetNames>
    <sheetDataSet>
      <sheetData sheetId="0" refreshError="1">
        <row r="2">
          <cell r="M2" t="str">
            <v>World</v>
          </cell>
        </row>
        <row r="3">
          <cell r="M3" t="str">
            <v>N-METHYL-2-PYRROLIDONE Supply/Demand Balance</v>
          </cell>
        </row>
        <row r="4">
          <cell r="M4" t="str">
            <v>-000- Metric Tons</v>
          </cell>
        </row>
        <row r="5">
          <cell r="A5" t="str">
            <v>World</v>
          </cell>
          <cell r="C5" t="str">
            <v>ACTUAL</v>
          </cell>
          <cell r="M5" t="str">
            <v>ACTUAL</v>
          </cell>
          <cell r="W5" t="str">
            <v>FORECAST</v>
          </cell>
        </row>
        <row r="6">
          <cell r="A6" t="str">
            <v>N-METHYL-2-PYRROLIDONE</v>
          </cell>
          <cell r="C6">
            <v>1990</v>
          </cell>
          <cell r="D6">
            <v>1991</v>
          </cell>
          <cell r="E6">
            <v>1992</v>
          </cell>
          <cell r="F6">
            <v>1993</v>
          </cell>
          <cell r="G6">
            <v>1994</v>
          </cell>
          <cell r="H6">
            <v>1995</v>
          </cell>
          <cell r="I6">
            <v>1996</v>
          </cell>
          <cell r="J6">
            <v>1997</v>
          </cell>
          <cell r="K6">
            <v>1998</v>
          </cell>
          <cell r="L6">
            <v>1999</v>
          </cell>
          <cell r="M6">
            <v>2000</v>
          </cell>
          <cell r="N6">
            <v>2001</v>
          </cell>
          <cell r="O6">
            <v>2002</v>
          </cell>
          <cell r="P6">
            <v>2003</v>
          </cell>
          <cell r="Q6">
            <v>2004</v>
          </cell>
          <cell r="R6">
            <v>2005</v>
          </cell>
          <cell r="S6">
            <v>2006</v>
          </cell>
          <cell r="T6">
            <v>2007</v>
          </cell>
          <cell r="U6">
            <v>2008</v>
          </cell>
          <cell r="V6">
            <v>2009</v>
          </cell>
          <cell r="W6">
            <v>2010</v>
          </cell>
          <cell r="X6">
            <v>2011</v>
          </cell>
          <cell r="Y6">
            <v>2012</v>
          </cell>
          <cell r="Z6">
            <v>2013</v>
          </cell>
          <cell r="AA6">
            <v>2014</v>
          </cell>
          <cell r="AB6">
            <v>2015</v>
          </cell>
          <cell r="AC6">
            <v>2016</v>
          </cell>
          <cell r="AD6">
            <v>2017</v>
          </cell>
          <cell r="AE6">
            <v>2018</v>
          </cell>
          <cell r="AF6">
            <v>2019</v>
          </cell>
          <cell r="AG6">
            <v>2020</v>
          </cell>
          <cell r="AH6">
            <v>2021</v>
          </cell>
          <cell r="AI6">
            <v>2022</v>
          </cell>
          <cell r="AJ6">
            <v>2023</v>
          </cell>
          <cell r="AK6">
            <v>2024</v>
          </cell>
          <cell r="AL6">
            <v>2025</v>
          </cell>
        </row>
        <row r="8">
          <cell r="A8" t="str">
            <v xml:space="preserve">  CAPACITY</v>
          </cell>
          <cell r="C8">
            <v>85.5</v>
          </cell>
          <cell r="D8">
            <v>85.5</v>
          </cell>
          <cell r="E8">
            <v>85.5</v>
          </cell>
          <cell r="F8">
            <v>85.5</v>
          </cell>
          <cell r="G8">
            <v>85.5</v>
          </cell>
          <cell r="H8">
            <v>90.5</v>
          </cell>
          <cell r="I8">
            <v>121.5</v>
          </cell>
          <cell r="J8">
            <v>128.5</v>
          </cell>
          <cell r="K8">
            <v>130.5</v>
          </cell>
          <cell r="L8">
            <v>135.5</v>
          </cell>
          <cell r="M8">
            <v>139.5</v>
          </cell>
          <cell r="N8">
            <v>145.5</v>
          </cell>
          <cell r="O8">
            <v>149.5</v>
          </cell>
          <cell r="P8">
            <v>156.5</v>
          </cell>
          <cell r="Q8">
            <v>158.5</v>
          </cell>
          <cell r="R8">
            <v>181.5</v>
          </cell>
          <cell r="S8">
            <v>175.5</v>
          </cell>
          <cell r="T8">
            <v>198.5</v>
          </cell>
          <cell r="U8">
            <v>198.5</v>
          </cell>
          <cell r="V8">
            <v>198.5</v>
          </cell>
          <cell r="W8">
            <v>198.5</v>
          </cell>
          <cell r="X8">
            <v>208.5</v>
          </cell>
          <cell r="Y8">
            <v>208.5</v>
          </cell>
          <cell r="Z8">
            <v>208.5</v>
          </cell>
          <cell r="AA8">
            <v>218.5</v>
          </cell>
          <cell r="AB8">
            <v>218.5</v>
          </cell>
          <cell r="AC8">
            <v>238.5</v>
          </cell>
          <cell r="AD8">
            <v>238.5</v>
          </cell>
          <cell r="AE8">
            <v>238.5</v>
          </cell>
          <cell r="AF8">
            <v>258.5</v>
          </cell>
          <cell r="AG8">
            <v>258.5</v>
          </cell>
          <cell r="AH8">
            <v>278.5</v>
          </cell>
          <cell r="AI8">
            <v>278.5</v>
          </cell>
          <cell r="AJ8">
            <v>278.5</v>
          </cell>
          <cell r="AK8">
            <v>298.5</v>
          </cell>
          <cell r="AL8">
            <v>298.5</v>
          </cell>
        </row>
        <row r="9">
          <cell r="A9" t="str">
            <v xml:space="preserve">     Nameplate Capacity</v>
          </cell>
          <cell r="C9">
            <v>85.5</v>
          </cell>
          <cell r="D9">
            <v>85.5</v>
          </cell>
          <cell r="E9">
            <v>85.5</v>
          </cell>
          <cell r="F9">
            <v>85.5</v>
          </cell>
          <cell r="G9">
            <v>85.5</v>
          </cell>
          <cell r="H9">
            <v>90.5</v>
          </cell>
          <cell r="I9">
            <v>121.5</v>
          </cell>
          <cell r="J9">
            <v>128.5</v>
          </cell>
          <cell r="K9">
            <v>130.5</v>
          </cell>
          <cell r="L9">
            <v>135.5</v>
          </cell>
          <cell r="M9">
            <v>139.5</v>
          </cell>
          <cell r="N9">
            <v>145.5</v>
          </cell>
          <cell r="O9">
            <v>149.5</v>
          </cell>
          <cell r="P9">
            <v>156.5</v>
          </cell>
          <cell r="Q9">
            <v>158.5</v>
          </cell>
          <cell r="R9">
            <v>181.5</v>
          </cell>
          <cell r="S9">
            <v>175.5</v>
          </cell>
          <cell r="T9">
            <v>198.5</v>
          </cell>
          <cell r="U9">
            <v>198.5</v>
          </cell>
          <cell r="V9">
            <v>198.5</v>
          </cell>
          <cell r="W9">
            <v>198.5</v>
          </cell>
          <cell r="X9">
            <v>198.5</v>
          </cell>
          <cell r="Y9">
            <v>198.5</v>
          </cell>
          <cell r="Z9">
            <v>198.5</v>
          </cell>
          <cell r="AA9">
            <v>198.5</v>
          </cell>
          <cell r="AB9">
            <v>198.5</v>
          </cell>
          <cell r="AC9">
            <v>198.5</v>
          </cell>
          <cell r="AD9">
            <v>198.5</v>
          </cell>
          <cell r="AE9">
            <v>198.5</v>
          </cell>
          <cell r="AF9">
            <v>198.5</v>
          </cell>
          <cell r="AG9">
            <v>198.5</v>
          </cell>
          <cell r="AH9">
            <v>198.5</v>
          </cell>
          <cell r="AI9">
            <v>198.5</v>
          </cell>
          <cell r="AJ9">
            <v>198.5</v>
          </cell>
          <cell r="AK9">
            <v>198.5</v>
          </cell>
          <cell r="AL9">
            <v>198.5</v>
          </cell>
        </row>
        <row r="10">
          <cell r="A10" t="str">
            <v xml:space="preserve">     Hypothetical Add'l Capacity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10</v>
          </cell>
          <cell r="Y10">
            <v>10</v>
          </cell>
          <cell r="Z10">
            <v>10</v>
          </cell>
          <cell r="AA10">
            <v>20</v>
          </cell>
          <cell r="AB10">
            <v>20</v>
          </cell>
          <cell r="AC10">
            <v>40</v>
          </cell>
          <cell r="AD10">
            <v>40</v>
          </cell>
          <cell r="AE10">
            <v>40</v>
          </cell>
          <cell r="AF10">
            <v>60</v>
          </cell>
          <cell r="AG10">
            <v>60</v>
          </cell>
          <cell r="AH10">
            <v>80</v>
          </cell>
          <cell r="AI10">
            <v>80</v>
          </cell>
          <cell r="AJ10">
            <v>80</v>
          </cell>
          <cell r="AK10">
            <v>100</v>
          </cell>
          <cell r="AL10">
            <v>100</v>
          </cell>
        </row>
        <row r="11">
          <cell r="A11" t="str">
            <v xml:space="preserve">  OP. RATE %</v>
          </cell>
          <cell r="C11">
            <v>21.684210526315788</v>
          </cell>
          <cell r="D11">
            <v>23.157894736842106</v>
          </cell>
          <cell r="E11">
            <v>22.17543859649123</v>
          </cell>
          <cell r="F11">
            <v>22.666666666666664</v>
          </cell>
          <cell r="G11">
            <v>24.140350877192983</v>
          </cell>
          <cell r="H11">
            <v>29.922651933701655</v>
          </cell>
          <cell r="I11">
            <v>41.91769547325103</v>
          </cell>
          <cell r="J11">
            <v>44</v>
          </cell>
          <cell r="K11">
            <v>45.455938697318018</v>
          </cell>
          <cell r="L11">
            <v>42.789667896678964</v>
          </cell>
          <cell r="M11">
            <v>59.650179211469535</v>
          </cell>
          <cell r="N11">
            <v>61.73745704467354</v>
          </cell>
          <cell r="O11">
            <v>64.070903010033433</v>
          </cell>
          <cell r="P11">
            <v>67.683067092651754</v>
          </cell>
          <cell r="Q11">
            <v>68.069699415103273</v>
          </cell>
          <cell r="R11">
            <v>65.231955922865012</v>
          </cell>
          <cell r="S11">
            <v>68.838746438746441</v>
          </cell>
          <cell r="T11">
            <v>65.924433249370281</v>
          </cell>
          <cell r="U11">
            <v>68.898228270358061</v>
          </cell>
          <cell r="V11">
            <v>72.073925634197565</v>
          </cell>
          <cell r="W11">
            <v>75.716159097841427</v>
          </cell>
          <cell r="X11">
            <v>75.660488277753331</v>
          </cell>
          <cell r="Y11">
            <v>79.123786738814943</v>
          </cell>
          <cell r="Z11">
            <v>82.559192423039576</v>
          </cell>
          <cell r="AA11">
            <v>82.344515727468277</v>
          </cell>
          <cell r="AB11">
            <v>86.376737505939587</v>
          </cell>
          <cell r="AC11">
            <v>82.669589715364694</v>
          </cell>
          <cell r="AD11">
            <v>86.446765489929888</v>
          </cell>
          <cell r="AE11">
            <v>90.443231353606535</v>
          </cell>
          <cell r="AF11">
            <v>87.347066041716317</v>
          </cell>
          <cell r="AG11">
            <v>91.474799284644845</v>
          </cell>
          <cell r="AH11">
            <v>89.390840959794744</v>
          </cell>
          <cell r="AI11">
            <v>94.193486042519297</v>
          </cell>
          <cell r="AJ11">
            <v>99.335978422142219</v>
          </cell>
          <cell r="AK11">
            <v>97.817214662932571</v>
          </cell>
          <cell r="AL11">
            <v>103.31603798992633</v>
          </cell>
        </row>
        <row r="12">
          <cell r="A12" t="str">
            <v xml:space="preserve">  PRODUCTION</v>
          </cell>
          <cell r="C12">
            <v>18.54</v>
          </cell>
          <cell r="D12">
            <v>19.8</v>
          </cell>
          <cell r="E12">
            <v>18.96</v>
          </cell>
          <cell r="F12">
            <v>19.38</v>
          </cell>
          <cell r="G12">
            <v>20.64</v>
          </cell>
          <cell r="H12">
            <v>27.08</v>
          </cell>
          <cell r="I12">
            <v>50.93</v>
          </cell>
          <cell r="J12">
            <v>56.54</v>
          </cell>
          <cell r="K12">
            <v>59.320000000000007</v>
          </cell>
          <cell r="L12">
            <v>57.98</v>
          </cell>
          <cell r="M12">
            <v>83.212000000000003</v>
          </cell>
          <cell r="N12">
            <v>89.828000000000003</v>
          </cell>
          <cell r="O12">
            <v>95.785999999999987</v>
          </cell>
          <cell r="P12">
            <v>105.92399999999999</v>
          </cell>
          <cell r="Q12">
            <v>107.89047357293869</v>
          </cell>
          <cell r="R12">
            <v>118.396</v>
          </cell>
          <cell r="S12">
            <v>120.81200000000001</v>
          </cell>
          <cell r="T12">
            <v>130.86000000000001</v>
          </cell>
          <cell r="U12">
            <v>136.76298311666076</v>
          </cell>
          <cell r="V12">
            <v>143.06674238388217</v>
          </cell>
          <cell r="W12">
            <v>150.29657580921523</v>
          </cell>
          <cell r="X12">
            <v>157.7521180591157</v>
          </cell>
          <cell r="Y12">
            <v>164.97309535042916</v>
          </cell>
          <cell r="Z12">
            <v>172.13591620203752</v>
          </cell>
          <cell r="AA12">
            <v>179.92276686451817</v>
          </cell>
          <cell r="AB12">
            <v>188.73317145047798</v>
          </cell>
          <cell r="AC12">
            <v>197.16697147114482</v>
          </cell>
          <cell r="AD12">
            <v>206.17553569348277</v>
          </cell>
          <cell r="AE12">
            <v>215.70710677835157</v>
          </cell>
          <cell r="AF12">
            <v>225.79216571783667</v>
          </cell>
          <cell r="AG12">
            <v>236.46235615080693</v>
          </cell>
          <cell r="AH12">
            <v>248.95349207302837</v>
          </cell>
          <cell r="AI12">
            <v>262.32885862841624</v>
          </cell>
          <cell r="AJ12">
            <v>276.6506999056661</v>
          </cell>
          <cell r="AK12">
            <v>291.98438576885371</v>
          </cell>
          <cell r="AL12">
            <v>308.39837339993005</v>
          </cell>
        </row>
        <row r="13">
          <cell r="A13" t="str">
            <v xml:space="preserve">  IMPORTS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4.1999999999999993</v>
          </cell>
          <cell r="N13">
            <v>6.8000000000000007</v>
          </cell>
          <cell r="O13">
            <v>13.2</v>
          </cell>
          <cell r="P13">
            <v>17.7</v>
          </cell>
          <cell r="Q13">
            <v>24.6</v>
          </cell>
          <cell r="R13">
            <v>26.9</v>
          </cell>
          <cell r="S13">
            <v>29.5</v>
          </cell>
          <cell r="T13">
            <v>32.299999999999997</v>
          </cell>
          <cell r="U13">
            <v>32.786800295294704</v>
          </cell>
          <cell r="V13">
            <v>33.424596152959317</v>
          </cell>
          <cell r="W13">
            <v>33.902319116593958</v>
          </cell>
          <cell r="X13">
            <v>34.460830959436933</v>
          </cell>
          <cell r="Y13">
            <v>34.972728234651889</v>
          </cell>
          <cell r="Z13">
            <v>35.488545034001795</v>
          </cell>
          <cell r="AA13">
            <v>36.014105599781971</v>
          </cell>
          <cell r="AB13">
            <v>36.550973456040985</v>
          </cell>
          <cell r="AC13">
            <v>37.121288034397665</v>
          </cell>
          <cell r="AD13">
            <v>37.695642264690605</v>
          </cell>
          <cell r="AE13">
            <v>38.273966852100877</v>
          </cell>
          <cell r="AF13">
            <v>38.856191824349175</v>
          </cell>
          <cell r="AG13">
            <v>39.442245040115438</v>
          </cell>
          <cell r="AH13">
            <v>40.032055076030794</v>
          </cell>
          <cell r="AI13">
            <v>40.625549727421742</v>
          </cell>
          <cell r="AJ13">
            <v>41.222654766850702</v>
          </cell>
          <cell r="AK13">
            <v>41.823296542821659</v>
          </cell>
          <cell r="AL13">
            <v>42.427400428370404</v>
          </cell>
        </row>
        <row r="14">
          <cell r="A14" t="str">
            <v xml:space="preserve">  EXPORTS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4.1999999999999993</v>
          </cell>
          <cell r="N14">
            <v>6.8000000000000007</v>
          </cell>
          <cell r="O14">
            <v>13.2</v>
          </cell>
          <cell r="P14">
            <v>17.7</v>
          </cell>
          <cell r="Q14">
            <v>24.6</v>
          </cell>
          <cell r="R14">
            <v>26.9</v>
          </cell>
          <cell r="S14">
            <v>29.5</v>
          </cell>
          <cell r="T14">
            <v>32.299999999999997</v>
          </cell>
          <cell r="U14">
            <v>32.786800295294704</v>
          </cell>
          <cell r="V14">
            <v>33.424596152959317</v>
          </cell>
          <cell r="W14">
            <v>33.902319116593958</v>
          </cell>
          <cell r="X14">
            <v>34.460830959436933</v>
          </cell>
          <cell r="Y14">
            <v>34.972728234651889</v>
          </cell>
          <cell r="Z14">
            <v>35.488545034001795</v>
          </cell>
          <cell r="AA14">
            <v>36.014105599781971</v>
          </cell>
          <cell r="AB14">
            <v>36.550973456040985</v>
          </cell>
          <cell r="AC14">
            <v>37.121288034397665</v>
          </cell>
          <cell r="AD14">
            <v>37.695642264690605</v>
          </cell>
          <cell r="AE14">
            <v>38.273966852100877</v>
          </cell>
          <cell r="AF14">
            <v>38.856191824349175</v>
          </cell>
          <cell r="AG14">
            <v>39.442245040115438</v>
          </cell>
          <cell r="AH14">
            <v>40.032055076030794</v>
          </cell>
          <cell r="AI14">
            <v>40.625549727421742</v>
          </cell>
          <cell r="AJ14">
            <v>41.222654766850702</v>
          </cell>
          <cell r="AK14">
            <v>41.823296542821659</v>
          </cell>
          <cell r="AL14">
            <v>42.427400428370404</v>
          </cell>
        </row>
        <row r="15">
          <cell r="A15" t="str">
            <v xml:space="preserve"> APAR. DEMAND</v>
          </cell>
          <cell r="C15">
            <v>18.54</v>
          </cell>
          <cell r="D15">
            <v>19.8</v>
          </cell>
          <cell r="E15">
            <v>18.96</v>
          </cell>
          <cell r="F15">
            <v>19.38</v>
          </cell>
          <cell r="G15">
            <v>20.64</v>
          </cell>
          <cell r="H15">
            <v>27.08</v>
          </cell>
          <cell r="I15">
            <v>50.93</v>
          </cell>
          <cell r="J15">
            <v>56.54</v>
          </cell>
          <cell r="K15">
            <v>59.320000000000007</v>
          </cell>
          <cell r="L15">
            <v>57.98</v>
          </cell>
          <cell r="M15">
            <v>83.211999999999989</v>
          </cell>
          <cell r="N15">
            <v>89.828000000000003</v>
          </cell>
          <cell r="O15">
            <v>95.786000000000001</v>
          </cell>
          <cell r="P15">
            <v>105.92400000000001</v>
          </cell>
          <cell r="Q15">
            <v>107.8904735729387</v>
          </cell>
          <cell r="R15">
            <v>118.39599999999999</v>
          </cell>
          <cell r="S15">
            <v>120.812</v>
          </cell>
          <cell r="T15">
            <v>130.86000000000001</v>
          </cell>
          <cell r="U15">
            <v>136.76298311666079</v>
          </cell>
          <cell r="V15">
            <v>143.06674238388217</v>
          </cell>
          <cell r="W15">
            <v>150.29657580921526</v>
          </cell>
          <cell r="X15">
            <v>157.7521180591157</v>
          </cell>
          <cell r="Y15">
            <v>164.97309535042916</v>
          </cell>
          <cell r="Z15">
            <v>172.13591620203752</v>
          </cell>
          <cell r="AA15">
            <v>179.92276686451817</v>
          </cell>
          <cell r="AB15">
            <v>188.73317145047798</v>
          </cell>
          <cell r="AC15">
            <v>197.16697147114485</v>
          </cell>
          <cell r="AD15">
            <v>206.17553569348274</v>
          </cell>
          <cell r="AE15">
            <v>215.70710677835157</v>
          </cell>
          <cell r="AF15">
            <v>225.79216571783667</v>
          </cell>
          <cell r="AG15">
            <v>236.4623561508069</v>
          </cell>
          <cell r="AH15">
            <v>248.95349207302837</v>
          </cell>
          <cell r="AI15">
            <v>262.32885862841624</v>
          </cell>
          <cell r="AJ15">
            <v>276.6506999056661</v>
          </cell>
          <cell r="AK15">
            <v>291.98438576885371</v>
          </cell>
          <cell r="AL15">
            <v>308.39837339993005</v>
          </cell>
        </row>
        <row r="16">
          <cell r="A16" t="str">
            <v xml:space="preserve"> FORECAST DEMAND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107.8904735729387</v>
          </cell>
          <cell r="R16">
            <v>118.39599999999999</v>
          </cell>
          <cell r="S16">
            <v>120.812</v>
          </cell>
          <cell r="T16">
            <v>130.86000000000001</v>
          </cell>
          <cell r="U16">
            <v>136.76298311666079</v>
          </cell>
          <cell r="V16">
            <v>143.06674238388217</v>
          </cell>
          <cell r="W16">
            <v>150.29657580921526</v>
          </cell>
          <cell r="X16">
            <v>157.7521180591157</v>
          </cell>
          <cell r="Y16">
            <v>164.97309535042916</v>
          </cell>
          <cell r="Z16">
            <v>172.13591620203752</v>
          </cell>
          <cell r="AA16">
            <v>179.92276686451817</v>
          </cell>
          <cell r="AB16">
            <v>188.73317145047798</v>
          </cell>
          <cell r="AC16">
            <v>197.16697147114485</v>
          </cell>
          <cell r="AD16">
            <v>206.17553569348274</v>
          </cell>
          <cell r="AE16">
            <v>215.70710677835157</v>
          </cell>
          <cell r="AF16">
            <v>225.79216571783667</v>
          </cell>
          <cell r="AG16">
            <v>236.4623561508069</v>
          </cell>
          <cell r="AH16">
            <v>248.95349207302837</v>
          </cell>
          <cell r="AI16">
            <v>262.32885862841624</v>
          </cell>
          <cell r="AJ16">
            <v>276.6506999056661</v>
          </cell>
          <cell r="AK16">
            <v>291.98438576885371</v>
          </cell>
          <cell r="AL16">
            <v>308.39837339993005</v>
          </cell>
        </row>
        <row r="17">
          <cell r="A17" t="str">
            <v xml:space="preserve"> GDP ELASTICITY</v>
          </cell>
          <cell r="C17">
            <v>0</v>
          </cell>
          <cell r="D17">
            <v>10.165942501974662</v>
          </cell>
          <cell r="E17">
            <v>-1.6899198071077575</v>
          </cell>
          <cell r="F17">
            <v>1.4684835276266459</v>
          </cell>
          <cell r="G17">
            <v>2.0614128599917669</v>
          </cell>
          <cell r="H17">
            <v>11.075748691793745</v>
          </cell>
          <cell r="I17">
            <v>27.753308966571094</v>
          </cell>
          <cell r="J17">
            <v>3.0710307867641622</v>
          </cell>
          <cell r="K17">
            <v>2.035861852360791</v>
          </cell>
          <cell r="L17">
            <v>-0.70661743311784009</v>
          </cell>
          <cell r="M17">
            <v>10.357125953135339</v>
          </cell>
          <cell r="N17">
            <v>4.7850683012599529</v>
          </cell>
          <cell r="O17">
            <v>3.4197346175230932</v>
          </cell>
          <cell r="P17">
            <v>4.0964420594048789</v>
          </cell>
          <cell r="Q17">
            <v>0.47334333440832782</v>
          </cell>
          <cell r="R17">
            <v>2.8736569659230975</v>
          </cell>
          <cell r="S17">
            <v>0.52300063234078065</v>
          </cell>
          <cell r="T17">
            <v>2.4998070735121312</v>
          </cell>
          <cell r="U17">
            <v>1.2873347853432797</v>
          </cell>
          <cell r="V17">
            <v>1.3016747824721686</v>
          </cell>
          <cell r="W17">
            <v>1.4248012683354616</v>
          </cell>
          <cell r="X17">
            <v>1.5180490274269089</v>
          </cell>
          <cell r="Y17">
            <v>1.5601238207340897</v>
          </cell>
          <cell r="Z17">
            <v>1.5627015879579353</v>
          </cell>
          <cell r="AA17">
            <v>1.6187028036351088</v>
          </cell>
          <cell r="AB17">
            <v>1.6834274763444319</v>
          </cell>
          <cell r="AC17">
            <v>1.4577604174621113</v>
          </cell>
          <cell r="AD17">
            <v>1.4799216221603797</v>
          </cell>
          <cell r="AE17">
            <v>1.505031243758407</v>
          </cell>
          <cell r="AF17">
            <v>1.529885732005742</v>
          </cell>
          <cell r="AG17">
            <v>1.5544075872342429</v>
          </cell>
          <cell r="AH17">
            <v>1.746744381796502</v>
          </cell>
          <cell r="AI17">
            <v>1.7860543875631698</v>
          </cell>
          <cell r="AJ17">
            <v>1.8247892484542958</v>
          </cell>
          <cell r="AK17">
            <v>1.8627818161427732</v>
          </cell>
          <cell r="AL17">
            <v>1.8998857293212201</v>
          </cell>
        </row>
        <row r="18">
          <cell r="A18" t="str">
            <v xml:space="preserve"> PER CAP. CONS.</v>
          </cell>
          <cell r="C18">
            <v>3.5172437618200686E-3</v>
          </cell>
          <cell r="D18">
            <v>3.6975588809640579E-3</v>
          </cell>
          <cell r="E18">
            <v>3.4866730199145301E-3</v>
          </cell>
          <cell r="F18">
            <v>3.5116756601864169E-3</v>
          </cell>
          <cell r="G18">
            <v>3.6866439124765729E-3</v>
          </cell>
          <cell r="H18">
            <v>4.7683697482649419E-3</v>
          </cell>
          <cell r="I18">
            <v>8.8436534961056409E-3</v>
          </cell>
          <cell r="J18">
            <v>9.685030940196562E-3</v>
          </cell>
          <cell r="K18">
            <v>1.0027012250382205E-2</v>
          </cell>
          <cell r="L18">
            <v>9.6746630086940472E-3</v>
          </cell>
          <cell r="M18">
            <v>1.3710069270844994E-2</v>
          </cell>
          <cell r="N18">
            <v>1.46180332548377E-2</v>
          </cell>
          <cell r="O18">
            <v>1.539963488206207E-2</v>
          </cell>
          <cell r="P18">
            <v>1.6826612201250948E-2</v>
          </cell>
          <cell r="Q18">
            <v>1.6935339211195374E-2</v>
          </cell>
          <cell r="R18">
            <v>1.836418105541366E-2</v>
          </cell>
          <cell r="S18">
            <v>1.8518829916889828E-2</v>
          </cell>
          <cell r="T18">
            <v>1.9825295604611069E-2</v>
          </cell>
          <cell r="U18">
            <v>2.0479474770830345E-2</v>
          </cell>
          <cell r="V18">
            <v>2.1177154249644555E-2</v>
          </cell>
          <cell r="W18">
            <v>2.1993394369717187E-2</v>
          </cell>
          <cell r="X18">
            <v>2.2822377385492802E-2</v>
          </cell>
          <cell r="Y18">
            <v>2.3598533515401036E-2</v>
          </cell>
          <cell r="Z18">
            <v>2.4349491963824563E-2</v>
          </cell>
          <cell r="AA18">
            <v>2.517247072598295E-2</v>
          </cell>
          <cell r="AB18">
            <v>2.6121339833568076E-2</v>
          </cell>
          <cell r="AC18">
            <v>2.70007599236157E-2</v>
          </cell>
          <cell r="AD18">
            <v>2.7942048591632622E-2</v>
          </cell>
          <cell r="AE18">
            <v>2.8937003773847416E-2</v>
          </cell>
          <cell r="AF18">
            <v>2.9988782998197499E-2</v>
          </cell>
          <cell r="AG18">
            <v>3.1100623766183152E-2</v>
          </cell>
          <cell r="AH18">
            <v>3.2432108813745641E-2</v>
          </cell>
          <cell r="AI18">
            <v>3.3856506411548623E-2</v>
          </cell>
          <cell r="AJ18">
            <v>3.5380075417324117E-2</v>
          </cell>
          <cell r="AK18">
            <v>3.7009167492290336E-2</v>
          </cell>
          <cell r="AL18">
            <v>3.8750272176855019E-2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abbrevations"/>
      <sheetName val="cons"/>
      <sheetName val="cons volume"/>
      <sheetName val="major products"/>
      <sheetName val="food addi"/>
      <sheetName val="major food"/>
      <sheetName val="applications"/>
      <sheetName val="us,ja&amp;ch regulatory"/>
      <sheetName val="Chi emulsifiers"/>
      <sheetName val="Chi enzymes"/>
      <sheetName val="methods"/>
      <sheetName val="calories"/>
      <sheetName val="principal functions"/>
      <sheetName val="chinese food"/>
      <sheetName val="leading ch food co"/>
      <sheetName val="Chinese"/>
      <sheetName val="chi con thick"/>
      <sheetName val="MAJR CHINESE"/>
      <sheetName val="representative "/>
      <sheetName val="chines consum major"/>
      <sheetName val="chines consum sucrose equ"/>
      <sheetName val="majr chins pro"/>
      <sheetName val="represent chi prices"/>
      <sheetName val="chi cons emulsifiers"/>
      <sheetName val="chi producers emulsifiers"/>
      <sheetName val="repre chinsese pri"/>
      <sheetName val="chi cons colors"/>
      <sheetName val=" chi producers colors"/>
      <sheetName val="represntiv chines"/>
      <sheetName val="chi cons enzymes"/>
      <sheetName val="majr chins"/>
      <sheetName val="chi cons preserv"/>
      <sheetName val="chi producers preserv"/>
      <sheetName val="Reprs chins"/>
      <sheetName val="CHINS CON MAJ FOOD"/>
      <sheetName val="chi producers antioxi"/>
      <sheetName val="repes chins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 "/>
      <sheetName val="World semi chem by product"/>
      <sheetName val="World semi chem by region"/>
      <sheetName val="Wld cons wafers"/>
      <sheetName val="Wld cons volumes"/>
      <sheetName val="Semi product types"/>
      <sheetName val="top wrld companis"/>
      <sheetName val="wrld PolySi prod."/>
      <sheetName val="wrld Si wafer prod."/>
      <sheetName val="wrld 2nd gen prod."/>
      <sheetName val="wrld 3rd gen prod."/>
      <sheetName val="NA Fabs"/>
      <sheetName val="NA_FAB projects"/>
      <sheetName val="Europe Fabs"/>
      <sheetName val="WE_FAB projects"/>
      <sheetName val="Eurasia_FABs"/>
      <sheetName val="ME_FABs"/>
      <sheetName val="SA_FABs"/>
      <sheetName val="SA_FAB projects "/>
      <sheetName val="China Fabs"/>
      <sheetName val="JP_fab"/>
      <sheetName val="JP_new project"/>
      <sheetName val="JP_electronics products"/>
      <sheetName val="SK_fab "/>
      <sheetName val="Samsung"/>
      <sheetName val="SK hynix"/>
      <sheetName val="SK_new project"/>
      <sheetName val="TW_fab"/>
      <sheetName val="TSMC"/>
      <sheetName val="TSMC (2)"/>
      <sheetName val="UMC"/>
      <sheetName val="TW_new project"/>
      <sheetName val="SEA Fabs"/>
      <sheetName val="SEA_FAB projects"/>
      <sheetName val="World producer"/>
      <sheetName val="Dongjin semichem"/>
      <sheetName val="Entegris"/>
      <sheetName val="GlobalWafer"/>
      <sheetName val="JSR"/>
      <sheetName val="Merck"/>
      <sheetName val="Nippon Sanso Taiyo"/>
      <sheetName val="Qnity"/>
      <sheetName val="Shin Etsu"/>
      <sheetName val="Siltronic_Data"/>
      <sheetName val="Siltronic"/>
      <sheetName val="Sumitomo"/>
      <sheetName val="M &amp; A"/>
      <sheetName val="policies"/>
      <sheetName val="Layer materials"/>
      <sheetName val="Patterning"/>
      <sheetName val="Etchant-clean gases"/>
      <sheetName val="Deposition gases"/>
      <sheetName val="Dielectrics"/>
      <sheetName val="Wet-proc chems"/>
      <sheetName val="CMP slurries"/>
      <sheetName val="Region cons of NA chem_val"/>
      <sheetName val="Wafer substrates by mat nA"/>
      <sheetName val="Wafer substrates by app NA"/>
      <sheetName val="NA_Substrates_Prod"/>
      <sheetName val="NA wafer prices"/>
      <sheetName val="Electronic gases"/>
      <sheetName val="NA_Gases_Prod"/>
      <sheetName val="Electronic gas price"/>
      <sheetName val="Metals-dielectrics"/>
      <sheetName val="NA_Metal_Dielec"/>
      <sheetName val="NA metal-dielec price"/>
      <sheetName val="Photoresists"/>
      <sheetName val="NA_PhotoRes_Prod"/>
      <sheetName val="Photoresist Price"/>
      <sheetName val="Wet-processing_standard"/>
      <sheetName val="Wet-processing_UHP"/>
      <sheetName val="NA_WetProc_Prod"/>
      <sheetName val="WPC Price"/>
      <sheetName val="Formulated products"/>
      <sheetName val="NA_Formulated Prod"/>
      <sheetName val="NA_CMP-Sl_Prod"/>
      <sheetName val="Formulated Prices"/>
      <sheetName val="Region cons of semicon chem_US$"/>
      <sheetName val="Wafer substrates by mat EU"/>
      <sheetName val="Wafer substrates by app EU"/>
      <sheetName val="EU_Substrates_Prod EU"/>
      <sheetName val="wafer prices EU"/>
      <sheetName val="Electronic gases EU"/>
      <sheetName val="EU_Gases_Prod"/>
      <sheetName val="electronic gases prices"/>
      <sheetName val="Metals-dielectrics EU"/>
      <sheetName val="EU_Metal_Dielec"/>
      <sheetName val="EUmetal_dielectrics prices"/>
      <sheetName val="Photoresists EU"/>
      <sheetName val="EU_PhotoRes_Prod"/>
      <sheetName val="photoresist prices EU"/>
      <sheetName val="Wet-processing_standard EU"/>
      <sheetName val="Wet-processing_UHP EU"/>
      <sheetName val="EU_WetProc_Prod EU"/>
      <sheetName val="wet-processing chem prices EU"/>
      <sheetName val="Formulated products_US$"/>
      <sheetName val="EU_Formulated Prod"/>
      <sheetName val="formulated products prices"/>
      <sheetName val="Region cons of semicon chem_val"/>
      <sheetName val="Region cons of semicon chem ME"/>
      <sheetName val="Region cons of semicon chem SA"/>
      <sheetName val="SA_elec chemicals_Prod"/>
      <sheetName val="Region cons of semicon chem CHI"/>
      <sheetName val="Wafer substrates by mat CHI"/>
      <sheetName val="Wafer substrates by app CHI"/>
      <sheetName val="China_wafer substrates_Prod"/>
      <sheetName val="wafer prices CHI"/>
      <sheetName val="Electronic gases CHI"/>
      <sheetName val="China_Gases_Prod CHI"/>
      <sheetName val="electronic gases prices CHI"/>
      <sheetName val="Metals-dielectrics CHI"/>
      <sheetName val="China_Metal_Dielec"/>
      <sheetName val="metal_dielectrics prices CHI"/>
      <sheetName val="Photoresists CHI"/>
      <sheetName val="China_PhotoRes_Prod CHI"/>
      <sheetName val="photoresist pricesCHI"/>
      <sheetName val="Wet-processing_standard CHI"/>
      <sheetName val="Wet-processing_UHP CHI"/>
      <sheetName val="China_WetProc_Prod"/>
      <sheetName val="wet-processing chem prices CHI"/>
      <sheetName val="Formulated products CHI"/>
      <sheetName val="China_Formulated Prod"/>
      <sheetName val="China_CMP-Sl_Prod"/>
      <sheetName val="formulated products prices CHI"/>
      <sheetName val="Region cons of semicon chem JAP"/>
      <sheetName val="Wafer substrates by mat JAP"/>
      <sheetName val="Wafer substrates by app JAP"/>
      <sheetName val="JP_wafer substrates_Prod"/>
      <sheetName val="JP_wafer prices"/>
      <sheetName val="Electronic gases JAP"/>
      <sheetName val="JP_Gases_Prod"/>
      <sheetName val="JP_electronic gases prices"/>
      <sheetName val="Metals-dielectrics JAP"/>
      <sheetName val="JP_Metal_Dielec"/>
      <sheetName val="JP_metal_dielectrics prices"/>
      <sheetName val="Photoresists JAP"/>
      <sheetName val="JP_PhotoRes_Prod"/>
      <sheetName val="JP_photoresist prices"/>
      <sheetName val="Wet-processing_standard JAP"/>
      <sheetName val="Wet-processing_UHP JAP"/>
      <sheetName val="JP_WetProc_Prod"/>
      <sheetName val="JP_wet processing chem prices"/>
      <sheetName val="Formulated products JAP"/>
      <sheetName val="JP_Formulated Prod"/>
      <sheetName val="JP_formulated products prices"/>
      <sheetName val="Region cons of semicon chem SK"/>
      <sheetName val="Wafer substrates by matSK"/>
      <sheetName val="Wafer substrates by app SK"/>
      <sheetName val="SK_wafer substrates_Prod"/>
      <sheetName val="SK_wafer prices"/>
      <sheetName val="Electronic gases SK"/>
      <sheetName val="SK_Gases_Prod"/>
      <sheetName val="SK_electronic gases prices"/>
      <sheetName val="Metals-dielectrics SK"/>
      <sheetName val="SK_Metal_Dielec"/>
      <sheetName val="SK_metal_dielectrics prices"/>
      <sheetName val="Photoresists SK"/>
      <sheetName val="SK_PhotoRes_Prod"/>
      <sheetName val="SK_photoresist prices"/>
      <sheetName val="Wet-processing_standard SK"/>
      <sheetName val="Wet-processing_UHP SK"/>
      <sheetName val="SK_WetProc_Prod"/>
      <sheetName val="SK_wet processing chem pric"/>
      <sheetName val="Formulated products SK"/>
      <sheetName val="SK_Formulated Prod"/>
      <sheetName val="SK_formulated products pric"/>
      <sheetName val="Region cons of semicon chem tai"/>
      <sheetName val="Wafer substrates by mattai"/>
      <sheetName val="Wafer substrates by app tai"/>
      <sheetName val="TW_wafer substrates_Prod"/>
      <sheetName val="TW_wafer prices"/>
      <sheetName val="Electronic gases Tai"/>
      <sheetName val="TW_Gases_Prod"/>
      <sheetName val="TW_electronic gases prices"/>
      <sheetName val="Metals-dielectrics Tai"/>
      <sheetName val="TW_Metal_Dielec"/>
      <sheetName val="TW_metal_dielectrics prices"/>
      <sheetName val="Photoresists Tai"/>
      <sheetName val="TW_PhotoRes_Prod"/>
      <sheetName val="TW_photoresist prices"/>
      <sheetName val="Wet-processing_standard Tai"/>
      <sheetName val="Wet-processing_UHP tai"/>
      <sheetName val="TW_WetProc_Prod"/>
      <sheetName val="TW_wet processing chem pric"/>
      <sheetName val="Formulated products TW"/>
      <sheetName val="TW_Formulated Prod"/>
      <sheetName val="TW_formulated products pric"/>
      <sheetName val="Region cons of semicon chem SEA"/>
      <sheetName val="SEA_Substrates_Prod "/>
      <sheetName val="SEA_Materials_Prod"/>
      <sheetName val="Semi Mat. pric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ld PolySi prod."/>
      <sheetName val="wrld Si wafer prod."/>
      <sheetName val="wrld 2nd gen prod."/>
      <sheetName val="wrld 3rd gen prod."/>
      <sheetName val="SEA Fabs"/>
      <sheetName val="SEA_FAB projects"/>
      <sheetName val="SEA_Substrates_Prod "/>
      <sheetName val="SEA_Materials_Prod"/>
      <sheetName val="Semi Mat. prices"/>
      <sheetName val="OC Fabs"/>
      <sheetName val="Not use_SEA_Gases_Prod"/>
      <sheetName val="Not use_SEA_Metal_Dielec"/>
      <sheetName val="Not use_PhotoRes_Prod"/>
      <sheetName val="Not use_SEA_WetProc_Prod"/>
      <sheetName val="Not use_SEA_Formulated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ld caps reg aagr"/>
      <sheetName val="wld sd reg"/>
      <sheetName val="wld top producers"/>
      <sheetName val="wld Technology and Process"/>
      <sheetName val="wld cons"/>
      <sheetName val="wld cons (2)"/>
      <sheetName val="wld cons reg (BaseYear)"/>
      <sheetName val="wld trade (Hist Year)"/>
      <sheetName val="wld trade (BaseYear)"/>
      <sheetName val="wld trade (Forecast Year)"/>
      <sheetName val="Applications"/>
      <sheetName val="nam cap"/>
      <sheetName val="nam sd"/>
      <sheetName val="nam cons"/>
      <sheetName val="nam cons (2)"/>
      <sheetName val="us producers"/>
      <sheetName val="us sd"/>
      <sheetName val="us cons"/>
      <sheetName val="us cons (2)"/>
      <sheetName val="can producers"/>
      <sheetName val="can sd"/>
      <sheetName val="can cons"/>
      <sheetName val="can cons (2)"/>
      <sheetName val="mex producers"/>
      <sheetName val="mex sd"/>
      <sheetName val="mex cons"/>
      <sheetName val="mex cons (2)"/>
      <sheetName val="sam cap"/>
      <sheetName val="sam producers"/>
      <sheetName val="sam sd"/>
      <sheetName val="sam cons"/>
      <sheetName val="sam cons (2)"/>
      <sheetName val="wep cap"/>
      <sheetName val="wep producers"/>
      <sheetName val="wep sd"/>
      <sheetName val="wep cons"/>
      <sheetName val="wep cons (2)"/>
      <sheetName val="cep cap"/>
      <sheetName val="cep producers"/>
      <sheetName val="cep sd"/>
      <sheetName val="cep cons"/>
      <sheetName val="cep cons (2)"/>
      <sheetName val="cis cap"/>
      <sheetName val="cis producers"/>
      <sheetName val="cis sd"/>
      <sheetName val="cis cons"/>
      <sheetName val="cis cons (2)"/>
      <sheetName val="mde cap"/>
      <sheetName val="mde producers"/>
      <sheetName val="md sd"/>
      <sheetName val="md cons"/>
      <sheetName val="md cons (2)"/>
      <sheetName val="afr producers"/>
      <sheetName val="afr cap"/>
      <sheetName val="afr sd"/>
      <sheetName val="afr cons"/>
      <sheetName val="afr cons (2)"/>
      <sheetName val="isc producers"/>
      <sheetName val="isc sd"/>
      <sheetName val="isc cons"/>
      <sheetName val="isc cons (2)"/>
      <sheetName val="nea cap"/>
      <sheetName val="nea sd"/>
      <sheetName val="nea cons"/>
      <sheetName val="nea cons (2)"/>
      <sheetName val="chi producers"/>
      <sheetName val="chi sd"/>
      <sheetName val="chi cons"/>
      <sheetName val="chi cons (2)"/>
      <sheetName val="jap producers"/>
      <sheetName val="jap sd"/>
      <sheetName val="jap cons"/>
      <sheetName val="jap cons (2)"/>
      <sheetName val="kos producers "/>
      <sheetName val="kos sd"/>
      <sheetName val="kos cons"/>
      <sheetName val="kos cons (2)"/>
      <sheetName val="tai producers"/>
      <sheetName val="tai sd"/>
      <sheetName val="tai cons"/>
      <sheetName val="tai cons (2)"/>
      <sheetName val="sea cap"/>
      <sheetName val="sea producers"/>
      <sheetName val="sea sd"/>
      <sheetName val="sea cons"/>
      <sheetName val="sea cons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K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8"/>
      <sheetName val="BookGrid"/>
      <sheetName val="BookNetTrade"/>
      <sheetName val="LinksIMP"/>
      <sheetName val="LinksEXP"/>
      <sheetName val="CMAI_EXP"/>
      <sheetName val="CMAI_IMP"/>
      <sheetName val="GTI_EXP"/>
      <sheetName val="GTI_IMP"/>
      <sheetName val="RegionCheck"/>
      <sheetName val="PrintForm"/>
      <sheetName val="NewExportData"/>
      <sheetName val="NewImportData"/>
      <sheetName val="WorkData"/>
      <sheetName val="Country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G1" t="str">
            <v>STR</v>
          </cell>
        </row>
      </sheetData>
      <sheetData sheetId="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Index"/>
      <sheetName val="wo cons"/>
      <sheetName val="pu elas"/>
      <sheetName val="average"/>
      <sheetName val="cons region 2"/>
      <sheetName val="global con"/>
      <sheetName val="us sellers"/>
      <sheetName val="us prod cast"/>
      <sheetName val="us prod milla"/>
      <sheetName val="us prod thermo"/>
      <sheetName val="us market"/>
      <sheetName val="us production"/>
      <sheetName val="us cons"/>
      <sheetName val="us con rim"/>
      <sheetName val="us cons auto"/>
      <sheetName val="us cons cast"/>
      <sheetName val="us cons cast2"/>
      <sheetName val="us cons thermo2"/>
      <sheetName val="us cons thermo"/>
      <sheetName val="us prices"/>
      <sheetName val="us trade pu"/>
      <sheetName val="us trade thermo"/>
      <sheetName val="cana cons"/>
      <sheetName val="mex cons"/>
      <sheetName val="csa producers"/>
      <sheetName val="csa cons"/>
      <sheetName val="csa cons type"/>
      <sheetName val="WE producers"/>
      <sheetName val="TPU Caps"/>
      <sheetName val="WE production"/>
      <sheetName val="WE Cons"/>
      <sheetName val="Cons Microcell."/>
      <sheetName val="TPU Cons"/>
      <sheetName val="WE Prices"/>
      <sheetName val="CEE Cons2"/>
      <sheetName val="ME Cons1"/>
      <sheetName val="ME Cons2"/>
      <sheetName val="AF Cons2"/>
      <sheetName val="Ind Sub Producer"/>
      <sheetName val="NEW india con"/>
      <sheetName val="chi producer"/>
      <sheetName val="chi production"/>
      <sheetName val="chi cons"/>
      <sheetName val="chi tpu con"/>
      <sheetName val="chi prices"/>
      <sheetName val="chi trade va"/>
      <sheetName val="chi trade"/>
      <sheetName val="ja producers"/>
      <sheetName val="ja product"/>
      <sheetName val="ja cons"/>
      <sheetName val="ja cons end use"/>
      <sheetName val="ja cons process"/>
      <sheetName val="ja prices"/>
      <sheetName val="onea producers"/>
      <sheetName val="NEW korea cons"/>
      <sheetName val="NEW taiwan cons"/>
      <sheetName val="SE Asia Producer"/>
      <sheetName val="NEW ASEAN"/>
      <sheetName val="oceania c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PGM_Prices"/>
      <sheetName val="PGM_Supply_Glob"/>
      <sheetName val="NEA Producers (MS)"/>
      <sheetName val="NEA Producers (SS)"/>
      <sheetName val="NEA Gasoline Quality"/>
      <sheetName val="NEA Diesel Quality"/>
      <sheetName val="NEA Vehicle Emi. Std."/>
      <sheetName val="JP Motorcycle"/>
      <sheetName val="JP Non-road Emi.Std."/>
      <sheetName val="JP Boiler Emi.Std."/>
      <sheetName val="JP VOC Standards"/>
      <sheetName val="NEA cons. mobile"/>
      <sheetName val="NEA cons.Pre"/>
      <sheetName val="NEA cons. stationary"/>
      <sheetName val="NEA Price"/>
      <sheetName val="JP Gasoline Quality-Not Used"/>
      <sheetName val="JP Diesel Quality-Not used"/>
      <sheetName val="JP Vehicle Emi. Std.-Not Used"/>
      <sheetName val="JP Non-Road Timeline-Not Used"/>
      <sheetName val="JP Environment"/>
      <sheetName val="PGM_Cons_AutoCats_Region-Not 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cons-1"/>
      <sheetName val="world cons-3"/>
      <sheetName val="feed adds global volume"/>
      <sheetName val="feed adds global value"/>
      <sheetName val="Intro_Feed Add List"/>
      <sheetName val="abbrevs"/>
      <sheetName val="global top producers"/>
      <sheetName val="us livestock"/>
      <sheetName val="us per capita"/>
      <sheetName val="major NA feed prod"/>
      <sheetName val="Brazil feed consump by species"/>
      <sheetName val="maj brazil animal feed"/>
      <sheetName val="WE_Overview_Head_Cattle"/>
      <sheetName val="WE_Overview_Head_Chicken"/>
      <sheetName val="WE_Overview_Head_Pigs"/>
      <sheetName val="WE_Feed_Prod_By__Coun type"/>
      <sheetName val="WE_Feed_Prod_By_Animal_Type"/>
      <sheetName val="WE_Feed_Prodn 2023"/>
      <sheetName val="WE_Overview_Producer_Feed"/>
      <sheetName val="CE_Overview_Head_Cattle"/>
      <sheetName val="CE_Overview_Head_Chicken"/>
      <sheetName val="CE_Overview_Head_Pigs"/>
      <sheetName val="CE_Feed_Prod_By_Animal_type"/>
      <sheetName val="CE_Feed_Prod_By__Coun type"/>
      <sheetName val="CE_Feed Production"/>
      <sheetName val="CE_Overview_Producer_Feed"/>
      <sheetName val="CIS_Overview_Head_Cattle"/>
      <sheetName val="CIS_Overview_Head_Chickens"/>
      <sheetName val="CIS_Overview_Head_Pigs"/>
      <sheetName val="CIS_Overview_Producer_Feed"/>
      <sheetName val="MidEast_Head_Cattle"/>
      <sheetName val="MidEast_Head_Chicken"/>
      <sheetName val="MidEast_Head_Pigs"/>
      <sheetName val="MidEast_Feed Production"/>
      <sheetName val="MidEast_Overview_Producer_Feed"/>
      <sheetName val="Africa_Head_Cattle"/>
      <sheetName val="Africa_Head_Chicken"/>
      <sheetName val="Africa_Head_Pigs"/>
      <sheetName val="Africa_Feed Production"/>
      <sheetName val="Africa_Overview_Producer_Feed"/>
      <sheetName val="IndSub animal popul"/>
      <sheetName val="India feed product"/>
      <sheetName val="IndSub feed manuf"/>
      <sheetName val="ch livestock"/>
      <sheetName val="ch formula"/>
      <sheetName val="ch cons form"/>
      <sheetName val="ch feed brand"/>
      <sheetName val="Jpn formula feed product"/>
      <sheetName val="Jpn num of farmers"/>
      <sheetName val="Jpn livestock popul"/>
      <sheetName val="Jpn mixed feed product"/>
      <sheetName val="Jpn imports grain"/>
      <sheetName val="Jpn feed manufac"/>
      <sheetName val="NEA animal popul"/>
      <sheetName val="NEA feed production"/>
      <sheetName val="NEA feed Manuf"/>
      <sheetName val="SEA animal popul"/>
      <sheetName val="SEA feed prod by country"/>
      <sheetName val="SEA feed Manuf"/>
      <sheetName val="NA M&amp;A"/>
      <sheetName val="WE_Overview_Mergers"/>
      <sheetName val="WE_R&amp;D"/>
      <sheetName val="WE_EBITDA"/>
      <sheetName val="CE_Additive_Producers"/>
      <sheetName val="CIS_Additive_Producers"/>
      <sheetName val="MidEast_Additive_Producers"/>
      <sheetName val="Africa_Additive_Producers"/>
      <sheetName val="IndSub feed produc"/>
      <sheetName val="ch major producers"/>
      <sheetName val="ch M&amp;A"/>
      <sheetName val="ch natl stand"/>
      <sheetName val="ch hygienic st"/>
      <sheetName val="ch regulations"/>
      <sheetName val=" Jpn feed additiv suppli"/>
      <sheetName val="Jpn SumiChem"/>
      <sheetName val="Jpn law"/>
      <sheetName val="Jpn_live animals_Law no 35"/>
      <sheetName val="Jpn target"/>
      <sheetName val="Jpn feed cost ratio"/>
      <sheetName val="NEA feed produc"/>
      <sheetName val="SEA feed produc"/>
      <sheetName val="Products&amp;Functions-AAs"/>
      <sheetName val="Products&amp;Functions-Caro"/>
      <sheetName val="Benefits enzymes"/>
      <sheetName val="Prods&amp;Funcs-Vitamins"/>
      <sheetName val="Prods&amp;Funcs-Vitamins Formula"/>
      <sheetName val="vitamin prod process"/>
      <sheetName val="NA cons summary"/>
      <sheetName val="NA Cons Carotenoids"/>
      <sheetName val="NA Suppl Carotenoids"/>
      <sheetName val="NA Price Carot"/>
      <sheetName val="NA Cons Vit"/>
      <sheetName val="NA Suppl Vit"/>
      <sheetName val="NA Price Vit"/>
      <sheetName val="NA Cons Phos"/>
      <sheetName val="NA Prod Phos"/>
      <sheetName val="NA price phos"/>
      <sheetName val="NA cons amino"/>
      <sheetName val="NA prod amino"/>
      <sheetName val="NA price amino"/>
      <sheetName val="NA cons NPN"/>
      <sheetName val="NA prod NPN"/>
      <sheetName val="NA price NPN"/>
      <sheetName val="NA cons enz"/>
      <sheetName val="NA prod enz"/>
      <sheetName val="CSA cons summary"/>
      <sheetName val="CSA cons caro"/>
      <sheetName val="CSA prod caro"/>
      <sheetName val="CSA cons vit"/>
      <sheetName val="CSA prod vit"/>
      <sheetName val="CSA cons phos"/>
      <sheetName val="CSA prod phos"/>
      <sheetName val="CSA cons amino"/>
      <sheetName val="CSA prod amino"/>
      <sheetName val="CSA cons NPN"/>
      <sheetName val="CSA cons enz"/>
      <sheetName val="CSA prod enz"/>
      <sheetName val="WE_cons_all"/>
      <sheetName val="WE_Cons_Carotenoids"/>
      <sheetName val="WE_Producer_Carotenoids"/>
      <sheetName val="WE_Price_Carotenoids"/>
      <sheetName val="WE_Cons_Vitamins"/>
      <sheetName val="WE_Producer_Vit_1"/>
      <sheetName val="WE_Producer_Vit_2"/>
      <sheetName val="WE_Price_Vitamins"/>
      <sheetName val="WE_Cons_Phosphates"/>
      <sheetName val="WE_Producer_Phosphates"/>
      <sheetName val="WE_Price_Phosphates"/>
      <sheetName val="WE_Cons_Aminoacids"/>
      <sheetName val="WE_Producer_Aminoacids"/>
      <sheetName val="WE_Price_Aminoacids"/>
      <sheetName val="WE_Cons_NPN"/>
      <sheetName val="WE_Producer_NPN"/>
      <sheetName val="WE_Price_NPN"/>
      <sheetName val="WE_Cons_Enzym"/>
      <sheetName val="WE_Producer_Enzym"/>
      <sheetName val="CE_Cons_all"/>
      <sheetName val="CE_Cons_Carotenoids"/>
      <sheetName val="CE_Price_Carotenoids"/>
      <sheetName val="CE_Cons_Vitamins"/>
      <sheetName val="CE_Cons_Phosphates"/>
      <sheetName val="CE_Producer_Phosphates"/>
      <sheetName val="CE_Price_Phosphates"/>
      <sheetName val="CE_Cons_Aminoacids"/>
      <sheetName val="CE_Producer_Aminoacids"/>
      <sheetName val="CE_Price_Aminoacids"/>
      <sheetName val="CE_Cons_NPN"/>
      <sheetName val="CE_Producer_NPN"/>
      <sheetName val="CE_Price_NPN"/>
      <sheetName val="CE_Cons_Enzym"/>
      <sheetName val="CE_Producer_Enzym"/>
      <sheetName val="CIS_Cons_all"/>
      <sheetName val="CIS_Cons_Carotenoids"/>
      <sheetName val="CIS_Price_Carotenoids"/>
      <sheetName val="CIS_Cons_Vitamins"/>
      <sheetName val="CIS_Producer_Vit"/>
      <sheetName val="CIS_Cons_Phosphates"/>
      <sheetName val="CIS_Producer_Phosphates"/>
      <sheetName val="CIS_Price_Phosphates"/>
      <sheetName val="CIS_Cons_Aminoacids"/>
      <sheetName val="CIS_Producer_Aminoacids"/>
      <sheetName val="CIS_Price_Aminoacids"/>
      <sheetName val="CIS_Cons_NPN"/>
      <sheetName val="CIS_Producer_NPN"/>
      <sheetName val="CIS_Price_NPN"/>
      <sheetName val="CIS_Cons_Enzym"/>
      <sheetName val="CIS_Producer_Enzym"/>
      <sheetName val="MidEast_Cons_all"/>
      <sheetName val="MidEast_Cons_Vitamins"/>
      <sheetName val="MidEast_Producer_Vit"/>
      <sheetName val="MidEast_Cons_Phosphates"/>
      <sheetName val="MidEast_Producer_Phosphates"/>
      <sheetName val="MidEast_Price_Phosphates"/>
      <sheetName val="MidEast_Cons_Aminoacids"/>
      <sheetName val="MidEast_Price_Aminoacids"/>
      <sheetName val="Africa_Cons_all"/>
      <sheetName val="Africa_Cons_Vitamins"/>
      <sheetName val="Africa_Cons_Phosphates"/>
      <sheetName val="Africa_Producer_Phosphates"/>
      <sheetName val="Africa_Price_Phosphates"/>
      <sheetName val="Africa_Cons_Aminoacids"/>
      <sheetName val="Africa_Price_Aminoacids"/>
      <sheetName val="IndSub cons summ"/>
      <sheetName val="IndSub cons caro"/>
      <sheetName val="Ind carot produc"/>
      <sheetName val="IndSub cons vit"/>
      <sheetName val="IndSub cons phos"/>
      <sheetName val="IndSub feed phos produ"/>
      <sheetName val="IndSub cons amin"/>
      <sheetName val="IndSub amino produ"/>
      <sheetName val="IndSub methio imp price"/>
      <sheetName val="IndSub lysin imp price"/>
      <sheetName val="IndSub cons npn"/>
      <sheetName val="IndSub NPN producer"/>
      <sheetName val="chines summary"/>
      <sheetName val="carotnods"/>
      <sheetName val="chines con"/>
      <sheetName val="chines prod"/>
      <sheetName val="chins carotnods"/>
      <sheetName val="chines vitamin"/>
      <sheetName val="chins pro"/>
      <sheetName val="chines vitamin2016"/>
      <sheetName val=" chines con fed"/>
      <sheetName val="chines fed ph"/>
      <sheetName val="chines ph2016"/>
      <sheetName val="chines add"/>
      <sheetName val="chines amno"/>
      <sheetName val="chines pro acid"/>
      <sheetName val="chines pric"/>
      <sheetName val="chines nonprotn"/>
      <sheetName val="mjr chines"/>
      <sheetName val="chi_prices"/>
      <sheetName val="Chi_enzyme"/>
      <sheetName val="chines enzym"/>
      <sheetName val="Jpn.cons.summ"/>
      <sheetName val="Jpn carot feed"/>
      <sheetName val="Jpn price Carot"/>
      <sheetName val="Jpn cons vit"/>
      <sheetName val="Jpn con vit animal.type"/>
      <sheetName val="Jpn price Vit"/>
      <sheetName val="Jpn cons phos"/>
      <sheetName val="Jpn prod Phos"/>
      <sheetName val="Jpn cons amin"/>
      <sheetName val="jpn con amins animal"/>
      <sheetName val="jpn con amin animal.type "/>
      <sheetName val="Jpn amino produ"/>
      <sheetName val="Jpn price amin"/>
      <sheetName val="Jpn cons npn"/>
      <sheetName val="Jpn prod Urea"/>
      <sheetName val="Jpn price urea"/>
      <sheetName val="jpn cons enzym animal.type"/>
      <sheetName val="Jpn enzym"/>
      <sheetName val="NEA cons summ"/>
      <sheetName val="NEA cons caro"/>
      <sheetName val="NEA caro produc"/>
      <sheetName val="NEA cons vit"/>
      <sheetName val="NEA cons phos"/>
      <sheetName val="NEA feed phos produ"/>
      <sheetName val="NEA cons amin"/>
      <sheetName val="NEA amino produ"/>
      <sheetName val="NEA methio imp price"/>
      <sheetName val="NEA lysin imp price"/>
      <sheetName val="NEA cons npn"/>
      <sheetName val="SEA cons summ"/>
      <sheetName val="SEA cons caro"/>
      <sheetName val="SEA carot produc"/>
      <sheetName val="SEA cons vit"/>
      <sheetName val="SEA cons phos"/>
      <sheetName val="SEA feed phos produ"/>
      <sheetName val="SEA cons amin"/>
      <sheetName val="SEA cons methio by country"/>
      <sheetName val="SEA con lysin by country"/>
      <sheetName val="SEA amino produ"/>
      <sheetName val="SEA methio imp.price"/>
      <sheetName val="SEA lysin imp.price"/>
      <sheetName val="SEA cons npn"/>
      <sheetName val="SEA cons urea by country"/>
      <sheetName val="SEA NPN produc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World"/>
      <sheetName val="Region_NAM"/>
      <sheetName val="Region_SAM"/>
      <sheetName val="Region_WEP"/>
      <sheetName val="RUSSIA"/>
      <sheetName val="Region_CEP"/>
      <sheetName val="Region_CIS"/>
      <sheetName val="Region_AFR"/>
      <sheetName val="Region_MDE"/>
      <sheetName val="SAR"/>
      <sheetName val="OMN"/>
      <sheetName val="KUW"/>
      <sheetName val="UAE"/>
      <sheetName val="Region_NEA"/>
      <sheetName val="NEA_Less_CHI"/>
      <sheetName val="CHI"/>
      <sheetName val="KOS"/>
      <sheetName val="TAI"/>
      <sheetName val="JAP"/>
      <sheetName val="Region_SEA"/>
      <sheetName val="INO"/>
      <sheetName val="SIN"/>
      <sheetName val="THA"/>
      <sheetName val="MAY"/>
      <sheetName val="AST"/>
      <sheetName val="Region_ISC"/>
      <sheetName val="IND"/>
      <sheetName val="PAK"/>
      <sheetName val="Graph Data"/>
      <sheetName val="Net Trade Table"/>
      <sheetName val="Scatter Graph Data"/>
      <sheetName val="Growth Rate g"/>
      <sheetName val="Cap Add Graph Data"/>
      <sheetName val="Cap Adds vs Demand Growth NEW g"/>
      <sheetName val="CAP ADD v Demand g"/>
      <sheetName val="End Use 97 p"/>
      <sheetName val="End Use 09 p"/>
      <sheetName val="End Use 15 p"/>
      <sheetName val="Regional Demand 97 p"/>
      <sheetName val="Regional Demand p"/>
      <sheetName val="Regional Demand 15 p"/>
      <sheetName val="Regional Capacity p"/>
      <sheetName val="Net Trade 4 Reg g"/>
      <sheetName val="Net Trade 10 Reg g"/>
      <sheetName val="End Use by Sector g"/>
      <sheetName val="Cap by Reg Stacked g"/>
      <sheetName val="Cap Growth g"/>
      <sheetName val="Dem by Reg Stacked g"/>
      <sheetName val="World SD g"/>
      <sheetName val="NAM SD g"/>
      <sheetName val="SAM SD g"/>
      <sheetName val="WEP SD g"/>
      <sheetName val="CEP SD g"/>
      <sheetName val="CIS SD g"/>
      <sheetName val="MDE SD g"/>
      <sheetName val="AFR SD g"/>
      <sheetName val="ISC SD g"/>
      <sheetName val="NEA SD g"/>
      <sheetName val="NEA Excl. China g"/>
      <sheetName val="CHI SD g"/>
      <sheetName val="SEA SD g"/>
      <sheetName val="Target Market Analysis 2009"/>
      <sheetName val="Target Market Analysis 2014"/>
      <sheetName val="Import Analysis 2009"/>
      <sheetName val="Import Analysis 2014"/>
    </sheetNames>
    <sheetDataSet>
      <sheetData sheetId="0"/>
      <sheetData sheetId="1">
        <row r="2">
          <cell r="M2" t="str">
            <v>World</v>
          </cell>
        </row>
        <row r="3">
          <cell r="M3" t="str">
            <v>STYRENE Supply/Demand Balance</v>
          </cell>
        </row>
        <row r="4">
          <cell r="M4" t="str">
            <v>-000- Metric Tons</v>
          </cell>
        </row>
        <row r="5">
          <cell r="A5" t="str">
            <v>World</v>
          </cell>
          <cell r="C5" t="str">
            <v>ACTUAL</v>
          </cell>
          <cell r="W5" t="str">
            <v>ACTUAL</v>
          </cell>
          <cell r="AG5" t="str">
            <v>FORECAST</v>
          </cell>
        </row>
        <row r="6">
          <cell r="A6" t="str">
            <v>STYRENE</v>
          </cell>
          <cell r="C6">
            <v>1980</v>
          </cell>
          <cell r="D6">
            <v>1981</v>
          </cell>
          <cell r="E6">
            <v>1982</v>
          </cell>
          <cell r="F6">
            <v>1983</v>
          </cell>
          <cell r="G6">
            <v>1984</v>
          </cell>
          <cell r="H6">
            <v>1985</v>
          </cell>
          <cell r="I6">
            <v>1986</v>
          </cell>
          <cell r="J6">
            <v>1987</v>
          </cell>
          <cell r="K6">
            <v>1988</v>
          </cell>
          <cell r="L6">
            <v>1989</v>
          </cell>
          <cell r="M6">
            <v>1990</v>
          </cell>
          <cell r="N6">
            <v>1991</v>
          </cell>
          <cell r="O6">
            <v>1992</v>
          </cell>
          <cell r="P6">
            <v>1993</v>
          </cell>
          <cell r="Q6">
            <v>1994</v>
          </cell>
          <cell r="R6">
            <v>1995</v>
          </cell>
          <cell r="S6">
            <v>1996</v>
          </cell>
          <cell r="T6">
            <v>1997</v>
          </cell>
          <cell r="U6">
            <v>1998</v>
          </cell>
          <cell r="V6">
            <v>1999</v>
          </cell>
          <cell r="W6">
            <v>2000</v>
          </cell>
          <cell r="X6">
            <v>2001</v>
          </cell>
          <cell r="Y6">
            <v>2002</v>
          </cell>
          <cell r="Z6">
            <v>2003</v>
          </cell>
          <cell r="AA6">
            <v>2004</v>
          </cell>
          <cell r="AB6">
            <v>2005</v>
          </cell>
          <cell r="AC6">
            <v>2006</v>
          </cell>
          <cell r="AD6">
            <v>2007</v>
          </cell>
          <cell r="AE6">
            <v>2008</v>
          </cell>
          <cell r="AF6">
            <v>2009</v>
          </cell>
          <cell r="AG6">
            <v>2010</v>
          </cell>
          <cell r="AH6">
            <v>2011</v>
          </cell>
          <cell r="AI6">
            <v>2012</v>
          </cell>
          <cell r="AJ6">
            <v>2013</v>
          </cell>
          <cell r="AK6">
            <v>2014</v>
          </cell>
          <cell r="AL6">
            <v>2015</v>
          </cell>
          <cell r="AM6">
            <v>2016</v>
          </cell>
          <cell r="AN6">
            <v>2017</v>
          </cell>
          <cell r="AO6">
            <v>2018</v>
          </cell>
          <cell r="AP6">
            <v>2019</v>
          </cell>
          <cell r="AQ6">
            <v>2020</v>
          </cell>
          <cell r="AR6">
            <v>2021</v>
          </cell>
          <cell r="AS6">
            <v>2022</v>
          </cell>
          <cell r="AT6">
            <v>2023</v>
          </cell>
          <cell r="AU6">
            <v>2024</v>
          </cell>
          <cell r="AV6">
            <v>2025</v>
          </cell>
        </row>
        <row r="8">
          <cell r="A8" t="str">
            <v>Nameplate Capacity</v>
          </cell>
          <cell r="C8">
            <v>10510</v>
          </cell>
          <cell r="D8">
            <v>10575</v>
          </cell>
          <cell r="E8">
            <v>10589</v>
          </cell>
          <cell r="F8">
            <v>10530</v>
          </cell>
          <cell r="G8">
            <v>10925</v>
          </cell>
          <cell r="H8">
            <v>11215</v>
          </cell>
          <cell r="I8">
            <v>11529</v>
          </cell>
          <cell r="J8">
            <v>11845</v>
          </cell>
          <cell r="K8">
            <v>12144</v>
          </cell>
          <cell r="L8">
            <v>12655</v>
          </cell>
          <cell r="M8">
            <v>13941</v>
          </cell>
          <cell r="N8">
            <v>15009</v>
          </cell>
          <cell r="O8">
            <v>15172</v>
          </cell>
          <cell r="P8">
            <v>15759</v>
          </cell>
          <cell r="Q8">
            <v>16353</v>
          </cell>
          <cell r="R8">
            <v>17009</v>
          </cell>
          <cell r="S8">
            <v>17773</v>
          </cell>
          <cell r="T8">
            <v>19889</v>
          </cell>
          <cell r="U8">
            <v>20740</v>
          </cell>
          <cell r="V8">
            <v>21615</v>
          </cell>
          <cell r="W8">
            <v>23505</v>
          </cell>
          <cell r="X8">
            <v>23750</v>
          </cell>
          <cell r="Y8">
            <v>24355</v>
          </cell>
          <cell r="Z8">
            <v>25096</v>
          </cell>
          <cell r="AA8">
            <v>26526</v>
          </cell>
          <cell r="AB8">
            <v>27344</v>
          </cell>
          <cell r="AC8">
            <v>28678</v>
          </cell>
          <cell r="AD8">
            <v>29774</v>
          </cell>
          <cell r="AE8">
            <v>29571.5</v>
          </cell>
          <cell r="AF8">
            <v>29384.799999999999</v>
          </cell>
          <cell r="AG8">
            <v>31215.5</v>
          </cell>
          <cell r="AH8">
            <v>31632.5</v>
          </cell>
          <cell r="AI8">
            <v>32374.5</v>
          </cell>
          <cell r="AJ8">
            <v>32529.5</v>
          </cell>
          <cell r="AK8">
            <v>32684.5</v>
          </cell>
          <cell r="AL8">
            <v>32684.5</v>
          </cell>
          <cell r="AM8">
            <v>32684.5</v>
          </cell>
          <cell r="AN8">
            <v>32684.5</v>
          </cell>
          <cell r="AO8">
            <v>32684.5</v>
          </cell>
          <cell r="AP8">
            <v>32684.5</v>
          </cell>
          <cell r="AQ8">
            <v>32684.5</v>
          </cell>
          <cell r="AR8">
            <v>32684.5</v>
          </cell>
          <cell r="AS8">
            <v>32684.5</v>
          </cell>
          <cell r="AT8">
            <v>32684.5</v>
          </cell>
          <cell r="AU8">
            <v>32684.5</v>
          </cell>
          <cell r="AV8">
            <v>32684.5</v>
          </cell>
        </row>
        <row r="9">
          <cell r="A9" t="str">
            <v>Hypothetical Additional Capacity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2150</v>
          </cell>
          <cell r="AN9">
            <v>2230</v>
          </cell>
          <cell r="AO9">
            <v>2930</v>
          </cell>
          <cell r="AP9">
            <v>3680</v>
          </cell>
          <cell r="AQ9">
            <v>4380</v>
          </cell>
          <cell r="AR9">
            <v>5130</v>
          </cell>
          <cell r="AS9">
            <v>7105</v>
          </cell>
          <cell r="AT9">
            <v>7505</v>
          </cell>
          <cell r="AU9">
            <v>8605</v>
          </cell>
          <cell r="AV9">
            <v>9705</v>
          </cell>
        </row>
        <row r="10">
          <cell r="A10" t="str">
            <v>TOTAL CAPACITY</v>
          </cell>
          <cell r="C10">
            <v>10510</v>
          </cell>
          <cell r="D10">
            <v>10575</v>
          </cell>
          <cell r="E10">
            <v>10589</v>
          </cell>
          <cell r="F10">
            <v>10530</v>
          </cell>
          <cell r="G10">
            <v>10925</v>
          </cell>
          <cell r="H10">
            <v>11215</v>
          </cell>
          <cell r="I10">
            <v>11529</v>
          </cell>
          <cell r="J10">
            <v>11845</v>
          </cell>
          <cell r="K10">
            <v>12144</v>
          </cell>
          <cell r="L10">
            <v>12655</v>
          </cell>
          <cell r="M10">
            <v>13941</v>
          </cell>
          <cell r="N10">
            <v>15009</v>
          </cell>
          <cell r="O10">
            <v>15172</v>
          </cell>
          <cell r="P10">
            <v>15759</v>
          </cell>
          <cell r="Q10">
            <v>16353</v>
          </cell>
          <cell r="R10">
            <v>17009</v>
          </cell>
          <cell r="S10">
            <v>17773</v>
          </cell>
          <cell r="T10">
            <v>19889</v>
          </cell>
          <cell r="U10">
            <v>20740</v>
          </cell>
          <cell r="V10">
            <v>21615</v>
          </cell>
          <cell r="W10">
            <v>23505</v>
          </cell>
          <cell r="X10">
            <v>23750</v>
          </cell>
          <cell r="Y10">
            <v>24355</v>
          </cell>
          <cell r="Z10">
            <v>25096</v>
          </cell>
          <cell r="AA10">
            <v>26526</v>
          </cell>
          <cell r="AB10">
            <v>27344</v>
          </cell>
          <cell r="AC10">
            <v>28678</v>
          </cell>
          <cell r="AD10">
            <v>29774</v>
          </cell>
          <cell r="AE10">
            <v>29571.5</v>
          </cell>
          <cell r="AF10">
            <v>29384.799999999999</v>
          </cell>
          <cell r="AG10">
            <v>31215.5</v>
          </cell>
          <cell r="AH10">
            <v>31632.5</v>
          </cell>
          <cell r="AI10">
            <v>32374.5</v>
          </cell>
          <cell r="AJ10">
            <v>32529.5</v>
          </cell>
          <cell r="AK10">
            <v>32684.5</v>
          </cell>
          <cell r="AL10">
            <v>32684.5</v>
          </cell>
          <cell r="AM10">
            <v>34834.5</v>
          </cell>
          <cell r="AN10">
            <v>34914.5</v>
          </cell>
          <cell r="AO10">
            <v>35614.5</v>
          </cell>
          <cell r="AP10">
            <v>36364.5</v>
          </cell>
          <cell r="AQ10">
            <v>37064.5</v>
          </cell>
          <cell r="AR10">
            <v>37814.5</v>
          </cell>
          <cell r="AS10">
            <v>39789.5</v>
          </cell>
          <cell r="AT10">
            <v>40189.5</v>
          </cell>
          <cell r="AU10">
            <v>41289.5</v>
          </cell>
          <cell r="AV10">
            <v>42389.5</v>
          </cell>
        </row>
        <row r="11">
          <cell r="A11" t="str">
            <v xml:space="preserve">    TOTAL Op. Rate %</v>
          </cell>
          <cell r="C11">
            <v>52.94957183634633</v>
          </cell>
          <cell r="D11">
            <v>54.401891252955082</v>
          </cell>
          <cell r="E11">
            <v>50.675229011238073</v>
          </cell>
          <cell r="F11">
            <v>59.306742640075974</v>
          </cell>
          <cell r="G11">
            <v>82.233409610983983</v>
          </cell>
          <cell r="H11">
            <v>90.664288898796258</v>
          </cell>
          <cell r="I11">
            <v>94.414086217364897</v>
          </cell>
          <cell r="J11">
            <v>98.176445757703661</v>
          </cell>
          <cell r="K11">
            <v>103.17028985507247</v>
          </cell>
          <cell r="L11">
            <v>101.01935993678389</v>
          </cell>
          <cell r="M11">
            <v>96.320206584893469</v>
          </cell>
          <cell r="N11">
            <v>92.677726697314938</v>
          </cell>
          <cell r="O11">
            <v>91.517268652781439</v>
          </cell>
          <cell r="P11">
            <v>91.001967129894027</v>
          </cell>
          <cell r="Q11">
            <v>96.722313948510973</v>
          </cell>
          <cell r="R11">
            <v>96.284320065847496</v>
          </cell>
          <cell r="S11">
            <v>96.185224779159398</v>
          </cell>
          <cell r="T11">
            <v>92.317361355523147</v>
          </cell>
          <cell r="U11">
            <v>88.842815814850525</v>
          </cell>
          <cell r="V11">
            <v>93.083506823964839</v>
          </cell>
          <cell r="W11">
            <v>90.163794937247403</v>
          </cell>
          <cell r="X11">
            <v>88.265263157894736</v>
          </cell>
          <cell r="Y11">
            <v>91.894888113323759</v>
          </cell>
          <cell r="Z11">
            <v>93.453327211786743</v>
          </cell>
          <cell r="AA11">
            <v>91.815954181180743</v>
          </cell>
          <cell r="AB11">
            <v>89.372440023405503</v>
          </cell>
          <cell r="AC11">
            <v>87.066176207197145</v>
          </cell>
          <cell r="AD11">
            <v>89.128098340834285</v>
          </cell>
          <cell r="AE11">
            <v>81.328305970275437</v>
          </cell>
          <cell r="AF11">
            <v>81.821213688709818</v>
          </cell>
          <cell r="AG11">
            <v>80.956576059970203</v>
          </cell>
          <cell r="AH11">
            <v>82.544851023472702</v>
          </cell>
          <cell r="AI11">
            <v>83.287772784135655</v>
          </cell>
          <cell r="AJ11">
            <v>85.593077053136383</v>
          </cell>
          <cell r="AK11">
            <v>88.115161620951838</v>
          </cell>
          <cell r="AL11">
            <v>90.86264131316068</v>
          </cell>
          <cell r="AM11">
            <v>87.525298195754203</v>
          </cell>
          <cell r="AN11">
            <v>89.541594466482408</v>
          </cell>
          <cell r="AO11">
            <v>89.929663479762453</v>
          </cell>
          <cell r="AP11">
            <v>90.126359498961889</v>
          </cell>
          <cell r="AQ11">
            <v>90.52867298897867</v>
          </cell>
          <cell r="AR11">
            <v>90.621322508561533</v>
          </cell>
          <cell r="AS11">
            <v>87.960391560587595</v>
          </cell>
          <cell r="AT11">
            <v>88.851565707460907</v>
          </cell>
          <cell r="AU11">
            <v>88.233085893508033</v>
          </cell>
          <cell r="AV11">
            <v>87.724554429752658</v>
          </cell>
        </row>
        <row r="12">
          <cell r="A12" t="str">
            <v xml:space="preserve">    Op. Rate w/out Rationalization</v>
          </cell>
          <cell r="C12">
            <v>52.94957183634633</v>
          </cell>
          <cell r="D12">
            <v>54.401891252955082</v>
          </cell>
          <cell r="E12">
            <v>50.675229011238073</v>
          </cell>
          <cell r="F12">
            <v>59.306742640075974</v>
          </cell>
          <cell r="G12">
            <v>82.233409610983983</v>
          </cell>
          <cell r="H12">
            <v>90.664288898796258</v>
          </cell>
          <cell r="I12">
            <v>94.414086217364897</v>
          </cell>
          <cell r="J12">
            <v>98.176445757703661</v>
          </cell>
          <cell r="K12">
            <v>103.17028985507247</v>
          </cell>
          <cell r="L12">
            <v>101.01935993678389</v>
          </cell>
          <cell r="M12">
            <v>96.320206584893469</v>
          </cell>
          <cell r="N12">
            <v>92.677726697314938</v>
          </cell>
          <cell r="O12">
            <v>91.517268652781439</v>
          </cell>
          <cell r="P12">
            <v>91.001967129894027</v>
          </cell>
          <cell r="Q12">
            <v>96.722313948510973</v>
          </cell>
          <cell r="R12">
            <v>96.284320065847496</v>
          </cell>
          <cell r="S12">
            <v>96.185224779159398</v>
          </cell>
          <cell r="T12">
            <v>92.317361355523147</v>
          </cell>
          <cell r="U12">
            <v>88.842815814850525</v>
          </cell>
          <cell r="V12">
            <v>93.083506823964839</v>
          </cell>
          <cell r="W12">
            <v>90.163794937247403</v>
          </cell>
          <cell r="X12">
            <v>88.265263157894736</v>
          </cell>
          <cell r="Y12">
            <v>91.894888113323759</v>
          </cell>
          <cell r="Z12">
            <v>93.453327211786743</v>
          </cell>
          <cell r="AA12">
            <v>91.815954181180743</v>
          </cell>
          <cell r="AB12">
            <v>89.372440023405503</v>
          </cell>
          <cell r="AC12">
            <v>87.066176207197145</v>
          </cell>
          <cell r="AD12">
            <v>89.128098340834285</v>
          </cell>
          <cell r="AE12">
            <v>81.328305970275437</v>
          </cell>
          <cell r="AF12">
            <v>81.821213688709818</v>
          </cell>
          <cell r="AG12">
            <v>80.956576059970203</v>
          </cell>
          <cell r="AH12">
            <v>82.544851023472702</v>
          </cell>
          <cell r="AI12">
            <v>83.287772784135655</v>
          </cell>
          <cell r="AJ12">
            <v>85.593077053136383</v>
          </cell>
          <cell r="AK12">
            <v>88.115161620951838</v>
          </cell>
          <cell r="AL12">
            <v>90.86264131316068</v>
          </cell>
          <cell r="AM12">
            <v>87.525298195754203</v>
          </cell>
          <cell r="AN12">
            <v>89.541594466482408</v>
          </cell>
          <cell r="AO12">
            <v>89.929663479762453</v>
          </cell>
          <cell r="AP12">
            <v>90.126359498961889</v>
          </cell>
          <cell r="AQ12">
            <v>90.52867298897867</v>
          </cell>
          <cell r="AR12">
            <v>90.621322508561533</v>
          </cell>
          <cell r="AS12">
            <v>87.960391560587595</v>
          </cell>
          <cell r="AT12">
            <v>88.851565707460907</v>
          </cell>
          <cell r="AU12">
            <v>88.233085893508033</v>
          </cell>
          <cell r="AV12">
            <v>87.724554429752658</v>
          </cell>
        </row>
        <row r="13">
          <cell r="A13" t="str">
            <v xml:space="preserve">    New Cap. Req'd at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396.05263157894842</v>
          </cell>
          <cell r="K13">
            <v>1044.4210526315801</v>
          </cell>
          <cell r="L13">
            <v>801.84210526315837</v>
          </cell>
          <cell r="M13">
            <v>193.73684210526335</v>
          </cell>
          <cell r="N13">
            <v>0</v>
          </cell>
          <cell r="O13">
            <v>0</v>
          </cell>
          <cell r="P13">
            <v>0</v>
          </cell>
          <cell r="Q13">
            <v>296.4736842105267</v>
          </cell>
          <cell r="R13">
            <v>229.9473684210534</v>
          </cell>
          <cell r="S13">
            <v>221.73684210526335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</row>
        <row r="14">
          <cell r="A14" t="str">
            <v>Supply</v>
          </cell>
        </row>
        <row r="15">
          <cell r="A15" t="str">
            <v xml:space="preserve">    EB/SM</v>
          </cell>
          <cell r="C15">
            <v>4763</v>
          </cell>
          <cell r="D15">
            <v>4951</v>
          </cell>
          <cell r="E15">
            <v>4564</v>
          </cell>
          <cell r="F15">
            <v>5443</v>
          </cell>
          <cell r="G15">
            <v>7961</v>
          </cell>
          <cell r="H15">
            <v>9103</v>
          </cell>
          <cell r="I15">
            <v>9711</v>
          </cell>
          <cell r="J15">
            <v>10400</v>
          </cell>
          <cell r="K15">
            <v>11265</v>
          </cell>
          <cell r="L15">
            <v>11485</v>
          </cell>
          <cell r="M15">
            <v>12119</v>
          </cell>
          <cell r="N15">
            <v>12555</v>
          </cell>
          <cell r="O15">
            <v>11978</v>
          </cell>
          <cell r="P15">
            <v>12124</v>
          </cell>
          <cell r="Q15">
            <v>13418</v>
          </cell>
          <cell r="R15">
            <v>14029.25</v>
          </cell>
          <cell r="S15">
            <v>14770.75</v>
          </cell>
          <cell r="T15">
            <v>15937</v>
          </cell>
          <cell r="U15">
            <v>15757.25</v>
          </cell>
          <cell r="V15">
            <v>17189.5</v>
          </cell>
          <cell r="W15">
            <v>17837.25</v>
          </cell>
          <cell r="X15">
            <v>17467.25</v>
          </cell>
          <cell r="Y15">
            <v>18379.163212829997</v>
          </cell>
          <cell r="Z15">
            <v>19068.892952940001</v>
          </cell>
          <cell r="AA15">
            <v>19099.06540639</v>
          </cell>
          <cell r="AB15">
            <v>19240.692228190001</v>
          </cell>
          <cell r="AC15">
            <v>19385.85251999</v>
          </cell>
          <cell r="AD15">
            <v>20428.170801819972</v>
          </cell>
          <cell r="AE15">
            <v>18502.416942969998</v>
          </cell>
          <cell r="AF15">
            <v>19384.81976030003</v>
          </cell>
          <cell r="AG15">
            <v>19742</v>
          </cell>
          <cell r="AH15">
            <v>20049.873010965999</v>
          </cell>
          <cell r="AI15">
            <v>20598.421260672003</v>
          </cell>
          <cell r="AJ15">
            <v>21460.360356536003</v>
          </cell>
          <cell r="AK15">
            <v>22163.342673269999</v>
          </cell>
          <cell r="AL15">
            <v>22909.160191145998</v>
          </cell>
          <cell r="AM15">
            <v>23623.781325760501</v>
          </cell>
          <cell r="AN15">
            <v>24373.493983537999</v>
          </cell>
          <cell r="AO15">
            <v>24912.364930643998</v>
          </cell>
          <cell r="AP15">
            <v>25723.335270361</v>
          </cell>
          <cell r="AQ15">
            <v>26394.139855502999</v>
          </cell>
          <cell r="AR15">
            <v>27259.235916354497</v>
          </cell>
          <cell r="AS15">
            <v>27712.663128587999</v>
          </cell>
          <cell r="AT15">
            <v>28624.042369236999</v>
          </cell>
          <cell r="AU15">
            <v>29094.502824037998</v>
          </cell>
          <cell r="AV15">
            <v>29378.186249093</v>
          </cell>
        </row>
        <row r="16">
          <cell r="A16" t="str">
            <v xml:space="preserve">    PO/SM</v>
          </cell>
          <cell r="C16">
            <v>802</v>
          </cell>
          <cell r="D16">
            <v>802</v>
          </cell>
          <cell r="E16">
            <v>802</v>
          </cell>
          <cell r="F16">
            <v>802</v>
          </cell>
          <cell r="G16">
            <v>1023</v>
          </cell>
          <cell r="H16">
            <v>1065</v>
          </cell>
          <cell r="I16">
            <v>1174</v>
          </cell>
          <cell r="J16">
            <v>1229</v>
          </cell>
          <cell r="K16">
            <v>1264</v>
          </cell>
          <cell r="L16">
            <v>1299</v>
          </cell>
          <cell r="M16">
            <v>1309</v>
          </cell>
          <cell r="N16">
            <v>1355</v>
          </cell>
          <cell r="O16">
            <v>1907</v>
          </cell>
          <cell r="P16">
            <v>2217</v>
          </cell>
          <cell r="Q16">
            <v>2399</v>
          </cell>
          <cell r="R16">
            <v>2347.75</v>
          </cell>
          <cell r="S16">
            <v>2324.25</v>
          </cell>
          <cell r="T16">
            <v>2424</v>
          </cell>
          <cell r="U16">
            <v>2668.75</v>
          </cell>
          <cell r="V16">
            <v>2930.5</v>
          </cell>
          <cell r="W16">
            <v>3355.75</v>
          </cell>
          <cell r="X16">
            <v>3495.75</v>
          </cell>
          <cell r="Y16">
            <v>4001.8367871700002</v>
          </cell>
          <cell r="Z16">
            <v>4384.1540441300003</v>
          </cell>
          <cell r="AA16">
            <v>5256.0345997099994</v>
          </cell>
          <cell r="AB16">
            <v>5197.3077718099994</v>
          </cell>
          <cell r="AC16">
            <v>5582.9854927100005</v>
          </cell>
          <cell r="AD16">
            <v>6108.8291981800267</v>
          </cell>
          <cell r="AE16">
            <v>5547.5830570300004</v>
          </cell>
          <cell r="AF16">
            <v>4658.180239699971</v>
          </cell>
          <cell r="AG16">
            <v>5529</v>
          </cell>
          <cell r="AH16">
            <v>6061.126989034</v>
          </cell>
          <cell r="AI16">
            <v>6365.5787393280007</v>
          </cell>
          <cell r="AJ16">
            <v>6382.6396434640001</v>
          </cell>
          <cell r="AK16">
            <v>6636.65732673</v>
          </cell>
          <cell r="AL16">
            <v>6788.8398088539998</v>
          </cell>
          <cell r="AM16">
            <v>6865.2186742395006</v>
          </cell>
          <cell r="AN16">
            <v>6889.5060164620008</v>
          </cell>
          <cell r="AO16">
            <v>7115.6350693559998</v>
          </cell>
          <cell r="AP16">
            <v>7050.6647296390001</v>
          </cell>
          <cell r="AQ16">
            <v>7159.8601444970009</v>
          </cell>
          <cell r="AR16">
            <v>7008.7640836454993</v>
          </cell>
          <cell r="AS16">
            <v>7286.3368714120006</v>
          </cell>
          <cell r="AT16">
            <v>7084.9576307629995</v>
          </cell>
          <cell r="AU16">
            <v>7336.4971759620003</v>
          </cell>
          <cell r="AV16">
            <v>7807.8137509070002</v>
          </cell>
        </row>
        <row r="17">
          <cell r="A17" t="str">
            <v>Total Production</v>
          </cell>
          <cell r="C17">
            <v>5565</v>
          </cell>
          <cell r="D17">
            <v>5753</v>
          </cell>
          <cell r="E17">
            <v>5366</v>
          </cell>
          <cell r="F17">
            <v>6245</v>
          </cell>
          <cell r="G17">
            <v>8984</v>
          </cell>
          <cell r="H17">
            <v>10168</v>
          </cell>
          <cell r="I17">
            <v>10885</v>
          </cell>
          <cell r="J17">
            <v>11629</v>
          </cell>
          <cell r="K17">
            <v>12529</v>
          </cell>
          <cell r="L17">
            <v>12784</v>
          </cell>
          <cell r="M17">
            <v>13428</v>
          </cell>
          <cell r="N17">
            <v>13910</v>
          </cell>
          <cell r="O17">
            <v>13885</v>
          </cell>
          <cell r="P17">
            <v>14341</v>
          </cell>
          <cell r="Q17">
            <v>15817</v>
          </cell>
          <cell r="R17">
            <v>16377</v>
          </cell>
          <cell r="S17">
            <v>17095</v>
          </cell>
          <cell r="T17">
            <v>18361</v>
          </cell>
          <cell r="U17">
            <v>18426</v>
          </cell>
          <cell r="V17">
            <v>20120</v>
          </cell>
          <cell r="W17">
            <v>21193</v>
          </cell>
          <cell r="X17">
            <v>20963</v>
          </cell>
          <cell r="Y17">
            <v>22381</v>
          </cell>
          <cell r="Z17">
            <v>23453.04699707</v>
          </cell>
          <cell r="AA17">
            <v>24355.100006100001</v>
          </cell>
          <cell r="AB17">
            <v>24438</v>
          </cell>
          <cell r="AC17">
            <v>24968.838012699998</v>
          </cell>
          <cell r="AD17">
            <v>26537</v>
          </cell>
          <cell r="AE17">
            <v>24050</v>
          </cell>
          <cell r="AF17">
            <v>24043</v>
          </cell>
          <cell r="AG17">
            <v>25271</v>
          </cell>
          <cell r="AH17">
            <v>26111</v>
          </cell>
          <cell r="AI17">
            <v>26964</v>
          </cell>
          <cell r="AJ17">
            <v>27843</v>
          </cell>
          <cell r="AK17">
            <v>28800</v>
          </cell>
          <cell r="AL17">
            <v>29698</v>
          </cell>
          <cell r="AM17">
            <v>30489</v>
          </cell>
          <cell r="AN17">
            <v>31263</v>
          </cell>
          <cell r="AO17">
            <v>32028</v>
          </cell>
          <cell r="AP17">
            <v>32774</v>
          </cell>
          <cell r="AQ17">
            <v>33554</v>
          </cell>
          <cell r="AR17">
            <v>34268</v>
          </cell>
          <cell r="AS17">
            <v>34999</v>
          </cell>
          <cell r="AT17">
            <v>35709</v>
          </cell>
          <cell r="AU17">
            <v>36431</v>
          </cell>
          <cell r="AV17">
            <v>37186</v>
          </cell>
        </row>
        <row r="18">
          <cell r="A18" t="str">
            <v xml:space="preserve">  Calculated Imports</v>
          </cell>
          <cell r="C18">
            <v>23</v>
          </cell>
          <cell r="D18">
            <v>21</v>
          </cell>
          <cell r="E18">
            <v>21</v>
          </cell>
          <cell r="F18">
            <v>1191</v>
          </cell>
          <cell r="G18">
            <v>1859</v>
          </cell>
          <cell r="H18">
            <v>1303</v>
          </cell>
          <cell r="I18">
            <v>1494</v>
          </cell>
          <cell r="J18">
            <v>1512</v>
          </cell>
          <cell r="K18">
            <v>1610</v>
          </cell>
          <cell r="L18">
            <v>1938</v>
          </cell>
          <cell r="M18">
            <v>1866</v>
          </cell>
          <cell r="N18">
            <v>2140</v>
          </cell>
          <cell r="O18">
            <v>2286</v>
          </cell>
          <cell r="P18">
            <v>2621</v>
          </cell>
          <cell r="Q18">
            <v>3083</v>
          </cell>
          <cell r="R18">
            <v>3433</v>
          </cell>
          <cell r="S18">
            <v>3808</v>
          </cell>
          <cell r="T18">
            <v>3813</v>
          </cell>
          <cell r="U18">
            <v>4027</v>
          </cell>
          <cell r="V18">
            <v>4818</v>
          </cell>
          <cell r="W18">
            <v>5045</v>
          </cell>
          <cell r="X18">
            <v>5048</v>
          </cell>
          <cell r="Y18">
            <v>5674</v>
          </cell>
          <cell r="Z18">
            <v>6589</v>
          </cell>
          <cell r="AA18">
            <v>6964</v>
          </cell>
          <cell r="AB18">
            <v>6947</v>
          </cell>
          <cell r="AC18">
            <v>6784</v>
          </cell>
          <cell r="AD18">
            <v>7972</v>
          </cell>
          <cell r="AE18">
            <v>7253</v>
          </cell>
          <cell r="AF18">
            <v>8262</v>
          </cell>
          <cell r="AG18">
            <v>8473</v>
          </cell>
          <cell r="AH18">
            <v>8264.0675414574998</v>
          </cell>
          <cell r="AI18">
            <v>8271.0744698380004</v>
          </cell>
          <cell r="AJ18">
            <v>8286.2497616479995</v>
          </cell>
          <cell r="AK18">
            <v>8326.4821939280009</v>
          </cell>
          <cell r="AL18">
            <v>8611.7368421600004</v>
          </cell>
          <cell r="AM18">
            <v>9373.7099797435003</v>
          </cell>
          <cell r="AN18">
            <v>9174.1756107625006</v>
          </cell>
          <cell r="AO18">
            <v>9095.9776548625014</v>
          </cell>
          <cell r="AP18">
            <v>9446.6084055774991</v>
          </cell>
          <cell r="AQ18">
            <v>10056.748935092501</v>
          </cell>
          <cell r="AR18">
            <v>10623.057590787001</v>
          </cell>
          <cell r="AS18">
            <v>11340.005192176</v>
          </cell>
          <cell r="AT18">
            <v>11205.071593136001</v>
          </cell>
          <cell r="AU18">
            <v>11373.467193881999</v>
          </cell>
          <cell r="AV18">
            <v>11704.586326182</v>
          </cell>
        </row>
        <row r="19">
          <cell r="A19" t="str">
            <v xml:space="preserve">   Imports</v>
          </cell>
          <cell r="C19">
            <v>23</v>
          </cell>
          <cell r="D19">
            <v>21</v>
          </cell>
          <cell r="E19">
            <v>21</v>
          </cell>
          <cell r="F19">
            <v>1191</v>
          </cell>
          <cell r="G19">
            <v>1859</v>
          </cell>
          <cell r="H19">
            <v>1303</v>
          </cell>
          <cell r="I19">
            <v>1494</v>
          </cell>
          <cell r="J19">
            <v>1512</v>
          </cell>
          <cell r="K19">
            <v>1610</v>
          </cell>
          <cell r="L19">
            <v>1938</v>
          </cell>
          <cell r="M19">
            <v>1866</v>
          </cell>
          <cell r="N19">
            <v>2140</v>
          </cell>
          <cell r="O19">
            <v>2286</v>
          </cell>
          <cell r="P19">
            <v>2621</v>
          </cell>
          <cell r="Q19">
            <v>3083</v>
          </cell>
          <cell r="R19">
            <v>3433</v>
          </cell>
          <cell r="S19">
            <v>3808</v>
          </cell>
          <cell r="T19">
            <v>3813</v>
          </cell>
          <cell r="U19">
            <v>4027</v>
          </cell>
          <cell r="V19">
            <v>4818</v>
          </cell>
          <cell r="W19">
            <v>5045</v>
          </cell>
          <cell r="X19">
            <v>5048</v>
          </cell>
          <cell r="Y19">
            <v>5674</v>
          </cell>
          <cell r="Z19">
            <v>6589</v>
          </cell>
          <cell r="AA19">
            <v>6964</v>
          </cell>
          <cell r="AB19">
            <v>6947</v>
          </cell>
          <cell r="AC19">
            <v>6784</v>
          </cell>
          <cell r="AD19">
            <v>7972</v>
          </cell>
          <cell r="AE19">
            <v>7253</v>
          </cell>
          <cell r="AF19">
            <v>8262</v>
          </cell>
          <cell r="AG19">
            <v>8473</v>
          </cell>
          <cell r="AH19">
            <v>8264.0675414574998</v>
          </cell>
          <cell r="AI19">
            <v>8271.0744698380004</v>
          </cell>
          <cell r="AJ19">
            <v>8286.2497616479995</v>
          </cell>
          <cell r="AK19">
            <v>8326.4821939280009</v>
          </cell>
          <cell r="AL19">
            <v>8611.7368421600004</v>
          </cell>
          <cell r="AM19">
            <v>9373.7099797435003</v>
          </cell>
          <cell r="AN19">
            <v>9174.1756107625006</v>
          </cell>
          <cell r="AO19">
            <v>9095.9776548625014</v>
          </cell>
          <cell r="AP19">
            <v>9446.6084055774991</v>
          </cell>
          <cell r="AQ19">
            <v>10056.748935092501</v>
          </cell>
          <cell r="AR19">
            <v>10623.057590787001</v>
          </cell>
          <cell r="AS19">
            <v>11340.005192176</v>
          </cell>
          <cell r="AT19">
            <v>11205.071593136001</v>
          </cell>
          <cell r="AU19">
            <v>11373.467193881999</v>
          </cell>
          <cell r="AV19">
            <v>11704.586326182</v>
          </cell>
        </row>
        <row r="20">
          <cell r="A20" t="str">
            <v>TOTAL SUPPLY</v>
          </cell>
          <cell r="C20">
            <v>5588</v>
          </cell>
          <cell r="D20">
            <v>5774</v>
          </cell>
          <cell r="E20">
            <v>5387</v>
          </cell>
          <cell r="F20">
            <v>7436</v>
          </cell>
          <cell r="G20">
            <v>10843</v>
          </cell>
          <cell r="H20">
            <v>11471</v>
          </cell>
          <cell r="I20">
            <v>12379</v>
          </cell>
          <cell r="J20">
            <v>13141</v>
          </cell>
          <cell r="K20">
            <v>14139</v>
          </cell>
          <cell r="L20">
            <v>14722</v>
          </cell>
          <cell r="M20">
            <v>15294</v>
          </cell>
          <cell r="N20">
            <v>16050</v>
          </cell>
          <cell r="O20">
            <v>16171</v>
          </cell>
          <cell r="P20">
            <v>16962</v>
          </cell>
          <cell r="Q20">
            <v>18900</v>
          </cell>
          <cell r="R20">
            <v>19810</v>
          </cell>
          <cell r="S20">
            <v>20903</v>
          </cell>
          <cell r="T20">
            <v>22174</v>
          </cell>
          <cell r="U20">
            <v>22453</v>
          </cell>
          <cell r="V20">
            <v>24938</v>
          </cell>
          <cell r="W20">
            <v>26238</v>
          </cell>
          <cell r="X20">
            <v>26011</v>
          </cell>
          <cell r="Y20">
            <v>28055</v>
          </cell>
          <cell r="Z20">
            <v>30042.04699707</v>
          </cell>
          <cell r="AA20">
            <v>31319.100006100001</v>
          </cell>
          <cell r="AB20">
            <v>31385</v>
          </cell>
          <cell r="AC20">
            <v>31752.838012699998</v>
          </cell>
          <cell r="AD20">
            <v>34509</v>
          </cell>
          <cell r="AE20">
            <v>31303</v>
          </cell>
          <cell r="AF20">
            <v>32305</v>
          </cell>
          <cell r="AG20">
            <v>33744</v>
          </cell>
          <cell r="AH20">
            <v>34375.067541457502</v>
          </cell>
          <cell r="AI20">
            <v>35235.074469838</v>
          </cell>
          <cell r="AJ20">
            <v>36129.249761647996</v>
          </cell>
          <cell r="AK20">
            <v>37126.482193928001</v>
          </cell>
          <cell r="AL20">
            <v>38309.736842159997</v>
          </cell>
          <cell r="AM20">
            <v>39862.7099797435</v>
          </cell>
          <cell r="AN20">
            <v>40437.175610762497</v>
          </cell>
          <cell r="AO20">
            <v>41123.977654862501</v>
          </cell>
          <cell r="AP20">
            <v>42220.608405577499</v>
          </cell>
          <cell r="AQ20">
            <v>43610.748935092503</v>
          </cell>
          <cell r="AR20">
            <v>44891.057590787001</v>
          </cell>
          <cell r="AS20">
            <v>46339.005192176002</v>
          </cell>
          <cell r="AT20">
            <v>46914.071593136003</v>
          </cell>
          <cell r="AU20">
            <v>47804.467193881996</v>
          </cell>
          <cell r="AV20">
            <v>48890.586326181998</v>
          </cell>
        </row>
        <row r="22">
          <cell r="A22" t="str">
            <v>Demand</v>
          </cell>
        </row>
        <row r="23">
          <cell r="A23" t="str">
            <v xml:space="preserve">   Polystyrene</v>
          </cell>
          <cell r="C23">
            <v>1348</v>
          </cell>
          <cell r="D23">
            <v>1405</v>
          </cell>
          <cell r="E23">
            <v>1245</v>
          </cell>
          <cell r="F23">
            <v>3649</v>
          </cell>
          <cell r="G23">
            <v>5012</v>
          </cell>
          <cell r="H23">
            <v>5308</v>
          </cell>
          <cell r="I23">
            <v>5843</v>
          </cell>
          <cell r="J23">
            <v>6170</v>
          </cell>
          <cell r="K23">
            <v>6627</v>
          </cell>
          <cell r="L23">
            <v>6964</v>
          </cell>
          <cell r="M23">
            <v>7078</v>
          </cell>
          <cell r="N23">
            <v>7417</v>
          </cell>
          <cell r="O23">
            <v>7299</v>
          </cell>
          <cell r="P23">
            <v>7622</v>
          </cell>
          <cell r="Q23">
            <v>8375</v>
          </cell>
          <cell r="R23">
            <v>8599</v>
          </cell>
          <cell r="S23">
            <v>8960</v>
          </cell>
          <cell r="T23">
            <v>9492</v>
          </cell>
          <cell r="U23">
            <v>9664</v>
          </cell>
          <cell r="V23">
            <v>10329</v>
          </cell>
          <cell r="W23">
            <v>10357</v>
          </cell>
          <cell r="X23">
            <v>10204</v>
          </cell>
          <cell r="Y23">
            <v>10637</v>
          </cell>
          <cell r="Z23">
            <v>10673</v>
          </cell>
          <cell r="AA23">
            <v>10900</v>
          </cell>
          <cell r="AB23">
            <v>10623</v>
          </cell>
          <cell r="AC23">
            <v>10515</v>
          </cell>
          <cell r="AD23">
            <v>10764</v>
          </cell>
          <cell r="AE23">
            <v>9741</v>
          </cell>
          <cell r="AF23">
            <v>9736</v>
          </cell>
          <cell r="AG23">
            <v>9875</v>
          </cell>
          <cell r="AH23">
            <v>10058</v>
          </cell>
          <cell r="AI23">
            <v>10214</v>
          </cell>
          <cell r="AJ23">
            <v>10375</v>
          </cell>
          <cell r="AK23">
            <v>10558</v>
          </cell>
          <cell r="AL23">
            <v>10723</v>
          </cell>
          <cell r="AM23">
            <v>10868</v>
          </cell>
          <cell r="AN23">
            <v>11002</v>
          </cell>
          <cell r="AO23">
            <v>11150</v>
          </cell>
          <cell r="AP23">
            <v>11301</v>
          </cell>
          <cell r="AQ23">
            <v>11460</v>
          </cell>
          <cell r="AR23">
            <v>11604</v>
          </cell>
          <cell r="AS23">
            <v>11770</v>
          </cell>
          <cell r="AT23">
            <v>11920</v>
          </cell>
          <cell r="AU23">
            <v>12072</v>
          </cell>
          <cell r="AV23">
            <v>12273</v>
          </cell>
        </row>
        <row r="24">
          <cell r="A24" t="str">
            <v xml:space="preserve">   Expandable PS</v>
          </cell>
          <cell r="C24">
            <v>209</v>
          </cell>
          <cell r="D24">
            <v>215</v>
          </cell>
          <cell r="E24">
            <v>195</v>
          </cell>
          <cell r="F24">
            <v>689</v>
          </cell>
          <cell r="G24">
            <v>1023</v>
          </cell>
          <cell r="H24">
            <v>1172</v>
          </cell>
          <cell r="I24">
            <v>1267</v>
          </cell>
          <cell r="J24">
            <v>1409</v>
          </cell>
          <cell r="K24">
            <v>1538</v>
          </cell>
          <cell r="L24">
            <v>1616</v>
          </cell>
          <cell r="M24">
            <v>1683</v>
          </cell>
          <cell r="N24">
            <v>1699</v>
          </cell>
          <cell r="O24">
            <v>1660</v>
          </cell>
          <cell r="P24">
            <v>1780</v>
          </cell>
          <cell r="Q24">
            <v>1987</v>
          </cell>
          <cell r="R24">
            <v>2037</v>
          </cell>
          <cell r="S24">
            <v>2243</v>
          </cell>
          <cell r="T24">
            <v>2456</v>
          </cell>
          <cell r="U24">
            <v>2506</v>
          </cell>
          <cell r="V24">
            <v>2797</v>
          </cell>
          <cell r="W24">
            <v>3025</v>
          </cell>
          <cell r="X24">
            <v>3190</v>
          </cell>
          <cell r="Y24">
            <v>3483</v>
          </cell>
          <cell r="Z24">
            <v>3694</v>
          </cell>
          <cell r="AA24">
            <v>3949</v>
          </cell>
          <cell r="AB24">
            <v>4026</v>
          </cell>
          <cell r="AC24">
            <v>4244</v>
          </cell>
          <cell r="AD24">
            <v>4834</v>
          </cell>
          <cell r="AE24">
            <v>4741</v>
          </cell>
          <cell r="AF24">
            <v>4660</v>
          </cell>
          <cell r="AG24">
            <v>4918</v>
          </cell>
          <cell r="AH24">
            <v>5114</v>
          </cell>
          <cell r="AI24">
            <v>5372</v>
          </cell>
          <cell r="AJ24">
            <v>5640</v>
          </cell>
          <cell r="AK24">
            <v>5906</v>
          </cell>
          <cell r="AL24">
            <v>6170</v>
          </cell>
          <cell r="AM24">
            <v>6410</v>
          </cell>
          <cell r="AN24">
            <v>6645</v>
          </cell>
          <cell r="AO24">
            <v>6865</v>
          </cell>
          <cell r="AP24">
            <v>7081</v>
          </cell>
          <cell r="AQ24">
            <v>7326</v>
          </cell>
          <cell r="AR24">
            <v>7534</v>
          </cell>
          <cell r="AS24">
            <v>7741</v>
          </cell>
          <cell r="AT24">
            <v>7949</v>
          </cell>
          <cell r="AU24">
            <v>8165</v>
          </cell>
          <cell r="AV24">
            <v>8374</v>
          </cell>
        </row>
        <row r="25">
          <cell r="A25" t="str">
            <v xml:space="preserve">   ABS Resins</v>
          </cell>
          <cell r="C25">
            <v>21</v>
          </cell>
          <cell r="D25">
            <v>436</v>
          </cell>
          <cell r="E25">
            <v>406</v>
          </cell>
          <cell r="F25">
            <v>516</v>
          </cell>
          <cell r="G25">
            <v>856</v>
          </cell>
          <cell r="H25">
            <v>890</v>
          </cell>
          <cell r="I25">
            <v>1010</v>
          </cell>
          <cell r="J25">
            <v>1117</v>
          </cell>
          <cell r="K25">
            <v>1240</v>
          </cell>
          <cell r="L25">
            <v>1248</v>
          </cell>
          <cell r="M25">
            <v>1274</v>
          </cell>
          <cell r="N25">
            <v>1350</v>
          </cell>
          <cell r="O25">
            <v>1474</v>
          </cell>
          <cell r="P25">
            <v>1592</v>
          </cell>
          <cell r="Q25">
            <v>1803</v>
          </cell>
          <cell r="R25">
            <v>1835</v>
          </cell>
          <cell r="S25">
            <v>1987</v>
          </cell>
          <cell r="T25">
            <v>2026</v>
          </cell>
          <cell r="U25">
            <v>2143</v>
          </cell>
          <cell r="V25">
            <v>2406</v>
          </cell>
          <cell r="W25">
            <v>2652</v>
          </cell>
          <cell r="X25">
            <v>2627</v>
          </cell>
          <cell r="Y25">
            <v>2875</v>
          </cell>
          <cell r="Z25">
            <v>3057</v>
          </cell>
          <cell r="AA25">
            <v>3340</v>
          </cell>
          <cell r="AB25">
            <v>3491</v>
          </cell>
          <cell r="AC25">
            <v>3819</v>
          </cell>
          <cell r="AD25">
            <v>4168</v>
          </cell>
          <cell r="AE25">
            <v>3759</v>
          </cell>
          <cell r="AF25">
            <v>3853</v>
          </cell>
          <cell r="AG25">
            <v>4174</v>
          </cell>
          <cell r="AH25">
            <v>4386</v>
          </cell>
          <cell r="AI25">
            <v>4580</v>
          </cell>
          <cell r="AJ25">
            <v>4796</v>
          </cell>
          <cell r="AK25">
            <v>5047</v>
          </cell>
          <cell r="AL25">
            <v>5287</v>
          </cell>
          <cell r="AM25">
            <v>5487</v>
          </cell>
          <cell r="AN25">
            <v>5695</v>
          </cell>
          <cell r="AO25">
            <v>5899</v>
          </cell>
          <cell r="AP25">
            <v>6086</v>
          </cell>
          <cell r="AQ25">
            <v>6282</v>
          </cell>
          <cell r="AR25">
            <v>6466</v>
          </cell>
          <cell r="AS25">
            <v>6651</v>
          </cell>
          <cell r="AT25">
            <v>6823</v>
          </cell>
          <cell r="AU25">
            <v>6995</v>
          </cell>
          <cell r="AV25">
            <v>7167</v>
          </cell>
        </row>
        <row r="26">
          <cell r="A26" t="str">
            <v xml:space="preserve">   SAN Resins</v>
          </cell>
          <cell r="C26">
            <v>0</v>
          </cell>
          <cell r="D26">
            <v>0</v>
          </cell>
          <cell r="E26">
            <v>29</v>
          </cell>
          <cell r="F26">
            <v>149</v>
          </cell>
          <cell r="G26">
            <v>173</v>
          </cell>
          <cell r="H26">
            <v>183</v>
          </cell>
          <cell r="I26">
            <v>195</v>
          </cell>
          <cell r="J26">
            <v>216</v>
          </cell>
          <cell r="K26">
            <v>231</v>
          </cell>
          <cell r="L26">
            <v>228</v>
          </cell>
          <cell r="M26">
            <v>254</v>
          </cell>
          <cell r="N26">
            <v>263</v>
          </cell>
          <cell r="O26">
            <v>282</v>
          </cell>
          <cell r="P26">
            <v>278</v>
          </cell>
          <cell r="Q26">
            <v>308</v>
          </cell>
          <cell r="R26">
            <v>327</v>
          </cell>
          <cell r="S26">
            <v>348</v>
          </cell>
          <cell r="T26">
            <v>360</v>
          </cell>
          <cell r="U26">
            <v>335</v>
          </cell>
          <cell r="V26">
            <v>360</v>
          </cell>
          <cell r="W26">
            <v>378</v>
          </cell>
          <cell r="X26">
            <v>383</v>
          </cell>
          <cell r="Y26">
            <v>409</v>
          </cell>
          <cell r="Z26">
            <v>412</v>
          </cell>
          <cell r="AA26">
            <v>422</v>
          </cell>
          <cell r="AB26">
            <v>429</v>
          </cell>
          <cell r="AC26">
            <v>438</v>
          </cell>
          <cell r="AD26">
            <v>451</v>
          </cell>
          <cell r="AE26">
            <v>426</v>
          </cell>
          <cell r="AF26">
            <v>406</v>
          </cell>
          <cell r="AG26">
            <v>478</v>
          </cell>
          <cell r="AH26">
            <v>521</v>
          </cell>
          <cell r="AI26">
            <v>544</v>
          </cell>
          <cell r="AJ26">
            <v>574</v>
          </cell>
          <cell r="AK26">
            <v>604</v>
          </cell>
          <cell r="AL26">
            <v>633</v>
          </cell>
          <cell r="AM26">
            <v>662</v>
          </cell>
          <cell r="AN26">
            <v>689</v>
          </cell>
          <cell r="AO26">
            <v>715</v>
          </cell>
          <cell r="AP26">
            <v>741</v>
          </cell>
          <cell r="AQ26">
            <v>769</v>
          </cell>
          <cell r="AR26">
            <v>796</v>
          </cell>
          <cell r="AS26">
            <v>821</v>
          </cell>
          <cell r="AT26">
            <v>846</v>
          </cell>
          <cell r="AU26">
            <v>874</v>
          </cell>
          <cell r="AV26">
            <v>901</v>
          </cell>
        </row>
        <row r="27">
          <cell r="A27" t="str">
            <v xml:space="preserve">   S.B. Latex</v>
          </cell>
          <cell r="C27">
            <v>11</v>
          </cell>
          <cell r="D27">
            <v>197</v>
          </cell>
          <cell r="E27">
            <v>160</v>
          </cell>
          <cell r="F27">
            <v>36</v>
          </cell>
          <cell r="G27">
            <v>41</v>
          </cell>
          <cell r="H27">
            <v>570</v>
          </cell>
          <cell r="I27">
            <v>666</v>
          </cell>
          <cell r="J27">
            <v>733</v>
          </cell>
          <cell r="K27">
            <v>810</v>
          </cell>
          <cell r="L27">
            <v>873</v>
          </cell>
          <cell r="M27">
            <v>931</v>
          </cell>
          <cell r="N27">
            <v>908</v>
          </cell>
          <cell r="O27">
            <v>923</v>
          </cell>
          <cell r="P27">
            <v>979</v>
          </cell>
          <cell r="Q27">
            <v>1033</v>
          </cell>
          <cell r="R27">
            <v>1064</v>
          </cell>
          <cell r="S27">
            <v>1078</v>
          </cell>
          <cell r="T27">
            <v>1152</v>
          </cell>
          <cell r="U27">
            <v>1139</v>
          </cell>
          <cell r="V27">
            <v>1208</v>
          </cell>
          <cell r="W27">
            <v>1289</v>
          </cell>
          <cell r="X27">
            <v>1246</v>
          </cell>
          <cell r="Y27">
            <v>1310</v>
          </cell>
          <cell r="Z27">
            <v>1438</v>
          </cell>
          <cell r="AA27">
            <v>1518</v>
          </cell>
          <cell r="AB27">
            <v>1534</v>
          </cell>
          <cell r="AC27">
            <v>1532</v>
          </cell>
          <cell r="AD27">
            <v>1431</v>
          </cell>
          <cell r="AE27">
            <v>1316</v>
          </cell>
          <cell r="AF27">
            <v>1239</v>
          </cell>
          <cell r="AG27">
            <v>1289</v>
          </cell>
          <cell r="AH27">
            <v>1313</v>
          </cell>
          <cell r="AI27">
            <v>1345</v>
          </cell>
          <cell r="AJ27">
            <v>1370</v>
          </cell>
          <cell r="AK27">
            <v>1398</v>
          </cell>
          <cell r="AL27">
            <v>1421</v>
          </cell>
          <cell r="AM27">
            <v>1445</v>
          </cell>
          <cell r="AN27">
            <v>1461</v>
          </cell>
          <cell r="AO27">
            <v>1480</v>
          </cell>
          <cell r="AP27">
            <v>1497</v>
          </cell>
          <cell r="AQ27">
            <v>1510</v>
          </cell>
          <cell r="AR27">
            <v>1525</v>
          </cell>
          <cell r="AS27">
            <v>1540</v>
          </cell>
          <cell r="AT27">
            <v>1557</v>
          </cell>
          <cell r="AU27">
            <v>1572</v>
          </cell>
          <cell r="AV27">
            <v>1585</v>
          </cell>
        </row>
        <row r="28">
          <cell r="A28" t="str">
            <v xml:space="preserve">   S.B. Rubber</v>
          </cell>
          <cell r="C28">
            <v>98</v>
          </cell>
          <cell r="D28">
            <v>92</v>
          </cell>
          <cell r="E28">
            <v>89</v>
          </cell>
          <cell r="F28">
            <v>100</v>
          </cell>
          <cell r="G28">
            <v>108</v>
          </cell>
          <cell r="H28">
            <v>569</v>
          </cell>
          <cell r="I28">
            <v>798</v>
          </cell>
          <cell r="J28">
            <v>816</v>
          </cell>
          <cell r="K28">
            <v>837</v>
          </cell>
          <cell r="L28">
            <v>825</v>
          </cell>
          <cell r="M28">
            <v>808</v>
          </cell>
          <cell r="N28">
            <v>742</v>
          </cell>
          <cell r="O28">
            <v>666</v>
          </cell>
          <cell r="P28">
            <v>658</v>
          </cell>
          <cell r="Q28">
            <v>683</v>
          </cell>
          <cell r="R28">
            <v>754</v>
          </cell>
          <cell r="S28">
            <v>763</v>
          </cell>
          <cell r="T28">
            <v>791</v>
          </cell>
          <cell r="U28">
            <v>785</v>
          </cell>
          <cell r="V28">
            <v>817</v>
          </cell>
          <cell r="W28">
            <v>836</v>
          </cell>
          <cell r="X28">
            <v>774</v>
          </cell>
          <cell r="Y28">
            <v>795</v>
          </cell>
          <cell r="Z28">
            <v>813</v>
          </cell>
          <cell r="AA28">
            <v>871</v>
          </cell>
          <cell r="AB28">
            <v>844</v>
          </cell>
          <cell r="AC28">
            <v>881</v>
          </cell>
          <cell r="AD28">
            <v>897</v>
          </cell>
          <cell r="AE28">
            <v>856</v>
          </cell>
          <cell r="AF28">
            <v>829</v>
          </cell>
          <cell r="AG28">
            <v>903</v>
          </cell>
          <cell r="AH28">
            <v>936</v>
          </cell>
          <cell r="AI28">
            <v>963</v>
          </cell>
          <cell r="AJ28">
            <v>982</v>
          </cell>
          <cell r="AK28">
            <v>1012</v>
          </cell>
          <cell r="AL28">
            <v>1048</v>
          </cell>
          <cell r="AM28">
            <v>1070</v>
          </cell>
          <cell r="AN28">
            <v>1101</v>
          </cell>
          <cell r="AO28">
            <v>1133</v>
          </cell>
          <cell r="AP28">
            <v>1161</v>
          </cell>
          <cell r="AQ28">
            <v>1183</v>
          </cell>
          <cell r="AR28">
            <v>1202</v>
          </cell>
          <cell r="AS28">
            <v>1220</v>
          </cell>
          <cell r="AT28">
            <v>1233</v>
          </cell>
          <cell r="AU28">
            <v>1254</v>
          </cell>
          <cell r="AV28">
            <v>1269</v>
          </cell>
        </row>
        <row r="29">
          <cell r="A29" t="str">
            <v xml:space="preserve">   Unsat. PE Resins</v>
          </cell>
          <cell r="C29">
            <v>963</v>
          </cell>
          <cell r="D29">
            <v>928</v>
          </cell>
          <cell r="E29">
            <v>904</v>
          </cell>
          <cell r="F29">
            <v>75</v>
          </cell>
          <cell r="G29">
            <v>147</v>
          </cell>
          <cell r="H29">
            <v>222</v>
          </cell>
          <cell r="I29">
            <v>247</v>
          </cell>
          <cell r="J29">
            <v>268</v>
          </cell>
          <cell r="K29">
            <v>282</v>
          </cell>
          <cell r="L29">
            <v>289</v>
          </cell>
          <cell r="M29">
            <v>302</v>
          </cell>
          <cell r="N29">
            <v>303</v>
          </cell>
          <cell r="O29">
            <v>367</v>
          </cell>
          <cell r="P29">
            <v>573</v>
          </cell>
          <cell r="Q29">
            <v>687</v>
          </cell>
          <cell r="R29">
            <v>738</v>
          </cell>
          <cell r="S29">
            <v>773</v>
          </cell>
          <cell r="T29">
            <v>821</v>
          </cell>
          <cell r="U29">
            <v>860</v>
          </cell>
          <cell r="V29">
            <v>950</v>
          </cell>
          <cell r="W29">
            <v>1020</v>
          </cell>
          <cell r="X29">
            <v>1003</v>
          </cell>
          <cell r="Y29">
            <v>1078</v>
          </cell>
          <cell r="Z29">
            <v>1148</v>
          </cell>
          <cell r="AA29">
            <v>1195</v>
          </cell>
          <cell r="AB29">
            <v>1202</v>
          </cell>
          <cell r="AC29">
            <v>1233</v>
          </cell>
          <cell r="AD29">
            <v>1231</v>
          </cell>
          <cell r="AE29">
            <v>1159</v>
          </cell>
          <cell r="AF29">
            <v>1055</v>
          </cell>
          <cell r="AG29">
            <v>1119</v>
          </cell>
          <cell r="AH29">
            <v>1188</v>
          </cell>
          <cell r="AI29">
            <v>1257</v>
          </cell>
          <cell r="AJ29">
            <v>1330</v>
          </cell>
          <cell r="AK29">
            <v>1409</v>
          </cell>
          <cell r="AL29">
            <v>1463</v>
          </cell>
          <cell r="AM29">
            <v>1518</v>
          </cell>
          <cell r="AN29">
            <v>1565</v>
          </cell>
          <cell r="AO29">
            <v>1609</v>
          </cell>
          <cell r="AP29">
            <v>1656</v>
          </cell>
          <cell r="AQ29">
            <v>1701</v>
          </cell>
          <cell r="AR29">
            <v>1747</v>
          </cell>
          <cell r="AS29">
            <v>1789</v>
          </cell>
          <cell r="AT29">
            <v>1837</v>
          </cell>
          <cell r="AU29">
            <v>1884</v>
          </cell>
          <cell r="AV29">
            <v>1929</v>
          </cell>
        </row>
        <row r="30">
          <cell r="A30" t="str">
            <v xml:space="preserve">   MBS Copolymers</v>
          </cell>
          <cell r="C30">
            <v>4</v>
          </cell>
          <cell r="D30">
            <v>6</v>
          </cell>
          <cell r="E30">
            <v>7</v>
          </cell>
          <cell r="F30">
            <v>14</v>
          </cell>
          <cell r="G30">
            <v>17</v>
          </cell>
          <cell r="H30">
            <v>25</v>
          </cell>
          <cell r="I30">
            <v>28</v>
          </cell>
          <cell r="J30">
            <v>35</v>
          </cell>
          <cell r="K30">
            <v>34</v>
          </cell>
          <cell r="L30">
            <v>40</v>
          </cell>
          <cell r="M30">
            <v>48</v>
          </cell>
          <cell r="N30">
            <v>56</v>
          </cell>
          <cell r="O30">
            <v>74</v>
          </cell>
          <cell r="P30">
            <v>86</v>
          </cell>
          <cell r="Q30">
            <v>96</v>
          </cell>
          <cell r="R30">
            <v>105</v>
          </cell>
          <cell r="S30">
            <v>109</v>
          </cell>
          <cell r="T30">
            <v>114</v>
          </cell>
          <cell r="U30">
            <v>119</v>
          </cell>
          <cell r="V30">
            <v>120</v>
          </cell>
          <cell r="W30">
            <v>123</v>
          </cell>
          <cell r="X30">
            <v>120</v>
          </cell>
          <cell r="Y30">
            <v>123</v>
          </cell>
          <cell r="Z30">
            <v>124</v>
          </cell>
          <cell r="AA30">
            <v>125</v>
          </cell>
          <cell r="AB30">
            <v>128</v>
          </cell>
          <cell r="AC30">
            <v>130</v>
          </cell>
          <cell r="AD30">
            <v>132</v>
          </cell>
          <cell r="AE30">
            <v>135</v>
          </cell>
          <cell r="AF30">
            <v>136</v>
          </cell>
          <cell r="AG30">
            <v>133</v>
          </cell>
          <cell r="AH30">
            <v>135</v>
          </cell>
          <cell r="AI30">
            <v>136</v>
          </cell>
          <cell r="AJ30">
            <v>139</v>
          </cell>
          <cell r="AK30">
            <v>141</v>
          </cell>
          <cell r="AL30">
            <v>141</v>
          </cell>
          <cell r="AM30">
            <v>143</v>
          </cell>
          <cell r="AN30">
            <v>146</v>
          </cell>
          <cell r="AO30">
            <v>147</v>
          </cell>
          <cell r="AP30">
            <v>149</v>
          </cell>
          <cell r="AQ30">
            <v>151</v>
          </cell>
          <cell r="AR30">
            <v>151</v>
          </cell>
          <cell r="AS30">
            <v>153</v>
          </cell>
          <cell r="AT30">
            <v>156</v>
          </cell>
          <cell r="AU30">
            <v>157</v>
          </cell>
          <cell r="AV30">
            <v>158</v>
          </cell>
        </row>
        <row r="31">
          <cell r="A31" t="str">
            <v xml:space="preserve">   SB Copolymer</v>
          </cell>
          <cell r="C31">
            <v>13</v>
          </cell>
          <cell r="D31">
            <v>13</v>
          </cell>
          <cell r="E31">
            <v>14</v>
          </cell>
          <cell r="F31">
            <v>14</v>
          </cell>
          <cell r="G31">
            <v>13</v>
          </cell>
          <cell r="H31">
            <v>14</v>
          </cell>
          <cell r="I31">
            <v>19</v>
          </cell>
          <cell r="J31">
            <v>27</v>
          </cell>
          <cell r="K31">
            <v>28</v>
          </cell>
          <cell r="L31">
            <v>31</v>
          </cell>
          <cell r="M31">
            <v>43</v>
          </cell>
          <cell r="N31">
            <v>54</v>
          </cell>
          <cell r="O31">
            <v>63</v>
          </cell>
          <cell r="P31">
            <v>66</v>
          </cell>
          <cell r="Q31">
            <v>70</v>
          </cell>
          <cell r="R31">
            <v>73</v>
          </cell>
          <cell r="S31">
            <v>77</v>
          </cell>
          <cell r="T31">
            <v>83</v>
          </cell>
          <cell r="U31">
            <v>96</v>
          </cell>
          <cell r="V31">
            <v>64</v>
          </cell>
          <cell r="W31">
            <v>45</v>
          </cell>
          <cell r="X31">
            <v>31</v>
          </cell>
          <cell r="Y31">
            <v>58</v>
          </cell>
          <cell r="Z31">
            <v>88</v>
          </cell>
          <cell r="AA31">
            <v>99</v>
          </cell>
          <cell r="AB31">
            <v>113</v>
          </cell>
          <cell r="AC31">
            <v>115</v>
          </cell>
          <cell r="AD31">
            <v>97</v>
          </cell>
          <cell r="AE31">
            <v>46</v>
          </cell>
          <cell r="AF31">
            <v>47</v>
          </cell>
          <cell r="AG31">
            <v>52</v>
          </cell>
          <cell r="AH31">
            <v>53</v>
          </cell>
          <cell r="AI31">
            <v>53</v>
          </cell>
          <cell r="AJ31">
            <v>53</v>
          </cell>
          <cell r="AK31">
            <v>53</v>
          </cell>
          <cell r="AL31">
            <v>54</v>
          </cell>
          <cell r="AM31">
            <v>54</v>
          </cell>
          <cell r="AN31">
            <v>55</v>
          </cell>
          <cell r="AO31">
            <v>55</v>
          </cell>
          <cell r="AP31">
            <v>55</v>
          </cell>
          <cell r="AQ31">
            <v>56</v>
          </cell>
          <cell r="AR31">
            <v>56</v>
          </cell>
          <cell r="AS31">
            <v>56</v>
          </cell>
          <cell r="AT31">
            <v>56</v>
          </cell>
          <cell r="AU31">
            <v>56</v>
          </cell>
          <cell r="AV31">
            <v>56</v>
          </cell>
        </row>
        <row r="32">
          <cell r="A32" t="str">
            <v xml:space="preserve">   Thermoplastic Elastomers</v>
          </cell>
          <cell r="C32">
            <v>27</v>
          </cell>
          <cell r="D32">
            <v>28</v>
          </cell>
          <cell r="E32">
            <v>29</v>
          </cell>
          <cell r="F32">
            <v>31</v>
          </cell>
          <cell r="G32">
            <v>35</v>
          </cell>
          <cell r="H32">
            <v>69</v>
          </cell>
          <cell r="I32">
            <v>71</v>
          </cell>
          <cell r="J32">
            <v>85</v>
          </cell>
          <cell r="K32">
            <v>97</v>
          </cell>
          <cell r="L32">
            <v>113</v>
          </cell>
          <cell r="M32">
            <v>129</v>
          </cell>
          <cell r="N32">
            <v>116</v>
          </cell>
          <cell r="O32">
            <v>149</v>
          </cell>
          <cell r="P32">
            <v>172</v>
          </cell>
          <cell r="Q32">
            <v>190</v>
          </cell>
          <cell r="R32">
            <v>205</v>
          </cell>
          <cell r="S32">
            <v>247</v>
          </cell>
          <cell r="T32">
            <v>267</v>
          </cell>
          <cell r="U32">
            <v>306</v>
          </cell>
          <cell r="V32">
            <v>381</v>
          </cell>
          <cell r="W32">
            <v>418</v>
          </cell>
          <cell r="X32">
            <v>434</v>
          </cell>
          <cell r="Y32">
            <v>437</v>
          </cell>
          <cell r="Z32">
            <v>459</v>
          </cell>
          <cell r="AA32">
            <v>462</v>
          </cell>
          <cell r="AB32">
            <v>479</v>
          </cell>
          <cell r="AC32">
            <v>524</v>
          </cell>
          <cell r="AD32">
            <v>564</v>
          </cell>
          <cell r="AE32">
            <v>567</v>
          </cell>
          <cell r="AF32">
            <v>552</v>
          </cell>
          <cell r="AG32">
            <v>562</v>
          </cell>
          <cell r="AH32">
            <v>571</v>
          </cell>
          <cell r="AI32">
            <v>591</v>
          </cell>
          <cell r="AJ32">
            <v>607</v>
          </cell>
          <cell r="AK32">
            <v>622</v>
          </cell>
          <cell r="AL32">
            <v>638</v>
          </cell>
          <cell r="AM32">
            <v>654</v>
          </cell>
          <cell r="AN32">
            <v>668</v>
          </cell>
          <cell r="AO32">
            <v>683</v>
          </cell>
          <cell r="AP32">
            <v>697</v>
          </cell>
          <cell r="AQ32">
            <v>711</v>
          </cell>
          <cell r="AR32">
            <v>727</v>
          </cell>
          <cell r="AS32">
            <v>741</v>
          </cell>
          <cell r="AT32">
            <v>757</v>
          </cell>
          <cell r="AU32">
            <v>771</v>
          </cell>
          <cell r="AV32">
            <v>786</v>
          </cell>
        </row>
        <row r="33">
          <cell r="A33" t="str">
            <v xml:space="preserve">   Others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</v>
          </cell>
          <cell r="H33">
            <v>10</v>
          </cell>
          <cell r="I33">
            <v>10</v>
          </cell>
          <cell r="J33">
            <v>190</v>
          </cell>
          <cell r="K33">
            <v>188</v>
          </cell>
          <cell r="L33">
            <v>173</v>
          </cell>
          <cell r="M33">
            <v>183</v>
          </cell>
          <cell r="N33">
            <v>291</v>
          </cell>
          <cell r="O33">
            <v>336</v>
          </cell>
          <cell r="P33">
            <v>407</v>
          </cell>
          <cell r="Q33">
            <v>459</v>
          </cell>
          <cell r="R33">
            <v>514</v>
          </cell>
          <cell r="S33">
            <v>552</v>
          </cell>
          <cell r="T33">
            <v>600</v>
          </cell>
          <cell r="U33">
            <v>628</v>
          </cell>
          <cell r="V33">
            <v>739</v>
          </cell>
          <cell r="W33">
            <v>804</v>
          </cell>
          <cell r="X33">
            <v>889</v>
          </cell>
          <cell r="Y33">
            <v>1094</v>
          </cell>
          <cell r="Z33">
            <v>1284</v>
          </cell>
          <cell r="AA33">
            <v>1411</v>
          </cell>
          <cell r="AB33">
            <v>1451</v>
          </cell>
          <cell r="AC33">
            <v>1475</v>
          </cell>
          <cell r="AD33">
            <v>1690</v>
          </cell>
          <cell r="AE33">
            <v>1599</v>
          </cell>
          <cell r="AF33">
            <v>1638</v>
          </cell>
          <cell r="AG33">
            <v>1765</v>
          </cell>
          <cell r="AH33">
            <v>1836</v>
          </cell>
          <cell r="AI33">
            <v>1909</v>
          </cell>
          <cell r="AJ33">
            <v>1977</v>
          </cell>
          <cell r="AK33">
            <v>2050</v>
          </cell>
          <cell r="AL33">
            <v>2120</v>
          </cell>
          <cell r="AM33">
            <v>2178</v>
          </cell>
          <cell r="AN33">
            <v>2236</v>
          </cell>
          <cell r="AO33">
            <v>2292</v>
          </cell>
          <cell r="AP33">
            <v>2350</v>
          </cell>
          <cell r="AQ33">
            <v>2405</v>
          </cell>
          <cell r="AR33">
            <v>2460</v>
          </cell>
          <cell r="AS33">
            <v>2517</v>
          </cell>
          <cell r="AT33">
            <v>2575</v>
          </cell>
          <cell r="AU33">
            <v>2631</v>
          </cell>
          <cell r="AV33">
            <v>2688</v>
          </cell>
        </row>
        <row r="34">
          <cell r="A34" t="str">
            <v>Domestic Demand</v>
          </cell>
          <cell r="C34">
            <v>2694</v>
          </cell>
          <cell r="D34">
            <v>3320</v>
          </cell>
          <cell r="E34">
            <v>3078</v>
          </cell>
          <cell r="F34">
            <v>5273</v>
          </cell>
          <cell r="G34">
            <v>7435</v>
          </cell>
          <cell r="H34">
            <v>9032</v>
          </cell>
          <cell r="I34">
            <v>10154</v>
          </cell>
          <cell r="J34">
            <v>11066</v>
          </cell>
          <cell r="K34">
            <v>11912</v>
          </cell>
          <cell r="L34">
            <v>12400</v>
          </cell>
          <cell r="M34">
            <v>12733</v>
          </cell>
          <cell r="N34">
            <v>13199</v>
          </cell>
          <cell r="O34">
            <v>13293</v>
          </cell>
          <cell r="P34">
            <v>14213</v>
          </cell>
          <cell r="Q34">
            <v>15691</v>
          </cell>
          <cell r="R34">
            <v>16251</v>
          </cell>
          <cell r="S34">
            <v>17137</v>
          </cell>
          <cell r="T34">
            <v>18162</v>
          </cell>
          <cell r="U34">
            <v>18581</v>
          </cell>
          <cell r="V34">
            <v>20171</v>
          </cell>
          <cell r="W34">
            <v>20947</v>
          </cell>
          <cell r="X34">
            <v>20901</v>
          </cell>
          <cell r="Y34">
            <v>22299</v>
          </cell>
          <cell r="Z34">
            <v>23190</v>
          </cell>
          <cell r="AA34">
            <v>24292</v>
          </cell>
          <cell r="AB34">
            <v>24320</v>
          </cell>
          <cell r="AC34">
            <v>24906</v>
          </cell>
          <cell r="AD34">
            <v>26259</v>
          </cell>
          <cell r="AE34">
            <v>24345</v>
          </cell>
          <cell r="AF34">
            <v>24151</v>
          </cell>
          <cell r="AG34">
            <v>25268</v>
          </cell>
          <cell r="AH34">
            <v>26111</v>
          </cell>
          <cell r="AI34">
            <v>26964</v>
          </cell>
          <cell r="AJ34">
            <v>27843</v>
          </cell>
          <cell r="AK34">
            <v>28800</v>
          </cell>
          <cell r="AL34">
            <v>29698</v>
          </cell>
          <cell r="AM34">
            <v>30489</v>
          </cell>
          <cell r="AN34">
            <v>31263</v>
          </cell>
          <cell r="AO34">
            <v>32028</v>
          </cell>
          <cell r="AP34">
            <v>32774</v>
          </cell>
          <cell r="AQ34">
            <v>33554</v>
          </cell>
          <cell r="AR34">
            <v>34268</v>
          </cell>
          <cell r="AS34">
            <v>34999</v>
          </cell>
          <cell r="AT34">
            <v>35709</v>
          </cell>
          <cell r="AU34">
            <v>36431</v>
          </cell>
          <cell r="AV34">
            <v>37186</v>
          </cell>
        </row>
        <row r="36">
          <cell r="A36" t="str">
            <v xml:space="preserve">    Exports</v>
          </cell>
          <cell r="C36">
            <v>546</v>
          </cell>
          <cell r="D36">
            <v>534</v>
          </cell>
          <cell r="E36">
            <v>473</v>
          </cell>
          <cell r="F36">
            <v>1601</v>
          </cell>
          <cell r="G36">
            <v>2011</v>
          </cell>
          <cell r="H36">
            <v>1313</v>
          </cell>
          <cell r="I36">
            <v>1505</v>
          </cell>
          <cell r="J36">
            <v>1555</v>
          </cell>
          <cell r="K36">
            <v>1663</v>
          </cell>
          <cell r="L36">
            <v>1912</v>
          </cell>
          <cell r="M36">
            <v>1866</v>
          </cell>
          <cell r="N36">
            <v>2137</v>
          </cell>
          <cell r="O36">
            <v>2284</v>
          </cell>
          <cell r="P36">
            <v>2621</v>
          </cell>
          <cell r="Q36">
            <v>3090</v>
          </cell>
          <cell r="R36">
            <v>3454</v>
          </cell>
          <cell r="S36">
            <v>3815</v>
          </cell>
          <cell r="T36">
            <v>3832</v>
          </cell>
          <cell r="U36">
            <v>4039</v>
          </cell>
          <cell r="V36">
            <v>4826</v>
          </cell>
          <cell r="W36">
            <v>5054</v>
          </cell>
          <cell r="X36">
            <v>5057</v>
          </cell>
          <cell r="Y36">
            <v>5674</v>
          </cell>
          <cell r="Z36">
            <v>6604</v>
          </cell>
          <cell r="AA36">
            <v>6964</v>
          </cell>
          <cell r="AB36">
            <v>6947</v>
          </cell>
          <cell r="AC36">
            <v>6784</v>
          </cell>
          <cell r="AD36">
            <v>7972</v>
          </cell>
          <cell r="AE36">
            <v>7253</v>
          </cell>
          <cell r="AF36">
            <v>8262</v>
          </cell>
          <cell r="AG36">
            <v>8473</v>
          </cell>
          <cell r="AH36">
            <v>8264.0675414574998</v>
          </cell>
          <cell r="AI36">
            <v>8271.0744698380004</v>
          </cell>
          <cell r="AJ36">
            <v>8286.2497616479995</v>
          </cell>
          <cell r="AK36">
            <v>8326.4821939280009</v>
          </cell>
          <cell r="AL36">
            <v>8611.7368421600004</v>
          </cell>
          <cell r="AM36">
            <v>9373.7099797435003</v>
          </cell>
          <cell r="AN36">
            <v>9174.1756107625006</v>
          </cell>
          <cell r="AO36">
            <v>9095.9776548625014</v>
          </cell>
          <cell r="AP36">
            <v>9446.6084055774991</v>
          </cell>
          <cell r="AQ36">
            <v>10056.748935092501</v>
          </cell>
          <cell r="AR36">
            <v>10623.057590787001</v>
          </cell>
          <cell r="AS36">
            <v>11340.005192176</v>
          </cell>
          <cell r="AT36">
            <v>11205.071593136001</v>
          </cell>
          <cell r="AU36">
            <v>11373.467193881999</v>
          </cell>
          <cell r="AV36">
            <v>11704.586326182</v>
          </cell>
        </row>
        <row r="38">
          <cell r="A38" t="str">
            <v>TOTAL DEMAND</v>
          </cell>
          <cell r="C38">
            <v>3240</v>
          </cell>
          <cell r="D38">
            <v>3854</v>
          </cell>
          <cell r="E38">
            <v>3551</v>
          </cell>
          <cell r="F38">
            <v>6874</v>
          </cell>
          <cell r="G38">
            <v>9446</v>
          </cell>
          <cell r="H38">
            <v>10345</v>
          </cell>
          <cell r="I38">
            <v>11659</v>
          </cell>
          <cell r="J38">
            <v>12621</v>
          </cell>
          <cell r="K38">
            <v>13575</v>
          </cell>
          <cell r="L38">
            <v>14312</v>
          </cell>
          <cell r="M38">
            <v>14599</v>
          </cell>
          <cell r="N38">
            <v>15336</v>
          </cell>
          <cell r="O38">
            <v>15577</v>
          </cell>
          <cell r="P38">
            <v>16834</v>
          </cell>
          <cell r="Q38">
            <v>18781</v>
          </cell>
          <cell r="R38">
            <v>19705</v>
          </cell>
          <cell r="S38">
            <v>20952</v>
          </cell>
          <cell r="T38">
            <v>21994</v>
          </cell>
          <cell r="U38">
            <v>22620</v>
          </cell>
          <cell r="V38">
            <v>24997</v>
          </cell>
          <cell r="W38">
            <v>26001</v>
          </cell>
          <cell r="X38">
            <v>25958</v>
          </cell>
          <cell r="Y38">
            <v>27973</v>
          </cell>
          <cell r="Z38">
            <v>29794</v>
          </cell>
          <cell r="AA38">
            <v>31256</v>
          </cell>
          <cell r="AB38">
            <v>31267</v>
          </cell>
          <cell r="AC38">
            <v>31690</v>
          </cell>
          <cell r="AD38">
            <v>34231</v>
          </cell>
          <cell r="AE38">
            <v>31598</v>
          </cell>
          <cell r="AF38">
            <v>32413</v>
          </cell>
          <cell r="AG38">
            <v>33741</v>
          </cell>
          <cell r="AH38">
            <v>34375.067541457502</v>
          </cell>
          <cell r="AI38">
            <v>35235.074469838</v>
          </cell>
          <cell r="AJ38">
            <v>36129.249761647996</v>
          </cell>
          <cell r="AK38">
            <v>37126.482193928001</v>
          </cell>
          <cell r="AL38">
            <v>38309.736842159997</v>
          </cell>
          <cell r="AM38">
            <v>39862.7099797435</v>
          </cell>
          <cell r="AN38">
            <v>40437.175610762497</v>
          </cell>
          <cell r="AO38">
            <v>41123.977654862501</v>
          </cell>
          <cell r="AP38">
            <v>42220.608405577499</v>
          </cell>
          <cell r="AQ38">
            <v>43610.748935092503</v>
          </cell>
          <cell r="AR38">
            <v>44891.057590787001</v>
          </cell>
          <cell r="AS38">
            <v>46339.005192176002</v>
          </cell>
          <cell r="AT38">
            <v>46914.071593136003</v>
          </cell>
          <cell r="AU38">
            <v>47804.467193881996</v>
          </cell>
          <cell r="AV38">
            <v>48890.586326181998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B1" t="str">
            <v>80</v>
          </cell>
        </row>
      </sheetData>
      <sheetData sheetId="30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x Styles Guide"/>
      <sheetName val="Example Table"/>
      <sheetName val="Commands"/>
      <sheetName val="abstract pie"/>
      <sheetName val="wrld con ic"/>
      <sheetName val="wrld con chemicals"/>
      <sheetName val="wrld semi consumer market"/>
      <sheetName val="wrld fabs capacity regions"/>
      <sheetName val="wld chip sales"/>
      <sheetName val="wrld semi"/>
      <sheetName val="top wrld companis"/>
      <sheetName val="wrld PolySi producer"/>
      <sheetName val="wrld Si wafers producer"/>
      <sheetName val="World Si wafers sales"/>
      <sheetName val="wrld elect chem prods"/>
      <sheetName val="M&amp;A elect chem"/>
      <sheetName val="wrld price"/>
      <sheetName val="wrld demand"/>
      <sheetName val="wrld mrket"/>
      <sheetName val="mjr producr 300m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  <sheetName val="Region TS"/>
      <sheetName val="Region cons functional type"/>
      <sheetName val="Region cons end use"/>
      <sheetName val="Region- end use TS"/>
      <sheetName val="lv ice prod"/>
      <sheetName val="lv ev prod"/>
      <sheetName val="mhv ice prod"/>
      <sheetName val="motor prod"/>
      <sheetName val="fuel standard"/>
      <sheetName val="gas standard"/>
      <sheetName val="diesel standard"/>
      <sheetName val="vehicle emission standard"/>
      <sheetName val="thermal plant stand"/>
      <sheetName val="chi ms producer"/>
      <sheetName val="chi ss producer"/>
      <sheetName val="cat mobile sources"/>
      <sheetName val="precious metals"/>
      <sheetName val="cat stationary sources"/>
      <sheetName val="price"/>
      <sheetName val="j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 "/>
      <sheetName val="wo supp"/>
      <sheetName val="wo S&amp;D bar"/>
      <sheetName val="wo cons"/>
      <sheetName val="wo cons pie_chart"/>
      <sheetName val="wo cons region"/>
      <sheetName val="wo cons region Pie_Chart"/>
      <sheetName val="wo cons region bar_chart"/>
      <sheetName val="wo cons 2013 "/>
      <sheetName val="wo producers"/>
      <sheetName val="physical prop"/>
      <sheetName val="common abbre"/>
      <sheetName val="Major App"/>
      <sheetName val="us producers"/>
      <sheetName val="us supply"/>
      <sheetName val="us cons"/>
      <sheetName val="Hist U.S. Consum"/>
      <sheetName val="us cons process"/>
      <sheetName val="us cons application"/>
      <sheetName val="us cons conv"/>
      <sheetName val="us cons surface"/>
      <sheetName val="us cons molding"/>
      <sheetName val="us cons paper"/>
      <sheetName val="us cons other"/>
      <sheetName val="us price"/>
      <sheetName val="us imports origin"/>
      <sheetName val="us imports country"/>
      <sheetName val="us exports destination"/>
      <sheetName val="can supply"/>
      <sheetName val="can cons"/>
      <sheetName val="can unit import"/>
      <sheetName val="can imports origin"/>
      <sheetName val="mex supply"/>
      <sheetName val="mex cons"/>
      <sheetName val="mex unit import"/>
      <sheetName val="csa producers"/>
      <sheetName val="csa supply"/>
      <sheetName val="brazil supply"/>
      <sheetName val="csa cons"/>
      <sheetName val="we producers"/>
      <sheetName val="we supply"/>
      <sheetName val="we production"/>
      <sheetName val="we cons"/>
      <sheetName val="his we cons"/>
      <sheetName val="we cons country "/>
      <sheetName val="we cons laminates"/>
      <sheetName val="we cons molding"/>
      <sheetName val="we cons other"/>
      <sheetName val="euro prices"/>
      <sheetName val="german unit import"/>
      <sheetName val="we trade"/>
      <sheetName val="we imports"/>
      <sheetName val="we exports"/>
      <sheetName val="cee producers"/>
      <sheetName val="cee supply"/>
      <sheetName val="cee cons"/>
      <sheetName val="cee cons country"/>
      <sheetName val="Eurasia producers"/>
      <sheetName val="Eurasia supply"/>
      <sheetName val="Eurasia cons"/>
      <sheetName val="Eurasia cons country"/>
      <sheetName val="me producers"/>
      <sheetName val="me supply"/>
      <sheetName val="me cons"/>
      <sheetName val="af&amp;oce supply"/>
      <sheetName val="a&amp;oce cons"/>
      <sheetName val="chi producers"/>
      <sheetName val="chi shutdown plants"/>
      <sheetName val="Chi  additional capacity  "/>
      <sheetName val="chi supply"/>
      <sheetName val="his chi production"/>
      <sheetName val="his chi cons"/>
      <sheetName val="chi price"/>
      <sheetName val="chi imports"/>
      <sheetName val="chi exports"/>
      <sheetName val="ja producers"/>
      <sheetName val="ja supply"/>
      <sheetName val="his ja cons"/>
      <sheetName val="ja cons other"/>
      <sheetName val="ja unit import"/>
      <sheetName val="ja trade"/>
      <sheetName val="ja imports"/>
      <sheetName val="ja exports"/>
      <sheetName val="oth NEA supply "/>
      <sheetName val="oth NEA market"/>
      <sheetName val="oth NEA  type"/>
      <sheetName val="SK trade"/>
      <sheetName val="tw trade"/>
      <sheetName val="India producers"/>
      <sheetName val="India supply"/>
      <sheetName val="India type"/>
      <sheetName val="India trade"/>
      <sheetName val="SEA producers"/>
      <sheetName val="SEA supply"/>
      <sheetName val="SEA country "/>
      <sheetName val="SEA type"/>
      <sheetName val="Indo tra "/>
      <sheetName val="Mala tra"/>
      <sheetName val="Thai tra"/>
      <sheetName val="Sin tra"/>
      <sheetName val="Oth tra"/>
      <sheetName val="Oce supply"/>
      <sheetName val="Oce  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abstract pie"/>
      <sheetName val="wld sd reg"/>
      <sheetName val="wld PRODCAP WORLD BY REGION"/>
      <sheetName val="wld pvc exp cls"/>
      <sheetName val="wld cons reg Rigid (Base Year)"/>
      <sheetName val="wld cons reg flex (Base Year)"/>
      <sheetName val="wld cons reg "/>
      <sheetName val="wld cons reg Rigid (Fct Year)"/>
      <sheetName val="wld cons reg flex (Fct Year)"/>
      <sheetName val="wld cons reg aagr rigid"/>
      <sheetName val="wld cons reg aagr flex"/>
      <sheetName val="wld cons end use aagr rigid"/>
      <sheetName val="wld cons end use aagr flex"/>
      <sheetName val="wld caps reg aagr"/>
      <sheetName val="nam top producers (2)"/>
      <sheetName val="Top List  BY WORLD"/>
      <sheetName val="wld top producers1"/>
      <sheetName val="wld top producers regional"/>
      <sheetName val="PRODCAP World BY Region"/>
      <sheetName val="CAP INTEGRATION WORLD BY REGION"/>
      <sheetName val="wo vcm capa"/>
      <sheetName val="wld sd"/>
      <sheetName val="wld cons rigid"/>
      <sheetName val="wld cons flex"/>
      <sheetName val="wld cons"/>
      <sheetName val="prices"/>
      <sheetName val="wld prices"/>
      <sheetName val="wld trade (BaseYear)"/>
      <sheetName val="wld trade (Hist Year)"/>
      <sheetName val="wld trade (Forecast Year)"/>
      <sheetName val="Longevity"/>
      <sheetName val="Waste Management"/>
      <sheetName val="euro production"/>
      <sheetName val="nam Top List  BY REGION"/>
      <sheetName val="nam top producers"/>
      <sheetName val="nam PRODCAP Region BY Country"/>
      <sheetName val="nam INTEGRATION REGION BY COUNT"/>
      <sheetName val="na vcm capa integ"/>
      <sheetName val="nam sd"/>
      <sheetName val="nam cons rigid"/>
      <sheetName val="nam cons flex"/>
      <sheetName val="nam cons"/>
      <sheetName val="us producers "/>
      <sheetName val="us sd"/>
      <sheetName val="us cons rigid"/>
      <sheetName val="us cons flex"/>
      <sheetName val="us cons"/>
      <sheetName val="can producers "/>
      <sheetName val="can cons rigid"/>
      <sheetName val="can cons flex"/>
      <sheetName val="can cons"/>
      <sheetName val="can sd"/>
      <sheetName val="mex producers"/>
      <sheetName val="mex cons rigid"/>
      <sheetName val="mex cons flex"/>
      <sheetName val="mex cons"/>
      <sheetName val="mex sd"/>
      <sheetName val="sam producers"/>
      <sheetName val="sam INTEGRATION REGION BY COUNT"/>
      <sheetName val="sam PRODCAP Region BY Country"/>
      <sheetName val="sa capa integration"/>
      <sheetName val="sam sd"/>
      <sheetName val="sam cons rigid"/>
      <sheetName val="sam flex"/>
      <sheetName val="sam cons"/>
      <sheetName val="Wep Top List  BY REGION"/>
      <sheetName val="PRODCAP World BY Company"/>
      <sheetName val="wep producers"/>
      <sheetName val="wep top producers"/>
      <sheetName val="wep INTEGRATION REGION BY COUNT"/>
      <sheetName val="wep PRODCAP Region BY Country"/>
      <sheetName val="wep capa integration"/>
      <sheetName val="wep sd"/>
      <sheetName val="wep cons rigid"/>
      <sheetName val="wep flex"/>
      <sheetName val="wep cons"/>
      <sheetName val="cep producers"/>
      <sheetName val="Cep INTEGRATION REGION BY COUNT"/>
      <sheetName val="cep PRODCAP Region BY Country"/>
      <sheetName val="cep capa integration"/>
      <sheetName val="cep sd"/>
      <sheetName val="cep cons rigid"/>
      <sheetName val="cep flex"/>
      <sheetName val="cep cons"/>
      <sheetName val="cis producers"/>
      <sheetName val="CIS INTEGRATION REGION BY COUNT"/>
      <sheetName val="cis PRODCAP Region BY Country"/>
      <sheetName val="cis capa integration"/>
      <sheetName val="cis sd"/>
      <sheetName val="cis cons rigid"/>
      <sheetName val="cis flex"/>
      <sheetName val="cis cons"/>
      <sheetName val="mde producers"/>
      <sheetName val="mde Region BY Country"/>
      <sheetName val="mde INTEGRATION REGION BY COUNT"/>
      <sheetName val="me capa integration"/>
      <sheetName val="mde sd"/>
      <sheetName val="mde cons rigid"/>
      <sheetName val="mde cons flex"/>
      <sheetName val="mde cons"/>
      <sheetName val="afr producers"/>
      <sheetName val="afr INTEGRATION REGION BY COUNT"/>
      <sheetName val="afr PRODCAP Region BY Country"/>
      <sheetName val="afr capa integration"/>
      <sheetName val="afr sd"/>
      <sheetName val="afr cons rigid"/>
      <sheetName val="afr cons flex"/>
      <sheetName val="afr cons"/>
      <sheetName val="isc producers"/>
      <sheetName val="ISC INTEGRATION REGION BY COUNT"/>
      <sheetName val="isc PRODCAP Region BY Country"/>
      <sheetName val="isc capa integration"/>
      <sheetName val="isc sd"/>
      <sheetName val="isc cons rigid"/>
      <sheetName val="isc cons flex"/>
      <sheetName val="isc cons"/>
      <sheetName val="nea Top List  BY REGION"/>
      <sheetName val="nea top producers"/>
      <sheetName val="nea INTEGRATION REGION BY COUNT"/>
      <sheetName val="nea PRODCAP Region BY Country"/>
      <sheetName val="nea capa integration"/>
      <sheetName val="nea sd"/>
      <sheetName val="nea cons rigid"/>
      <sheetName val="nea cons flex"/>
      <sheetName val="nea cons"/>
      <sheetName val="chi producers"/>
      <sheetName val="chi sd"/>
      <sheetName val="chi cons rigid"/>
      <sheetName val="chi cons flex"/>
      <sheetName val="chi cons"/>
      <sheetName val="jap producers"/>
      <sheetName val="jap sd"/>
      <sheetName val="jap cons rigid"/>
      <sheetName val="jap cons flex"/>
      <sheetName val="jap cons"/>
      <sheetName val="kos cons rigid"/>
      <sheetName val="kos cons flex"/>
      <sheetName val="kos cons"/>
      <sheetName val="kos sd"/>
      <sheetName val="kos producers"/>
      <sheetName val="tai producers"/>
      <sheetName val="tai sd"/>
      <sheetName val="tai cons rigid"/>
      <sheetName val="tai cons flex"/>
      <sheetName val="tai cons"/>
      <sheetName val="onea producers"/>
      <sheetName val="onea sd"/>
      <sheetName val="HON cons"/>
      <sheetName val="KON cons"/>
      <sheetName val="onea cons rigid"/>
      <sheetName val="onea cons flex"/>
      <sheetName val="onea cons"/>
      <sheetName val="sea producers"/>
      <sheetName val="sea INTEGRATION REGION BY COUNT"/>
      <sheetName val="sea PRODCAP Region BY Country"/>
      <sheetName val="sea capa integration"/>
      <sheetName val="sea sd"/>
      <sheetName val="sea cons rigid"/>
      <sheetName val="sea cons flex"/>
      <sheetName val="sea cons"/>
      <sheetName val="Phx Styles Guide"/>
      <sheetName val="Example Tabl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World top producers of PVC—2016</v>
          </cell>
          <cell r="B1"/>
          <cell r="C1"/>
          <cell r="D1"/>
        </row>
        <row r="2">
          <cell r="A2" t="str">
            <v>(thousands of metric tons)</v>
          </cell>
          <cell r="B2"/>
          <cell r="C2"/>
          <cell r="D2"/>
        </row>
        <row r="3">
          <cell r="A3" t="str">
            <v xml:space="preserve">Global </v>
          </cell>
          <cell r="B3"/>
          <cell r="C3"/>
          <cell r="D3" t="str">
            <v>Percent of</v>
          </cell>
        </row>
        <row r="4">
          <cell r="A4" t="str">
            <v>position</v>
          </cell>
          <cell r="B4" t="str">
            <v>Company</v>
          </cell>
          <cell r="C4" t="str">
            <v>Total</v>
          </cell>
          <cell r="D4" t="str">
            <v>total</v>
          </cell>
        </row>
        <row r="5">
          <cell r="A5">
            <v>1</v>
          </cell>
          <cell r="B5" t="str">
            <v>Shin-Etsu</v>
          </cell>
          <cell r="C5">
            <v>3790</v>
          </cell>
          <cell r="D5">
            <v>6.8619245747726492</v>
          </cell>
        </row>
        <row r="6">
          <cell r="A6">
            <v>2</v>
          </cell>
          <cell r="B6" t="str">
            <v>Formosa</v>
          </cell>
          <cell r="C6">
            <v>3307</v>
          </cell>
          <cell r="D6">
            <v>5.9874365616815695</v>
          </cell>
        </row>
        <row r="7">
          <cell r="A7">
            <v>3</v>
          </cell>
          <cell r="B7" t="str">
            <v>Inovyn</v>
          </cell>
          <cell r="C7">
            <v>2195</v>
          </cell>
          <cell r="D7">
            <v>3.9741225439646346</v>
          </cell>
        </row>
        <row r="8">
          <cell r="A8">
            <v>4</v>
          </cell>
          <cell r="B8" t="str">
            <v>Oxy</v>
          </cell>
          <cell r="C8">
            <v>1683</v>
          </cell>
          <cell r="D8">
            <v>3.0471290394043185</v>
          </cell>
        </row>
        <row r="9">
          <cell r="A9">
            <v>5</v>
          </cell>
          <cell r="B9" t="str">
            <v>Xinjiang Zhongtai</v>
          </cell>
          <cell r="C9">
            <v>1510</v>
          </cell>
          <cell r="D9">
            <v>2.733906624777493</v>
          </cell>
        </row>
        <row r="10">
          <cell r="A10">
            <v>6</v>
          </cell>
          <cell r="B10" t="str">
            <v>Xinjiang Tianye Group</v>
          </cell>
          <cell r="C10">
            <v>1500</v>
          </cell>
          <cell r="D10">
            <v>2.7158012828915497</v>
          </cell>
        </row>
        <row r="11">
          <cell r="A11">
            <v>7</v>
          </cell>
          <cell r="B11" t="str">
            <v>FPC USA</v>
          </cell>
          <cell r="C11">
            <v>1444</v>
          </cell>
          <cell r="D11">
            <v>2.614411368330265</v>
          </cell>
        </row>
        <row r="12">
          <cell r="A12">
            <v>7</v>
          </cell>
          <cell r="B12" t="str">
            <v>Mexichem</v>
          </cell>
          <cell r="C12">
            <v>1385</v>
          </cell>
          <cell r="D12">
            <v>2.5075898512031976</v>
          </cell>
        </row>
        <row r="13">
          <cell r="A13">
            <v>8</v>
          </cell>
          <cell r="B13" t="str">
            <v>Axiall Corporation</v>
          </cell>
          <cell r="C13">
            <v>1204</v>
          </cell>
          <cell r="D13">
            <v>2.1798831630676174</v>
          </cell>
        </row>
        <row r="14">
          <cell r="A14">
            <v>9</v>
          </cell>
          <cell r="B14" t="str">
            <v>Beiyuan Chemical</v>
          </cell>
          <cell r="C14">
            <v>1100</v>
          </cell>
          <cell r="D14">
            <v>1.991587607453803</v>
          </cell>
        </row>
        <row r="15">
          <cell r="A15">
            <v>11</v>
          </cell>
          <cell r="B15" t="str">
            <v>Shin-Etsu</v>
          </cell>
          <cell r="C15">
            <v>1000</v>
          </cell>
          <cell r="D15">
            <v>1.8105341885943662</v>
          </cell>
        </row>
        <row r="16">
          <cell r="A16">
            <v>10</v>
          </cell>
          <cell r="B16" t="str">
            <v>LG Chem</v>
          </cell>
          <cell r="C16">
            <v>900</v>
          </cell>
          <cell r="D16">
            <v>1.6294807697349298</v>
          </cell>
        </row>
        <row r="17">
          <cell r="A17">
            <v>11</v>
          </cell>
          <cell r="B17" t="str">
            <v>Kem One</v>
          </cell>
          <cell r="C17">
            <v>881</v>
          </cell>
          <cell r="D17">
            <v>1.5950806201516368</v>
          </cell>
        </row>
        <row r="18">
          <cell r="A18">
            <v>12</v>
          </cell>
          <cell r="B18" t="str">
            <v>Hanwha Chemical</v>
          </cell>
          <cell r="C18">
            <v>875</v>
          </cell>
          <cell r="D18">
            <v>1.5842174150200707</v>
          </cell>
        </row>
        <row r="19">
          <cell r="A19">
            <v>13</v>
          </cell>
          <cell r="B19" t="str">
            <v>Westlake</v>
          </cell>
          <cell r="C19">
            <v>860</v>
          </cell>
          <cell r="D19">
            <v>1.557059402191155</v>
          </cell>
        </row>
        <row r="20">
          <cell r="A20"/>
          <cell r="B20" t="str">
            <v>Total</v>
          </cell>
          <cell r="C20">
            <v>21190</v>
          </cell>
          <cell r="D20">
            <v>0.38365219456314625</v>
          </cell>
        </row>
        <row r="21">
          <cell r="A21"/>
          <cell r="B21" t="str">
            <v>Other</v>
          </cell>
          <cell r="C21">
            <v>34032.317969999996</v>
          </cell>
          <cell r="D21">
            <v>61.616675201799417</v>
          </cell>
        </row>
        <row r="22">
          <cell r="A22"/>
          <cell r="B22" t="str">
            <v>World Total</v>
          </cell>
          <cell r="C22">
            <v>55222.317969999996</v>
          </cell>
          <cell r="D22">
            <v>1</v>
          </cell>
        </row>
        <row r="23">
          <cell r="A23" t="str">
            <v>Source: IHS Chemical estimates.</v>
          </cell>
          <cell r="B23"/>
          <cell r="C23"/>
          <cell r="D23"/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이원일(W.I. Lee)" id="{8347A911-FB60-4CDD-95F5-37932B9B2DD3}" userId="S::wonil.lee90@S-OIL.COM::75f69710-ceca-4457-b198-7daa6e80130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-OIL" refreshedDate="46182.593819675923" createdVersion="8" refreshedVersion="8" minRefreshableVersion="3" recordCount="290" xr:uid="{CE433686-0F20-4BEE-A548-1A5DB411A88C}">
  <cacheSource type="worksheet">
    <worksheetSource name="표17"/>
  </cacheSource>
  <cacheFields count="12">
    <cacheField name="No" numFmtId="0">
      <sharedItems containsSemiMixedTypes="0" containsString="0" containsNumber="1" containsInteger="1" minValue="1" maxValue="280"/>
    </cacheField>
    <cacheField name="Category" numFmtId="0">
      <sharedItems/>
    </cacheField>
    <cacheField name="Category2" numFmtId="0">
      <sharedItems count="30">
        <s v="Semiconductors, silicon and IC process chemicals"/>
        <s v="Display materials"/>
        <s v="Printed circuit boards and packaging"/>
        <s v="Nutraceutical ingredients"/>
        <s v="High-performance thermoplastics"/>
        <s v="Compounded engineering thermoplastics"/>
        <s v="Specialty films"/>
        <s v="Coatings, radiation curable"/>
        <s v="Coatings, thermosetting powder"/>
        <s v="Coatings, high-performance anticorrosion"/>
        <s v="Green power materials"/>
        <s v="Water management chemicals"/>
        <s v="Cosmetic/personal care chemicals"/>
        <s v="Cleaners, industrial and institutional"/>
        <s v="Plastics additives"/>
        <s v="Specialty adhesives and sealants"/>
        <s v="Rubber-processing chemicals"/>
        <s v="Textile chemicals"/>
        <s v="Printing inks"/>
        <s v="Flavors and fragrances"/>
        <s v="Food additives"/>
        <s v="Feed additives"/>
        <s v="Lubricants, synthetic"/>
        <s v="Paper chemicals"/>
        <s v="Construction chemicals"/>
        <s v="Mining chemicals"/>
        <s v="Lubricating oil additives"/>
        <s v="Oil field chemicals"/>
        <s v="Petroleum refining/chemical process"/>
        <s v="Emission control"/>
      </sharedItems>
    </cacheField>
    <cacheField name="Category3" numFmtId="0">
      <sharedItems/>
    </cacheField>
    <cacheField name="Category4" numFmtId="0">
      <sharedItems containsBlank="1"/>
    </cacheField>
    <cacheField name="Main product" numFmtId="0">
      <sharedItems/>
    </cacheField>
    <cacheField name="Starting Material" numFmtId="0">
      <sharedItems/>
    </cacheField>
    <cacheField name="Petrochemical 연관성" numFmtId="0">
      <sharedItems/>
    </cacheField>
    <cacheField name="Intermediate" numFmtId="0">
      <sharedItems/>
    </cacheField>
    <cacheField name="main petrochemical chain" numFmtId="0">
      <sharedItems/>
    </cacheField>
    <cacheField name="Compound annual growth rate. 2025-30(percent)" numFmtId="176">
      <sharedItems containsSemiMixedTypes="0" containsString="0" containsNumber="1" minValue="-4.0973241488456498E-2" maxValue="0.34047761089008999"/>
    </cacheField>
    <cacheField name="Selected" numFmtId="176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-OIL" refreshedDate="46182.593820138885" createdVersion="8" refreshedVersion="8" minRefreshableVersion="3" recordCount="95" xr:uid="{646FDB41-0BB0-4C4B-A38D-2841111E379D}">
  <cacheSource type="worksheet">
    <worksheetSource name="표_16"/>
  </cacheSource>
  <cacheFields count="5">
    <cacheField name="group_id" numFmtId="0">
      <sharedItems/>
    </cacheField>
    <cacheField name="group_name" numFmtId="0">
      <sharedItems/>
    </cacheField>
    <cacheField name="material" numFmtId="0">
      <sharedItems count="86">
        <s v="LDPE"/>
        <s v="LLDPE"/>
        <s v="HDPE"/>
        <s v="ECH"/>
        <s v="EDC"/>
        <s v="VCM"/>
        <s v="PVC"/>
        <s v="EO"/>
        <s v="MEG"/>
        <s v="PET"/>
        <s v="p-Xylene"/>
        <s v="TPA"/>
        <s v="DMT"/>
        <s v="DMC"/>
        <s v="EC"/>
        <s v="Ethyl acetate"/>
        <s v="Ethanol"/>
        <s v="MEA"/>
        <s v="TEA"/>
        <s v="DEA"/>
        <s v="PVOH"/>
        <s v="VAM"/>
        <s v="EVA"/>
        <s v="PAO"/>
        <s v="LAO"/>
        <s v="1-Butene"/>
        <s v="PB-1"/>
        <s v="PP"/>
        <s v="ABS"/>
        <s v="NBR"/>
        <s v="SAN"/>
        <s v="AN"/>
        <s v="PO"/>
        <s v="PG"/>
        <s v="PPG"/>
        <s v="Acrylic acid"/>
        <s v="SAP"/>
        <s v="Acrylate Ester"/>
        <s v="2-ethylhexanol"/>
        <s v="iso-butyraldehyde"/>
        <s v="isobutanol"/>
        <s v="isobutyl acetate"/>
        <s v="n-butanol"/>
        <s v="n-butyl acetate"/>
        <s v="n-Butyraldehyde"/>
        <s v="IPA"/>
        <s v="Isopropyl acetate"/>
        <s v="Epoxy resin"/>
        <s v="BPA"/>
        <s v="PC"/>
        <s v="Cyclohexanone"/>
        <s v="Cyclohexane"/>
        <s v="Caprolactam"/>
        <s v="Adipic Acid"/>
        <s v="Butadiene"/>
        <s v="BR"/>
        <s v="SBR"/>
        <s v="Isobutylene"/>
        <s v="PIB"/>
        <s v="MTBE"/>
        <s v="MMA"/>
        <s v="PMMA"/>
        <s v="SIS"/>
        <s v="Isoprene"/>
        <s v="IR"/>
        <s v="DCPD"/>
        <s v="UPR"/>
        <s v="PA"/>
        <s v="MA"/>
        <s v="EPDM"/>
        <s v="Butyl rubber"/>
        <s v="PS"/>
        <s v="Ethylbenzene"/>
        <s v="Styrene"/>
        <s v="Polyols"/>
        <s v="PU"/>
        <s v="MDI"/>
        <s v="TDI"/>
        <s v="Aniline"/>
        <s v="LAB"/>
        <s v="m-Xylene"/>
        <s v="PIA"/>
        <s v="o-Xylene"/>
        <s v="Phenol"/>
        <s v="Cumene"/>
        <s v="Acetone"/>
      </sharedItems>
    </cacheField>
    <cacheField name="material_id" numFmtId="0">
      <sharedItems/>
    </cacheField>
    <cacheField name="end_use_att" numFmtId="0">
      <sharedItems containsSemiMixedTypes="0" containsString="0" containsNumber="1" minValue="0.66786832540680507" maxValue="11.9513856086233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-OIL" refreshedDate="46182.593820486109" createdVersion="8" refreshedVersion="8" minRefreshableVersion="3" recordCount="378" xr:uid="{6DF22BE5-9AB9-4B2D-9945-12FF137EE58C}">
  <cacheSource type="worksheet">
    <worksheetSource name="표14"/>
  </cacheSource>
  <cacheFields count="12">
    <cacheField name="material_id" numFmtId="0">
      <sharedItems count="88">
        <s v="M002"/>
        <s v="M003"/>
        <s v="M004"/>
        <s v="M005"/>
        <s v="M006"/>
        <s v="M007"/>
        <s v="M008"/>
        <s v="M010"/>
        <s v="M012"/>
        <s v="M014"/>
        <s v="M015"/>
        <s v="M016"/>
        <s v="M017"/>
        <s v="M019"/>
        <s v="M021"/>
        <s v="M022"/>
        <s v="M023"/>
        <s v="M024"/>
        <s v="M025"/>
        <s v="M026"/>
        <s v="M027"/>
        <s v="M028"/>
        <s v="M029"/>
        <s v="M030"/>
        <s v="M031"/>
        <s v="M033"/>
        <s v="M034"/>
        <s v="M035"/>
        <s v="M036"/>
        <s v="M037"/>
        <s v="M038"/>
        <s v="M039"/>
        <s v="M040"/>
        <s v="M041"/>
        <s v="M042"/>
        <s v="M043"/>
        <s v="M044"/>
        <s v="M045"/>
        <s v="M046"/>
        <s v="M047"/>
        <s v="M048"/>
        <s v="M049"/>
        <s v="M050"/>
        <s v="M052"/>
        <s v="M055"/>
        <s v="M056"/>
        <s v="M057"/>
        <s v="M058"/>
        <s v="M059"/>
        <s v="M060"/>
        <s v="M061"/>
        <s v="M062"/>
        <s v="M063"/>
        <s v="M064"/>
        <s v="M065"/>
        <s v="M066"/>
        <s v="M067"/>
        <s v="M068"/>
        <s v="M073"/>
        <s v="M074"/>
        <s v="M075"/>
        <s v="M077"/>
        <s v="M078"/>
        <s v="M079"/>
        <s v="M081"/>
        <s v="M082"/>
        <s v="M083"/>
        <s v="M084"/>
        <s v="M085"/>
        <s v="M086"/>
        <s v="M087"/>
        <s v="M088"/>
        <s v="M089"/>
        <s v="M090"/>
        <s v="M091"/>
        <s v="M092"/>
        <s v="M093"/>
        <s v="M097"/>
        <s v="M098"/>
        <s v="M100"/>
        <s v="M102"/>
        <s v="M103"/>
        <s v="M104"/>
        <s v="M105"/>
        <s v="M106"/>
        <e v="#N/A"/>
        <s v="M109"/>
        <s v="M107" u="1"/>
      </sharedItems>
    </cacheField>
    <cacheField name="app_id" numFmtId="0">
      <sharedItems/>
    </cacheField>
    <cacheField name="end_use_id" numFmtId="0">
      <sharedItems/>
    </cacheField>
    <cacheField name="rating" numFmtId="0">
      <sharedItems containsSemiMixedTypes="0" containsString="0" containsNumber="1" minValue="0.1" maxValue="0.6"/>
    </cacheField>
    <cacheField name="material_name" numFmtId="0">
      <sharedItems/>
    </cacheField>
    <cacheField name="raw application" numFmtId="0">
      <sharedItems/>
    </cacheField>
    <cacheField name="application_taxonomy" numFmtId="0">
      <sharedItems containsMixedTypes="1" containsNumber="1" containsInteger="1" minValue="0" maxValue="0"/>
    </cacheField>
    <cacheField name="end_use_industry" numFmtId="0">
      <sharedItems count="8">
        <s v="Consumer Products &amp; Packaging"/>
        <s v="Construction &amp; Infrastructure"/>
        <s v="Automotive &amp; Future Mobility"/>
        <s v="Energy, Power &amp; Utilities"/>
        <s v="Industrial Goods &amp; Advanced Manufacturing"/>
        <s v="Agriculture"/>
        <s v="Healthcare &amp; Life Sciences"/>
        <s v="Electronics, Semiconductors &amp; Digital Infrastructure"/>
      </sharedItems>
    </cacheField>
    <cacheField name="importance" numFmtId="0">
      <sharedItems/>
    </cacheField>
    <cacheField name="reasoning" numFmtId="0">
      <sharedItems/>
    </cacheField>
    <cacheField name="taxonomy_action" numFmtId="0">
      <sharedItems/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n v="1"/>
    <s v="Electronic chemicals"/>
    <x v="0"/>
    <s v="Wafer substrates"/>
    <s v="Silicon wafers"/>
    <s v="Logic/Memory용 300 mm silicon wafer"/>
    <s v="Quartz/Silica"/>
    <s v="-"/>
    <s v="Polysilicon, Single-crystal silicon ingot"/>
    <s v="Quartz/Silica → Metallurgical silicon → Polysilicon → Silicon ingot → Silicon wafer"/>
    <n v="5.9391140093720998E-2"/>
    <s v="Δ"/>
  </r>
  <r>
    <n v="2"/>
    <s v="Electronic chemicals"/>
    <x v="0"/>
    <s v="Wafer substrates"/>
    <s v="Silicon carbide (SiC) wafers"/>
    <s v="EV power semiconductor용 SiC wafer"/>
    <s v="Quartz/Silica, Petroleum coke"/>
    <s v="-"/>
    <s v="SiC powder/crystal boule"/>
    <s v="Silica + Carbon source → SiC crystal → SiC wafer"/>
    <n v="0.14004834546525399"/>
    <s v="Δ"/>
  </r>
  <r>
    <n v="3"/>
    <s v="Electronic chemicals"/>
    <x v="0"/>
    <s v="Wafer substrates"/>
    <s v="Sapphire wafers"/>
    <s v="LED/RF/compound semiconductor substrate"/>
    <s v="Alumina/Bauxite"/>
    <s v="-"/>
    <s v="High-purity alumina, Sapphire ingot"/>
    <s v="Bauxite → Alumina → Sapphire crystal → Sapphire wafer"/>
    <n v="-3.0534879842904999E-3"/>
    <s v="Δ"/>
  </r>
  <r>
    <n v="4"/>
    <s v="Electronic chemicals"/>
    <x v="0"/>
    <s v="Wafer substrates"/>
    <s v="Other semiconductor wafers"/>
    <s v="GaAs/InP compound semiconductor wafer"/>
    <s v="Gallium, Arsenic, Indium, Phosphorus"/>
    <s v="-"/>
    <s v="GaAs/InP crystal ingot"/>
    <s v="Specialty metals → Compound semiconductor crystal → Wafer"/>
    <n v="6.1178645568894303E-2"/>
    <s v="Δ"/>
  </r>
  <r>
    <n v="5"/>
    <s v="Electronic chemicals"/>
    <x v="0"/>
    <s v="Electronic gases"/>
    <s v="Atmospheric gases"/>
    <s v="High-purity N2/O2/Ar for purge, oxidation and process atmosphere"/>
    <s v="Air"/>
    <s v="-"/>
    <s v="High-purity nitrogen, oxygen, argon"/>
    <s v="Air separation → Electronic-grade atmospheric gas"/>
    <n v="6.08745677764162E-2"/>
    <s v="Δ"/>
  </r>
  <r>
    <n v="6"/>
    <s v="Electronic chemicals"/>
    <x v="0"/>
    <s v="Electronic gases"/>
    <s v="Specialty gases"/>
    <s v="Deposition/etching/cleaning gases for CVD/etch process"/>
    <s v="Silicon, Fluorine, Chlorine, Ammonia"/>
    <s v="△"/>
    <s v="Silane, NF3, WF6, HCl, NH3, TEOS-type precursors"/>
    <s v="Inorganic/silicon/fluorine chemistry → Specialty electronic gas"/>
    <n v="5.27681134021383E-2"/>
    <s v="Δ"/>
  </r>
  <r>
    <n v="7"/>
    <s v="Electronic chemicals"/>
    <x v="0"/>
    <s v="Metal and dielectric materials"/>
    <s v="Thin-film metals (sputtering targets)"/>
    <s v="Cu/Al/Ta/Ti/W sputtering target for interconnect/barrier layer"/>
    <s v="Copper, Aluminum, Titanium, Tantalum, Tungsten"/>
    <s v="-"/>
    <s v="High-purity metal target"/>
    <s v="Metal refining → Ultra-high-purity target → Thin-film deposition"/>
    <n v="6.4860400445376595E-2"/>
    <s v="Δ"/>
  </r>
  <r>
    <n v="8"/>
    <s v="Electronic chemicals"/>
    <x v="0"/>
    <s v="Metal and dielectric materials"/>
    <s v="Dielectric materialsc"/>
    <s v="Low-k / High-k dielectric precursor for insulating layer"/>
    <s v="Silicon, Hafnium/Zirconium, Organosilicon"/>
    <s v="-"/>
    <s v="TEOS, silane precursor, Hf/Zr precursor"/>
    <s v="Silicon/metal-organic chemistry → Dielectric precursor → Thin-film dielectric"/>
    <n v="6.7418390774678399E-2"/>
    <s v="Δ"/>
  </r>
  <r>
    <n v="9"/>
    <s v="Electronic chemicals"/>
    <x v="0"/>
    <s v="Photoresists"/>
    <s v="g-/i-line (436/365 nm)"/>
    <s v="Mature-node photoresist for display/legacy semiconductor process"/>
    <s v="Benzene, Phenol, Naphthalene"/>
    <s v="○"/>
    <s v="Novolac resin, DNQ sensitizer"/>
    <s v="BTX → Phenolic resin/DNQ chemistry → g-/i-line photoresist"/>
    <n v="5.3194208153123999E-2"/>
    <s v="Δ"/>
  </r>
  <r>
    <n v="10"/>
    <s v="Electronic chemicals"/>
    <x v="0"/>
    <s v="Photoresists"/>
    <s v="KrF (248 nm)"/>
    <s v="DUV photoresist for semiconductor lithography"/>
    <s v="Benzene, Styrene"/>
    <s v="○"/>
    <s v="Hydroxystyrene polymer, Photoacid generator"/>
    <s v="BTX → Styrenic polymer/PAG → KrF photoresist"/>
    <n v="6.7762556033610102E-2"/>
    <s v="Δ"/>
  </r>
  <r>
    <n v="11"/>
    <s v="Electronic chemicals"/>
    <x v="0"/>
    <s v="Photoresists"/>
    <s v="ArF (193 nm)"/>
    <s v="Advanced DUV photoresist for fine patterning"/>
    <s v="Propylene, Fluorochemical feed"/>
    <s v="△"/>
    <s v="Acrylate/methacrylate polymer, PAG"/>
    <s v="Propylene/acrylate + fluorochemical chain → ArF photoresist"/>
    <n v="8.3092444695634704E-2"/>
    <s v="Δ"/>
  </r>
  <r>
    <n v="12"/>
    <s v="Electronic chemicals"/>
    <x v="0"/>
    <s v="Photoresists"/>
    <s v="EUV (13.5 nm)"/>
    <s v="Leading-edge EUV photoresist for advanced logic/memory"/>
    <s v="Aromatics, Fluorochemicals, Metal precursors"/>
    <s v="△"/>
    <s v="Chemically amplified resist, PAG, Metal-oxide resist precursor"/>
    <s v="Specialty organic/fluorine/metal precursor → EUV resist"/>
    <n v="0.17105379421102401"/>
    <s v="Δ"/>
  </r>
  <r>
    <n v="13"/>
    <s v="Electronic chemicals"/>
    <x v="0"/>
    <s v="Wet-processing chemicals"/>
    <s v="Standard electronic grade - Acids and bases"/>
    <s v="Cleaning/etching acids and bases for mature process"/>
    <s v="Sulfur, Chlorine, Fluorspar, Ammonia"/>
    <s v="△"/>
    <s v="H2SO4, HCl, HF, NH4OH"/>
    <s v="Inorganic acid/base chain → Electronic-grade wet chemical"/>
    <n v="3.4904309243446001E-2"/>
    <s v="Δ"/>
  </r>
  <r>
    <n v="14"/>
    <s v="Electronic chemicals"/>
    <x v="0"/>
    <s v="Wet-processing chemicals"/>
    <s v="Standard electronic grade - Solvents"/>
    <s v="Cleaning and resist process solvent"/>
    <s v="Propylene, Methanol, Acetone"/>
    <s v="○"/>
    <s v="IPA, Acetone, PGME/PGMEA"/>
    <s v="Olefin/alcohol/ketone chain → Electronic-grade solvent"/>
    <n v="4.1749160975483403E-2"/>
    <s v="Δ"/>
  </r>
  <r>
    <n v="15"/>
    <s v="Electronic chemicals"/>
    <x v="0"/>
    <s v="Wet-processing chemicals"/>
    <s v="Ultra-high purity - Acids and bases"/>
    <s v="Advanced-node UHP cleaning/etch chemical"/>
    <s v="Sulfur, Chlorine, Fluorspar, Ammonia"/>
    <s v="△"/>
    <s v="UHP H2SO4, HF, HCl, NH4OH, H2O2"/>
    <s v="Inorganic chain → Ultra-high-purity purification → UHP wet chemical"/>
    <n v="7.7731387779255104E-2"/>
    <s v="Δ"/>
  </r>
  <r>
    <n v="16"/>
    <s v="Electronic chemicals"/>
    <x v="0"/>
    <s v="Wet-processing chemicals"/>
    <s v="Ultra-high purity - Solvents"/>
    <s v="Advanced-node UHP solvent for lithography/cleaning"/>
    <s v="Propylene, EO/PO, Methanol"/>
    <s v="○"/>
    <s v="UHP IPA, PGMEA, NMP-type solvent"/>
    <s v="Petrochemical solvent chain → Ultra-high-purity purification → UHP solvent"/>
    <n v="8.8317401593957595E-2"/>
    <s v="Δ"/>
  </r>
  <r>
    <n v="17"/>
    <s v="Electronic chemicals"/>
    <x v="0"/>
    <s v="Formulated products"/>
    <s v="Copper-plating chemicals"/>
    <s v="Cu electroplating bath for interconnect formation"/>
    <s v="Copper, Sulfuric acid, Organic additives"/>
    <s v="-"/>
    <s v="Copper sulfate, Leveler, Suppressor, Brightener"/>
    <s v="Copper/inorganic acid + organic additive → Cu plating formulation"/>
    <n v="5.8705318455750402E-2"/>
    <s v="Δ"/>
  </r>
  <r>
    <n v="18"/>
    <s v="Electronic chemicals"/>
    <x v="0"/>
    <s v="Formulated products"/>
    <s v="Photoresist ancillaries"/>
    <s v="Developer/stripper/edge-bead remover for lithography process"/>
    <s v="TMA, Solvents, Amines"/>
    <s v="△"/>
    <s v="TMAH developer, Stripper, Rinse/EBR solvent"/>
    <s v="Amine/solvent chemistry → Lithography ancillary formulation"/>
    <n v="7.2889934245105703E-2"/>
    <s v="Δ"/>
  </r>
  <r>
    <n v="19"/>
    <s v="Electronic chemicals"/>
    <x v="0"/>
    <s v="Formulated products"/>
    <s v="CMP products"/>
    <s v="CMP slurry/pad/post-CMP cleaner for planarization"/>
    <s v="Silica/Ceria/Alumina, PU, Surfactant"/>
    <s v="△"/>
    <s v="CMP slurry, Polyurethane pad, Post-CMP cleaner"/>
    <s v="Inorganic abrasive + PU/surfactant chemistry → CMP consumable"/>
    <n v="9.3043991698218198E-2"/>
    <s v="Δ"/>
  </r>
  <r>
    <n v="20"/>
    <s v="Electronic chemicals"/>
    <x v="1"/>
    <s v="Substrates"/>
    <s v="Substrates for LCD"/>
    <s v="TFT-LCD glass substrate"/>
    <s v="Silica, Soda ash, Alumina"/>
    <s v="-"/>
    <s v="High-purity display glass"/>
    <s v="Inorganic minerals → Specialty glass → LCD substrate"/>
    <n v="9.0686205408088104E-3"/>
    <s v="Δ"/>
  </r>
  <r>
    <n v="21"/>
    <s v="Electronic chemicals"/>
    <x v="1"/>
    <s v="Substrates"/>
    <s v="Substrates for OLED"/>
    <s v="OLED glass / flexible PI substrate"/>
    <s v="Silica, Benzene, PX"/>
    <s v="△"/>
    <s v="Display glass, Polyimide substrate"/>
    <s v="Inorganic glass or Aromatics → PI film → OLED substrate"/>
    <n v="7.4662202759102805E-2"/>
    <s v="Δ"/>
  </r>
  <r>
    <n v="22"/>
    <s v="Electronic chemicals"/>
    <x v="1"/>
    <s v="Optical and functional films "/>
    <s v="LCD - Light guide plate (LGP)"/>
    <s v="PMMA/PC light guide plate"/>
    <s v="Propylene, Methanol, Benzene"/>
    <s v="△"/>
    <s v="MMA/PMMA resin, PC resin"/>
    <s v="Propylene/Methanol → MMA/PMMA or BTX/propylene → PC → LGP"/>
    <n v="4.5236302358995202E-3"/>
    <s v="Δ"/>
  </r>
  <r>
    <n v="23"/>
    <s v="Electronic chemicals"/>
    <x v="1"/>
    <s v="Optical and functional films "/>
    <s v="LCD - Light guide plate (LGP) Reflective film"/>
    <s v="White PET reflective film"/>
    <s v="PX, Ethylene, TiO₂"/>
    <s v="△"/>
    <s v="PET film, White masterbatch"/>
    <s v="PX/Ethylene → PET film → Reflective film"/>
    <n v="1.04139153277554E-2"/>
    <s v="Δ"/>
  </r>
  <r>
    <n v="24"/>
    <s v="Electronic chemicals"/>
    <x v="1"/>
    <s v="Optical and functional films "/>
    <s v="LCD - Light guide plate (LGP) Diffusion film"/>
    <s v="PET/PC diffusion film"/>
    <s v="PX, Ethylene, Propylene, Styrene"/>
    <s v="○"/>
    <s v="PET film, Acrylic/PS diffusion beads"/>
    <s v="PET/PC base film + Acrylic/PS particles → Diffusion film"/>
    <n v="1.4256416572187E-2"/>
    <s v="Δ"/>
  </r>
  <r>
    <n v="25"/>
    <s v="Electronic chemicals"/>
    <x v="1"/>
    <s v="Optical and functional films "/>
    <s v="LCD - Brightness enhancement film (BEF)"/>
    <s v="Prism optical film"/>
    <s v="PX, Ethylene, Propylene"/>
    <s v="○"/>
    <s v="PET base film, UV acrylate resin"/>
    <s v="PET film + Acrylate coating → BEF prism film"/>
    <n v="1.2372178657660901E-2"/>
    <s v="Δ"/>
  </r>
  <r>
    <n v="26"/>
    <s v="Electronic chemicals"/>
    <x v="1"/>
    <s v="Optical and functional films "/>
    <s v="LCD - Linear polarizers (LPL)"/>
    <s v="PVA/TAC polarizer film"/>
    <s v="Ethylene, Acetic acid, Cellulose"/>
    <s v="△"/>
    <s v="PVA film, TAC film, Iodine"/>
    <s v="Ethylene → VAM → PVA + Cellulose → TAC → Polarizer"/>
    <n v="8.3803438244016704E-3"/>
    <s v="Δ"/>
  </r>
  <r>
    <n v="27"/>
    <s v="Electronic chemicals"/>
    <x v="1"/>
    <s v="Optical and functional films "/>
    <s v="LCD - Linear polarizers (LPL) Alignment film "/>
    <s v="LCD polyimide alignment film"/>
    <s v="Benzene, PX"/>
    <s v="○"/>
    <s v="Dianhydride, Diamine, PI varnish"/>
    <s v="Aromatics → PI precursor → Alignment film"/>
    <n v="4.7340304084866301E-3"/>
    <s v="Δ"/>
  </r>
  <r>
    <n v="28"/>
    <s v="Electronic chemicals"/>
    <x v="1"/>
    <s v="Optical and functional films "/>
    <s v="LCD - Anisotropic conductive film (ACF)"/>
    <s v="Conductive adhesive film for panel bonding"/>
    <s v="Benzene, Propylene, Metal particles"/>
    <s v="△"/>
    <s v="Epoxy/acrylic adhesive, Conductive particles"/>
    <s v="BTX/propylene → Adhesive resin + Metal particles → ACF"/>
    <n v="1.07295659162325E-2"/>
    <s v="Δ"/>
  </r>
  <r>
    <n v="29"/>
    <s v="Electronic chemicals"/>
    <x v="1"/>
    <s v="Optical and functional films "/>
    <s v="OLED - Circular polarizers (CPL)"/>
    <s v="OLED anti-reflection circular polarizer"/>
    <s v="Ethylene, Cellulose, C5/Cyclic olefin"/>
    <s v="△"/>
    <s v="PVA, TAC, COP/retardation film"/>
    <s v="PVA/TAC/COP film chain → Circular polarizer"/>
    <n v="5.47313200216362E-2"/>
    <s v="Δ"/>
  </r>
  <r>
    <n v="30"/>
    <s v="Electronic chemicals"/>
    <x v="1"/>
    <s v="Optical and functional films "/>
    <s v="OLED - Anisotropic conductive film (ACF)"/>
    <s v="Conductive bonding film for OLED module"/>
    <s v="Benzene, Propylene, Metal particles"/>
    <s v="△"/>
    <s v="Epoxy/acrylic adhesive, Conductive particles"/>
    <s v="BTX/propylene → Adhesive resin + Metal particles → ACF"/>
    <n v="7.1726208107651707E-2"/>
    <s v="Δ"/>
  </r>
  <r>
    <n v="31"/>
    <s v="Electronic chemicals"/>
    <x v="1"/>
    <s v="Liquid crystals"/>
    <m/>
    <s v="LCD liquid crystal mixture"/>
    <s v="Benzene, Toluene, Fluorochemicals"/>
    <s v="△"/>
    <s v="Fluorinated biphenyl/cyclohexane LC intermediates"/>
    <s v="BTX/fluorochemical chain → Mesogenic intermediates → LC mixture"/>
    <n v="8.9999999999999993E-3"/>
    <s v="Δ"/>
  </r>
  <r>
    <n v="32"/>
    <s v="Electronic chemicals"/>
    <x v="1"/>
    <s v="Organic materials for OLED"/>
    <s v="EML host material"/>
    <s v="OLED emission-layer host"/>
    <s v="Benzene, Toluene, Naphthalene"/>
    <s v="○"/>
    <s v="Carbazole, Anthracene, Triazine, Phosphine oxide derivatives"/>
    <s v="Aromatics → Organic semiconductor intermediate → OLED host"/>
    <n v="7.2451960850292901E-2"/>
    <s v="Δ"/>
  </r>
  <r>
    <n v="33"/>
    <s v="Electronic chemicals"/>
    <x v="1"/>
    <s v="Organic materials for OLED"/>
    <s v="EML host material - EML dopant"/>
    <s v="OLED emitter/dopant"/>
    <s v="Aromatics, Iridium/Platinum"/>
    <s v="△"/>
    <s v="Phosphorescent/fluorescent dopant complex"/>
    <s v="Aromatics + Precious metal complex → OLED dopant"/>
    <n v="7.2451960850292901E-2"/>
    <s v="Δ"/>
  </r>
  <r>
    <n v="34"/>
    <s v="Electronic chemicals"/>
    <x v="1"/>
    <s v="Organic materials for OLED"/>
    <s v="EML host material - Other layers"/>
    <s v="HTL/ETL/HIL/EIL materials"/>
    <s v="Aromatics, Fluorochemicals, Metal precursors"/>
    <s v="△"/>
    <s v="Amine, Spiro, Oxadiazole, Metal oxide/complex materials"/>
    <s v="Specialty aromatics/metal precursor → OLED functional layer material"/>
    <n v="7.3008989352050899E-2"/>
    <s v="Δ"/>
  </r>
  <r>
    <n v="35"/>
    <s v="Electronic chemicals"/>
    <x v="1"/>
    <s v="Electrode materials "/>
    <m/>
    <s v="ITO/Ag/Al/Cu electrode material"/>
    <s v="Indium, Tin, Silver, Aluminum, Copper"/>
    <s v="-"/>
    <s v="ITO target, Metal sputtering target"/>
    <s v="High-purity metals → Sputtering target → Display electrode"/>
    <n v="1.3274271314734199E-2"/>
    <s v="Δ"/>
  </r>
  <r>
    <n v="36"/>
    <s v="Electronic chemicals"/>
    <x v="1"/>
    <s v="Color filter resists"/>
    <m/>
    <s v="RGB color filter photoresist"/>
    <s v="Benzene, Propylene, Pigments"/>
    <s v="△"/>
    <s v="Acrylic resin, Pigment dispersion, Photoinitiator"/>
    <s v="BTX/propylene → Acrylic resist resin + Pigments → Color filter resist"/>
    <n v="8.5042473253971202E-3"/>
    <s v="Δ"/>
  </r>
  <r>
    <n v="37"/>
    <s v="Electronic chemicals"/>
    <x v="1"/>
    <s v="Processing chemicals "/>
    <s v="Photoresists "/>
    <s v="Display photoresist"/>
    <s v="Benzene, Propylene"/>
    <s v="○"/>
    <s v="Novolac/acrylic resin, PAG, Solvent"/>
    <s v="BTX/propylene → Photoresist resin/formulation → Display PR"/>
    <n v="1.6440771966088799E-2"/>
    <s v="Δ"/>
  </r>
  <r>
    <n v="38"/>
    <s v="Electronic chemicals"/>
    <x v="1"/>
    <s v="Processing chemicals "/>
    <s v="Electronic gases "/>
    <s v="Process gas for display panel manufacturing"/>
    <s v="Air, Silicon, Fluorine, Chlorine"/>
    <s v="-"/>
    <s v="N₂/O₂/Ar, Silane, NF₃, HCl, NH₃"/>
    <s v="Air separation / Inorganic chemistry → Electronic-grade gases"/>
    <n v="1.30786126864046E-2"/>
    <s v="Δ"/>
  </r>
  <r>
    <n v="39"/>
    <s v="Electronic chemicals"/>
    <x v="1"/>
    <s v="Processing chemicals "/>
    <s v="Wet-processing chemicals"/>
    <s v="Cleaning/etching chemicals for display process"/>
    <s v="Sulfur, Chlorine, Fluorspar, Propylene"/>
    <s v="△"/>
    <s v="H₂SO₄, HCl, HF, IPA, PGMEA"/>
    <s v="Inorganic acid/base + Solvent chain → Wet-process chemical"/>
    <n v="3.4005274192098901E-2"/>
    <s v="Δ"/>
  </r>
  <r>
    <n v="40"/>
    <s v="Electronic chemicals"/>
    <x v="2"/>
    <s v="PCB chemicals"/>
    <s v="PCB base materials"/>
    <s v="Copper-clad laminate / build-up substrate base"/>
    <s v="Benzene, Propylene, Glass fiber, Copper"/>
    <s v="△"/>
    <s v="Epoxy resin, BT resin, Glass cloth, Copper foil"/>
    <s v="BTX/propylene → Epoxy/BT resin + Glass/Cu → PCB laminate"/>
    <n v="5.0624522566614899E-2"/>
    <s v="Δ"/>
  </r>
  <r>
    <n v="41"/>
    <s v="Electronic chemicals"/>
    <x v="2"/>
    <s v="PCB chemicals"/>
    <s v="PCB resists"/>
    <s v="Dry film resist / solder mask"/>
    <s v="Propylene, Benzene"/>
    <s v="○"/>
    <s v="Acrylate oligomer, Epoxy acrylate, Photoinitiator"/>
    <s v="Propylene/acrylate + BTX → Photoimageable resist"/>
    <n v="4.8774223819232798E-2"/>
    <s v="Δ"/>
  </r>
  <r>
    <n v="42"/>
    <s v="Electronic chemicals"/>
    <x v="2"/>
    <s v="PCB chemicals"/>
    <s v="Wet-processing chemicals"/>
    <s v="Etchant, cleaner and desmear chemical"/>
    <s v="Chlorine, Sulfur, Fluorspar, Solvent feed"/>
    <s v="△"/>
    <s v="Cu etchant, H₂SO₄, HCl, HF, Solvent cleaner"/>
    <s v="Inorganic acid/base + Solvent chain → PCB wet chemical"/>
    <n v="5.7513874156465798E-2"/>
    <s v="Δ"/>
  </r>
  <r>
    <n v="43"/>
    <s v="Electronic chemicals"/>
    <x v="2"/>
    <s v="PCB chemicals"/>
    <s v="Plating chemicals"/>
    <s v="Copper/electroless plating bath"/>
    <s v="Copper, Sulfur, Formaldehyde, Organic additives"/>
    <s v="-"/>
    <s v="Copper sulfate, Chelant, Leveler, Suppressor"/>
    <s v="Copper/inorganic acid + Organic additive → PCB plating chemical"/>
    <n v="5.12152033412605E-2"/>
    <s v="Δ"/>
  </r>
  <r>
    <n v="44"/>
    <s v="Electronic chemicals"/>
    <x v="2"/>
    <s v="PCB chemicals"/>
    <s v="Thick-film pastes"/>
    <s v="Conductive/dielectric paste"/>
    <s v="Silver, Copper, Nickel, Epoxy/Acrylic resin"/>
    <s v="-"/>
    <s v="Metal powder, Binder resin, Solvent"/>
    <s v="Metal powder + Organic binder → Thin-film paste"/>
    <n v="4.4629320696498102E-2"/>
    <s v="Δ"/>
  </r>
  <r>
    <n v="45"/>
    <s v="Electronic chemicals"/>
    <x v="2"/>
    <s v="Semiconductor packaging materials"/>
    <s v="Substrates and interposer materials"/>
    <s v="IC substrate / ABF substrate / silicon interposer"/>
    <s v="Benzene, Propylene, Silica, Copper"/>
    <s v="△"/>
    <s v="ABF resin, BT resin, Cu foil, Silicon wafer"/>
    <s v="Epoxy/BT resin + Cu/Si → IC substrate/interposer"/>
    <n v="6.9449861594213E-2"/>
    <s v="Δ"/>
  </r>
  <r>
    <n v="46"/>
    <s v="Electronic chemicals"/>
    <x v="2"/>
    <s v="Semiconductor packaging materials"/>
    <s v="Encapsulants"/>
    <s v="Epoxy molding compound for semiconductor package"/>
    <s v="Benzene, Propylene, Silica"/>
    <s v="△"/>
    <s v="Epoxy resin, Phenolic hardener, Silica filler"/>
    <s v="BTX/propylene → Epoxy resin + Silica filler → EMC"/>
    <n v="6.8722789622549102E-2"/>
    <s v="Δ"/>
  </r>
  <r>
    <n v="47"/>
    <s v="Electronic chemicals"/>
    <x v="2"/>
    <s v="Semiconductor packaging materials"/>
    <s v="Adhesives"/>
    <s v="Die attach adhesive / underfill"/>
    <s v="Benzene, Propylene, Silicon"/>
    <s v="△"/>
    <s v="Epoxy resin, Acrylic resin, Silicone resin"/>
    <s v="Epoxy/acrylic/silicone chemistry → Semiconductor adhesive"/>
    <n v="6.0223864699100703E-2"/>
    <s v="Δ"/>
  </r>
  <r>
    <n v="48"/>
    <s v="Electronic chemicals"/>
    <x v="2"/>
    <s v="Semiconductor packaging materials"/>
    <s v="Solder bump materials"/>
    <s v="Solder ball / bumping material"/>
    <s v="Tin, Silver, Copper"/>
    <s v="-"/>
    <s v="Sn-Ag-Cu alloy, Solder powder/ball"/>
    <s v="High-purity metals → Solder alloy → Solder bump"/>
    <n v="7.2637597583553801E-2"/>
    <s v="Δ"/>
  </r>
  <r>
    <n v="49"/>
    <s v="Electronic chemicals"/>
    <x v="2"/>
    <s v="Semiconductor packaging materials"/>
    <s v="Other materials"/>
    <s v="Bonding wire, leadframe, TIM, release film"/>
    <s v="Copper, Gold, Silver, Silicon, Benzene"/>
    <s v="△"/>
    <s v="Bonding wire, Leadframe, Thermal interface material"/>
    <s v="High-purity metal + Polymer formulation → Packaging auxiliary material"/>
    <n v="6.71582070669203E-2"/>
    <s v="Δ"/>
  </r>
  <r>
    <n v="50"/>
    <s v="Nutraceutical ingredients"/>
    <x v="3"/>
    <s v="Amino acids, peptidesand proteins"/>
    <m/>
    <s v="Health supplement amino acid/protein ingredient"/>
    <s v="Glucose, Ammonia, Natural protein"/>
    <s v="-"/>
    <s v="Amino acids, Peptides, Protein hydrolysate"/>
    <s v="Biomass/sugar → Fermentation or hydrolysis → Amino acid/protein ingredient"/>
    <n v="4.0228776644225098E-2"/>
    <m/>
  </r>
  <r>
    <n v="51"/>
    <s v="Nutraceutical ingredients"/>
    <x v="3"/>
    <s v="Carotenoids"/>
    <m/>
    <s v="Eye-health / antioxidant nutraceutical ingredient"/>
    <s v="C5 isoprene, Natural extracts"/>
    <s v="-"/>
    <s v="Beta-carotene, Lutein, Astaxanthin"/>
    <s v="Isoprene/natural extraction → Carotenoid active → Nutraceutical formulation"/>
    <n v="4.0228776644225098E-2"/>
    <m/>
  </r>
  <r>
    <n v="52"/>
    <s v="Nutraceutical ingredients"/>
    <x v="3"/>
    <s v="Mineralsand traceelements"/>
    <m/>
    <s v="Mineral supplement ingredient"/>
    <s v="Inorganic minerals"/>
    <s v="-"/>
    <s v="Calcium, Magnesium, Zinc, Iron salts"/>
    <s v="Mineral refining → Food-grade mineral salt → Supplement ingredient"/>
    <n v="4.0228776644225098E-2"/>
    <m/>
  </r>
  <r>
    <n v="53"/>
    <s v="Nutraceutical ingredients"/>
    <x v="3"/>
    <s v="Polyphenols andflavonoids"/>
    <m/>
    <s v="Antioxidant botanical extract"/>
    <s v="Botanical feedstock"/>
    <s v="-"/>
    <s v="Tea catechin, Grape polyphenol, Isoflavone"/>
    <s v="Plant extraction → Purification → Functional polyphenol ingredient"/>
    <n v="4.0228776644225098E-2"/>
    <m/>
  </r>
  <r>
    <n v="54"/>
    <s v="Nutraceutical ingredients"/>
    <x v="3"/>
    <s v="Probiotics"/>
    <m/>
    <s v="Digestive/immune health probiotic culture"/>
    <s v="Sugar, Fermentation medium"/>
    <s v="-"/>
    <s v="Lactobacillus, Bifidobacterium strain"/>
    <s v="Sugar/biomass → Fermentation → Probiotic culture"/>
    <n v="4.0228776644225098E-2"/>
    <m/>
  </r>
  <r>
    <n v="55"/>
    <s v="Nutraceutical ingredients"/>
    <x v="3"/>
    <s v="Specialty carbohydratesand fibers"/>
    <m/>
    <s v="Prebiotic fiber / dietary fiber ingredient"/>
    <s v="Starch, Sugar, Cellulose"/>
    <s v="-"/>
    <s v="Inulin, Resistant dextrin, Polydextrose"/>
    <s v="Biomass/starch → Hydrolysis/modification → Functional fiber"/>
    <n v="4.0228776644225098E-2"/>
    <m/>
  </r>
  <r>
    <n v="56"/>
    <s v="Nutraceutical ingredients"/>
    <x v="3"/>
    <s v="Specialtyfattyacids"/>
    <m/>
    <s v="Omega-3 / functional lipid ingredient"/>
    <s v="Fish oil, Algae oil, Oleochemical"/>
    <s v="-"/>
    <s v="EPA, DHA, CLA"/>
    <s v="Natural oil/algae fermentation → Fatty acid concentration → Nutraceutical oil"/>
    <n v="4.0228776644225098E-2"/>
    <m/>
  </r>
  <r>
    <n v="57"/>
    <s v="Nutraceutical ingredients"/>
    <x v="3"/>
    <s v="Sterolsandstanols"/>
    <m/>
    <s v="Cholesterol-lowering plant sterol ingredient"/>
    <s v="Vegetable oil, Tall oil"/>
    <s v="-"/>
    <s v="Phytosterol, Stanol ester"/>
    <s v="Oleochemical/tall oil → Sterol extraction → Esterified sterol ingredient"/>
    <n v="4.0228776644225098E-2"/>
    <m/>
  </r>
  <r>
    <n v="58"/>
    <s v="Nutraceutical ingredients"/>
    <x v="3"/>
    <s v="Vitamins"/>
    <m/>
    <s v="Vitamin supplement active ingredient"/>
    <s v="Glucose, Acetone, Isoprene, Fermentation feedstock"/>
    <s v="△"/>
    <s v="Vitamin C, E, B-group intermediates"/>
    <s v="Petrochemical/biomass route → Vitamin intermediate → Vitamin active"/>
    <n v="4.0228776644225098E-2"/>
    <m/>
  </r>
  <r>
    <n v="59"/>
    <s v="Nutraceutical ingredients"/>
    <x v="3"/>
    <s v="Other"/>
    <m/>
    <s v="Specialty functional health ingredient"/>
    <s v="Biomass, Petrochemical intermediates"/>
    <s v="△"/>
    <s v="CoQ10, Glucosamine, Specialty actives"/>
    <s v="Fermentation/extraction/synthesis → Functional nutraceutical active"/>
    <n v="4.0228776644225098E-2"/>
    <m/>
  </r>
  <r>
    <n v="60"/>
    <s v="Specialty polymers"/>
    <x v="4"/>
    <s v="Semicrystalline"/>
    <s v="High-performance polyamides"/>
    <s v="Automotive under-the-hood engineering plastic"/>
    <s v="Benzene, C4"/>
    <s v="○"/>
    <s v="Diamine, Diacid, Lactam"/>
    <s v="BTX/C4 → Nylon intermediates → Specialty polyamide"/>
    <n v="3.3061845470393036E-2"/>
    <s v="O"/>
  </r>
  <r>
    <n v="61"/>
    <s v="Specialty polymers"/>
    <x v="4"/>
    <s v="Semicrystalline"/>
    <s v="Polyphenylene sulfide"/>
    <s v="High-temperature electrical/electronic component resin"/>
    <s v="Benzene, Sulfur"/>
    <s v="△"/>
    <s v="p-Dichlorobenzene, Sodium sulfide"/>
    <s v="Benzene/chlor-alkali/sulfur → PPS monomer → PPS resin"/>
    <n v="3.3061845470393036E-2"/>
    <s v="O"/>
  </r>
  <r>
    <n v="62"/>
    <s v="Specialty polymers"/>
    <x v="4"/>
    <s v="Semicrystalline"/>
    <s v="Liquid crystal polymers"/>
    <s v="SMT connector &amp; miniaturized electronic component resin"/>
    <s v="PX, Benzene"/>
    <s v="○"/>
    <s v="Aromatic hydroxy acid, Aromatic polyester monomer"/>
    <s v="Aromatics → Specialty aromatic monomer → LCP"/>
    <n v="3.3061845470393036E-2"/>
    <s v="O"/>
  </r>
  <r>
    <n v="63"/>
    <s v="Specialty polymers"/>
    <x v="4"/>
    <s v="Semicrystalline"/>
    <s v="Aromatic ketone polymers"/>
    <s v="Aerospace &amp; semiconductor ultra-performance resin"/>
    <s v="Benzene"/>
    <s v="○"/>
    <s v="Bisphenol, Aromatic ketone monomer"/>
    <s v="BTX → Aromatic ketone intermediate → PEEK/PEKK"/>
    <n v="3.3061845470393036E-2"/>
    <s v="O"/>
  </r>
  <r>
    <n v="64"/>
    <s v="Specialty polymers"/>
    <x v="4"/>
    <s v="Semicrystalline"/>
    <s v="Polycyclohexylenedimethylene _x000a_terephthalate (PCT)"/>
    <s v="LED reflector &amp; high-heat electrical polyester"/>
    <s v="PX, Ethylene"/>
    <s v="○"/>
    <s v="PTA, CHDM"/>
    <s v="PX/ethylene → PTA + CHDM → PCT"/>
    <n v="3.3061845470393036E-2"/>
    <s v="O"/>
  </r>
  <r>
    <n v="65"/>
    <s v="Specialty polymers"/>
    <x v="4"/>
    <s v="Amorphous "/>
    <s v="Polyarylate resin (PAR)"/>
    <s v="Transparent heat-resistant engineering plastic"/>
    <s v="Benzene, PX"/>
    <s v="○"/>
    <s v="BPA, Terephthaloyl chloride"/>
    <s v="BTX → BPA/aromatic acid chloride → PAR"/>
    <n v="3.5671899999999999E-2"/>
    <s v="O"/>
  </r>
  <r>
    <n v="66"/>
    <s v="Specialty polymers"/>
    <x v="4"/>
    <s v="Amorphous "/>
    <s v="Sulfone polymers"/>
    <s v="Medical, membrane &amp; aerospace engineering plastic"/>
    <s v="Benzene, Propylene"/>
    <s v="○"/>
    <s v="BPA, Dichlorodiphenyl sulfone"/>
    <s v="BTX/propylene → BPA + sulfone intermediate → Sulfone polymer"/>
    <n v="3.5671899999999999E-2"/>
    <s v="O"/>
  </r>
  <r>
    <n v="67"/>
    <s v="Specialty polymers"/>
    <x v="4"/>
    <s v="Amorphous "/>
    <s v="Polyimide resins"/>
    <s v="Semiconductor &amp; FPCB heat-resistant material"/>
    <s v="Benzene, PX"/>
    <s v="○"/>
    <s v="Dianhydride, Diamine"/>
    <s v="Aromatics → PI monomer → Polyimide"/>
    <n v="3.5671899999999999E-2"/>
    <s v="O"/>
  </r>
  <r>
    <n v="68"/>
    <s v="Specialty polymers"/>
    <x v="5"/>
    <s v="Polyamide (Nylon)"/>
    <m/>
    <s v="Glass-fiber reinforced automotive engineering compound"/>
    <s v="Benzene, C4"/>
    <s v="○"/>
    <s v="Caprolactam, Nylon resin"/>
    <s v="BTX/C4 → Nylon resin → Compound"/>
    <n v="3.1736001613686497E-2"/>
    <s v="O"/>
  </r>
  <r>
    <n v="69"/>
    <s v="Specialty polymers"/>
    <x v="5"/>
    <s v="Polybutylene terephthalate (PBT)"/>
    <m/>
    <s v="Electrical connector &amp; automotive sensor compound"/>
    <s v="PX, C4"/>
    <s v="○"/>
    <s v="PTA, BDO"/>
    <s v="PX/C4 → PTA + BDO → PBT"/>
    <n v="3.1736001613686497E-2"/>
    <s v="O"/>
  </r>
  <r>
    <n v="70"/>
    <s v="Specialty polymers"/>
    <x v="5"/>
    <s v="Polycarbonate"/>
    <m/>
    <s v="Flame-retardant electronics housing material"/>
    <s v="Benzene, Propylene"/>
    <s v="○"/>
    <s v="BPA, PC resin"/>
    <s v="BTX/propylene → BPA → PC resin → Compound"/>
    <n v="3.1736001613686497E-2"/>
    <s v="O"/>
  </r>
  <r>
    <n v="71"/>
    <s v="Specialty polymers"/>
    <x v="5"/>
    <s v="PPE"/>
    <m/>
    <s v="Dimensional-stability electrical component material"/>
    <s v="Benzene, Propylene"/>
    <s v="○"/>
    <s v="Phenolic intermediate"/>
    <s v="BTX/propylene → Phenolic intermediate → PPE"/>
    <n v="3.1736001613686497E-2"/>
    <s v="O"/>
  </r>
  <r>
    <n v="72"/>
    <s v="Specialty polymers"/>
    <x v="5"/>
    <s v="POM(Polyacetal)"/>
    <m/>
    <s v="Precision gear &amp; bearing engineering plastic"/>
    <s v="Natural gas, Methanol"/>
    <s v="○"/>
    <s v="Formaldehyde"/>
    <s v="Natural gas → Methanol → Formaldehyde → POM"/>
    <n v="3.1736001613686497E-2"/>
    <s v="O"/>
  </r>
  <r>
    <n v="73"/>
    <s v="Specialty polymers"/>
    <x v="5"/>
    <s v="PPS"/>
    <m/>
    <s v="High-temperature automotive/electrical compound"/>
    <s v="Benzene, Sulfur"/>
    <s v="△"/>
    <s v="PPS resin"/>
    <s v="Benzene/sulfur chemistry → PPS → Compound"/>
    <n v="3.1736001613686497E-2"/>
    <s v="O"/>
  </r>
  <r>
    <n v="74"/>
    <s v="Specialty polymers"/>
    <x v="6"/>
    <s v="Engineering films"/>
    <s v="Polyester"/>
    <s v="Packaging &amp; electrical insulation film"/>
    <s v="PX, Ethylene"/>
    <s v="○"/>
    <s v="PTA, EG, PET resin"/>
    <s v="PX/ethylene → PTA/EG → PET → Film"/>
    <n v="2.9377150528576701E-2"/>
    <s v="O"/>
  </r>
  <r>
    <n v="75"/>
    <s v="Specialty polymers"/>
    <x v="6"/>
    <s v="Engineering films"/>
    <s v="Nylon"/>
    <s v="Industrial packaging &amp; barrier film"/>
    <s v="Benzene, C4"/>
    <s v="○"/>
    <s v="Caprolactam, Nylon resin"/>
    <s v="Benzene → Cyclohexane → Caprolactam/Nylon Salt → Nylon Resin"/>
    <n v="2.9377150528576701E-2"/>
    <s v="O"/>
  </r>
  <r>
    <n v="76"/>
    <s v="Specialty polymers"/>
    <x v="6"/>
    <s v="Engineering films"/>
    <s v="Polycarbonate"/>
    <s v="Optical display &amp; protection film"/>
    <s v="Benzene, Propylene"/>
    <s v="○"/>
    <s v="BPA, PC resin"/>
    <s v="BTX/propylene → BPA → PC → Optical film"/>
    <n v="2.9377150528576701E-2"/>
    <s v="O"/>
  </r>
  <r>
    <n v="77"/>
    <s v="Specialty polymers"/>
    <x v="6"/>
    <s v="High-performance films"/>
    <s v="Fluoropolymer"/>
    <s v="Chemical-resistant &amp; battery separator film"/>
    <s v="Fluorspar"/>
    <s v="-"/>
    <s v="Fluoromonomer"/>
    <s v="Fluorspar → Fluorochemicals → Fluoromonomer → Fluoropolymer Resin"/>
    <n v="2.9377150528576701E-2"/>
    <s v="O"/>
  </r>
  <r>
    <n v="78"/>
    <s v="Specialty polymers"/>
    <x v="6"/>
    <s v="High-performance films"/>
    <s v="Polyimide"/>
    <s v="FPCB &amp; semiconductor process film"/>
    <s v="Benzene, PX"/>
    <s v="○"/>
    <s v="Dianhydride, Diamine"/>
    <s v="Aromatics → PI monomer → PI film "/>
    <n v="2.9377150528576701E-2"/>
    <s v="O"/>
  </r>
  <r>
    <n v="79"/>
    <s v="Specialty polymers"/>
    <x v="6"/>
    <s v="Polyethylene naphthalate"/>
    <m/>
    <s v="High-barrier electronic &amp; insulation film"/>
    <s v="PX, Ethylene"/>
    <s v="○"/>
    <s v="NDC/NDA, EG"/>
    <s v="PX / Naphthalene → NDC/NDA → PEN Resin → Film"/>
    <n v="2.9377150528576701E-2"/>
    <s v="O"/>
  </r>
  <r>
    <n v="80"/>
    <s v="Specialty polymers"/>
    <x v="6"/>
    <s v="Cyclo-olefin copolymer"/>
    <m/>
    <s v="Optical lens &amp; medical display film"/>
    <s v="Ethylene, C5"/>
    <s v="○"/>
    <s v="Norbornene, Cyclic olefin monomer"/>
    <s v="Olefin/C5 → Cyclic olefin → COC/COP"/>
    <n v="2.9377150528576701E-2"/>
    <s v="O"/>
  </r>
  <r>
    <n v="81"/>
    <s v="Specialty polymers"/>
    <x v="6"/>
    <s v="Cyclo-olefin copolymer"/>
    <s v="Developmental"/>
    <s v="AR/VR optical &amp; next-generation display film"/>
    <s v="Ethylene, Specialty olefin"/>
    <s v="△"/>
    <s v="Advanced cyclic olefin monomer"/>
    <s v="Olefin → Specialty monomer → Advanced COC/COP film"/>
    <n v="2.9377150528576701E-2"/>
    <s v="O"/>
  </r>
  <r>
    <n v="82"/>
    <s v="Specialty coatings"/>
    <x v="7"/>
    <s v="Oligomers"/>
    <s v="Epoxy acrylates"/>
    <s v="UV coating oligomer"/>
    <s v="Benzene + Propylene"/>
    <s v="○"/>
    <s v="BPA epoxy resin, Acrylic acid"/>
    <s v="BTX/propylene → BPA epoxy → Epoxy acrylate"/>
    <n v="3.6406497146066502E-2"/>
    <s v="O"/>
  </r>
  <r>
    <n v="83"/>
    <s v="Specialty coatings"/>
    <x v="7"/>
    <s v="Oligomers"/>
    <s v="Urethane acrylates"/>
    <s v="UV urethane oligomer"/>
    <s v="PO + Benzene"/>
    <s v="○"/>
    <s v="Poyol, Isocynate, Hydroxy acylate"/>
    <s v="Olefin → PO/polyol + Benzene → Isocyanate → Urethane acrylate"/>
    <n v="3.6406497146066502E-2"/>
    <s v="O"/>
  </r>
  <r>
    <n v="84"/>
    <s v="Specialty coatings"/>
    <x v="7"/>
    <s v="Oligomers"/>
    <s v="Polyester/polyether acrylates"/>
    <s v="UV polyester acrylate resin"/>
    <s v="PX + Ethylene / PO"/>
    <s v="○"/>
    <s v="PTA, EG, Polyether polyol, Acrylic acid"/>
    <s v="PX/ethylene/PO → Polyester/polyether polyol → Acrylate oligomer"/>
    <n v="3.6406497146066502E-2"/>
    <s v="O"/>
  </r>
  <r>
    <n v="85"/>
    <s v="Specialty coatings"/>
    <x v="7"/>
    <s v="Oligomers"/>
    <s v="Acrylic acrylates"/>
    <s v="Acrylic UV oligomer"/>
    <s v="Propylene"/>
    <s v="○"/>
    <s v="Acrylic acid, Acrylate ester"/>
    <s v="Propylene → Acrylic acid/acrylate → Acrylic oligomer"/>
    <n v="3.6406497146066502E-2"/>
    <s v="O"/>
  </r>
  <r>
    <n v="86"/>
    <s v="Specialty coatings"/>
    <x v="7"/>
    <s v="Oligomers"/>
    <s v="Silicone acrylates"/>
    <s v="Silicone-modified UV resin"/>
    <s v="Silicon metal + Methanol"/>
    <s v="△"/>
    <s v="Siloxane intermediate"/>
    <s v="Silicon chemistry → Siloxane → Silicone acrylate"/>
    <n v="3.6406497146066502E-2"/>
    <s v="O"/>
  </r>
  <r>
    <n v="87"/>
    <s v="Specialty coatings"/>
    <x v="7"/>
    <s v="Oligomers"/>
    <s v="Other (acrylated amines, acrylated oils, methacrylates)"/>
    <s v="Specialty UV oligomer"/>
    <s v="Olefin + Natural oil"/>
    <s v="△"/>
    <s v="Amines, Methacrylates, Functional oils"/>
    <s v="Olefin/oleochemical → Functional intermediate → UV oligomer"/>
    <n v="3.6406497146066502E-2"/>
    <s v="O"/>
  </r>
  <r>
    <n v="88"/>
    <s v="Specialty coatings"/>
    <x v="7"/>
    <s v="Oligomers"/>
    <s v="Unsaturated polyesters"/>
    <s v="UPR resin"/>
    <s v="Benzene/C4 + Ethylene"/>
    <s v="○"/>
    <s v="Maleic anhydride, Glycol"/>
    <s v="Benzene/C4 + glycol chain → UPR"/>
    <n v="3.6406497146066502E-2"/>
    <s v="O"/>
  </r>
  <r>
    <n v="89"/>
    <s v="Specialty coatings"/>
    <x v="7"/>
    <s v="Oligomers"/>
    <s v="Epoxies and oxetanes"/>
    <s v="Cationic UV resin"/>
    <s v="Benzene + Propylene"/>
    <s v="○"/>
    <s v="Epoxy resin, Oxetane intermediate"/>
    <s v="BTX/propylene → Epoxy/oxetane chemistry"/>
    <n v="3.6406497146066502E-2"/>
    <s v="O"/>
  </r>
  <r>
    <n v="90"/>
    <s v="Specialty coatings"/>
    <x v="7"/>
    <s v="Oligomers"/>
    <s v="Vinyl ethers"/>
    <s v="Reactive UV resin"/>
    <s v="Ethylene/Acetylene"/>
    <s v="○"/>
    <s v="Vinyl ether monomer"/>
    <s v="Olefin/acetylene chemistry → Vinyl ether"/>
    <n v="3.6406497146066502E-2"/>
    <s v="O"/>
  </r>
  <r>
    <n v="91"/>
    <s v="Specialty coatings"/>
    <x v="7"/>
    <s v="Monomers/reactive diluents"/>
    <s v="Monofunctional monomers (IBOA, etc.)"/>
    <s v="Reactive diluent"/>
    <s v="C5/C10 olefin"/>
    <s v="△"/>
    <s v="Isobornyl alcohol, Acrylic acid"/>
    <s v="C5 terpene/olefin → Alcohol → Acrylate monomer"/>
    <n v="3.6406497146066502E-2"/>
    <s v="O"/>
  </r>
  <r>
    <n v="92"/>
    <s v="Specialty coatings"/>
    <x v="7"/>
    <s v="Monomers/reactive diluents"/>
    <s v="Difunctional monomers (TPGDA, HDDA, GPDA, DPGDA, etc.)"/>
    <s v="Multifunctional acrylate monomer"/>
    <s v="PO + Propylene"/>
    <s v="○"/>
    <s v="Glycol, Acrylic acid"/>
    <s v="PO/glycol chain → Acrylate ester"/>
    <n v="3.6406497146066502E-2"/>
    <s v="O"/>
  </r>
  <r>
    <n v="93"/>
    <s v="Specialty coatings"/>
    <x v="7"/>
    <s v="Monomers/reactive diluents"/>
    <s v="Trifunctional monomers (TMPTA, GPTA, etc.)"/>
    <s v="Crosslinking monomer"/>
    <s v="Propylene"/>
    <s v="○"/>
    <s v="TMP/Glycerol, Acrylic acid"/>
    <s v="Propylene → Oxo alcohol/polyol → Acrylate monomer"/>
    <n v="3.6406497146066502E-2"/>
    <s v="O"/>
  </r>
  <r>
    <n v="94"/>
    <s v="Specialty coatings"/>
    <x v="7"/>
    <s v="Monomers/reactive diluents"/>
    <s v="Polyfunctional monomers (PPTTA, DPHA, etc.)"/>
    <s v="High-crosslink UV monomer"/>
    <s v="Olefin"/>
    <s v="○"/>
    <s v="Polyol intermediate, Acrylic acid"/>
    <s v="Olefin → Polyol → Multifunctional acrylate"/>
    <n v="3.6406497146066502E-2"/>
    <s v="O"/>
  </r>
  <r>
    <n v="95"/>
    <s v="Specialty coatings"/>
    <x v="7"/>
    <s v="Photoinitiators"/>
    <m/>
    <s v="UV photoinitiator"/>
    <s v="Benzene/Toluene"/>
    <s v="○"/>
    <s v="Benzophenone, Acetophenone derivative"/>
    <s v="BTX → Aromatic ketone → Photoinitiator"/>
    <n v="3.6406497146066502E-2"/>
    <s v="O"/>
  </r>
  <r>
    <n v="96"/>
    <s v="Specialty coatings"/>
    <x v="8"/>
    <s v="Resins"/>
    <s v="Epoxy resin"/>
    <s v="Powder coating resin"/>
    <s v="Benzene + Propylene"/>
    <s v="○"/>
    <s v="BPA, Epichlorohydrin"/>
    <s v="BTX/propylene → BPA → Epoxy resin"/>
    <n v="3.23555369482669E-2"/>
    <s v="O"/>
  </r>
  <r>
    <n v="97"/>
    <s v="Specialty coatings"/>
    <x v="8"/>
    <s v="Resins"/>
    <s v="Polyester resin (carboxyl functional)"/>
    <s v="Powder polyester resin"/>
    <s v="PX + Ethylene"/>
    <s v="○"/>
    <s v="PTA, IPA, EG, NPG"/>
    <s v="PX + glycol chain → Polyester resin"/>
    <n v="3.23555369482669E-2"/>
    <s v="O"/>
  </r>
  <r>
    <n v="98"/>
    <s v="Specialty coatings"/>
    <x v="8"/>
    <s v="Resins"/>
    <s v="Polyester resin (hydroxyl functional)"/>
    <s v="Hydroxyl polyester resin"/>
    <s v="PX + PO/Ethylene"/>
    <s v="○"/>
    <s v="Dibasic acid, Polyol"/>
    <s v="Aromatics + polyol chain → Polyester resin"/>
    <n v="3.23555369482669E-2"/>
    <s v="O"/>
  </r>
  <r>
    <n v="99"/>
    <s v="Specialty coatings"/>
    <x v="8"/>
    <s v="Resins"/>
    <s v="Acrylic resin"/>
    <s v="Thermoset acrylic resin"/>
    <s v="Propylene/C4"/>
    <s v="○"/>
    <s v="MMA, Butyl acrylate"/>
    <s v="Propylene/C4 → Acrylic monomer → Acrylic resin"/>
    <n v="3.23555369482669E-2"/>
    <s v="O"/>
  </r>
  <r>
    <n v="100"/>
    <s v="Specialty coatings"/>
    <x v="8"/>
    <s v="Curing agents"/>
    <s v="TGIC"/>
    <s v="Epoxy curing agent"/>
    <s v="Propylene + Chlor-alkali"/>
    <s v="△"/>
    <s v="Cyanuric chloride, Glycidol"/>
    <s v="Epichlorohydrin chain → TGIC"/>
    <n v="3.23555369482669E-2"/>
    <s v="O"/>
  </r>
  <r>
    <n v="101"/>
    <s v="Specialty coatings"/>
    <x v="8"/>
    <s v="Curing agents"/>
    <s v="HAA"/>
    <s v="Polyester curing agent"/>
    <s v="Ethylene/Ammonia"/>
    <s v="△"/>
    <s v="Hydroxyalkyl amide"/>
    <s v="Olefin/ammonia → Amide chemistry"/>
    <n v="3.23555369482669E-2"/>
    <s v="O"/>
  </r>
  <r>
    <n v="102"/>
    <s v="Specialty coatings"/>
    <x v="8"/>
    <s v="Curing agents"/>
    <s v="IPDI"/>
    <s v="PU curing agent"/>
    <s v="Acetone/Propylene"/>
    <s v="○"/>
    <s v="Isophorone intermediate"/>
    <s v="Propylene → Acetone → Isophorone → IPDI"/>
    <n v="3.23555369482669E-2"/>
    <s v="O"/>
  </r>
  <r>
    <n v="103"/>
    <s v="Specialty coatings"/>
    <x v="8"/>
    <s v="Curing agents"/>
    <s v="Amines"/>
    <s v="Epoxy hardener"/>
    <s v="Ethylene"/>
    <s v="○"/>
    <s v="Ethyleneamines"/>
    <s v="Ethylene → Ethyleneamine"/>
    <n v="3.23555369482669E-2"/>
    <s v="O"/>
  </r>
  <r>
    <n v="104"/>
    <s v="Specialty coatings"/>
    <x v="8"/>
    <s v="Curing agents"/>
    <s v="Dodecanoic amine"/>
    <s v="Specialty curing agent"/>
    <s v="C4/paraffin"/>
    <s v="○"/>
    <s v="Dodecanedioic intermediate"/>
    <s v="C4/paraffin oxidation → Specialty amine"/>
    <n v="3.23555369482669E-2"/>
    <s v="O"/>
  </r>
  <r>
    <n v="105"/>
    <s v="Specialty coatings"/>
    <x v="8"/>
    <s v="Curing agents"/>
    <s v="Other"/>
    <s v="Specialty hardener"/>
    <s v="Olefin/BTX"/>
    <s v="○"/>
    <s v="Specialty intermediates"/>
    <s v="Petrochemical intermediate → Hardener"/>
    <n v="3.23555369482669E-2"/>
    <s v="O"/>
  </r>
  <r>
    <n v="106"/>
    <s v="Specialty coatings"/>
    <x v="9"/>
    <s v="Protective/industrial maintenance coatings"/>
    <s v="Onshore structural applications"/>
    <s v="Heavy-duty protective coating"/>
    <s v="Benzene + PO"/>
    <s v="○"/>
    <s v="Epoxy resin, PU resin"/>
    <s v="BTX/PO → Epoxy/PU coating"/>
    <n v="2.0332517551809648E-2"/>
    <s v="O"/>
  </r>
  <r>
    <n v="107"/>
    <s v="Specialty coatings"/>
    <x v="9"/>
    <s v="Protective/industrial maintenance coatings"/>
    <s v="Offshore applications"/>
    <s v="Offshore anticorrosion coating"/>
    <s v="Benzene + PO"/>
    <s v="○"/>
    <s v="Epoxy novolac, Fluoropolymer"/>
    <s v="Aromatics/PU chain → Offshore coating"/>
    <n v="2.7477342659759429E-2"/>
    <s v="O"/>
  </r>
  <r>
    <n v="108"/>
    <s v="Specialty coatings"/>
    <x v="9"/>
    <s v="Protective/industrial maintenance coatings"/>
    <s v="Cargo container coatings"/>
    <s v="Container coating"/>
    <s v="Benzene + PO"/>
    <s v="○"/>
    <s v="Epoxy resin, Isocyanate"/>
    <s v="BPA epoxy + PU chain"/>
    <n v="-2.1951752569665417E-2"/>
    <s v="O"/>
  </r>
  <r>
    <n v="109"/>
    <s v="Specialty coatings"/>
    <x v="9"/>
    <s v="Marine coatings"/>
    <s v="Industrial ship - New ship building"/>
    <s v="Marine coating"/>
    <s v="Benzene + Silicon"/>
    <s v="△"/>
    <s v="Epoxy resin, Silicone additive"/>
    <s v="Aromatics/silicone → Marine coating"/>
    <n v="2.1000000000000001E-2"/>
    <s v="O"/>
  </r>
  <r>
    <n v="110"/>
    <s v="Specialty coatings"/>
    <x v="9"/>
    <s v="Marine coatings"/>
    <s v="Industrial ship - Ship repair"/>
    <s v="Maintenance marine coating"/>
    <s v="Benzene + PO"/>
    <s v="○"/>
    <s v="Epoxy maintenance resin"/>
    <s v="BPA epoxy chain"/>
    <n v="2.1000000000000001E-2"/>
    <s v="O"/>
  </r>
  <r>
    <n v="111"/>
    <s v="Specialty coatings"/>
    <x v="9"/>
    <s v="Marine coatings"/>
    <s v="Yachts/pleasure boats"/>
    <s v="Premium marine coating"/>
    <s v="Propylene + PO"/>
    <s v="○"/>
    <s v="Acrylic urethane resin"/>
    <s v="Acrylic/PU chain → High-gloss marine coating"/>
    <n v="9.006736545372096E-3"/>
    <s v="O"/>
  </r>
  <r>
    <n v="112"/>
    <s v="Green power materials"/>
    <x v="10"/>
    <s v="(Solar)Wafer and thin-film materials"/>
    <s v="Silicon wafers"/>
    <s v="Crystalline silicon wafer for PV cells"/>
    <s v="Quartz/Silica"/>
    <s v="-"/>
    <s v="Polysilicon, Silicon ingot"/>
    <s v="Silica → Metallurgical silicon → Polysilicon → Ingot/Wafer → Solar cell"/>
    <n v="3.12147442227368E-2"/>
    <s v="Δ"/>
  </r>
  <r>
    <n v="113"/>
    <s v="Green power materials"/>
    <x v="10"/>
    <s v="(Solar)Wafer and thin-film materials"/>
    <s v="Thin-film materials"/>
    <s v="CdTe/CIGS/Perovskite thin-film absorber material"/>
    <s v="Tellurium, Cadmium, Indium, Gallium, Lead, Halides"/>
    <s v="-"/>
    <s v="CdTe, CIGS, Perovskite precursor"/>
    <s v="Specialty metals/halides → Thin-film absorber → PV module"/>
    <n v="4.1746420153138099E-2"/>
    <s v="Δ"/>
  </r>
  <r>
    <n v="114"/>
    <s v="Green power materials"/>
    <x v="10"/>
    <s v="Solar cell processing chemicals"/>
    <s v="Silver paste"/>
    <s v="Conductive silver paste for solar cell electrode"/>
    <s v="Silver, Organic solvent"/>
    <s v="-"/>
    <s v="Silver powder, Glass frit, Organic vehicle"/>
    <s v="Silver + Glass frit + Solvent/resin vehicle → Silver paste"/>
    <n v="1.72273767361286E-4"/>
    <s v="Δ"/>
  </r>
  <r>
    <n v="115"/>
    <s v="Green power materials"/>
    <x v="10"/>
    <s v="Solar cell processing chemicals"/>
    <s v="TCO/ITO"/>
    <s v="Transparent conductive oxide coating"/>
    <s v="Indium, Tin, Zinc"/>
    <s v="-"/>
    <s v="ITO, FTO, AZO target/coating"/>
    <s v="High-purity metals → Oxide target/coating → Transparent conductive layer"/>
    <n v="0.115629180084584"/>
    <s v="Δ"/>
  </r>
  <r>
    <n v="116"/>
    <s v="Green power materials"/>
    <x v="10"/>
    <s v="Solar cell processing chemicals"/>
    <s v="Other conductive materials"/>
    <s v="Busbar/ribbon/conductive adhesive materials"/>
    <s v="Copper, Silver, Tin"/>
    <s v="-"/>
    <s v="Cu ribbon, Conductive adhesive, Solder alloy"/>
    <s v="Metal refining + Organic binder → Conductive interconnect material"/>
    <n v="5.9733190947748101E-2"/>
    <s v="Δ"/>
  </r>
  <r>
    <n v="117"/>
    <s v="Green power materials"/>
    <x v="10"/>
    <s v="Solar cell processing chemicals"/>
    <s v="Wet-processing chemicals"/>
    <s v="Texturing/etching/cleaning chemicals for solar cell"/>
    <s v="Fluorspar, Chlorine, Sulfur, Ammonia"/>
    <s v="-"/>
    <s v="HF, HCl, H₂SO₄, NH₄OH, H₂O₂"/>
    <s v="Inorganic acid/base chain → Wet-processing chemical"/>
    <n v="4.7091419362838699E-2"/>
    <s v="Δ"/>
  </r>
  <r>
    <n v="118"/>
    <s v="Green power materials"/>
    <x v="10"/>
    <s v="Solar cell processing chemicals"/>
    <s v="Other processing chemicals"/>
    <s v="Dopant/cleaning/edge isolation process chemicals"/>
    <s v="Phosphorus, Boron, Chlorine"/>
    <s v="-"/>
    <s v="POCl₃, BBr₃, Specialty etchants"/>
    <s v="Inorganic specialty chemistry → Solar cell process chemical"/>
    <n v="6.7112035053553204E-2"/>
    <s v="Δ"/>
  </r>
  <r>
    <n v="119"/>
    <s v="Green power materials"/>
    <x v="10"/>
    <s v="Solar cell encapsulants"/>
    <s v="EVA film"/>
    <s v="PV module encapsulant film"/>
    <s v="Ethylene, Acetic acid"/>
    <s v="○"/>
    <s v="VAM, EVA resin"/>
    <s v="Ethylene → VAM → EVA resin → Encapsulant film"/>
    <n v="6.3307862115384904E-3"/>
    <s v="Δ"/>
  </r>
  <r>
    <n v="120"/>
    <s v="Green power materials"/>
    <x v="10"/>
    <s v="Solar cell encapsulants"/>
    <s v="POE/TPO film"/>
    <s v="High-reliability encapsulant for bifacial/N-type modules"/>
    <s v="Ethylene, Alpha-olefin"/>
    <s v="○"/>
    <s v="POE/TPO resin"/>
    <s v="Ethylene + Alpha-olefin → POE/TPO → Encapsulant film"/>
    <n v="8.1791363059439307E-2"/>
    <s v="Δ"/>
  </r>
  <r>
    <n v="121"/>
    <s v="Green power materials"/>
    <x v="10"/>
    <s v="Solar cell encapsulants"/>
    <s v="EPE film"/>
    <s v="EVA/POE/EVA composite encapsulant"/>
    <s v="Ethylene, Acetic acid, Alpha-olefin"/>
    <s v="○"/>
    <s v="EVA resin, POE resin"/>
    <s v="Ethylene/VAM + Alpha-olefin → EVA/POE → EPE film"/>
    <n v="5.6041819413369602E-2"/>
    <s v="Δ"/>
  </r>
  <r>
    <n v="122"/>
    <s v="Green power materials"/>
    <x v="10"/>
    <s v="Solar cell encapsulants"/>
    <s v="Others"/>
    <s v="Specialty encapsulant for high-durability PV module"/>
    <s v="Ethylene, Silicone, Specialty olefin"/>
    <s v="△"/>
    <s v="Ionoplastic resin, Silicone encapsulant"/>
    <s v="Olefin/silicone chemistry → Specialty encapsulant"/>
    <n v="0.34047761089008999"/>
    <s v="Δ"/>
  </r>
  <r>
    <n v="123"/>
    <s v="Green power materials"/>
    <x v="10"/>
    <s v="(Solar)Front- and backsheet materials"/>
    <s v="Photovoltaic glass"/>
    <s v="Front glass / glass-glass module material"/>
    <s v="Silica, Soda ash, Limestone"/>
    <s v="-"/>
    <s v="Low-iron solar glass"/>
    <s v="Inorganic minerals → Low-iron glass → PV module glass"/>
    <n v="3.6025609319257898E-2"/>
    <s v="Δ"/>
  </r>
  <r>
    <n v="124"/>
    <s v="Green power materials"/>
    <x v="10"/>
    <s v="(Solar)Front- and backsheet materials"/>
    <s v="Backsheet polymers - Polyethylene terephthalate (PET)"/>
    <s v="PET backsheet core film"/>
    <s v="PX, Ethylene"/>
    <s v="○"/>
    <s v="PTA, EG, PET film"/>
    <s v="PX/Ethylene → PTA/EG → PET film → PV backsheet"/>
    <n v="1.05868158896685E-2"/>
    <s v="Δ"/>
  </r>
  <r>
    <n v="125"/>
    <s v="Green power materials"/>
    <x v="10"/>
    <s v="(Solar)Front- and backsheet materials"/>
    <s v="Backsheet polymers - Fluoropolymers"/>
    <s v="PVDF/PVF fluoropolymer protective backsheet"/>
    <s v="Fluorspar"/>
    <s v="-"/>
    <s v="VDF/PVF fluoromonomer, PVDF/PVF resin"/>
    <s v="Fluorspar → Fluorochemical → Fluoropolymer → Backsheet film"/>
    <n v="7.3621928918776698E-3"/>
    <s v="Δ"/>
  </r>
  <r>
    <n v="126"/>
    <s v="Green power materials"/>
    <x v="10"/>
    <s v="(Solar)Front- and backsheet materials"/>
    <s v="Backsheet polymers - Others"/>
    <s v="Polyamide/polyolefin/acrylic backsheet layer"/>
    <s v="Ethylene, Propylene, Benzene"/>
    <s v="○"/>
    <s v="Polyolefin film, Acrylic coating, PA film"/>
    <s v="Olefin/BTX chain → Specialty polymer film/coating → Backsheet"/>
    <n v="1.13834529008781E-2"/>
    <s v="Δ"/>
  </r>
  <r>
    <n v="127"/>
    <s v="Green power materials"/>
    <x v="10"/>
    <s v="(Wind)Blade composite materials"/>
    <s v="Epoxy resin"/>
    <s v="Wind blade matrix resin"/>
    <s v="Benzene, Propylene"/>
    <s v="○"/>
    <s v="BPA epoxy resin, Epichlorohydrin"/>
    <s v="Benzene/Propylene → BPA + ECH → Epoxy resin → Blade composite"/>
    <n v="1.1142311509437799E-2"/>
    <s v="Δ"/>
  </r>
  <r>
    <n v="128"/>
    <s v="Green power materials"/>
    <x v="10"/>
    <s v="(Wind)Blade composite materials"/>
    <s v="Curing agents"/>
    <s v="Epoxy hardener for wind blade composite"/>
    <s v="Ethylene, Ammonia, Benzene"/>
    <s v="△"/>
    <s v="Amines, Anhydrides"/>
    <s v="Olefin/ammonia/aromatics → Curing agent → Epoxy composite"/>
    <n v="1.1142311509437799E-2"/>
    <s v="Δ"/>
  </r>
  <r>
    <n v="129"/>
    <s v="Green power materials"/>
    <x v="10"/>
    <s v="(Wind)Blade composite materials"/>
    <s v="Reinforcement fibers"/>
    <s v="Glass/carbon fiber for wind blade reinforcement"/>
    <s v="Silica, PAN, Propylene"/>
    <s v="△"/>
    <s v="Glass fiber, PAN-based carbon fiber"/>
    <s v="Silica → Glass fiber / Propylene → Acrylonitrile → PAN → Carbon fiber"/>
    <n v="1.1763142700447199E-2"/>
    <s v="Δ"/>
  </r>
  <r>
    <n v="130"/>
    <s v="Green power materials"/>
    <x v="10"/>
    <s v="(Wind)Specialty coatings"/>
    <s v="Epoxy coatings"/>
    <s v="Erosion/corrosion protective coating for blade/tower"/>
    <s v="Benzene, Propylene"/>
    <s v="○"/>
    <s v="Epoxy resin, Amine hardener"/>
    <s v="BTX/propylene → Epoxy resin → Wind protective coating"/>
    <n v="3.3112395868024398E-2"/>
    <s v="Δ"/>
  </r>
  <r>
    <n v="131"/>
    <s v="Green power materials"/>
    <x v="10"/>
    <s v="(Wind)Specialty coatings"/>
    <s v="Polyurethane (PU) coatings"/>
    <s v="Leading-edge protection coating for wind blade"/>
    <s v="Propylene, Benzene/Toluene"/>
    <s v="○"/>
    <s v="Polyol, Isocyanate, PU coating resin"/>
    <s v="PO/EO → Polyol + Aromatics → Isocyanate → PU coating"/>
    <n v="3.3112395868024398E-2"/>
    <s v="Δ"/>
  </r>
  <r>
    <n v="132"/>
    <s v="Green power materials"/>
    <x v="10"/>
    <s v="(Wind)Specialty coatings"/>
    <s v="Other coatings"/>
    <s v="Acrylic/fluoropolymer weathering coating"/>
    <s v="Propylene, Fluorspar"/>
    <s v="△"/>
    <s v="Acrylic resin, Fluoropolymer resin"/>
    <s v="Propylene/acrylate or fluorochemical chain → Weatherable coating"/>
    <n v="3.3112395868024398E-2"/>
    <s v="Δ"/>
  </r>
  <r>
    <n v="133"/>
    <s v="Green power materials"/>
    <x v="10"/>
    <s v="(Wind)Specialty lubricants"/>
    <m/>
    <s v="Gearbox/bearing lubricant for wind turbine"/>
    <s v="Ethylene, Alpha-olefin, Fatty acid"/>
    <s v="△"/>
    <s v="PAO, Ester, Additive package"/>
    <s v="Olefin/ester chemistry → Synthetic lubricant → Wind turbine lubricant"/>
    <n v="6.0085644934639602E-2"/>
    <s v="Δ"/>
  </r>
  <r>
    <n v="134"/>
    <s v="Green power materials"/>
    <x v="10"/>
    <s v="(Wind)Magnet materials"/>
    <m/>
    <s v="NdFeB permanent magnet for direct-drive generator"/>
    <s v="Rare earths, Iron, Boron"/>
    <s v="-"/>
    <s v="Neodymium-praseodymium alloy, NdFeB magnet"/>
    <s v="Rare earth mining/refining → Magnet alloy → Wind generator magnet"/>
    <n v="3.52188394959672E-2"/>
    <s v="Δ"/>
  </r>
  <r>
    <n v="135"/>
    <s v="Green power materials"/>
    <x v="10"/>
    <s v="(Wind)Structural adhesives"/>
    <m/>
    <s v="Epoxy/PU blade bonding adhesive"/>
    <s v="Benzene, Propylene"/>
    <s v="○"/>
    <s v="Epoxy resin, PU prepolymer, Curing agent"/>
    <s v="BTX/propylene → Epoxy/PU resin → Structural adhesive"/>
    <n v="3.3112395868024398E-2"/>
    <s v="Δ"/>
  </r>
  <r>
    <n v="136"/>
    <s v="Green power materials"/>
    <x v="10"/>
    <s v="(Wind)Concrete admixtures"/>
    <m/>
    <s v="Superplasticizer/admixture for wind turbine foundation"/>
    <s v="Ethylene, Propylene, Naphthalene"/>
    <s v="○"/>
    <s v="PCE, SNF, Lignosulfonate"/>
    <s v="EO/propylene/aromatics → Concrete admixture → Wind foundation"/>
    <n v="3.3112395868024398E-2"/>
    <s v="Δ"/>
  </r>
  <r>
    <n v="132"/>
    <s v="Water management chemicals"/>
    <x v="11"/>
    <s v="Membranes"/>
    <s v="Membranes"/>
    <s v="RO/UF/NF water treatment membrane"/>
    <s v="Benzene, Propylene, Fluoropolymer feed"/>
    <s v="△"/>
    <s v="Polysulfone, PES, PVDF membrane polymer"/>
    <s v="BTX/fluorochemical → Membrane polymer → Water treatment membrane"/>
    <n v="6.2E-2"/>
    <m/>
  </r>
  <r>
    <n v="133"/>
    <s v="Water management chemicals"/>
    <x v="11"/>
    <s v="Membranes"/>
    <s v="Ion exchange resins"/>
    <s v="Demineralization / ultrapure water ion exchange resin"/>
    <s v="Benzene, Ethylene"/>
    <s v="○"/>
    <s v="Styrene, DVB, Functional resin bead"/>
    <s v="Benzene/ethylene → Styrene/DVB → Ion exchange resin"/>
    <n v="2.22987642861927E-2"/>
    <m/>
  </r>
  <r>
    <n v="134"/>
    <s v="Water management chemicals"/>
    <x v="11"/>
    <s v="Membranes"/>
    <s v="Organic polymers"/>
    <s v="Coagulant/flocculant for water clarification"/>
    <s v="Propylene, Acrylonitrile"/>
    <s v="○"/>
    <s v="Acrylamide, Polyacrylamide, Polyamine"/>
    <s v="Propylene → Acrylonitrile/Acrylamide → Water treatment polymer"/>
    <n v="2.96810598359705E-2"/>
    <m/>
  </r>
  <r>
    <n v="135"/>
    <s v="Water management chemicals"/>
    <x v="11"/>
    <s v="Formulated products"/>
    <s v="Corrosion inhibitors"/>
    <s v="Cooling/boiler water corrosion inhibitor"/>
    <s v="Phosphorus, Nitrogen, Benzene"/>
    <s v="△"/>
    <s v="Phosphonate, Azole, Amine inhibitor"/>
    <s v="Inorganic/Petrochemical intermediates → Corrosion inhibitor formulation"/>
    <n v="2.3622335038244999E-2"/>
    <m/>
  </r>
  <r>
    <n v="136"/>
    <s v="Water management chemicals"/>
    <x v="11"/>
    <s v="Formulated products"/>
    <s v="Scale inhibitors"/>
    <s v="Scale control chemical for cooling/desalination"/>
    <s v="Propylene, Phosphorus"/>
    <s v="△"/>
    <s v="Polyacrylate, Phosphonate"/>
    <s v="Acrylic/phosphonate chemistry → Scale inhibitor"/>
    <n v="2.15299341578583E-2"/>
    <m/>
  </r>
  <r>
    <n v="132"/>
    <s v="Water management chemicals"/>
    <x v="11"/>
    <s v="Formulated products"/>
    <s v="Specialty biocides"/>
    <s v="Microbial control chemical for industrial water"/>
    <s v="Chlorine, Methanol, Isothiazolinone intermediates"/>
    <s v="△"/>
    <s v="DBNPA, Isothiazolinone, Glutaraldehyde"/>
    <s v="Chlorine/C1/specialty intermediate → Biocide formulation"/>
    <n v="2.53302712475185E-2"/>
    <m/>
  </r>
  <r>
    <n v="133"/>
    <s v="Water management chemicals"/>
    <x v="11"/>
    <s v="Formulated products"/>
    <s v="Foam control agents"/>
    <s v="Defoamer for wastewater/process water"/>
    <s v="Silicon, Propylene"/>
    <s v="△"/>
    <s v="Silicone oil, Polyether, Hydrophobic silica"/>
    <s v="Silicon/PO chain → Silicone/polyether defoamer"/>
    <n v="3.2115234186285403E-2"/>
    <m/>
  </r>
  <r>
    <n v="134"/>
    <s v="Cosmetic/personal care chemicals"/>
    <x v="12"/>
    <s v="Emollients and moisturizers"/>
    <m/>
    <s v="Skin-feel emollient / moisturizer ingredient"/>
    <s v="Oleochemical, Propylene, Silicon"/>
    <s v="△"/>
    <s v="Fatty ester, Polyol, Silicone fluid"/>
    <s v="Oleochemical/propylene/silicone chain → Emollient ingredient"/>
    <n v="3.1657299132297603E-2"/>
    <m/>
  </r>
  <r>
    <n v="135"/>
    <s v="Cosmetic/personal care chemicals"/>
    <x v="12"/>
    <s v="Surfactants"/>
    <m/>
    <s v="Shampoo/body wash cleansing surfactant"/>
    <s v="Ethylene, Fatty alcohol, LAB"/>
    <s v="△"/>
    <s v="EO, Fatty alcohol ethoxylate, Sulfate surfactant"/>
    <s v="Olefin/fatty alcohol/LAB → Surfactant → Personal care formulation"/>
    <n v="2.3645038797297291E-2"/>
    <m/>
  </r>
  <r>
    <n v="136"/>
    <s v="Cosmetic/personal care chemicals"/>
    <x v="12"/>
    <s v="Thickening agents"/>
    <m/>
    <s v="Rheology modifier for creams/gels"/>
    <s v="Cellulose, Acrylic acid, Natural gum"/>
    <s v="△"/>
    <s v="Carbomer, Cellulose ether, Xanthan gum"/>
    <s v="Biomass/acrylic chain → Thickener → Cosmetic formulation"/>
    <n v="3.1513629532640808E-2"/>
    <m/>
  </r>
  <r>
    <n v="137"/>
    <s v="Cosmetic/personal care chemicals"/>
    <x v="12"/>
    <s v="Colorants"/>
    <m/>
    <s v="Cosmetic pigment/colorant"/>
    <s v="Mineral, Aromatics"/>
    <s v="△"/>
    <s v="Iron oxide, Organic pigment, Lake color"/>
    <s v="Mineral/BTX → Pigment/colorant → Color cosmetics"/>
    <n v="3.911805468446139E-2"/>
    <m/>
  </r>
  <r>
    <n v="138"/>
    <s v="Cosmetic/personal care chemicals"/>
    <x v="12"/>
    <s v="Carriers and powders"/>
    <m/>
    <s v="Solvent/carrier/powder base for cosmetics"/>
    <s v="Propylene, Silica, Talc"/>
    <s v="△"/>
    <s v="PG, Ethanol, Silica, Talc powder"/>
    <s v="Petrochemical/mineral → Carrier/powder → Cosmetic formulation"/>
    <n v="3.2853466491161276E-2"/>
    <m/>
  </r>
  <r>
    <n v="139"/>
    <s v="Cosmetic/personal care chemicals"/>
    <x v="12"/>
    <s v="Product protection agentsa"/>
    <m/>
    <s v="Preservative/antioxidant/chelating agent"/>
    <s v="Benzene, Chlorine, C1/C2 feed"/>
    <s v="△"/>
    <s v="Paraben, Phenoxyethanol, EDTA"/>
    <s v="BTX/C1/C2 → Preservative/chelating intermediate → Protection agent"/>
    <n v="3.5884748390886179E-2"/>
    <m/>
  </r>
  <r>
    <n v="140"/>
    <s v="Cosmetic/personal care chemicals"/>
    <x v="12"/>
    <s v="Hair conditioning polymers"/>
    <m/>
    <s v="Cationic conditioning polymer"/>
    <s v="Acrylamide, Cellulose, Silicon"/>
    <s v="-"/>
    <s v="Polyquaternium, Cationic cellulose, Silicone polymer"/>
    <s v="Acrylic/cellulose/silicone chain → Hair conditioning polymer"/>
    <n v="1.7114115111681594E-2"/>
    <m/>
  </r>
  <r>
    <n v="141"/>
    <s v="Cosmetic/personal care chemicals"/>
    <x v="12"/>
    <s v="Hair setting resins"/>
    <m/>
    <s v="Styling resin for hair gel/spray"/>
    <s v="Vinyl acetate, Acrylate, PVP feed"/>
    <s v="-"/>
    <s v="PVP, Acrylate copolymer, VA copolymer"/>
    <s v="Ethylene/propylene → Vinyl/acrylic polymer → Hair setting resin"/>
    <n v="2.466922861478249E-2"/>
    <m/>
  </r>
  <r>
    <n v="142"/>
    <s v="Cosmetic/personal care chemicals"/>
    <x v="12"/>
    <s v="Sunscreen chemicals"/>
    <m/>
    <s v="UV absorber / sun care active"/>
    <s v="Benzene, Toluene, Ethylhexanol"/>
    <s v="△"/>
    <s v="Avobenzone, Octocrylene, Ethylhexyl methoxycinnamate"/>
    <s v="BTX/oxo alcohol → UV absorber → Sunscreen active"/>
    <n v="5.9234096936231051E-2"/>
    <m/>
  </r>
  <r>
    <n v="143"/>
    <s v="Cosmetic/personal care chemicals"/>
    <x v="12"/>
    <s v="Antiperspirants chemicals"/>
    <m/>
    <s v="Aluminum salt antiperspirant active"/>
    <s v="Alumina, Chlorine"/>
    <s v="-"/>
    <s v="Aluminum chlorohydrate"/>
    <s v="Alumina/chlorine chemistry → Antiperspirant active"/>
    <n v="2.845085350097909E-2"/>
    <m/>
  </r>
  <r>
    <n v="144"/>
    <s v="Cosmetic/personal care chemicals"/>
    <x v="12"/>
    <s v="Deodorant chemicals"/>
    <m/>
    <s v="Odor-control / antimicrobial deodorant ingredient"/>
    <s v="Zinc, Aromatics, Ethanol"/>
    <s v="-"/>
    <s v="Zinc ricinoleate, Fragrance, Antimicrobial"/>
    <s v="Inorganic/aroma chemical → Deodorant active"/>
    <n v="3.1095536111776179E-2"/>
    <m/>
  </r>
  <r>
    <n v="145"/>
    <s v="Cosmetic/personal care chemicals"/>
    <x v="12"/>
    <s v="Antidandruff chemicals"/>
    <m/>
    <s v="Anti-dandruff active ingredient"/>
    <s v="Zinc, Sulfur, Aromatics"/>
    <s v="-"/>
    <s v="Zinc pyrithione, Piroctone olamine"/>
    <s v="Inorganic/sulfur/aromatic chemistry → Antidandruff active"/>
    <n v="2.2327824176764821E-2"/>
    <m/>
  </r>
  <r>
    <n v="146"/>
    <s v="Cosmetic/personal care chemicals"/>
    <x v="12"/>
    <s v="Active ingredients"/>
    <m/>
    <s v="Anti-aging / skin-functional active"/>
    <s v="Biomass, Fermentation feedstock, Aromatics"/>
    <s v="-"/>
    <s v="Peptide, Niacinamide, Retinol derivative"/>
    <s v="Fermentation/extraction/synthesis → Cosmetic active"/>
    <n v="4.1484440988818649E-2"/>
    <m/>
  </r>
  <r>
    <n v="147"/>
    <s v="Cleaners, industrial and institutional"/>
    <x v="13"/>
    <s v="Janitorial"/>
    <m/>
    <s v="Institutional surface cleaner/disinfectant"/>
    <s v="LAB, Ethylene, Chlorine, Alcohol"/>
    <s v="△"/>
    <s v="Surfactant, Solvent, Quat disinfectant"/>
    <s v="LAB/EO/chlorine/alcohol → Cleaner formulation"/>
    <n v="3.12255252955673E-2"/>
    <m/>
  </r>
  <r>
    <n v="148"/>
    <s v="Cleaners, industrial and institutional"/>
    <x v="13"/>
    <s v="Agricultural, food and drink"/>
    <m/>
    <s v="CIP/food plant cleaner and sanitizer"/>
    <s v="Caustic soda, Acid, Chlorine, Surfactant feed"/>
    <s v="-"/>
    <s v="Alkaline cleaner, Acid cleaner, Peracetic sanitizer"/>
    <s v="Chlor-alkali/inorganic acid/surfactant → Food plant cleaning chemical"/>
    <n v="3.12255252955673E-2"/>
    <m/>
  </r>
  <r>
    <n v="149"/>
    <s v="Cleaners, industrial and institutional"/>
    <x v="13"/>
    <s v="Kitchen and catering"/>
    <m/>
    <s v="Warewashing detergent/degreaser"/>
    <s v="LAB, EO, Caustic soda"/>
    <s v="△"/>
    <s v="Anionic/nonionic surfactant, Builder"/>
    <s v="LAB/EO/alkali → Kitchen detergent formulation"/>
    <n v="3.12255252955673E-2"/>
    <m/>
  </r>
  <r>
    <n v="150"/>
    <s v="Cleaners, industrial and institutional"/>
    <x v="13"/>
    <s v="Technical, industrial"/>
    <m/>
    <s v="Metal/industrial equipment cleaner"/>
    <s v="Solvent, EO/PO, Acid/alkali"/>
    <s v="△"/>
    <s v="Degreasing solvent, Surfactant, Inhibitor"/>
    <s v="Petrochemical solvent + surfactant → Industrial cleaner"/>
    <n v="3.12255252955673E-2"/>
    <m/>
  </r>
  <r>
    <n v="151"/>
    <s v="Cleaners, industrial and institutional"/>
    <x v="13"/>
    <s v="Transportation"/>
    <m/>
    <s v="Vehicle wash / transport cleaner"/>
    <s v="LAB, EO, Solvent"/>
    <s v="△"/>
    <s v="Surfactant blend, Solvent cleaner"/>
    <s v="LAB/EO/solvent → Vehicle cleaning formulation"/>
    <n v="3.12255252955673E-2"/>
    <m/>
  </r>
  <r>
    <n v="152"/>
    <s v="Cleaners, industrial and institutional"/>
    <x v="13"/>
    <s v="Laundry"/>
    <m/>
    <s v="Institutional laundry detergent"/>
    <s v="LAB, EO, Enzyme feed, Builder"/>
    <s v="△"/>
    <s v="Surfactant, Enzyme, Bleach activator"/>
    <s v="LAB/EO + specialty additives → Laundry detergent"/>
    <n v="3.12255252955673E-2"/>
    <m/>
  </r>
  <r>
    <n v="153"/>
    <s v="Cleaners, industrial and institutional"/>
    <x v="13"/>
    <s v="Other"/>
    <m/>
    <s v="Specialty sanitation/maintenance cleaner"/>
    <s v="Solvent, Surfactant, Biocide feed"/>
    <s v="-"/>
    <s v="Specialty cleaner formulation"/>
    <s v="Petrochemical/inorganic feed → Specialty I&amp;I cleaner"/>
    <n v="3.12255252955673E-2"/>
    <m/>
  </r>
  <r>
    <n v="154"/>
    <s v="Plastics additives"/>
    <x v="14"/>
    <s v="Antioxidants"/>
    <m/>
    <s v="Polyolefin oxidation inhibitor for PE/PP"/>
    <s v="Benzene, Propylene"/>
    <s v="○"/>
    <s v="Phenolic antioxidant, Phosphite intermediate"/>
    <s v="BTX/propylene → Phenol/phosphite chemistry → Antioxidant"/>
    <n v="2.74189683584996E-2"/>
    <s v="O"/>
  </r>
  <r>
    <n v="155"/>
    <s v="Plastics additives"/>
    <x v="14"/>
    <s v="Anti-static agents"/>
    <m/>
    <s v="Permanent/temporary anti-static additive for packaging &amp; electronics"/>
    <s v="Ethylene, PO"/>
    <s v="○"/>
    <s v="Ethoxylate, Amine derivative"/>
    <s v="EO/amine chemistry → Antistatic additive"/>
    <n v="2.74189683584996E-2"/>
    <s v="O"/>
  </r>
  <r>
    <n v="156"/>
    <s v="Plastics additives"/>
    <x v="14"/>
    <s v="Chemical blowing agents"/>
    <m/>
    <s v="Foaming additive for insulation &amp; lightweight plastics"/>
    <s v="Urea, Natural gas"/>
    <s v="-"/>
    <s v="Azodicarbonamide, Hydrazide intermediate"/>
    <s v="Natural gas/ammonia → Urea derivative → Blowing agent"/>
    <n v="2.74189683584996E-2"/>
    <s v="O"/>
  </r>
  <r>
    <n v="157"/>
    <s v="Plastics additives"/>
    <x v="14"/>
    <s v="Flame retardants"/>
    <m/>
    <s v="Halogen-free &amp; brominated flame retardant"/>
    <s v="Benzene, Propylene, Chlor-alkali"/>
    <s v="△"/>
    <s v="Brominated aromatic, Phosphorus intermediate"/>
    <s v="BTX/chlor-alkali/phosphorus → Flame retardant"/>
    <n v="2.74189683584996E-2"/>
    <s v="O"/>
  </r>
  <r>
    <n v="158"/>
    <s v="Plastics additives"/>
    <x v="14"/>
    <s v="Heat stabilizers"/>
    <m/>
    <s v="PVC thermal stabilizer"/>
    <s v="Salt, Benzene"/>
    <s v="△"/>
    <s v="Metal soap, Organotin intermediate"/>
    <s v="Chlor-alkali/metal chemistry → Heat stabilizer"/>
    <n v="2.74189683584996E-2"/>
    <s v="O"/>
  </r>
  <r>
    <n v="159"/>
    <s v="Plastics additives"/>
    <x v="14"/>
    <s v="Impact modifiers"/>
    <m/>
    <s v="PVC &amp; engineering plastic impact modifier"/>
    <s v="Ethylene, Propylene, C4"/>
    <s v="○"/>
    <s v="ABS/MBS/Acrylic intermediate"/>
    <s v="Olefin/C4 → Rubber/acrylic intermediate → Impact modifier"/>
    <n v="2.74189683584996E-2"/>
    <s v="O"/>
  </r>
  <r>
    <n v="160"/>
    <s v="Plastics additives"/>
    <x v="14"/>
    <s v="Light stabilizers"/>
    <m/>
    <s v="UV/weather resistance additive for outdoor plastics"/>
    <s v="Benzene, Propylene"/>
    <s v="○"/>
    <s v="HALS, Benzotriazole intermediate"/>
    <s v="BTX/amine chemistry → UV stabilizer"/>
    <n v="2.74189683584996E-2"/>
    <s v="O"/>
  </r>
  <r>
    <n v="161"/>
    <s v="Plastics additives"/>
    <x v="14"/>
    <s v="Lubricants"/>
    <m/>
    <s v="Processing lubricant for PVC &amp; polyolefin"/>
    <s v="Ethylene, Natural oil, Paraffin"/>
    <s v="△"/>
    <s v="Fatty acid, Wax, Metal stearate"/>
    <s v="Olefin/paraffin/oleochemical → Lubricant additive"/>
    <n v="2.74189683584996E-2"/>
    <s v="O"/>
  </r>
  <r>
    <n v="162"/>
    <s v="Specialty adhesives and sealants"/>
    <x v="15"/>
    <s v="Reactive specialty adhesives"/>
    <s v="Polyurethane"/>
    <s v="Automotive, construction &amp; flexible packaging adhesive"/>
    <s v="Propylene, Benzene/Toluene"/>
    <s v="○"/>
    <s v="Polyol, MDI/TDI/HDI, PU prepolymer"/>
    <s v="PO/EO → Polyol + Aromatics → Isocyanate → PU adhesive"/>
    <n v="2.6834874755905701E-2"/>
    <s v="O"/>
  </r>
  <r>
    <n v="163"/>
    <s v="Specialty adhesives and sealants"/>
    <x v="15"/>
    <s v="Reactive specialty adhesives"/>
    <s v="Epoxy"/>
    <s v="Structural adhesive for electronics, aircraft, EV battery and industrial assembly"/>
    <s v="Benzene, Propylene"/>
    <s v="○"/>
    <s v="BPA, Epichlorohydrin, Epoxy resin, Amine hardener"/>
    <s v="Benzene/Propylene → Phenol/Acetone → BPA → Epoxy resin → Epoxy adhesive"/>
    <n v="2.6834874755905701E-2"/>
    <s v="O"/>
  </r>
  <r>
    <n v="164"/>
    <s v="Specialty adhesives and sealants"/>
    <x v="15"/>
    <s v="Reactive specialty adhesives"/>
    <s v="Radiation-curable"/>
    <s v="UV-curable adhesive for electronics, optical media and precision assembly"/>
    <s v="Propylene, Benzene"/>
    <s v="○"/>
    <s v="Acrylate monomer, Oligomer, Photoinitiator"/>
    <s v="Propylene → Acrylic acid/acrylates + BTX → Photoinitiator → UV adhesive"/>
    <n v="2.6834874755905701E-2"/>
    <s v="O"/>
  </r>
  <r>
    <n v="165"/>
    <s v="Specialty adhesives and sealants"/>
    <x v="15"/>
    <s v="Reactive specialty adhesives"/>
    <s v="Other"/>
    <s v="Instant/anaerobic/modified acrylic adhesive for industrial and consumer bonding"/>
    <s v="Propylene, Methanol, C4"/>
    <s v="○"/>
    <s v="Cyanoacrylate, Methacrylate, Anaerobic acrylic monomer"/>
    <s v="Olefin/Methanol → Acrylic/Methacrylic intermediates → Specialty adhesive"/>
    <n v="2.6834874755905701E-2"/>
    <s v="O"/>
  </r>
  <r>
    <n v="166"/>
    <s v="Specialty adhesives and sealants"/>
    <x v="15"/>
    <s v="Specialty sealant"/>
    <s v="Silicone"/>
    <s v="Building, glazing, electronics and high-weatherability sealant"/>
    <s v="Silicon metal, Methanol"/>
    <s v="△"/>
    <s v="Chlorosilane, Siloxane, Silicone polymer"/>
    <s v="Silicon metal + Methanol → Chlorosilane → Siloxane → Silicone sealant"/>
    <n v="2.6834874755905701E-2"/>
    <s v="O"/>
  </r>
  <r>
    <n v="167"/>
    <s v="Specialty adhesives and sealants"/>
    <x v="15"/>
    <s v="Specialty sealant"/>
    <s v="Polyurethane"/>
    <s v="Construction joint, automotive and industrial elastic sealant"/>
    <s v="Propylene, Benzene/Toluene"/>
    <s v="○"/>
    <s v="Polyol, Isocyanate, PU prepolymer"/>
    <s v="PO/EO → Polyol + Aromatics → Isocyanate → PU sealant"/>
    <n v="2.6834874755905701E-2"/>
    <s v="O"/>
  </r>
  <r>
    <n v="168"/>
    <s v="Specialty adhesives and sealants"/>
    <x v="15"/>
    <s v="Specialty sealant"/>
    <s v="Silyl-modified polymers"/>
    <s v="Low-VOC construction and elastic adhesive/sealant"/>
    <s v="Propylene, Silicon metal, Methanol"/>
    <s v="△"/>
    <s v="Polyether polyol, Silane-terminated polymer"/>
    <s v="PO/EO → Polyether + Silicon chemistry → Silyl-modified polymer sealant"/>
    <n v="2.6834874755905701E-2"/>
    <s v="O"/>
  </r>
  <r>
    <n v="169"/>
    <s v="Specialty adhesives and sealants"/>
    <x v="15"/>
    <s v="Specialty sealant"/>
    <s v="Polysulfides"/>
    <s v="Aerospace, insulated glass and fuel-resistant sealant"/>
    <s v="Ethylene, Sulfur, Chlor-alkali"/>
    <s v="△"/>
    <s v="Dichloroethyl formal, Sodium polysulfide, Polysulfide polymer"/>
    <s v="Ethylene/chlorine + Sulfur → Polysulfide polymer → Fuel-resistant sealant"/>
    <n v="2.6834874755905701E-2"/>
    <s v="O"/>
  </r>
  <r>
    <n v="170"/>
    <s v="Rubber-processing chemicals"/>
    <x v="16"/>
    <s v="Antidegradants"/>
    <s v="Amino compounds"/>
    <s v="Amine antidegradant for tire/rubber aging resistance"/>
    <s v="Benzene, Nitrobenzene"/>
    <s v="○"/>
    <s v="Aniline, PPD derivatives"/>
    <s v="Benzene → Nitrobenzene/Aniline → PPD → Amine antidegradant"/>
    <n v="2.6834874755905701E-2"/>
    <s v="Δ"/>
  </r>
  <r>
    <n v="171"/>
    <s v="Rubber-processing chemicals"/>
    <x v="16"/>
    <s v="Antidegradants"/>
    <s v="Phenolics"/>
    <s v="Phenolic antioxidant for rubber stabilization"/>
    <s v="Benzene, Propylene"/>
    <s v="○"/>
    <s v="Phenol, Alkylphenol, Hindered phenol"/>
    <s v="Benzene/Propylene → Phenol/Alkylphenol → Phenolic antioxidant"/>
    <n v="2.6834874755905701E-2"/>
    <s v="Δ"/>
  </r>
  <r>
    <n v="172"/>
    <s v="Rubber-processing chemicals"/>
    <x v="16"/>
    <s v="Antidegradants"/>
    <s v="Phosphites"/>
    <s v="Secondary antioxidant for rubber/plastics"/>
    <s v="Benzene, Phosphorus"/>
    <s v="△"/>
    <s v="Alkylphenol, Phosphite ester"/>
    <s v="Phenol/aromatics + Phosphorus chemistry → Phosphite antioxidant"/>
    <n v="2.6834874755905701E-2"/>
    <s v="Δ"/>
  </r>
  <r>
    <n v="173"/>
    <s v="Rubber-processing chemicals"/>
    <x v="16"/>
    <s v="Antidegradants"/>
    <s v="Other antidegradants"/>
    <s v="Wax/secondary stabilizer for ozone and aging resistance"/>
    <s v="Paraffin, Olefin"/>
    <s v="△"/>
    <s v="Protective wax, Specialty stabilizer"/>
    <s v="Refinery wax/olefin chain → Rubber protective additive"/>
    <n v="2.6834874755905701E-2"/>
    <s v="Δ"/>
  </r>
  <r>
    <n v="174"/>
    <s v="Rubber-processing chemicals"/>
    <x v="16"/>
    <s v="Accelerators"/>
    <s v="Sulfenamides"/>
    <s v="Delayed-action vulcanization accelerator"/>
    <s v="Benzene, Sulfur, Ammonia"/>
    <s v="△"/>
    <s v="Aniline, MBT, Sulfenamide"/>
    <s v="Benzene/aniline + Sulfur chemistry → MBT → Sulfenamide accelerator"/>
    <n v="2.6834874755905701E-2"/>
    <s v="Δ"/>
  </r>
  <r>
    <n v="175"/>
    <s v="Rubber-processing chemicals"/>
    <x v="16"/>
    <s v="Accelerators"/>
    <s v="Other thiazole derivatives"/>
    <s v="Vulcanization accelerator for tires/rubber goods"/>
    <s v="Benzene, Sulfur"/>
    <s v="△"/>
    <s v="MBT, MBTS"/>
    <s v="Aromatic amine + Sulfur chemistry → Thiazole accelerator"/>
    <n v="2.6834874755905701E-2"/>
    <s v="Δ"/>
  </r>
  <r>
    <n v="176"/>
    <s v="Rubber-processing chemicals"/>
    <x v="16"/>
    <s v="Accelerators"/>
    <s v="Other accelerators"/>
    <s v="Thiuram/dithiocarbamate/guanidine accelerator"/>
    <s v="Carbon disulfide, Amine, Benzene"/>
    <s v="△"/>
    <s v="Dithiocarbamate, Thiuram, DPG"/>
    <s v="CS₂/amine/aromatics → Accelerator intermediate → Rubber accelerator"/>
    <n v="2.6834874755905701E-2"/>
    <s v="Δ"/>
  </r>
  <r>
    <n v="177"/>
    <s v="Rubber-processing chemicals"/>
    <x v="16"/>
    <s v="Other"/>
    <s v="Polymerization regulators"/>
    <s v="Synthetic rubber polymerization control chemical"/>
    <s v="C4, Styrene, Sulfur"/>
    <s v="△"/>
    <s v="Chain transfer agent, Shortstop-type intermediate"/>
    <s v="Olefin/aromatics → Polymerization control additive"/>
    <n v="2.6834874755905701E-2"/>
    <s v="Δ"/>
  </r>
  <r>
    <n v="178"/>
    <s v="Rubber-processing chemicals"/>
    <x v="16"/>
    <s v="Other"/>
    <s v="Blowing agents"/>
    <s v="Foaming agent for sponge rubber"/>
    <s v="Natural gas, Ammonia"/>
    <s v="△"/>
    <s v="Urea derivative, Azodicarbonamide"/>
    <s v="Natural gas/ammonia → Urea derivative → Blowing agent"/>
    <n v="2.6834874755905701E-2"/>
    <s v="Δ"/>
  </r>
  <r>
    <n v="179"/>
    <s v="Rubber-processing chemicals"/>
    <x v="16"/>
    <s v="Other"/>
    <s v="Vulcanization retarders"/>
    <s v="Scorch retarder for rubber processing"/>
    <s v="Benzene, C5"/>
    <s v="○"/>
    <s v="Phthalimide, Cyclohexylthio intermediate"/>
    <s v="Aromatics/C5 chemistry → Retarder → Rubber processing aid"/>
    <n v="2.6834874755905701E-2"/>
    <s v="Δ"/>
  </r>
  <r>
    <n v="180"/>
    <s v="Rubber-processing chemicals"/>
    <x v="16"/>
    <s v="Other"/>
    <s v="Shortstops"/>
    <s v="Polymerization shortstop for synthetic rubber"/>
    <s v="Benzene, Sulfur"/>
    <s v="△"/>
    <s v="Hydroxylamine/phenolic shortstop"/>
    <s v="Aromatics/inorganic chemistry → Shortstop additive"/>
    <n v="2.6834874755905701E-2"/>
    <s v="Δ"/>
  </r>
  <r>
    <n v="181"/>
    <s v="Rubber-processing chemicals"/>
    <x v="16"/>
    <s v="Other"/>
    <s v="Peptizers"/>
    <s v="Rubber mastication aid"/>
    <s v="Benzene, Sulfur"/>
    <s v="△"/>
    <s v="Disulfide/thiophenol derivative"/>
    <s v="Aromatics + Sulfur chemistry → Peptizer"/>
    <n v="2.6834874755905701E-2"/>
    <s v="Δ"/>
  </r>
  <r>
    <n v="182"/>
    <s v="Textile chemicals"/>
    <x v="17"/>
    <s v="Yarn treatment chemicals"/>
    <s v="Specialty textile lubricants"/>
    <s v="Spin finish / yarn lubricant"/>
    <s v="EO/PO, Fatty acid, Mineral oil"/>
    <s v="△"/>
    <s v="Ethoxylated lubricant, Ester lubricant"/>
    <s v="Oleochemical/EO/PO/mineral oil → Textile lubricant"/>
    <n v="3.2651710599687502E-2"/>
    <m/>
  </r>
  <r>
    <n v="183"/>
    <s v="Textile chemicals"/>
    <x v="17"/>
    <s v="Yarn treatment chemicals"/>
    <s v="Synthetic warp sizes"/>
    <s v="Warp sizing agent"/>
    <s v="Starch, Vinyl acetate, Acrylic acid"/>
    <s v="△"/>
    <s v="Modified starch, PVA, Acrylic size"/>
    <s v="Biomass/ethylene/propylene → Warp size polymer"/>
    <n v="3.6779485047674601E-2"/>
    <m/>
  </r>
  <r>
    <n v="184"/>
    <s v="Textile chemicals"/>
    <x v="17"/>
    <s v="Processing chemicals"/>
    <s v="Surfactants"/>
    <s v="Scouring/wetting/dyeing surfactant"/>
    <s v="LAB, Fatty alcohol, EO"/>
    <s v="△"/>
    <s v="Ethoxylate, Sulfate, Sulfonate"/>
    <s v="LAB/fatty alcohol/EO → Textile surfactant"/>
    <n v="1.19960585998427E-2"/>
    <m/>
  </r>
  <r>
    <n v="185"/>
    <s v="Textile chemicals"/>
    <x v="17"/>
    <s v="Processing chemicals"/>
    <s v="Bleaching auxiliaries"/>
    <s v="Stabilizer/auxiliary for textile bleaching"/>
    <s v="Phosphorus, Chelant feed"/>
    <s v="-"/>
    <s v="Phosphonate, EDTA-type chelant"/>
    <s v="Inorganic/C2 chemistry → Bleaching auxiliary"/>
    <n v="4.4672663887755697E-2"/>
    <m/>
  </r>
  <r>
    <n v="186"/>
    <s v="Textile chemicals"/>
    <x v="17"/>
    <s v="Processing chemicals"/>
    <s v="Fluorescent whitening agents"/>
    <s v="Optical brightener for textile"/>
    <s v="Benzene, Stilbene intermediates"/>
    <s v="△"/>
    <s v="Stilbene-based FWA"/>
    <s v="BTX → Stilbene derivative → Fluorescent whitening agent"/>
    <n v="3.1102503163496199E-2"/>
    <m/>
  </r>
  <r>
    <n v="187"/>
    <s v="Textile chemicals"/>
    <x v="17"/>
    <s v="Processing chemicals"/>
    <s v="Enzymes"/>
    <s v="Bio-processing enzyme for textile"/>
    <s v="Sugar, Fermentation medium"/>
    <s v="-"/>
    <s v="Amylase, Cellulase, Catalase"/>
    <s v="Biomass/sugar → Fermentation → Textile enzyme"/>
    <n v="1.1967668726706101E-2"/>
    <m/>
  </r>
  <r>
    <n v="188"/>
    <s v="Textile chemicals"/>
    <x v="17"/>
    <s v="Functional chemicals"/>
    <s v="Printing auxiliaries"/>
    <s v="Printing thickener/binder/auxiliary"/>
    <s v="Acrylic acid, Starch, Solvent"/>
    <s v="△"/>
    <s v="Acrylic binder, Thickener, Fixing agent"/>
    <s v="Propylene/biomass → Printing auxiliary"/>
    <n v="2.2357485480958499E-2"/>
    <m/>
  </r>
  <r>
    <n v="189"/>
    <s v="Textile chemicals"/>
    <x v="17"/>
    <s v="Functional chemicals"/>
    <s v="Dyes and pigments"/>
    <s v="Textile dye/pigment"/>
    <s v="Benzene, Toluene, Naphthalene"/>
    <s v="○"/>
    <s v="Azo dye, Anthraquinone dye, Pigment"/>
    <s v="BTX/naphthalene → Dye intermediate → Textile dye"/>
    <n v="3.6455561339998603E-2"/>
    <m/>
  </r>
  <r>
    <n v="190"/>
    <s v="Textile chemicals"/>
    <x v="17"/>
    <s v="Functional chemicals"/>
    <s v="Finishing agents"/>
    <s v="Softener/repellent/flame-retardant finish"/>
    <s v="Silicon, Fatty acid, Phosphorus, Fluorspar"/>
    <s v="-"/>
    <s v="Silicone softener, FR additive, Repellent"/>
    <s v="Silicone/oleochemical/phosphorus/fluorochemical → Textile finish"/>
    <n v="1.7113726366926499E-2"/>
    <m/>
  </r>
  <r>
    <n v="191"/>
    <s v="Textile chemicals"/>
    <x v="17"/>
    <s v="Functional chemicals"/>
    <s v="Coatings"/>
    <s v="Functional textile coating"/>
    <s v="Acrylic acid, PU feed, Silicone"/>
    <s v="△"/>
    <s v="Acrylic latex, PU dispersion, Silicone coating"/>
    <s v="Propylene/PO/BTX/silicone → Textile coating"/>
    <n v="1.46144766586858E-2"/>
    <m/>
  </r>
  <r>
    <n v="192"/>
    <s v="Printing inks"/>
    <x v="18"/>
    <s v="Lithography"/>
    <m/>
    <s v="Offset printing ink for packaging/commercial print"/>
    <s v="Benzene, Vegetable oil, Solvent"/>
    <s v="△"/>
    <s v="Alkyd resin, Rosin ester, Pigment"/>
    <s v="BTX/oleochemical → Ink resin/vehicle → Lithographic ink"/>
    <n v="2.5897744918987699E-2"/>
    <m/>
  </r>
  <r>
    <n v="193"/>
    <s v="Printing inks"/>
    <x v="18"/>
    <s v="Flexography"/>
    <m/>
    <s v="Flexible packaging ink"/>
    <s v="Ethanol, Ethyl acetate, Acrylic resin feed"/>
    <s v="△"/>
    <s v="Nitrocellulose/acrylic/PU binder, Pigment"/>
    <s v="Solvent/acrylic/PU chain → Flexographic ink"/>
    <n v="2.5897744918987699E-2"/>
    <m/>
  </r>
  <r>
    <n v="194"/>
    <s v="Printing inks"/>
    <x v="18"/>
    <s v="Rotogravure"/>
    <m/>
    <s v="High-speed packaging gravure ink"/>
    <s v="Toluene, Ethyl acetate, PU feed"/>
    <s v="△"/>
    <s v="PU resin, Nitrocellulose, Pigment"/>
    <s v="Aromatic/ester solvent + resin → Gravure ink"/>
    <n v="2.5897744918987699E-2"/>
    <m/>
  </r>
  <r>
    <n v="195"/>
    <s v="Printing inks"/>
    <x v="18"/>
    <s v="Digital Printing"/>
    <m/>
    <s v="Inkjet ink for packaging/textile/display"/>
    <s v="Propylene, Solvent, Pigment"/>
    <s v="△"/>
    <s v="Acrylic resin, Dispersant, Pigment dispersion"/>
    <s v="Acrylic/solvent chain → Inkjet ink formulation"/>
    <n v="2.5897744918987699E-2"/>
    <m/>
  </r>
  <r>
    <n v="196"/>
    <s v="Printing inks"/>
    <x v="18"/>
    <s v="Others"/>
    <m/>
    <s v="Screen/energy-curable/specialty ink"/>
    <s v="Propylene, Benzene"/>
    <s v="○"/>
    <s v="Acrylate oligomer, Photoinitiator, Pigment"/>
    <s v="Acrylic/BTX → UV ink formulation"/>
    <n v="2.5897744918987699E-2"/>
    <m/>
  </r>
  <r>
    <n v="197"/>
    <s v="Flavors and fragrances"/>
    <x v="19"/>
    <s v="Flavor compositions"/>
    <m/>
    <s v="Food/beverage flavor formulation"/>
    <s v="Natural extracts, Aroma chemicals"/>
    <s v="-"/>
    <s v="Flavor blend, Essential oil, Aroma molecule"/>
    <s v="Extraction/fermentation/synthesis → Flavor composition"/>
    <n v="2.55659128814585E-2"/>
    <m/>
  </r>
  <r>
    <n v="198"/>
    <s v="Flavors and fragrances"/>
    <x v="19"/>
    <s v="Fragrance compositions"/>
    <m/>
    <s v="Fine fragrance / household fragrance formulation"/>
    <s v="BTX, Terpenes, Natural extracts"/>
    <s v="△"/>
    <s v="Fragrance compound, Musk, Terpenoid"/>
    <s v="Aroma chemical + natural extract → Fragrance formulation"/>
    <n v="2.55659128814585E-2"/>
    <m/>
  </r>
  <r>
    <n v="199"/>
    <s v="Flavors and fragrances"/>
    <x v="19"/>
    <s v="Essential oils/ natural extracts"/>
    <m/>
    <s v="Natural flavor/fragrance oil"/>
    <s v="Botanical feedstock"/>
    <s v="-"/>
    <s v="Essential oil, Oleoresin, Extract"/>
    <s v="Plant extraction/distillation → Natural extract"/>
    <n v="2.55659128814585E-2"/>
    <m/>
  </r>
  <r>
    <n v="200"/>
    <s v="Flavors and fragrances"/>
    <x v="19"/>
    <s v="Aroma chemicals"/>
    <m/>
    <s v="Synthetic aroma chemical"/>
    <s v="Benzene, Toluene, Isoprene, Turpentine"/>
    <s v="△"/>
    <s v="Benzenoid, Terpenoid, Musk intermediate"/>
    <s v="BTX/isoprene/turpentine → Aroma chemical"/>
    <n v="2.55659128814585E-2"/>
    <m/>
  </r>
  <r>
    <n v="201"/>
    <s v="Food additives"/>
    <x v="20"/>
    <s v="Modified starchese"/>
    <m/>
    <s v="Texture/thickening modified starch"/>
    <s v="Corn, Tapioca, Potato starch"/>
    <s v="-"/>
    <s v="Modified starch"/>
    <s v="Biomass starch → Chemical/enzymatic modification → Food starch"/>
    <n v="2.4455755404203298E-2"/>
    <m/>
  </r>
  <r>
    <n v="202"/>
    <s v="Food additives"/>
    <x v="20"/>
    <s v="Thickeners and stabilizers (excluding starches)"/>
    <m/>
    <s v="Hydrocolloid stabilizer"/>
    <s v="Seaweed, Cellulose, Fermentation feed"/>
    <s v="-"/>
    <s v="Carrageenan, CMC, Xanthan gum"/>
    <s v="Biomass/fermentation → Hydrocolloid → Food stabilizer"/>
    <n v="2.4455755404203298E-2"/>
    <m/>
  </r>
  <r>
    <n v="203"/>
    <s v="Food additives"/>
    <x v="20"/>
    <s v="High-intensity sweeteners"/>
    <m/>
    <s v="Low-calorie sweetener"/>
    <s v="Aspartic acid, Phenylalanine, Chlorinated sugar, Stevia leaf"/>
    <s v="-"/>
    <s v="Aspartame, Sucralose, Stevia extract"/>
    <s v="Fermentation/sugar chemistry/extraction → High-intensity sweetener"/>
    <n v="2.4455755404203298E-2"/>
    <m/>
  </r>
  <r>
    <n v="204"/>
    <s v="Food additives"/>
    <x v="20"/>
    <s v="Other specialty sweeteners"/>
    <m/>
    <s v="Polyol/rare sugar sweetener"/>
    <s v="Glucose, Starch, Hydrogen"/>
    <s v="-"/>
    <s v="Sorbitol, Xylitol, Erythritol, Allulose"/>
    <s v="Biomass sugar → Hydrogenation/fermentation → Specialty sweetener"/>
    <n v="2.4455755404203298E-2"/>
    <m/>
  </r>
  <r>
    <n v="205"/>
    <s v="Food additives"/>
    <x v="20"/>
    <s v="Emulsifiers"/>
    <m/>
    <s v="Food emulsifier"/>
    <s v="Vegetable oil, Glycerol, Sorbitol"/>
    <s v="-"/>
    <s v="Mono-/diglyceride, Polysorbate, Lecithin"/>
    <s v="Oleochemical/glycerol/EO → Food emulsifier"/>
    <n v="2.4455755404203298E-2"/>
    <m/>
  </r>
  <r>
    <n v="206"/>
    <s v="Food additives"/>
    <x v="20"/>
    <s v="Colorants"/>
    <m/>
    <s v="Food color"/>
    <s v="Botanical extract, Minerals, Aromatics"/>
    <s v="-"/>
    <s v="Natural color, Synthetic dye, Lake pigment"/>
    <s v="Extraction/mineral/BTX → Food colorant"/>
    <n v="2.4455755404203298E-2"/>
    <m/>
  </r>
  <r>
    <n v="207"/>
    <s v="Food additives"/>
    <x v="20"/>
    <s v="Enzymes"/>
    <m/>
    <s v="Baking/brewing/dairy enzyme"/>
    <s v="Sugar, Fermentation medium"/>
    <s v="-"/>
    <s v="Amylase, Protease, Lipase"/>
    <s v="Biomass/sugar → Fermentation → Food enzyme"/>
    <n v="2.4455755404203298E-2"/>
    <m/>
  </r>
  <r>
    <n v="208"/>
    <s v="Food additives"/>
    <x v="20"/>
    <s v="Preservatives"/>
    <m/>
    <s v="Shelf-life extender / antimicrobial additive"/>
    <s v="Toluene, Propylene, Fermentation feed"/>
    <s v="△"/>
    <s v="Benzoate, Sorbate, Propionate"/>
    <s v="BTX/olefin/fermentation → Preservative"/>
    <n v="2.4455755404203298E-2"/>
    <m/>
  </r>
  <r>
    <n v="209"/>
    <s v="Food additives"/>
    <x v="20"/>
    <s v="Antioxidants"/>
    <m/>
    <s v="Food oxidation inhibitor"/>
    <s v="Benzene, Natural tocopherol source"/>
    <s v="△"/>
    <s v="BHT/BHA/TBHQ, Tocopherol"/>
    <s v="BTX/natural oil → Antioxidant → Food additive"/>
    <n v="2.4455755404203298E-2"/>
    <m/>
  </r>
  <r>
    <n v="210"/>
    <s v="Feed additives"/>
    <x v="21"/>
    <s v="Carotenoids"/>
    <m/>
    <s v="Poultry/aquaculture pigmentation additive"/>
    <s v="C5 isoprene, Natural extract"/>
    <s v="-"/>
    <s v="Astaxanthin, Canthaxanthin"/>
    <s v="Isoprene/natural route → Carotenoid feed additive"/>
    <n v="2.43946421399239E-2"/>
    <m/>
  </r>
  <r>
    <n v="211"/>
    <s v="Feed additives"/>
    <x v="21"/>
    <s v="Vitamins"/>
    <m/>
    <s v="Animal nutrition vitamin premix active"/>
    <s v="Glucose, Acetone, Isoprene"/>
    <s v="-"/>
    <s v="Vitamins A/E/B/C intermediates"/>
    <s v="Petrochemical/fermentation → Vitamin active"/>
    <n v="2.43946421399239E-2"/>
    <m/>
  </r>
  <r>
    <n v="212"/>
    <s v="Feed additives"/>
    <x v="21"/>
    <s v="Phosphate"/>
    <m/>
    <s v="Feed-grade phosphate mineral"/>
    <s v="Phosphate rock, Sulfuric acid"/>
    <s v="-"/>
    <s v="MCP, DCP, MDCP"/>
    <s v="Phosphate rock → Phosphoric acid → Feed phosphate"/>
    <n v="2.43946421399239E-2"/>
    <m/>
  </r>
  <r>
    <n v="213"/>
    <s v="Feed additives"/>
    <x v="21"/>
    <s v="Amino acids"/>
    <m/>
    <s v="Feed amino acid for poultry/swine"/>
    <s v="Sugar, Ammonia"/>
    <s v="-"/>
    <s v="Lysine, Methionine, Threonine, Tryptophan"/>
    <s v="Fermentation/petrochemical sulfur chemistry → Feed amino acid"/>
    <n v="2.43946421399239E-2"/>
    <m/>
  </r>
  <r>
    <n v="214"/>
    <s v="Feed additives"/>
    <x v="21"/>
    <s v="Nonprotein nitrogen"/>
    <m/>
    <s v="Ruminant nitrogen source"/>
    <s v="Natural gas, Ammonia"/>
    <s v="-"/>
    <s v="Urea"/>
    <s v="Natural gas → Ammonia → Urea → Feed NPN"/>
    <n v="2.43946421399239E-2"/>
    <m/>
  </r>
  <r>
    <n v="215"/>
    <s v="Feed additives"/>
    <x v="21"/>
    <s v="Enzymes"/>
    <m/>
    <s v="Feed enzyme for digestibility improvement"/>
    <s v="Sugar, Fermentation medium"/>
    <s v="-"/>
    <s v="Phytase, NSP enzyme, Protease"/>
    <s v="Biomass/sugar → Fermentation → Feed enzyme"/>
    <n v="2.43946421399239E-2"/>
    <m/>
  </r>
  <r>
    <n v="216"/>
    <s v="Lubricants, synthetic"/>
    <x v="22"/>
    <s v="Polyalphaolefins"/>
    <m/>
    <s v="PAO synthetic base oil for premium automotive/industrial lubricant"/>
    <s v="Ethylene"/>
    <s v="○"/>
    <s v="LAO, Decene"/>
    <s v="Ethylene → LAO/Decene → PAO → Synthetic lubricant"/>
    <n v="2.30256712917403E-2"/>
    <s v="Δ"/>
  </r>
  <r>
    <n v="217"/>
    <s v="Lubricants, synthetic"/>
    <x v="22"/>
    <s v="Polyol esters"/>
    <m/>
    <s v="High-temperature ester base oil for aviation/industrial lubricant"/>
    <s v="Propylene, Oleochemical"/>
    <s v="△"/>
    <s v="Polyol, Fatty acid"/>
    <s v="Propylene → Polyol + Fatty acid → Polyol ester"/>
    <n v="2.30256712917403E-2"/>
    <s v="Δ"/>
  </r>
  <r>
    <n v="218"/>
    <s v="Lubricants, synthetic"/>
    <x v="22"/>
    <s v="Polyalkylene glycols"/>
    <m/>
    <s v="PAG base oil for compressor, gear and EV fluids"/>
    <s v="Ethylene, Propylene"/>
    <s v="○"/>
    <s v="EO, PO, PAG"/>
    <s v="Ethylene/Propylene → EO/PO → PAG → Synthetic lubricant"/>
    <n v="2.30256712917403E-2"/>
    <s v="Δ"/>
  </r>
  <r>
    <n v="219"/>
    <s v="Lubricants, synthetic"/>
    <x v="22"/>
    <s v="Di-/tribasic esters"/>
    <m/>
    <s v="Diester/triester base oil for low-temperature lubricant"/>
    <s v="C4, C6/C8 acids, Alcohols"/>
    <s v="○"/>
    <s v="Dibasic acid, Monoalcohol"/>
    <s v="Olefin/paraffin oxidation + Alcohol → Di-/triester lubricant"/>
    <n v="2.30256712917403E-2"/>
    <s v="Δ"/>
  </r>
  <r>
    <n v="220"/>
    <s v="Lubricants, synthetic"/>
    <x v="22"/>
    <s v="Polybutenes"/>
    <m/>
    <s v="Polybutene base oil/tackifier for lubricants and greases"/>
    <s v="C4"/>
    <s v="○"/>
    <s v="Isobutylene, Polybutene"/>
    <s v="C4 stream → Isobutylene → Polybutene"/>
    <n v="2.30256712917403E-2"/>
    <s v="Δ"/>
  </r>
  <r>
    <n v="221"/>
    <s v="Lubricants, synthetic"/>
    <x v="22"/>
    <s v="Phosphate esters"/>
    <m/>
    <s v="Fire-resistant hydraulic fluid base stock"/>
    <s v="Benzene, Phosphorus"/>
    <s v="△"/>
    <s v="Phenol, Phosphate ester"/>
    <s v="Benzene → Phenol + Phosphorus chemistry → Phosphate ester"/>
    <n v="2.30256712917403E-2"/>
    <s v="Δ"/>
  </r>
  <r>
    <n v="222"/>
    <s v="Lubricants, synthetic"/>
    <x v="22"/>
    <s v="Alkylated aromatics"/>
    <m/>
    <s v="Alkylbenzene/alkylnaphthalene synthetic base oil"/>
    <s v="Benzene, Naphthalene, LAO"/>
    <s v="○"/>
    <s v="Alkylbenzene, Alkylnaphthalene"/>
    <s v="Aromatics + Olefin → Alkylated aromatic base oil"/>
    <n v="2.30256712917403E-2"/>
    <s v="Δ"/>
  </r>
  <r>
    <n v="223"/>
    <s v="Lubricants, synthetic"/>
    <x v="22"/>
    <s v="Other specialties"/>
    <m/>
    <s v="Silicone/fluorinated/PPE specialty lubricant for extreme conditions"/>
    <s v="Silicon, Fluorspar, Benzene"/>
    <s v="△"/>
    <s v="Silicone fluid, PFPE, Polyphenyl ether"/>
    <s v="Silicon/fluorochemical/aromatics → Specialty lubricant"/>
    <n v="2.30256712917403E-2"/>
    <s v="Δ"/>
  </r>
  <r>
    <n v="224"/>
    <s v="Paper chemicals"/>
    <x v="23"/>
    <s v="Pulp and fiber treatment"/>
    <s v="Bleaching specialties"/>
    <s v="Bleaching specialty for pulp brightness"/>
    <s v="Sulfur, Chlorine, Phosphorus"/>
    <s v="-"/>
    <s v="Chelant, Reducing agent, Peroxide stabilizer"/>
    <s v="Inorganic/C2 chemistry → Bleaching specialty"/>
    <n v="1.6821351660500701E-2"/>
    <m/>
  </r>
  <r>
    <n v="225"/>
    <s v="Paper chemicals"/>
    <x v="23"/>
    <s v="Pulp and fiber treatment"/>
    <s v="Deinking agents"/>
    <s v="Wastepaper recycling deinking chemical"/>
    <s v="EO/PO, Fatty acid"/>
    <s v="△"/>
    <s v="Surfactant, Collector, Dispersant"/>
    <s v="Oleochemical/EO/PO → Deinking formulation"/>
    <n v="1.6821351660500701E-2"/>
    <m/>
  </r>
  <r>
    <n v="226"/>
    <s v="Paper chemicals"/>
    <x v="23"/>
    <s v="Pulp and fiber treatment"/>
    <s v="Enzymes"/>
    <s v="Pulp modification enzyme"/>
    <s v="Sugar, Fermentation medium"/>
    <s v="-"/>
    <s v="Cellulase, Xylanase"/>
    <s v="Biomass/sugar → Fermentation → Paper enzyme"/>
    <n v="1.6821351660500701E-2"/>
    <m/>
  </r>
  <r>
    <n v="227"/>
    <s v="Paper chemicals"/>
    <x v="23"/>
    <s v="Processing aids"/>
    <s v="Specialty biocidesa"/>
    <s v="Microbial control for paper mill process"/>
    <s v="Chlorine, Isothiazolinone feed"/>
    <s v="-"/>
    <s v="Isothiazolinone, DBNPA, Glutaraldehyde"/>
    <s v="Chlorine/C1/specialty intermediate → Paper biocide"/>
    <n v="1.6821351660500701E-2"/>
    <m/>
  </r>
  <r>
    <n v="228"/>
    <s v="Paper chemicals"/>
    <x v="23"/>
    <s v="Processing aids"/>
    <s v="Defoamers"/>
    <s v="Foam control agent for papermaking"/>
    <s v="Silicon, Mineral oil, Fatty acid"/>
    <s v="-"/>
    <s v="Silicone defoamer, Oil-based defoamer"/>
    <s v="Silicone/mineral oil/oleochemical → Defoamer"/>
    <n v="1.6821351660500701E-2"/>
    <m/>
  </r>
  <r>
    <n v="229"/>
    <s v="Paper chemicals"/>
    <x v="23"/>
    <s v="Processing aids"/>
    <s v="Pitch-control agents"/>
    <s v="Deposit/pitch control chemical"/>
    <s v="Talc, Surfactant, Polymer feed"/>
    <s v="-"/>
    <s v="Dispersant, Fixing agent, Talc"/>
    <s v="Mineral/polymer/surfactant → Pitch control additive"/>
    <n v="1.6821351660500701E-2"/>
    <m/>
  </r>
  <r>
    <n v="230"/>
    <s v="Paper chemicals"/>
    <x v="23"/>
    <s v="Processing aids"/>
    <s v="Retention/drainage aids"/>
    <s v="Retention and drainage polymer"/>
    <s v="Propylene, Acrylonitrile"/>
    <s v="△"/>
    <s v="Acrylamide, Polyacrylamide, Cationic polymer"/>
    <s v="Propylene → Acrylamide → Retention aid polymer"/>
    <n v="1.6821351660500701E-2"/>
    <m/>
  </r>
  <r>
    <n v="231"/>
    <s v="Paper chemicals"/>
    <x v="23"/>
    <s v="Functional chemicalsb"/>
    <s v="Dry-strength additives"/>
    <s v="Paper strength resin"/>
    <s v="Starch, Acrylamide"/>
    <s v="-"/>
    <s v="Cationic starch, Polyacrylamide"/>
    <s v="Biomass/propylene → Strength polymer"/>
    <n v="1.6821351660500701E-2"/>
    <m/>
  </r>
  <r>
    <n v="232"/>
    <s v="Paper chemicals"/>
    <x v="23"/>
    <s v="Functional chemicalsb"/>
    <s v="Wet-strength resins"/>
    <s v="Tissue/packaging wet-strength resin"/>
    <s v="Epichlorohydrin, Amine"/>
    <s v="-"/>
    <s v="PAE resin"/>
    <s v="Propylene/chlorine + amine → Wet-strength resin"/>
    <n v="1.6821351660500701E-2"/>
    <m/>
  </r>
  <r>
    <n v="233"/>
    <s v="Paper chemicals"/>
    <x v="23"/>
    <s v="Functional chemicalsb"/>
    <s v="Specialty paper sizes"/>
    <s v="Water resistance sizing agent"/>
    <s v="Rosin, C16/C18 olefin, Styrene"/>
    <s v="△"/>
    <s v="AKD, ASA, Rosin size"/>
    <s v="Oleochemical/olefin/styrene → Sizing agent"/>
    <n v="1.6821351660500701E-2"/>
    <m/>
  </r>
  <r>
    <n v="234"/>
    <s v="Paper chemicals"/>
    <x v="23"/>
    <s v="Functional chemicalsb"/>
    <s v="Dyes, pigments and fluorescent whitening agents"/>
    <s v="Paper colorant/brightener"/>
    <s v="BTX, Minerals"/>
    <s v="△"/>
    <s v="Direct dye, Pigment, FWA"/>
    <s v="Aromatics/mineral → Paper colorant/brightener"/>
    <n v="1.6821351660500701E-2"/>
    <m/>
  </r>
  <r>
    <n v="235"/>
    <s v="Paper chemicals"/>
    <x v="23"/>
    <s v="Functional chemicalsb"/>
    <s v="Coating binders and additives"/>
    <s v="Coated paper binder/additive"/>
    <s v="Styrene, Butadiene, Acrylic acid"/>
    <s v="△"/>
    <s v="SBR latex, Acrylic latex, Starch binder"/>
    <s v="BTX/C4/acrylic chain → Coating binder"/>
    <n v="1.6821351660500701E-2"/>
    <m/>
  </r>
  <r>
    <n v="236"/>
    <s v="Paper chemicals"/>
    <x v="23"/>
    <s v="Functional chemicalsb"/>
    <s v="Specialty coatings"/>
    <s v="Barrier/coated packaging chemical"/>
    <s v="Acrylic acid, Wax, Fluorine alternative, Bio-polymer"/>
    <s v="△"/>
    <s v="Barrier coating, Release coating"/>
    <s v="Acrylic/oleochemical/biopolymer → Specialty paper coating"/>
    <n v="1.6821351660500701E-2"/>
    <m/>
  </r>
  <r>
    <n v="237"/>
    <s v="Construction chemicals"/>
    <x v="24"/>
    <s v="Concrete admixtures"/>
    <m/>
    <s v="Superplasticizer/accelerator/retarder"/>
    <s v="EO, Propylene, Naphthalene"/>
    <s v="△"/>
    <s v="PCE, SNF, Lignosulfonate, Accelerator"/>
    <s v="EO/propylene/aromatics → Concrete admixture"/>
    <n v="1.47205457538071E-2"/>
    <m/>
  </r>
  <r>
    <n v="238"/>
    <s v="Construction chemicals"/>
    <x v="24"/>
    <s v="Asphalt additives"/>
    <m/>
    <s v="Polymer-modified asphalt additive"/>
    <s v="C4, Styrene, Sulfur"/>
    <s v="△"/>
    <s v="SBS, SBR, Adhesion promoter"/>
    <s v="C4/BTX → Styrenic elastomer/additive → Asphalt modifier"/>
    <n v="1.47205457538071E-2"/>
    <m/>
  </r>
  <r>
    <n v="239"/>
    <s v="Construction chemicals"/>
    <x v="24"/>
    <s v="Specialty adhesives and sealants"/>
    <m/>
    <s v="Construction adhesive/sealant"/>
    <s v="Benzene, Propylene, Silicon"/>
    <s v="△"/>
    <s v="Epoxy, PU, Silicone, Acrylic resin"/>
    <s v="BTX/PO/silicone/acrylic chain → Construction A&amp;S"/>
    <n v="1.47205457538071E-2"/>
    <m/>
  </r>
  <r>
    <n v="240"/>
    <s v="Construction chemicals"/>
    <x v="24"/>
    <s v="Specialty coatings"/>
    <m/>
    <s v="Floor/roof/waterproofing coating"/>
    <s v="Propylene, Benzene, PO, Silicon"/>
    <s v="△"/>
    <s v="Acrylic, Epoxy, PU, Silicone coating resin"/>
    <s v="Acrylic/epoxy/PU/silicone chain → Construction coating"/>
    <n v="1.47205457538071E-2"/>
    <m/>
  </r>
  <r>
    <n v="241"/>
    <s v="Construction chemicals"/>
    <x v="24"/>
    <s v="Insulation"/>
    <m/>
    <s v="PU spray foam / insulation chemical"/>
    <s v="Propylene, Benzene/Toluene"/>
    <s v="○"/>
    <s v="Polyol, MDI/TDI"/>
    <s v="PO/EO → Polyol + Aromatics → Isocyanate → Insulation foam"/>
    <n v="1.47205457538071E-2"/>
    <m/>
  </r>
  <r>
    <n v="242"/>
    <s v="Mining chemicals"/>
    <x v="25"/>
    <s v="Flotation reagents"/>
    <s v="Frothers"/>
    <s v="Mineral flotation frother"/>
    <s v="Propylene, C4, MIBC feed"/>
    <s v="△"/>
    <s v="MIBC, Glycol ether, Alcohol frother"/>
    <s v="Olefin/ketone/alcohol chain → Frother"/>
    <n v="2.5758560846054001E-2"/>
    <m/>
  </r>
  <r>
    <n v="243"/>
    <s v="Mining chemicals"/>
    <x v="25"/>
    <s v="Flotation reagents"/>
    <s v="Sulfide collectors"/>
    <s v="Sulfide ore collector"/>
    <s v="Alcohol, CS₂, Phosphorus"/>
    <s v="△"/>
    <s v="Xanthate, Dithiophosphate"/>
    <s v="Alcohol + CS₂/phosphorus chemistry → Sulfide collector"/>
    <n v="1.8770081328368202E-2"/>
    <m/>
  </r>
  <r>
    <n v="244"/>
    <s v="Mining chemicals"/>
    <x v="25"/>
    <s v="Flotation reagents"/>
    <s v="Other collectors"/>
    <s v="Oxide/nonmetallic ore collector"/>
    <s v="Fatty acid, Amine, Phosphate ester"/>
    <s v="-"/>
    <s v="Fatty amine, Fatty acid collector"/>
    <s v="Oleochemical/amine/phosphate → Collector"/>
    <n v="2.6646211792538999E-2"/>
    <m/>
  </r>
  <r>
    <n v="245"/>
    <s v="Mining chemicals"/>
    <x v="25"/>
    <s v="Flocculants"/>
    <m/>
    <s v="Tailings thickening/dewatering flocculant"/>
    <s v="Propylene, Acrylonitrile"/>
    <s v="△"/>
    <s v="Acrylamide, Polyacrylamide"/>
    <s v="Propylene → Acrylonitrile/Acrylamide → Flocculant"/>
    <n v="1.02025307808655E-2"/>
    <m/>
  </r>
  <r>
    <n v="246"/>
    <s v="Mining chemicals"/>
    <x v="25"/>
    <s v="Solvent extractants"/>
    <m/>
    <s v="Copper/nickel/uranium solvent extractant"/>
    <s v="Benzene, Oxo alcohol, Phosphorus"/>
    <s v="△"/>
    <s v="Oxime, Phosphoric extractant"/>
    <s v="BTX/oxo alcohol/phosphorus → Solvent extractant"/>
    <n v="1.02025307808655E-2"/>
    <m/>
  </r>
  <r>
    <n v="247"/>
    <s v="Mining chemicals"/>
    <x v="25"/>
    <s v="Dry grinding aids"/>
    <m/>
    <s v="Cement/mineral dry grinding aid"/>
    <s v="EO/PO, Amine"/>
    <s v="△"/>
    <s v="Glycol, Triethanolamine"/>
    <s v="Ethylene/propylene → EO/PO/amine → Grinding aid"/>
    <n v="1.02025307808655E-2"/>
    <m/>
  </r>
  <r>
    <n v="248"/>
    <s v="Mining chemicals"/>
    <x v="25"/>
    <s v="Wet grinding aids"/>
    <m/>
    <s v="Mineral slurry wet grinding aid"/>
    <s v="Acrylic acid, EO/PO"/>
    <s v="△"/>
    <s v="Polyacrylate, Dispersant"/>
    <s v="Propylene/EO/PO → Dispersant → Wet grinding aid"/>
    <n v="1.02025307808655E-2"/>
    <m/>
  </r>
  <r>
    <n v="249"/>
    <s v="Mining chemicals"/>
    <x v="25"/>
    <s v="Rheology modifiers"/>
    <m/>
    <s v="Slurry rheology modifier"/>
    <s v="Acrylic acid, Natural gum"/>
    <s v="△"/>
    <s v="Polyacrylate, Cellulose ether, Xanthan"/>
    <s v="Acrylic/biopolymer → Rheology modifier"/>
    <n v="1.02025307808655E-2"/>
    <m/>
  </r>
  <r>
    <n v="250"/>
    <s v="Lubricating oil additives"/>
    <x v="26"/>
    <s v="Dispersants"/>
    <m/>
    <s v="Ashless dispersant for engine oil"/>
    <s v="C4, Polybutene, Amine"/>
    <s v="△"/>
    <s v="PIBSA, Succinimide dispersant"/>
    <s v="C4 → PIB → PIBSA + Amine → Dispersant"/>
    <n v="7.0381303335329496E-3"/>
    <m/>
  </r>
  <r>
    <n v="251"/>
    <s v="Lubricating oil additives"/>
    <x v="26"/>
    <s v="Detergents"/>
    <m/>
    <s v="Metal detergent for engine oil"/>
    <s v="Benzene, Olefin, Calcium"/>
    <s v="△"/>
    <s v="Alkylbenzene sulfonate, Phenate, Salicylate"/>
    <s v="Aromatics/olefin + metal base → Detergent additive"/>
    <n v="7.0381303335329496E-3"/>
    <m/>
  </r>
  <r>
    <n v="252"/>
    <s v="Lubricating oil additives"/>
    <x v="26"/>
    <s v="EP/antiwear agents"/>
    <m/>
    <s v="ZDDP / EP antiwear additive"/>
    <s v="Alcohol, Phosphorus, Sulfur, Zinc"/>
    <s v="-"/>
    <s v="ZDDP, Phosphate/sulfurized additive"/>
    <s v="Alcohol + P/S/Zn chemistry → Anti-wear additive"/>
    <n v="7.0381303335329496E-3"/>
    <m/>
  </r>
  <r>
    <n v="253"/>
    <s v="Lubricating oil additives"/>
    <x v="26"/>
    <s v="Antioxidants"/>
    <m/>
    <s v="Amine/phenolic antioxidant for lubricants"/>
    <s v="Benzene, Propylene"/>
    <s v="○"/>
    <s v="Alkylated diphenylamine, Hindered phenol"/>
    <s v="BTX/propylene → Antioxidant intermediate → LOA antioxidant"/>
    <n v="7.0381303335329496E-3"/>
    <m/>
  </r>
  <r>
    <n v="254"/>
    <s v="Lubricating oil additives"/>
    <x v="26"/>
    <s v="Corrosion inhibitors"/>
    <m/>
    <s v="Rust/corrosion inhibitor"/>
    <s v="Fatty acid, Benzene, Nitrogen"/>
    <s v="△"/>
    <s v="Sulfonate, Amine, Azole derivative"/>
    <s v="Oleochemical/BTX/N chemistry → Corrosion inhibitor"/>
    <n v="7.0381303335329496E-3"/>
    <m/>
  </r>
  <r>
    <n v="255"/>
    <s v="Lubricating oil additives"/>
    <x v="26"/>
    <s v="VI improvers"/>
    <m/>
    <s v="Viscosity index improver polymer"/>
    <s v="Ethylene, Propylene, Methacrylate"/>
    <s v="△"/>
    <s v="OCP, PMA, Hydrogenated styrene-diene polymer"/>
    <s v="Olefin/acrylate/styrenic chain → VI improver"/>
    <n v="7.0381303335329496E-3"/>
    <m/>
  </r>
  <r>
    <n v="256"/>
    <s v="Lubricating oil additives"/>
    <x v="26"/>
    <s v="Other additives"/>
    <m/>
    <s v="Pour point depressant/friction modifier/defoamer"/>
    <s v="Acrylate, Fatty acid, Silicon"/>
    <s v="△"/>
    <s v="PPD, Friction modifier, Silicone defoamer"/>
    <s v="Acrylic/oleochemical/silicone chain → Specialty LOA"/>
    <n v="7.0381303335329496E-3"/>
    <m/>
  </r>
  <r>
    <n v="257"/>
    <s v="Oil field chemicals"/>
    <x v="27"/>
    <s v="Drilling fluid additives"/>
    <s v="Water-based fluids"/>
    <s v="Water-based mud additive"/>
    <s v="Propylene, Cellulose, Starch"/>
    <s v="△"/>
    <s v="PAC, CMC, Polyacrylamide, Xanthan"/>
    <s v="Biomass/acrylic chain → Water-based drilling additive"/>
    <n v="1.5594451194508099E-2"/>
    <m/>
  </r>
  <r>
    <n v="258"/>
    <s v="Oil field chemicals"/>
    <x v="27"/>
    <s v="Drilling fluid additives"/>
    <s v="Oil-based fluids"/>
    <s v="Oil-based mud emulsifier/wetting agent"/>
    <s v="Base oil, Fatty acid, Amine"/>
    <s v="-"/>
    <s v="Organophilic clay, Emulsifier, Wetting agent"/>
    <s v="Base oil/oleochemical/amine → OBM additive"/>
    <n v="8.5264514628200505E-3"/>
    <m/>
  </r>
  <r>
    <n v="259"/>
    <s v="Oil field chemicals"/>
    <x v="27"/>
    <s v="Drilling fluid additives"/>
    <s v="Synthetic-based fluidsa"/>
    <s v="Synthetic drilling fluid additive"/>
    <s v="LAO, Ester, Internal olefin"/>
    <s v="△"/>
    <s v="Synthetic base fluid, Emulsifier"/>
    <s v="Ethylene/olefin/ester → Synthetic drilling fluid"/>
    <n v="9.9125684659382395E-3"/>
    <m/>
  </r>
  <r>
    <n v="260"/>
    <s v="Oil field chemicals"/>
    <x v="27"/>
    <s v="Cementing additives"/>
    <m/>
    <s v="Cement dispersant/retarder/fluid loss additive"/>
    <s v="EO/PO, Naphthalene, Cellulose"/>
    <s v="△"/>
    <s v="Lignosulfonate, PCE, Cellulose ether"/>
    <s v="Aromatics/EO/PO/cellulose → Cementing additive"/>
    <n v="3.30376083479766E-3"/>
    <m/>
  </r>
  <r>
    <n v="261"/>
    <s v="Oil field chemicals"/>
    <x v="27"/>
    <s v="Workover and completion fluid additives"/>
    <m/>
    <s v="Completion brine additive / corrosion inhibitor"/>
    <s v="Inorganic salts, Amine, Solvent"/>
    <s v="-"/>
    <s v="Brine additive, Corrosion inhibitor"/>
    <s v="Inorganic salt + amine/solvent → Completion fluid chemical"/>
    <n v="3.30376083479766E-3"/>
    <m/>
  </r>
  <r>
    <n v="262"/>
    <s v="Oil field chemicals"/>
    <x v="27"/>
    <s v="Stimulation chemicals"/>
    <s v="Acidizing additives"/>
    <s v="Acidizing corrosion inhibitor/diverter"/>
    <s v="HCl, Amine, Surfactant feed"/>
    <s v="-"/>
    <s v="Acid corrosion inhibitor, Surfactant, Diverter"/>
    <s v="Inorganic acid + amine/surfactant → Acidizing chemical"/>
    <n v="8.0209247739304601E-3"/>
    <m/>
  </r>
  <r>
    <n v="263"/>
    <s v="Oil field chemicals"/>
    <x v="27"/>
    <s v="Stimulation chemicals"/>
    <s v="Fracturing additives"/>
    <s v="Friction reducer / gelling agent / breaker"/>
    <s v="Propylene, Guar, Persulfate"/>
    <s v="△"/>
    <s v="Polyacrylamide, Guar gum, Breaker"/>
    <s v="Acrylic/biopolymer/inorganic → Fracturing additive"/>
    <n v="6.0527710196487797E-2"/>
    <m/>
  </r>
  <r>
    <n v="264"/>
    <s v="Oil field chemicals"/>
    <x v="27"/>
    <s v="Oil production chemicals"/>
    <s v="Asset integrity"/>
    <s v="Corrosion/scale/biocide production chemical"/>
    <s v="Amine, Phosphorus, Chlorine"/>
    <s v="-"/>
    <s v="Corrosion inhibitor, Scale inhibitor, Biocide"/>
    <s v="Amine/phosphonate/biocide chain → Asset integrity chemical"/>
    <n v="3.60191079018746E-3"/>
    <m/>
  </r>
  <r>
    <n v="265"/>
    <s v="Oil field chemicals"/>
    <x v="27"/>
    <s v="Oil production chemicals"/>
    <s v="Flow assurance"/>
    <s v="Demulsifier/wax/asphaltene/hydrate inhibitor"/>
    <s v="EO/PO, Methanol, Aromatics"/>
    <s v="△"/>
    <s v="Demulsifier, MEG/Methanol, Pour point additive"/>
    <s v="EO/PO/C1/aromatics → Flow assurance chemical"/>
    <n v="-7.33011621235302E-3"/>
    <m/>
  </r>
  <r>
    <n v="266"/>
    <s v="Oil field chemicals"/>
    <x v="27"/>
    <s v="Oil production chemicals"/>
    <s v="Production maximization"/>
    <s v="EOR surfactant/polymer"/>
    <s v="Propylene, LAB, Acrylamide"/>
    <s v="△"/>
    <s v="Surfactant, Polyacrylamide, Alkali"/>
    <s v="LAB/acrylamide/alkali → EOR chemical"/>
    <n v="1.4239888228831901E-2"/>
    <m/>
  </r>
  <r>
    <n v="267"/>
    <s v="Catalysts"/>
    <x v="28"/>
    <s v="Fluid catalytic cracking (FCC)"/>
    <m/>
    <s v="FCC catalyst/additive"/>
    <s v="Silica, Alumina, Rare earths"/>
    <s v="-"/>
    <s v="Zeolite Y, Matrix, ZSM-5 additive"/>
    <s v="Inorganic minerals/rare earth → Zeolite catalyst → FCC"/>
    <n v="8.6681240854447096E-3"/>
    <m/>
  </r>
  <r>
    <n v="268"/>
    <s v="Catalysts"/>
    <x v="28"/>
    <s v="Hydrotreating"/>
    <m/>
    <s v="HDS/HDN hydrotreating catalyst"/>
    <s v="Molybdenum, Nickel, Cobalt, Alumina"/>
    <s v="-"/>
    <s v="CoMo/NiMo on alumina"/>
    <s v="Metal salts + Alumina → Hydrotreating catalyst"/>
    <n v="1.3510114109660501E-3"/>
    <m/>
  </r>
  <r>
    <n v="269"/>
    <s v="Catalysts"/>
    <x v="28"/>
    <s v="Hydrocracking"/>
    <m/>
    <s v="Hydrocracking catalyst"/>
    <s v="Zeolite, Nickel, Tungsten, Alumina"/>
    <s v="-"/>
    <s v="NiW/Zeolite bifunctional catalyst"/>
    <s v="Zeolite/alumina + metals → Hydrocracking catalyst"/>
    <n v="7.52921728828104E-3"/>
    <m/>
  </r>
  <r>
    <n v="270"/>
    <s v="Catalysts"/>
    <x v="28"/>
    <s v="Catalytic reforming"/>
    <m/>
    <s v="Reforming catalyst for aromatics/octane"/>
    <s v="Platinum, Rhenium, Alumina, Chlorine"/>
    <s v="-"/>
    <s v="Pt-Re/Alumina catalyst"/>
    <s v="Precious metal + Alumina → Reforming catalyst"/>
    <n v="-7.0067457727390802E-3"/>
    <m/>
  </r>
  <r>
    <n v="271"/>
    <s v="Catalysts"/>
    <x v="28"/>
    <s v="Isomerization"/>
    <m/>
    <s v="C5/C6 isomerization catalyst"/>
    <s v="Platinum, Chlorinated alumina, Zeolite"/>
    <s v="-"/>
    <s v="Pt/Alumina or Zeolite catalyst"/>
    <s v="Precious metal/inorganic support → Isomerization catalyst"/>
    <n v="-9.8404325391175905E-3"/>
    <m/>
  </r>
  <r>
    <n v="272"/>
    <s v="Catalysts"/>
    <x v="28"/>
    <s v="Other refining catalysts"/>
    <m/>
    <s v="Alkylation, oligomerization, sulfur recovery catalyst"/>
    <s v="Zeolite, Acid, Alumina, Titanium"/>
    <s v="-"/>
    <s v="Solid acid catalyst, Claus catalyst"/>
    <s v="Inorganic/zeolite/acid chemistry → Refining catalyst"/>
    <n v="0"/>
    <m/>
  </r>
  <r>
    <n v="273"/>
    <s v="Catalysts"/>
    <x v="29"/>
    <s v="Gasoline engines"/>
    <s v="Gasoline vehicles"/>
    <s v="Three-way catalyst for passenger cars"/>
    <s v="Platinum, Palladium, Rhodium, Ceria"/>
    <s v="-"/>
    <s v="PGM washcoat, Ceramic substrate"/>
    <s v="PGM + Rare earth oxide + Ceramic substrate → TWC"/>
    <n v="-4.0973241488456498E-2"/>
    <m/>
  </r>
  <r>
    <n v="274"/>
    <s v="Catalysts"/>
    <x v="29"/>
    <s v="Gasoline engines"/>
    <s v="Motorcycles and mopeds"/>
    <s v="Small engine oxidation/TWC catalyst"/>
    <s v="PGM, Ceramic substrate"/>
    <s v="-"/>
    <s v="PGM washcoat"/>
    <s v="PGM/ceramic → Small engine catalyst"/>
    <n v="-4.0973241488456498E-2"/>
    <m/>
  </r>
  <r>
    <n v="275"/>
    <s v="Catalysts"/>
    <x v="29"/>
    <s v="Gasoline engines"/>
    <s v="Small utility engines"/>
    <s v="Small utility engine emission catalyst"/>
    <s v="PGM, Alumina, Ceria"/>
    <s v="-"/>
    <s v="Oxidation catalyst"/>
    <s v="PGM/oxide washcoat → Small engine catalyst"/>
    <n v="-4.0973241488456498E-2"/>
    <m/>
  </r>
  <r>
    <n v="276"/>
    <s v="Catalysts"/>
    <x v="29"/>
    <s v="Diesel engines"/>
    <s v="Diesel light-duty vehicles"/>
    <s v="DOC/DPF/SCR system catalyst"/>
    <s v="Platinum, Palladium, Zeolite, Vanadium"/>
    <s v="-"/>
    <s v="DOC, DPF, SCR catalyst"/>
    <s v="PGM/zeolite/oxide → Diesel emission catalyst"/>
    <n v="-4.0973241488456498E-2"/>
    <m/>
  </r>
  <r>
    <n v="277"/>
    <s v="Catalysts"/>
    <x v="29"/>
    <s v="Diesel engines"/>
    <s v="Medium and heavy-duty diesel vehicles"/>
    <s v="Heavy-duty SCR/DOC/DPF catalyst"/>
    <s v="Zeolite, Vanadium, Titanium, PGM"/>
    <s v="-"/>
    <s v="Cu/Fe-zeolite SCR, V₂O₅/TiO₂ SCR"/>
    <s v="Zeolite/metal oxide/PGM → Heavy-duty emission catalyst"/>
    <n v="-4.0973241488456498E-2"/>
    <m/>
  </r>
  <r>
    <n v="278"/>
    <s v="Catalysts"/>
    <x v="29"/>
    <s v="Fossil fuel power plants"/>
    <m/>
    <s v="Stationary SCR catalyst for NOx control"/>
    <s v="Titanium, Vanadium, Tungsten, Zeolite"/>
    <s v="-"/>
    <s v="V₂O₅-WO₃/TiO₂ catalyst, Zeolite SCR"/>
    <s v="Ti/V/W oxide or Zeolite → Stationary SCR catalyst"/>
    <n v="-4.0973241488456498E-2"/>
    <m/>
  </r>
  <r>
    <n v="279"/>
    <s v="Catalysts"/>
    <x v="29"/>
    <s v="Chemical and industrial processes"/>
    <m/>
    <s v="VOC/NOx/CO oxidation catalyst"/>
    <s v="Platinum, Palladium, Zeolite, Metal oxides"/>
    <s v="-"/>
    <s v="Oxidation catalyst, SCR catalyst"/>
    <s v="PGM/zeolite/metal oxide → Industrial emission catalyst"/>
    <n v="-4.0973241488456498E-2"/>
    <m/>
  </r>
  <r>
    <n v="280"/>
    <s v="Catalysts"/>
    <x v="29"/>
    <s v="Other applications"/>
    <m/>
    <s v="Marine/locomotive/off-road emission catalyst"/>
    <s v="PGM, Zeolite, Ceramic substrate"/>
    <s v="-"/>
    <s v="SCR/DOC catalyst"/>
    <s v="PGM/zeolite/ceramic → Non-road emission catalyst"/>
    <n v="-4.0973241488456498E-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G01"/>
    <s v="PE Chain"/>
    <x v="0"/>
    <s v="M003"/>
    <n v="3.4511707832677123"/>
  </r>
  <r>
    <s v="G01"/>
    <s v="PE Chain"/>
    <x v="1"/>
    <s v="M004"/>
    <n v="2.0845705877042904"/>
  </r>
  <r>
    <s v="G01"/>
    <s v="PE Chain"/>
    <x v="2"/>
    <s v="M002"/>
    <n v="2.711665793151274"/>
  </r>
  <r>
    <s v="G02"/>
    <s v="PVC Chain"/>
    <x v="3"/>
    <s v="M098"/>
    <n v="5.0340995137315971"/>
  </r>
  <r>
    <s v="G02"/>
    <s v="PVC Chain"/>
    <x v="4"/>
    <s v="M005"/>
    <n v="4.5754564662857096"/>
  </r>
  <r>
    <s v="G02"/>
    <s v="PVC Chain"/>
    <x v="5"/>
    <s v="M006"/>
    <n v="4.5754564662857096"/>
  </r>
  <r>
    <s v="G02"/>
    <s v="PVC Chain"/>
    <x v="6"/>
    <s v="M007"/>
    <n v="3.2033413323488951"/>
  </r>
  <r>
    <s v="G03"/>
    <s v="EO-PET Chain"/>
    <x v="7"/>
    <s v="M012"/>
    <n v="5.2433247916925145"/>
  </r>
  <r>
    <s v="G03"/>
    <s v="EO-PET Chain"/>
    <x v="8"/>
    <s v="M017"/>
    <n v="2.711665793151274"/>
  </r>
  <r>
    <s v="G03"/>
    <s v="EO-PET Chain"/>
    <x v="9"/>
    <s v="M093"/>
    <n v="1.3357366508136101"/>
  </r>
  <r>
    <s v="G04"/>
    <s v="PX-PET Chain"/>
    <x v="10"/>
    <s v="M089"/>
    <n v="4.5754564662857096"/>
  </r>
  <r>
    <s v="G04"/>
    <s v="PX-PET Chain"/>
    <x v="11"/>
    <s v="M091"/>
    <n v="3.0983127285278949"/>
  </r>
  <r>
    <s v="G04"/>
    <s v="PX-PET Chain"/>
    <x v="12"/>
    <s v="M092"/>
    <n v="2.3357366508136099"/>
  </r>
  <r>
    <s v="G04"/>
    <s v="PX-PET Chain"/>
    <x v="9"/>
    <s v="M093"/>
    <n v="1.3357366508136101"/>
  </r>
  <r>
    <s v="G05"/>
    <s v="EC/DMC Chain"/>
    <x v="13"/>
    <s v="M082"/>
    <n v="7.3273147509610368"/>
  </r>
  <r>
    <s v="G05"/>
    <s v="EC/DMC Chain"/>
    <x v="14"/>
    <s v="M081"/>
    <n v="5.0395865178181829"/>
  </r>
  <r>
    <s v="G06"/>
    <s v="Ethanol Chain"/>
    <x v="15"/>
    <s v="M010"/>
    <n v="5.2433247916925145"/>
  </r>
  <r>
    <s v="G06"/>
    <s v="Ethanol Chain"/>
    <x v="16"/>
    <s v="M008"/>
    <n v="4.9934443426224888"/>
  </r>
  <r>
    <s v="G07"/>
    <s v="Ethanolamine Chain"/>
    <x v="17"/>
    <s v="M014"/>
    <n v="7.9490409011721486"/>
  </r>
  <r>
    <s v="G07"/>
    <s v="Ethanolamine Chain"/>
    <x v="18"/>
    <s v="M016"/>
    <n v="3.6234648839564647"/>
  </r>
  <r>
    <s v="G07"/>
    <s v="Ethanolamine Chain"/>
    <x v="19"/>
    <s v="M015"/>
    <n v="2.0262069070759052"/>
  </r>
  <r>
    <s v="G08"/>
    <s v="VAM Chain"/>
    <x v="20"/>
    <s v="M083"/>
    <n v="7.9951830763678426"/>
  </r>
  <r>
    <s v="G08"/>
    <s v="VAM Chain"/>
    <x v="21"/>
    <s v="M019"/>
    <n v="5.2433247916925145"/>
  </r>
  <r>
    <s v="G08"/>
    <s v="VAM Chain"/>
    <x v="22"/>
    <s v="M084"/>
    <n v="4.1361605126007248"/>
  </r>
  <r>
    <s v="G09"/>
    <s v="LAO/PAO Chain"/>
    <x v="23"/>
    <s v="M077"/>
    <n v="7.3273147509610368"/>
  </r>
  <r>
    <s v="G09"/>
    <s v="LAO/PAO Chain"/>
    <x v="24"/>
    <s v="M075"/>
    <n v="5.9111931170993195"/>
  </r>
  <r>
    <s v="G10"/>
    <s v="1-Butene Chain"/>
    <x v="25"/>
    <s v="M052"/>
    <n v="3.6234648839564647"/>
  </r>
  <r>
    <s v="G10"/>
    <s v="1-Butene Chain"/>
    <x v="26"/>
    <s v="M048"/>
    <n v="0.66786832540680507"/>
  </r>
  <r>
    <s v="G11"/>
    <s v="PP Chain"/>
    <x v="27"/>
    <s v="M025"/>
    <n v="7.7005696136927195"/>
  </r>
  <r>
    <s v="G12"/>
    <s v="AN Chain"/>
    <x v="28"/>
    <s v="M022"/>
    <n v="10.99939402629413"/>
  </r>
  <r>
    <s v="G12"/>
    <s v="AN Chain"/>
    <x v="29"/>
    <s v="M024"/>
    <n v="8.9126778194859266"/>
  </r>
  <r>
    <s v="G12"/>
    <s v="AN Chain"/>
    <x v="30"/>
    <s v="M023"/>
    <n v="6.7898750390331957"/>
  </r>
  <r>
    <s v="G12"/>
    <s v="AN Chain"/>
    <x v="31"/>
    <s v="M021"/>
    <n v="6.369836164545208"/>
  </r>
  <r>
    <s v="G13"/>
    <s v="PO/PG Chain"/>
    <x v="32"/>
    <s v="M026"/>
    <n v="7.5754564662857096"/>
  </r>
  <r>
    <s v="G13"/>
    <s v="PO/PG Chain"/>
    <x v="33"/>
    <s v="M027"/>
    <n v="4.2157131820136229"/>
  </r>
  <r>
    <s v="G13"/>
    <s v="PO/PG Chain"/>
    <x v="34"/>
    <s v="M028"/>
    <n v="4.9993940262941283"/>
  </r>
  <r>
    <s v="G14"/>
    <s v="AA-SAP Chain"/>
    <x v="35"/>
    <s v="M031"/>
    <n v="5.9111931170993195"/>
  </r>
  <r>
    <s v="G14"/>
    <s v="AA-SAP Chain"/>
    <x v="36"/>
    <s v="M034"/>
    <n v="2.6951470249367095"/>
  </r>
  <r>
    <s v="G15"/>
    <s v="Acrylic Ester Chain"/>
    <x v="35"/>
    <s v="M031"/>
    <n v="5.9111931170993195"/>
  </r>
  <r>
    <s v="G15"/>
    <s v="Acrylic Ester Chain"/>
    <x v="37"/>
    <s v="M033"/>
    <n v="3.6234648839564647"/>
  </r>
  <r>
    <s v="G16"/>
    <s v="Oxo Alcohol Chain"/>
    <x v="38"/>
    <s v="M036"/>
    <n v="4.5754564662857096"/>
  </r>
  <r>
    <s v="G16"/>
    <s v="Oxo Alcohol Chain"/>
    <x v="39"/>
    <s v="M107"/>
    <n v="4.5754564662857096"/>
  </r>
  <r>
    <s v="G16"/>
    <s v="Oxo Alcohol Chain"/>
    <x v="40"/>
    <s v="M039"/>
    <n v="4.5754564662857096"/>
  </r>
  <r>
    <s v="G16"/>
    <s v="Oxo Alcohol Chain"/>
    <x v="41"/>
    <s v="M040"/>
    <n v="4.5754564662857096"/>
  </r>
  <r>
    <s v="G16"/>
    <s v="Oxo Alcohol Chain"/>
    <x v="42"/>
    <s v="M037"/>
    <n v="4.5754564662857096"/>
  </r>
  <r>
    <s v="G16"/>
    <s v="Oxo Alcohol Chain"/>
    <x v="43"/>
    <s v="M038"/>
    <n v="4.5754564662857096"/>
  </r>
  <r>
    <s v="G16"/>
    <s v="Oxo Alcohol Chain"/>
    <x v="44"/>
    <s v="M035"/>
    <n v="4.5754564662857096"/>
  </r>
  <r>
    <s v="G17"/>
    <s v="IPA Chain"/>
    <x v="45"/>
    <s v="M041"/>
    <n v="7.5034414151564786"/>
  </r>
  <r>
    <s v="G17"/>
    <s v="IPA Chain"/>
    <x v="46"/>
    <s v="M042"/>
    <n v="4.7980792414213109"/>
  </r>
  <r>
    <s v="G18"/>
    <s v="Epoxy Chain"/>
    <x v="47"/>
    <s v="M063"/>
    <n v="11.951385608623372"/>
  </r>
  <r>
    <s v="G18"/>
    <s v="Epoxy Chain"/>
    <x v="3"/>
    <s v="M098"/>
    <n v="5.0340995137315971"/>
  </r>
  <r>
    <s v="G18"/>
    <s v="Epoxy Chain"/>
    <x v="48"/>
    <s v="M061"/>
    <n v="4.5754564662857096"/>
  </r>
  <r>
    <s v="G19"/>
    <s v="PC Chain"/>
    <x v="49"/>
    <s v="M062"/>
    <n v="9.8397654845701208"/>
  </r>
  <r>
    <s v="G19"/>
    <s v="PC Chain"/>
    <x v="48"/>
    <s v="M061"/>
    <n v="4.5754564662857096"/>
  </r>
  <r>
    <s v="G20"/>
    <s v="Nylon/PA Chain"/>
    <x v="50"/>
    <s v="M067"/>
    <n v="4.6747502169448456"/>
  </r>
  <r>
    <s v="G20"/>
    <s v="Nylon/PA Chain"/>
    <x v="51"/>
    <s v="M064"/>
    <n v="4.5754564662857096"/>
  </r>
  <r>
    <s v="G20"/>
    <s v="Nylon/PA Chain"/>
    <x v="52"/>
    <s v="M074"/>
    <n v="7.087594935488938"/>
  </r>
  <r>
    <s v="G20"/>
    <s v="Nylon/PA Chain"/>
    <x v="53"/>
    <s v="M100"/>
    <n v="4.1570960120132021"/>
  </r>
  <r>
    <s v="G21"/>
    <s v="BD Rubber Chain"/>
    <x v="54"/>
    <s v="M043"/>
    <n v="4.5754564662857096"/>
  </r>
  <r>
    <s v="G21"/>
    <s v="BD Rubber Chain"/>
    <x v="55"/>
    <s v="M044"/>
    <n v="5.707454843224987"/>
  </r>
  <r>
    <s v="G21"/>
    <s v="BD Rubber Chain"/>
    <x v="56"/>
    <s v="M045"/>
    <n v="5.2622092929537843"/>
  </r>
  <r>
    <s v="G22"/>
    <s v="Isobutylene"/>
    <x v="57"/>
    <s v="M046"/>
    <n v="5.928314521025527"/>
  </r>
  <r>
    <s v="G22"/>
    <s v="Isobutylene"/>
    <x v="58"/>
    <s v="M047"/>
    <n v="5.928314521025527"/>
  </r>
  <r>
    <s v="G23"/>
    <s v="Fuel Additive"/>
    <x v="57"/>
    <s v="M046"/>
    <n v="5.928314521025527"/>
  </r>
  <r>
    <s v="G23"/>
    <s v="Fuel Additive"/>
    <x v="59"/>
    <s v="M049"/>
    <n v="5.4134832171104774"/>
  </r>
  <r>
    <s v="G24"/>
    <s v="MMA/PMMA Chain"/>
    <x v="60"/>
    <s v="M078"/>
    <n v="4.5754564662857096"/>
  </r>
  <r>
    <s v="G24"/>
    <s v="MMA/PMMA Chain"/>
    <x v="61"/>
    <s v="M079"/>
    <n v="7.6798432335460962"/>
  </r>
  <r>
    <s v="G25"/>
    <s v="Isoprene Chain"/>
    <x v="62"/>
    <s v="M106"/>
    <n v="3.6234648839564647"/>
  </r>
  <r>
    <s v="G25"/>
    <s v="Isoprene Chain"/>
    <x v="63"/>
    <s v="M102"/>
    <n v="5.2702098876912107"/>
  </r>
  <r>
    <s v="G25"/>
    <s v="Isoprene Chain"/>
    <x v="64"/>
    <s v="M105"/>
    <n v="4.6798432335460962"/>
  </r>
  <r>
    <s v="G26"/>
    <s v="DCPD-UPR"/>
    <x v="65"/>
    <s v="M104"/>
    <n v="8.287122259436984"/>
  </r>
  <r>
    <s v="G26"/>
    <s v="DCPD-UPR"/>
    <x v="66"/>
    <s v="M109"/>
    <n v="3.6636573754805184"/>
  </r>
  <r>
    <s v="G27"/>
    <s v="UPR Platform"/>
    <x v="67"/>
    <s v="M073"/>
    <n v="4.5754564662857096"/>
  </r>
  <r>
    <s v="G27"/>
    <s v="UPR Platform"/>
    <x v="33"/>
    <s v="M027"/>
    <n v="4.2157131820136229"/>
  </r>
  <r>
    <s v="G27"/>
    <s v="UPR Platform"/>
    <x v="66"/>
    <s v="M109"/>
    <n v="3.6636573754805184"/>
  </r>
  <r>
    <s v="G27"/>
    <s v="UPR Platform"/>
    <x v="68"/>
    <s v="M068"/>
    <n v="3.0548903092087958"/>
  </r>
  <r>
    <s v="G28"/>
    <s v="C4 Elastomer Chain"/>
    <x v="69"/>
    <s v="M097"/>
    <n v="10.995183076367843"/>
  </r>
  <r>
    <s v="G28"/>
    <s v="C4 Elastomer Chain"/>
    <x v="70"/>
    <s v="M050"/>
    <n v="6.299703141282146"/>
  </r>
  <r>
    <s v="G29"/>
    <s v="PS Chain"/>
    <x v="71"/>
    <s v="M057"/>
    <n v="7.7557755253015976"/>
  </r>
  <r>
    <s v="G29"/>
    <s v="PS Chain"/>
    <x v="72"/>
    <s v="M055"/>
    <n v="4.5754564662857096"/>
  </r>
  <r>
    <s v="G29"/>
    <s v="PS Chain"/>
    <x v="73"/>
    <s v="M056"/>
    <n v="6.3753231686317928"/>
  </r>
  <r>
    <s v="G30"/>
    <s v="PU Chain"/>
    <x v="74"/>
    <s v="M029"/>
    <n v="5.2433247916925145"/>
  </r>
  <r>
    <s v="G30"/>
    <s v="PU Chain"/>
    <x v="75"/>
    <s v="M030"/>
    <n v="5.8703855856953888"/>
  </r>
  <r>
    <s v="G30"/>
    <s v="PU Chain"/>
    <x v="76"/>
    <s v="M085"/>
    <n v="2.9555965585496597"/>
  </r>
  <r>
    <s v="G30"/>
    <s v="PU Chain"/>
    <x v="77"/>
    <s v="M086"/>
    <n v="3.6234648839564647"/>
  </r>
  <r>
    <s v="G31"/>
    <s v="Aniline-MDI Chain"/>
    <x v="78"/>
    <s v="M065"/>
    <n v="6.4707182337704969"/>
  </r>
  <r>
    <s v="G31"/>
    <s v="Aniline-MDI Chain"/>
    <x v="76"/>
    <s v="M085"/>
    <n v="2.9555965585496597"/>
  </r>
  <r>
    <s v="G32"/>
    <s v="LAB Chain"/>
    <x v="79"/>
    <s v="M066"/>
    <n v="5.9111931170993195"/>
  </r>
  <r>
    <s v="G33"/>
    <s v="MX-PIA Chain"/>
    <x v="80"/>
    <s v="M088"/>
    <n v="4.5754564662857096"/>
  </r>
  <r>
    <s v="G33"/>
    <s v="MX-PIA Chain"/>
    <x v="81"/>
    <s v="M090"/>
    <n v="3.6234648839564647"/>
  </r>
  <r>
    <s v="G34"/>
    <s v="OX-PA Chain"/>
    <x v="67"/>
    <s v="M073"/>
    <n v="4.5754564662857096"/>
  </r>
  <r>
    <s v="G34"/>
    <s v="OX-PA Chain"/>
    <x v="82"/>
    <s v="M087"/>
    <n v="4.6747502169448456"/>
  </r>
  <r>
    <s v="G35"/>
    <s v="Phenol/Acetone Chain"/>
    <x v="83"/>
    <s v="M059"/>
    <n v="5.9513856086233732"/>
  </r>
  <r>
    <s v="G35"/>
    <s v="Phenol/Acetone Chain"/>
    <x v="84"/>
    <s v="M058"/>
    <n v="4.5754564662857096"/>
  </r>
  <r>
    <s v="G35"/>
    <s v="Phenol/Acetone Chain"/>
    <x v="85"/>
    <s v="M060"/>
    <n v="4.575456466285709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x v="0"/>
    <s v="A06"/>
    <s v="E02"/>
    <n v="0.6"/>
    <s v="HDPE"/>
    <s v="Blow molding"/>
    <s v="Rigid packaging"/>
    <x v="0"/>
    <s v="Primary"/>
    <s v="2024년 27%로 최대 용도, 병·용기 중심"/>
    <s v="Existing"/>
    <m/>
  </r>
  <r>
    <x v="0"/>
    <s v="A05"/>
    <s v="E02"/>
    <n v="0.6"/>
    <s v="HDPE"/>
    <s v="Film and sheet"/>
    <s v="Flexible packaging"/>
    <x v="0"/>
    <s v="Primary"/>
    <s v="2024년 24%로 blow molding과 함께 핵심 수요"/>
    <s v="Existing"/>
    <m/>
  </r>
  <r>
    <x v="0"/>
    <s v="A09"/>
    <s v="E01"/>
    <n v="0.6"/>
    <s v="HDPE"/>
    <s v="Pipe and extrusion"/>
    <s v="Pipe &amp; fluid conveyance"/>
    <x v="1"/>
    <s v="Primary"/>
    <s v="2024년 20%, 인프라·배관 수요와 직접 연결"/>
    <s v="Existing"/>
    <m/>
  </r>
  <r>
    <x v="0"/>
    <s v="A04"/>
    <s v="E02"/>
    <n v="0.3"/>
    <s v="HDPE"/>
    <s v="Injection molding"/>
    <s v="Polymer resin / molding material"/>
    <x v="0"/>
    <s v="Secondary"/>
    <s v="2024년 17%로 주요 성형 application"/>
    <s v="Existing"/>
    <m/>
  </r>
  <r>
    <x v="0"/>
    <s v="A09"/>
    <s v="E01"/>
    <n v="0.3"/>
    <s v="HDPE"/>
    <s v="Water supply and durable storage containers"/>
    <s v="Pipe &amp; fluid conveyance"/>
    <x v="1"/>
    <s v="Secondary"/>
    <s v="물 공급·저장용 내구재로 사용"/>
    <s v="Existing"/>
    <m/>
  </r>
  <r>
    <x v="0"/>
    <s v="A16"/>
    <s v="E03"/>
    <n v="0.3"/>
    <s v="HDPE"/>
    <s v="Automotive fuel tanks and reservoirs"/>
    <s v="Automotive components &amp; lightweighting"/>
    <x v="2"/>
    <s v="Secondary"/>
    <s v="자동차 연료탱크·저장용기 적용"/>
    <s v="Existing"/>
    <m/>
  </r>
  <r>
    <x v="1"/>
    <s v="A05"/>
    <s v="E02"/>
    <n v="0.6"/>
    <s v="LDPE"/>
    <s v="Film and sheet"/>
    <s v="Flexible packaging"/>
    <x v="0"/>
    <s v="Primary"/>
    <s v="2024년 수요의 69%로 최대 용도"/>
    <s v="Existing"/>
    <m/>
  </r>
  <r>
    <x v="1"/>
    <s v="A07"/>
    <s v="E02"/>
    <n v="0.3"/>
    <s v="LDPE"/>
    <s v="Extrusion coating"/>
    <s v="Barrier packaging"/>
    <x v="0"/>
    <s v="Secondary"/>
    <s v="포장재 코팅 및 배리어 용도에서 중요한 2차 application"/>
    <s v="Existing"/>
    <m/>
  </r>
  <r>
    <x v="1"/>
    <s v="A13"/>
    <s v="E04"/>
    <n v="0.3"/>
    <s v="LDPE"/>
    <s v="Wire and cable"/>
    <s v="Electrical insulation"/>
    <x v="3"/>
    <s v="Secondary"/>
    <s v="절연·재킷용으로 사용되나 비중은 제한적"/>
    <s v="Existing"/>
    <m/>
  </r>
  <r>
    <x v="1"/>
    <s v="A04"/>
    <s v="E02"/>
    <n v="0.3"/>
    <s v="LDPE"/>
    <s v="Injection molding"/>
    <s v="Polymer resin / molding material"/>
    <x v="0"/>
    <s v="Secondary"/>
    <s v="캡, 완구, 생활용품 등 성형품 용도"/>
    <s v="Existing"/>
    <m/>
  </r>
  <r>
    <x v="1"/>
    <s v="A09"/>
    <s v="E01"/>
    <n v="0.1"/>
    <s v="LDPE"/>
    <s v="Pipe and extrusion"/>
    <s v="Pipe &amp; fluid conveyance"/>
    <x v="1"/>
    <s v="Niche / Emerging"/>
    <s v="관·튜빙 용도는 2024년 약 2%로 제한적"/>
    <s v="Existing"/>
    <m/>
  </r>
  <r>
    <x v="1"/>
    <s v="A20"/>
    <s v="E07"/>
    <n v="0.1"/>
    <s v="LDPE"/>
    <s v="Adhesives and sealants"/>
    <s v="Adhesive bonding"/>
    <x v="4"/>
    <s v="Niche / Emerging"/>
    <s v="EVA계 hot-melt adhesive 등 특수 용도"/>
    <s v="Existing"/>
    <m/>
  </r>
  <r>
    <x v="2"/>
    <s v="A05"/>
    <s v="E02"/>
    <n v="0.6"/>
    <s v="LLDPE"/>
    <s v="Film and sheet"/>
    <s v="Flexible packaging"/>
    <x v="0"/>
    <s v="Primary"/>
    <s v="2023년 수요의 78%로 압도적 핵심 용도"/>
    <s v="Existing"/>
    <m/>
  </r>
  <r>
    <x v="2"/>
    <s v="A34"/>
    <s v="E06"/>
    <n v="0.3"/>
    <s v="LLDPE"/>
    <s v="Agricultural films"/>
    <s v="Agricultural productivity materials"/>
    <x v="5"/>
    <s v="Secondary"/>
    <s v="mulch film, greenhouse covering 등 농업필름 수요가 성장 동인"/>
    <s v="Existing"/>
    <m/>
  </r>
  <r>
    <x v="2"/>
    <s v="A04"/>
    <s v="E02"/>
    <n v="0.3"/>
    <s v="LLDPE"/>
    <s v="Injection molding"/>
    <s v="Polymer resin / molding material"/>
    <x v="0"/>
    <s v="Secondary"/>
    <s v="전체 대비 8% 수준의 의미 있는 성형 용도"/>
    <s v="Existing"/>
    <m/>
  </r>
  <r>
    <x v="2"/>
    <s v="A13"/>
    <s v="E04"/>
    <n v="0.1"/>
    <s v="LLDPE"/>
    <s v="Wire and cable"/>
    <s v="Electrical insulation"/>
    <x v="3"/>
    <s v="Niche / Emerging"/>
    <s v="수요 비중은 작지만 전선·케이블 용도 존재"/>
    <s v="Existing"/>
    <m/>
  </r>
  <r>
    <x v="3"/>
    <s v="A01"/>
    <s v="E07"/>
    <n v="0.6"/>
    <s v="EDC"/>
    <s v="Vinyl chloride monomer"/>
    <s v="Major chemical intermediate"/>
    <x v="4"/>
    <s v="Primary"/>
    <s v="EDC 소비의 99% 이상이 VCM 생산용"/>
    <s v="Existing"/>
    <m/>
  </r>
  <r>
    <x v="3"/>
    <s v="A02"/>
    <s v="E07"/>
    <n v="0.1"/>
    <s v="EDC"/>
    <s v="C2 chlorinated solvents"/>
    <s v="Specialty chemical intermediate"/>
    <x v="4"/>
    <s v="Niche / Emerging"/>
    <s v="PCE/TCE 등으로 연결되나 비중은 매우 작음"/>
    <s v="Existing"/>
    <m/>
  </r>
  <r>
    <x v="3"/>
    <s v="A02"/>
    <s v="E07"/>
    <n v="0.1"/>
    <s v="EDC"/>
    <s v="Ethyleneamines"/>
    <s v="Specialty chemical intermediate"/>
    <x v="4"/>
    <s v="Niche / Emerging"/>
    <s v="암모니아와 반응해 ethyleneamines 생산"/>
    <s v="Existing"/>
    <m/>
  </r>
  <r>
    <x v="4"/>
    <s v="A01"/>
    <s v="E07"/>
    <n v="0.6"/>
    <s v="VCM"/>
    <s v="Polyvinyl chloride resins"/>
    <s v="Major chemical intermediate"/>
    <x v="4"/>
    <s v="Primary"/>
    <s v="VCM은 거의 전량 PVC resin 생산에 사용"/>
    <s v="Existing"/>
    <m/>
  </r>
  <r>
    <x v="4"/>
    <s v="A03"/>
    <s v="E07"/>
    <n v="0.1"/>
    <s v="VCM"/>
    <s v="Polyvinylidene chloride copolymers"/>
    <s v="Reactive monomer / comonomer"/>
    <x v="4"/>
    <s v="Niche / Emerging"/>
    <s v="VDC/PVDC계 copolymer 용도는 부수적 application"/>
    <s v="Existing"/>
    <m/>
  </r>
  <r>
    <x v="5"/>
    <s v="A09"/>
    <s v="E01"/>
    <n v="0.6"/>
    <s v="PVC"/>
    <s v="Pipe and fittings"/>
    <s v="Pipe &amp; fluid conveyance"/>
    <x v="1"/>
    <s v="Primary"/>
    <s v="PVC의 최대·대표 용도이며 건설·인프라 수요와 직결"/>
    <s v="Existing"/>
    <m/>
  </r>
  <r>
    <x v="5"/>
    <s v="A10"/>
    <s v="E01"/>
    <n v="0.6"/>
    <s v="PVC"/>
    <s v="Rigid profiles"/>
    <s v="Building materials &amp; profiles"/>
    <x v="1"/>
    <s v="Primary"/>
    <s v="창호, 문, siding 등 rigid profile 주요 용도"/>
    <s v="Existing"/>
    <m/>
  </r>
  <r>
    <x v="5"/>
    <s v="A13"/>
    <s v="E04"/>
    <n v="0.3"/>
    <s v="PVC"/>
    <s v="Wire and cable insulation"/>
    <s v="Electrical insulation"/>
    <x v="3"/>
    <s v="Secondary"/>
    <s v="flexible PVC의 대표 전기 절연 용도"/>
    <s v="Existing"/>
    <m/>
  </r>
  <r>
    <x v="5"/>
    <s v="A11"/>
    <s v="E01"/>
    <n v="0.3"/>
    <s v="PVC"/>
    <s v="Flooring"/>
    <s v="Flooring &amp; interior materials"/>
    <x v="1"/>
    <s v="Secondary"/>
    <s v="바닥재 및 interior surface 용도"/>
    <s v="Existing"/>
    <m/>
  </r>
  <r>
    <x v="5"/>
    <s v="A05"/>
    <s v="E02"/>
    <n v="0.3"/>
    <s v="PVC"/>
    <s v="Film and sheet"/>
    <s v="Flexible packaging"/>
    <x v="0"/>
    <s v="Secondary"/>
    <s v="film/sheet 및 비식품 포장재 용도 존재"/>
    <s v="Existing"/>
    <m/>
  </r>
  <r>
    <x v="5"/>
    <s v="A22"/>
    <s v="E07"/>
    <n v="0.1"/>
    <s v="PVC"/>
    <s v="Coatings"/>
    <s v="Surface coating"/>
    <x v="4"/>
    <s v="Niche / Emerging"/>
    <s v="PVC copolymer 및 plastisol 기반 coating 용도"/>
    <s v="Existing"/>
    <m/>
  </r>
  <r>
    <x v="5"/>
    <s v="A33"/>
    <s v="E05"/>
    <n v="0.1"/>
    <s v="PVC"/>
    <s v="Medical tubing / healthcare materials"/>
    <s v="Medical &amp; healthcare materials"/>
    <x v="6"/>
    <s v="Niche / Emerging"/>
    <s v="healthcare 산업 노출은 있으나 전체 PVC 내 비중은 제한적"/>
    <s v="Existing"/>
    <m/>
  </r>
  <r>
    <x v="6"/>
    <s v="A43"/>
    <s v="E04"/>
    <n v="0.6"/>
    <s v="Ethanol"/>
    <s v="Motor fuel"/>
    <s v="Fuel / fuel additive"/>
    <x v="3"/>
    <s v="Primary"/>
    <s v="전체 ethanol 소비의 80–90%를 차지하는 최대 용도"/>
    <s v="Existing"/>
    <m/>
  </r>
  <r>
    <x v="6"/>
    <s v="A24"/>
    <s v="E07"/>
    <n v="0.3"/>
    <s v="Ethanol"/>
    <s v="Solvent applications"/>
    <s v="Solvent &amp; extraction"/>
    <x v="4"/>
    <s v="Secondary"/>
    <s v="소독제, 산업용 용제 등 주요 industrial alcohol 용도"/>
    <s v="Existing"/>
    <m/>
  </r>
  <r>
    <x v="6"/>
    <s v="A01"/>
    <s v="E07"/>
    <n v="0.3"/>
    <s v="Ethanol"/>
    <s v="Chemical raw materials"/>
    <s v="Major chemical intermediate"/>
    <x v="4"/>
    <s v="Secondary"/>
    <s v="ETBE, ethyl acetate, acetaldehyde 등 화학 원료로 사용"/>
    <s v="Existing"/>
    <m/>
  </r>
  <r>
    <x v="6"/>
    <s v="A14"/>
    <s v="E04"/>
    <n v="0.1"/>
    <s v="Ethanol"/>
    <s v="Sustainable aviation fuel"/>
    <s v="Renewable energy materials"/>
    <x v="3"/>
    <s v="Niche / Emerging"/>
    <s v="ethanol-to-jet SAF는 성장 중인 신규 연료 application"/>
    <s v="Existing"/>
    <m/>
  </r>
  <r>
    <x v="7"/>
    <s v="A22"/>
    <s v="E07"/>
    <n v="0.6"/>
    <s v="Ethyl acetate"/>
    <s v="Surface coatings"/>
    <s v="Surface coating"/>
    <x v="4"/>
    <s v="Primary"/>
    <s v="ethyl acetate의 최대 수요처는 surface coating 계열"/>
    <s v="Existing"/>
    <m/>
  </r>
  <r>
    <x v="7"/>
    <s v="A23"/>
    <s v="E02"/>
    <n v="0.3"/>
    <s v="Ethyl acetate"/>
    <s v="Printing inks"/>
    <s v="Printing inks &amp; graphic materials"/>
    <x v="0"/>
    <s v="Secondary"/>
    <s v="포장·출판용 ink solvent로 사용"/>
    <s v="Existing"/>
    <m/>
  </r>
  <r>
    <x v="7"/>
    <s v="A24"/>
    <s v="E07"/>
    <n v="0.3"/>
    <s v="Ethyl acetate"/>
    <s v="Process/extraction solvents"/>
    <s v="Solvent &amp; extraction"/>
    <x v="4"/>
    <s v="Secondary"/>
    <s v="공정용·추출용 solvent로 사용"/>
    <s v="Existing"/>
    <m/>
  </r>
  <r>
    <x v="7"/>
    <s v="A20"/>
    <s v="E07"/>
    <n v="0.3"/>
    <s v="Ethyl acetate"/>
    <s v="Adhesives"/>
    <s v="Adhesive bonding"/>
    <x v="4"/>
    <s v="Secondary"/>
    <s v="접착제 formulation의 용제 성격 application"/>
    <s v="Existing"/>
    <m/>
  </r>
  <r>
    <x v="8"/>
    <s v="A01"/>
    <s v="E07"/>
    <n v="0.6"/>
    <s v="EO"/>
    <s v="Ethylene glycols"/>
    <s v="Major chemical intermediate"/>
    <x v="4"/>
    <s v="Primary"/>
    <s v="EO의 약 74%가 EG 생산에 사용"/>
    <s v="Existing"/>
    <m/>
  </r>
  <r>
    <x v="8"/>
    <s v="A30"/>
    <s v="E02"/>
    <n v="0.3"/>
    <s v="EO"/>
    <s v="Ethoxylates"/>
    <s v="Surfactant &amp; emulsification"/>
    <x v="0"/>
    <s v="Secondary"/>
    <s v="세제·계면활성제 downstream으로 연결"/>
    <s v="Existing"/>
    <m/>
  </r>
  <r>
    <x v="8"/>
    <s v="A01"/>
    <s v="E07"/>
    <n v="0.3"/>
    <s v="EO"/>
    <s v="Ethanolamines"/>
    <s v="Major chemical intermediate"/>
    <x v="4"/>
    <s v="Secondary"/>
    <s v="MEA/DEA/TEA 생산 원료"/>
    <s v="Existing"/>
    <m/>
  </r>
  <r>
    <x v="8"/>
    <s v="A24"/>
    <s v="E07"/>
    <n v="0.3"/>
    <s v="EO"/>
    <s v="Glycol ethers"/>
    <s v="Solvent &amp; extraction"/>
    <x v="4"/>
    <s v="Secondary"/>
    <s v="용제계 downstream 원료"/>
    <s v="Existing"/>
    <m/>
  </r>
  <r>
    <x v="8"/>
    <s v="A17"/>
    <s v="E02"/>
    <n v="0.3"/>
    <s v="EO"/>
    <s v="Polyether polyols"/>
    <s v="Cushioning &amp; comfort materials"/>
    <x v="0"/>
    <s v="Secondary"/>
    <s v="PU foam 등 polyol chain으로 연결"/>
    <s v="Existing"/>
    <m/>
  </r>
  <r>
    <x v="9"/>
    <s v="A02"/>
    <s v="E07"/>
    <n v="0.6"/>
    <s v="MEA"/>
    <s v="Ethyleneamines"/>
    <s v="Specialty chemical intermediate"/>
    <x v="4"/>
    <s v="Primary"/>
    <s v="MEA 수요는 ethyleneamines, 특히 EDA 생산이 핵심 동인"/>
    <s v="Existing"/>
    <m/>
  </r>
  <r>
    <x v="9"/>
    <s v="A26"/>
    <s v="E04"/>
    <n v="0.6"/>
    <s v="MEA"/>
    <s v="Gas purification/treatment / triazine"/>
    <s v="Gas treatment &amp; purification"/>
    <x v="3"/>
    <s v="Primary"/>
    <s v="산성가스 제거 및 H2S scavenger용 triazine 생산에 사용"/>
    <s v="Existing"/>
    <m/>
  </r>
  <r>
    <x v="9"/>
    <s v="A30"/>
    <s v="E02"/>
    <n v="0.3"/>
    <s v="MEA"/>
    <s v="Surfactants / soaps"/>
    <s v="Surfactant &amp; emulsification"/>
    <x v="0"/>
    <s v="Secondary"/>
    <s v="세제·personal care 계면활성제 및 비누 형성에 사용"/>
    <s v="Existing"/>
    <m/>
  </r>
  <r>
    <x v="9"/>
    <s v="A02"/>
    <s v="E01"/>
    <n v="0.3"/>
    <s v="MEA"/>
    <s v="Wood preservatives"/>
    <s v="Specialty chemical intermediate"/>
    <x v="1"/>
    <s v="Secondary"/>
    <s v="ACQ 목재 방부제 제조에 사용되나 성장성은 제한적"/>
    <s v="Existing"/>
    <m/>
  </r>
  <r>
    <x v="10"/>
    <s v="A02"/>
    <s v="E06"/>
    <n v="0.6"/>
    <s v="DEA"/>
    <s v="Glyphosate herbicides"/>
    <s v="Specialty chemical intermediate"/>
    <x v="5"/>
    <s v="Primary"/>
    <s v="DEA의 주요 용도는 glyphosate herbicide 합성 중간체"/>
    <s v="Existing"/>
    <m/>
  </r>
  <r>
    <x v="10"/>
    <s v="A28"/>
    <s v="E01"/>
    <n v="0.3"/>
    <s v="DEA"/>
    <s v="DEIPA for cement grinding aid"/>
    <s v="Lubrication &amp; friction control"/>
    <x v="1"/>
    <s v="Secondary"/>
    <s v="DEIPA가 cement grinding 효율 개선용으로 빠르게 성장"/>
    <s v="Existing"/>
    <m/>
  </r>
  <r>
    <x v="10"/>
    <s v="A30"/>
    <s v="E02"/>
    <n v="0.3"/>
    <s v="DEA"/>
    <s v="Fatty alkanolamides / surfactants"/>
    <s v="Surfactant &amp; emulsification"/>
    <x v="0"/>
    <s v="Secondary"/>
    <s v="계면활성제 원료이나 nitrosamine 우려로 일부 대체 진행"/>
    <s v="Existing"/>
    <m/>
  </r>
  <r>
    <x v="10"/>
    <s v="A29"/>
    <s v="E07"/>
    <n v="0.1"/>
    <s v="DEA"/>
    <s v="Metalworking fluids"/>
    <s v="Corrosion inhibition &amp; metalworking"/>
    <x v="4"/>
    <s v="Niche / Emerging"/>
    <s v="금속가공유 용도는 환경 이슈로 축소됨"/>
    <s v="Existing"/>
    <m/>
  </r>
  <r>
    <x v="11"/>
    <s v="A10"/>
    <s v="E01"/>
    <n v="0.6"/>
    <s v="TEA"/>
    <s v="Cement grinding / concrete formulations"/>
    <s v="Building materials &amp; profiles"/>
    <x v="1"/>
    <s v="Primary"/>
    <s v="TEA는 cement grinding 및 concrete formulation의 대표 용도"/>
    <s v="Existing"/>
    <m/>
  </r>
  <r>
    <x v="11"/>
    <s v="A30"/>
    <s v="E02"/>
    <n v="0.6"/>
    <s v="TEA"/>
    <s v="Heavy-duty liquid laundry detergents"/>
    <s v="Surfactant &amp; emulsification"/>
    <x v="0"/>
    <s v="Primary"/>
    <s v="세제 formulation 및 ester quat 계면활성제 합성에 사용"/>
    <s v="Existing"/>
    <m/>
  </r>
  <r>
    <x v="11"/>
    <s v="A31"/>
    <s v="E02"/>
    <n v="0.3"/>
    <s v="TEA"/>
    <s v="Personal care products / shaving foams / soaps"/>
    <s v="Personal care formulation"/>
    <x v="0"/>
    <s v="Secondary"/>
    <s v="personal care 및 비누류 formulation에 사용"/>
    <s v="Existing"/>
    <m/>
  </r>
  <r>
    <x v="11"/>
    <s v="A29"/>
    <s v="E07"/>
    <n v="0.3"/>
    <s v="TEA"/>
    <s v="Metalworking fluids / corrosion inhibitors"/>
    <s v="Corrosion inhibition &amp; metalworking"/>
    <x v="4"/>
    <s v="Secondary"/>
    <s v="금속가공유에서 가장 널리 쓰이는 ethanolamine"/>
    <s v="Existing"/>
    <m/>
  </r>
  <r>
    <x v="12"/>
    <s v="A01"/>
    <s v="E02"/>
    <n v="0.6"/>
    <s v="MEG"/>
    <s v="Polyester / PET fibers"/>
    <s v="Major chemical intermediate"/>
    <x v="0"/>
    <s v="Primary"/>
    <s v="MEG 소비의 92% 이상이 polyester/PET 용도"/>
    <s v="Existing"/>
    <m/>
  </r>
  <r>
    <x v="12"/>
    <s v="A15"/>
    <s v="E03"/>
    <n v="0.3"/>
    <s v="MEG"/>
    <s v="Antifreeze"/>
    <s v="Battery &amp; thermal-management materials"/>
    <x v="2"/>
    <s v="Secondary"/>
    <s v="냉각·부동액 용도이나 PET 대비 규모는 작음"/>
    <s v="Existing"/>
    <m/>
  </r>
  <r>
    <x v="13"/>
    <s v="A01"/>
    <s v="E07"/>
    <n v="0.6"/>
    <s v="VAM"/>
    <s v="Polyvinyl alcohol (PVOH)"/>
    <s v="Major chemical intermediate"/>
    <x v="4"/>
    <s v="Primary"/>
    <s v="2024년 VAM 소비의 33%로 최대 downstream"/>
    <s v="Existing"/>
    <m/>
  </r>
  <r>
    <x v="13"/>
    <s v="A01"/>
    <s v="E07"/>
    <n v="0.6"/>
    <s v="VAM"/>
    <s v="Polyvinyl acetate (PVA)"/>
    <s v="Major chemical intermediate"/>
    <x v="4"/>
    <s v="Primary"/>
    <s v="2024년 VAM 소비의 28%로 주요 polymer 원료"/>
    <s v="Existing"/>
    <m/>
  </r>
  <r>
    <x v="13"/>
    <e v="#N/A"/>
    <s v="E07"/>
    <n v="0.3"/>
    <s v="VAM"/>
    <s v="Ethylene-vinyl acetate (EVA)"/>
    <n v="0"/>
    <x v="4"/>
    <s v="Secondary"/>
    <s v="EVA/VAE 수요가 빠르게 성장하는 VAM downstream"/>
    <s v="Existing"/>
    <m/>
  </r>
  <r>
    <x v="13"/>
    <s v="A01"/>
    <s v="E02"/>
    <n v="0.3"/>
    <s v="VAM"/>
    <s v="Ethylene-vinyl alcohol (EVOH)"/>
    <s v="Major chemical intermediate"/>
    <x v="0"/>
    <s v="Secondary"/>
    <s v="EVOH barrier resin으로 연결되는 comonomer 용도"/>
    <s v="Existing"/>
    <m/>
  </r>
  <r>
    <x v="14"/>
    <s v="A01"/>
    <s v="E07"/>
    <n v="0.6"/>
    <s v="AN"/>
    <s v="ABS resins"/>
    <s v="Major chemical intermediate"/>
    <x v="4"/>
    <s v="Primary"/>
    <s v="AN 최대 수요처로 2024년 약 35% 차지"/>
    <s v="Existing"/>
    <m/>
  </r>
  <r>
    <x v="14"/>
    <s v="A02"/>
    <s v="E07"/>
    <n v="0.6"/>
    <s v="AN"/>
    <s v="Acrylamide"/>
    <s v="Specialty chemical intermediate"/>
    <x v="4"/>
    <s v="Primary"/>
    <s v="PAM 및 wastewater treatment로 연결되는 주요 수요처"/>
    <s v="Existing"/>
    <m/>
  </r>
  <r>
    <x v="14"/>
    <s v="A03"/>
    <s v="E02"/>
    <n v="0.6"/>
    <s v="AN"/>
    <s v="Acrylic fibers"/>
    <s v="Reactive monomer / comonomer"/>
    <x v="0"/>
    <s v="Primary"/>
    <s v="역사적 핵심 수요처이나 polyester와 경쟁으로 성장 둔화"/>
    <s v="Existing"/>
    <m/>
  </r>
  <r>
    <x v="14"/>
    <s v="A01"/>
    <s v="E07"/>
    <n v="0.3"/>
    <s v="AN"/>
    <s v="SAN resins"/>
    <s v="Major chemical intermediate"/>
    <x v="4"/>
    <s v="Secondary"/>
    <s v="SAN 및 ABS/ASA/AES chain으로 연결"/>
    <s v="Existing"/>
    <m/>
  </r>
  <r>
    <x v="14"/>
    <s v="A01"/>
    <s v="E03"/>
    <n v="0.1"/>
    <s v="AN"/>
    <s v="PAN-based carbon fiber"/>
    <s v="Major chemical intermediate"/>
    <x v="2"/>
    <s v="Niche / Emerging"/>
    <s v="carbon fiber 성장성이 있으나 현재 비중은 작음"/>
    <s v="Existing"/>
    <m/>
  </r>
  <r>
    <x v="15"/>
    <s v="A04"/>
    <s v="E02"/>
    <n v="0.6"/>
    <s v="ABS"/>
    <s v="Appliances"/>
    <s v="Polymer resin / molding material"/>
    <x v="0"/>
    <s v="Primary"/>
    <s v="2025년 ABS 최대 end use, 약 42%"/>
    <s v="Existing"/>
    <m/>
  </r>
  <r>
    <x v="15"/>
    <s v="A40"/>
    <s v="E08"/>
    <n v="0.6"/>
    <s v="ABS"/>
    <s v="Electrical/electronic applications"/>
    <s v="Electronic chemicals &amp; materials"/>
    <x v="7"/>
    <s v="Primary"/>
    <s v="2025년 약 21%로 주요 소비처"/>
    <s v="Existing"/>
    <m/>
  </r>
  <r>
    <x v="15"/>
    <s v="A16"/>
    <s v="E03"/>
    <n v="0.3"/>
    <s v="ABS"/>
    <s v="Transportation"/>
    <s v="Automotive components &amp; lightweighting"/>
    <x v="2"/>
    <s v="Secondary"/>
    <s v="경량화와 내충격성이 요구되는 자동차 부품용"/>
    <s v="Existing"/>
    <m/>
  </r>
  <r>
    <x v="15"/>
    <s v="A10"/>
    <s v="E01"/>
    <n v="0.3"/>
    <s v="ABS"/>
    <s v="Building and construction"/>
    <s v="Building materials &amp; profiles"/>
    <x v="1"/>
    <s v="Secondary"/>
    <s v="건축·건설용 성형 소재 수요"/>
    <s v="Existing"/>
    <m/>
  </r>
  <r>
    <x v="15"/>
    <s v="A38"/>
    <s v="E07"/>
    <n v="0.3"/>
    <s v="ABS"/>
    <s v="PC/ABS, PBT/ABS, polyamide/ABS blends"/>
    <s v="Polymer modification &amp; additives"/>
    <x v="4"/>
    <s v="Secondary"/>
    <s v="다른 engineering plastics와 blend되어 물성 보완"/>
    <s v="Existing"/>
    <m/>
  </r>
  <r>
    <x v="16"/>
    <s v="A04"/>
    <s v="E02"/>
    <n v="0.6"/>
    <s v="SAN"/>
    <s v="Housewares"/>
    <s v="Polymer resin / molding material"/>
    <x v="0"/>
    <s v="Primary"/>
    <s v="투명성, 내화학성, 내열성이 필요한 생활용품 주요 용도"/>
    <s v="Existing"/>
    <m/>
  </r>
  <r>
    <x v="16"/>
    <s v="A38"/>
    <s v="E07"/>
    <n v="0.6"/>
    <s v="SAN"/>
    <s v="Compounding"/>
    <s v="Polymer modification &amp; additives"/>
    <x v="4"/>
    <s v="Primary"/>
    <s v="PVC stiffening, ABS compounding, additive carrier 등"/>
    <s v="Existing"/>
    <m/>
  </r>
  <r>
    <x v="16"/>
    <s v="A06"/>
    <s v="E02"/>
    <n v="0.3"/>
    <s v="SAN"/>
    <s v="Packaging"/>
    <s v="Rigid packaging"/>
    <x v="0"/>
    <s v="Secondary"/>
    <s v="cosmetics packaging, caps, nozzles, containers 등"/>
    <s v="Existing"/>
    <m/>
  </r>
  <r>
    <x v="16"/>
    <s v="A04"/>
    <s v="E02"/>
    <n v="0.3"/>
    <s v="SAN"/>
    <s v="Appliances"/>
    <s v="Polymer resin / molding material"/>
    <x v="0"/>
    <s v="Secondary"/>
    <s v="refrigerator liners, panels, blender jars 등 투명 성형부품"/>
    <s v="Existing"/>
    <m/>
  </r>
  <r>
    <x v="16"/>
    <s v="A33"/>
    <s v="E05"/>
    <n v="0.1"/>
    <s v="SAN"/>
    <s v="Medical instruments and utensils"/>
    <s v="Medical &amp; healthcare materials"/>
    <x v="6"/>
    <s v="Niche / Emerging"/>
    <s v="hemodialyzer housings, connectors, labware 등 niche medical use"/>
    <s v="Existing"/>
    <m/>
  </r>
  <r>
    <x v="16"/>
    <s v="A41"/>
    <s v="E03"/>
    <n v="0.1"/>
    <s v="SAN"/>
    <s v="Instrument panel lenses or covers"/>
    <s v="Display &amp; optical materials"/>
    <x v="2"/>
    <s v="Niche / Emerging"/>
    <s v="자동차 계기판 lens/cover용 투명 소재"/>
    <s v="Existing"/>
    <m/>
  </r>
  <r>
    <x v="17"/>
    <s v="A33"/>
    <s v="E05"/>
    <n v="0.6"/>
    <s v="NBR"/>
    <s v="Nitrile gloves"/>
    <s v="Medical &amp; healthcare materials"/>
    <x v="6"/>
    <s v="Primary"/>
    <s v="NBR latex 최대 성장 동인, 의료·보호장갑용"/>
    <s v="Existing"/>
    <m/>
  </r>
  <r>
    <x v="17"/>
    <s v="A18"/>
    <s v="E03"/>
    <n v="0.6"/>
    <s v="NBR"/>
    <s v="Automotive hoses, belts, gaskets, O-rings, seals"/>
    <s v="Elastomeric performance materials"/>
    <x v="2"/>
    <s v="Primary"/>
    <s v="solid NBR의 최대 시장, 내유·내열 rubber goods"/>
    <s v="Existing"/>
    <m/>
  </r>
  <r>
    <x v="17"/>
    <s v="A19"/>
    <s v="E07"/>
    <n v="0.3"/>
    <s v="NBR"/>
    <s v="Technical rubber goods"/>
    <s v="Tire &amp; rubber applications"/>
    <x v="4"/>
    <s v="Secondary"/>
    <s v="conveyor belts, tank linings, rolls, molded parts 등"/>
    <s v="Existing"/>
    <m/>
  </r>
  <r>
    <x v="17"/>
    <s v="A13"/>
    <s v="E04"/>
    <n v="0.3"/>
    <s v="NBR"/>
    <s v="Wire and cable jacketing"/>
    <s v="Electrical insulation"/>
    <x v="3"/>
    <s v="Secondary"/>
    <s v="NBR/PVC blend가 cable jacket 등에 사용"/>
    <s v="Existing"/>
    <m/>
  </r>
  <r>
    <x v="17"/>
    <s v="A20"/>
    <s v="E07"/>
    <n v="0.3"/>
    <s v="NBR"/>
    <s v="Adhesives"/>
    <s v="Adhesive bonding"/>
    <x v="4"/>
    <s v="Secondary"/>
    <s v="고강도·내유성이 필요한 adhesive 용도"/>
    <s v="Existing"/>
    <m/>
  </r>
  <r>
    <x v="17"/>
    <s v="A38"/>
    <s v="E07"/>
    <n v="0.3"/>
    <s v="NBR"/>
    <s v="PVC and ABS modification"/>
    <s v="Polymer modification &amp; additives"/>
    <x v="4"/>
    <s v="Secondary"/>
    <s v="PVC/ABS impact modifier 및 flexibility 개선용"/>
    <s v="Existing"/>
    <m/>
  </r>
  <r>
    <x v="17"/>
    <s v="A21"/>
    <s v="E04"/>
    <n v="0.1"/>
    <s v="NBR"/>
    <s v="Oil and gas field products"/>
    <s v="Sealants &amp; joint protection"/>
    <x v="3"/>
    <s v="Niche / Emerging"/>
    <s v="blow out preventors, packers, stators 등 oilfield sealing 용도"/>
    <s v="Existing"/>
    <m/>
  </r>
  <r>
    <x v="18"/>
    <s v="A05"/>
    <s v="E02"/>
    <n v="0.6"/>
    <s v="PP"/>
    <s v="Film and sheet"/>
    <s v="Flexible packaging"/>
    <x v="0"/>
    <s v="Primary"/>
    <s v="세계 PP 소비의 핵심 end use이며 packaging 중심 수요"/>
    <s v="Existing"/>
    <m/>
  </r>
  <r>
    <x v="18"/>
    <s v="A04"/>
    <s v="E02"/>
    <n v="0.6"/>
    <s v="PP"/>
    <s v="Injection molding"/>
    <s v="Polymer resin / molding material"/>
    <x v="0"/>
    <s v="Primary"/>
    <s v="caps, closures, containers, housewares 등 대량 성형용"/>
    <s v="Existing"/>
    <m/>
  </r>
  <r>
    <x v="18"/>
    <s v="A16"/>
    <s v="E03"/>
    <n v="0.6"/>
    <s v="PP"/>
    <s v="Transportation"/>
    <s v="Automotive components &amp; lightweighting"/>
    <x v="2"/>
    <s v="Primary"/>
    <s v="저밀도와 기계적 물성으로 자동차 경량 부품에 적합"/>
    <s v="Existing"/>
    <m/>
  </r>
  <r>
    <x v="18"/>
    <s v="A05"/>
    <s v="E02"/>
    <n v="0.6"/>
    <s v="PP"/>
    <s v="Raffia / woven sacks / jumbo bags"/>
    <s v="Flexible packaging"/>
    <x v="0"/>
    <s v="Primary"/>
    <s v="건설자재, 비료, 농산물 포장용 woven sack 수요가 큼"/>
    <s v="Existing"/>
    <m/>
  </r>
  <r>
    <x v="18"/>
    <s v="A32"/>
    <s v="E05"/>
    <n v="0.3"/>
    <s v="PP"/>
    <s v="Fibers and filaments / nonwovens"/>
    <s v="Hygiene &amp; absorbency"/>
    <x v="6"/>
    <s v="Secondary"/>
    <s v="nonwovens 및 의료 wearable 수요와 연결"/>
    <s v="Existing"/>
    <m/>
  </r>
  <r>
    <x v="18"/>
    <s v="A06"/>
    <s v="E02"/>
    <n v="0.3"/>
    <s v="PP"/>
    <s v="Containers / blow molding"/>
    <s v="Rigid packaging"/>
    <x v="0"/>
    <s v="Secondary"/>
    <s v="hot-fill 및 내화학성이 필요한 용기용"/>
    <s v="Existing"/>
    <m/>
  </r>
  <r>
    <x v="18"/>
    <s v="A09"/>
    <s v="E01"/>
    <n v="0.3"/>
    <s v="PP"/>
    <s v="Pipe and extrusion"/>
    <s v="Pipe &amp; fluid conveyance"/>
    <x v="1"/>
    <s v="Secondary"/>
    <s v="pipe extrusion-grade PP가 별도 소비 category로 제시됨"/>
    <s v="Existing"/>
    <m/>
  </r>
  <r>
    <x v="18"/>
    <s v="A13"/>
    <s v="E04"/>
    <n v="0.3"/>
    <s v="PP"/>
    <s v="Wire and cable"/>
    <s v="Electrical insulation"/>
    <x v="3"/>
    <s v="Secondary"/>
    <s v="전선·케이블용 extrusion application"/>
    <s v="Existing"/>
    <m/>
  </r>
  <r>
    <x v="18"/>
    <s v="A33"/>
    <s v="E05"/>
    <n v="0.3"/>
    <s v="PP"/>
    <s v="Medical products / disposable syringes"/>
    <s v="Medical &amp; healthcare materials"/>
    <x v="6"/>
    <s v="Secondary"/>
    <s v="의료제품 및 syringe 성형용으로 사용"/>
    <s v="Existing"/>
    <m/>
  </r>
  <r>
    <x v="18"/>
    <s v="A04"/>
    <s v="E02"/>
    <n v="0.3"/>
    <s v="PP"/>
    <s v="Appliances"/>
    <s v="Polymer resin / molding material"/>
    <x v="0"/>
    <s v="Secondary"/>
    <s v="appliance parts 성형용 application"/>
    <s v="Existing"/>
    <m/>
  </r>
  <r>
    <x v="18"/>
    <s v="A04"/>
    <s v="E02"/>
    <n v="0.3"/>
    <s v="PP"/>
    <s v="Furniture / housewares"/>
    <s v="Polymer resin / molding material"/>
    <x v="0"/>
    <s v="Secondary"/>
    <s v="household 및 furniture 성형품용"/>
    <s v="Existing"/>
    <m/>
  </r>
  <r>
    <x v="18"/>
    <s v="A40"/>
    <s v="E08"/>
    <n v="0.1"/>
    <s v="PP"/>
    <s v="Capacitor and electronic industry films"/>
    <s v="Electronic chemicals &amp; materials"/>
    <x v="7"/>
    <s v="Niche / Emerging"/>
    <s v="film 중 소량 specialty market로 언급됨"/>
    <s v="Existing"/>
    <m/>
  </r>
  <r>
    <x v="19"/>
    <s v="A01"/>
    <s v="E07"/>
    <n v="0.6"/>
    <s v="PO"/>
    <s v="Polyether polyols"/>
    <s v="Major chemical intermediate"/>
    <x v="4"/>
    <s v="Primary"/>
    <s v="PO 수요의 72%로 최대 downstream route"/>
    <s v="Existing"/>
    <m/>
  </r>
  <r>
    <x v="19"/>
    <s v="A01"/>
    <s v="E07"/>
    <n v="0.3"/>
    <s v="PO"/>
    <s v="Propylene glycols"/>
    <s v="Major chemical intermediate"/>
    <x v="4"/>
    <s v="Secondary"/>
    <s v="PO의 2대 수요처, 2024년 약 11%"/>
    <s v="Existing"/>
    <m/>
  </r>
  <r>
    <x v="19"/>
    <s v="A02"/>
    <s v="E08"/>
    <n v="0.3"/>
    <s v="PO"/>
    <s v="Propylene carbonate"/>
    <s v="Specialty chemical intermediate"/>
    <x v="7"/>
    <s v="Secondary"/>
    <s v="EV battery solvent/DMC 중간체 수요로 성장"/>
    <s v="Existing"/>
    <m/>
  </r>
  <r>
    <x v="19"/>
    <s v="A02"/>
    <s v="E07"/>
    <n v="0.1"/>
    <s v="PO"/>
    <s v="1,4-Butanediol"/>
    <s v="Specialty chemical intermediate"/>
    <x v="4"/>
    <s v="Niche / Emerging"/>
    <s v="PO 기반 BDO route는 약 1%로 제한적"/>
    <s v="Existing"/>
    <m/>
  </r>
  <r>
    <x v="20"/>
    <s v="A01"/>
    <s v="E01"/>
    <n v="0.6"/>
    <s v="PG"/>
    <s v="Unsaturated polyester resins"/>
    <s v="Major chemical intermediate"/>
    <x v="1"/>
    <s v="Primary"/>
    <s v="2023년 PG 최대 용도, 약 36%"/>
    <s v="Existing"/>
    <m/>
  </r>
  <r>
    <x v="20"/>
    <s v="A29"/>
    <s v="E07"/>
    <n v="0.3"/>
    <s v="PG"/>
    <s v="Functional fluids and antifreezes"/>
    <s v="Corrosion inhibition &amp; metalworking"/>
    <x v="4"/>
    <s v="Secondary"/>
    <s v="동결점 저하 및 functional fluid 용도"/>
    <s v="Existing"/>
    <m/>
  </r>
  <r>
    <x v="20"/>
    <s v="A31"/>
    <s v="E02"/>
    <n v="0.3"/>
    <s v="PG"/>
    <s v="Cosmetics and personal care products"/>
    <s v="Personal care formulation"/>
    <x v="0"/>
    <s v="Secondary"/>
    <s v="보습, 점도 조절, emolliency 기능"/>
    <s v="Existing"/>
    <m/>
  </r>
  <r>
    <x v="20"/>
    <s v="A36"/>
    <s v="E05"/>
    <n v="0.3"/>
    <s v="PG"/>
    <s v="Food/pharmaceutical grades"/>
    <s v="Food additives &amp; preservation"/>
    <x v="6"/>
    <s v="Secondary"/>
    <s v="USP/EP grade가 식품·의약·생활용품에 사용"/>
    <s v="Existing"/>
    <m/>
  </r>
  <r>
    <x v="20"/>
    <s v="A30"/>
    <s v="E02"/>
    <n v="0.3"/>
    <s v="PG"/>
    <s v="Liquid detergents"/>
    <s v="Surfactant &amp; emulsification"/>
    <x v="0"/>
    <s v="Secondary"/>
    <s v="household detergent formulation용"/>
    <s v="Existing"/>
    <m/>
  </r>
  <r>
    <x v="20"/>
    <s v="A01"/>
    <s v="E07"/>
    <n v="0.3"/>
    <s v="PG"/>
    <s v="Polyurethanes"/>
    <s v="Major chemical intermediate"/>
    <x v="4"/>
    <s v="Secondary"/>
    <s v="polyurethane chain으로 연결되는 산업용 PG 수요"/>
    <s v="Existing"/>
    <m/>
  </r>
  <r>
    <x v="21"/>
    <s v="A01"/>
    <s v="E02"/>
    <n v="0.6"/>
    <s v="PPG"/>
    <s v="Flexible PU foams"/>
    <s v="Major chemical intermediate"/>
    <x v="0"/>
    <s v="Primary"/>
    <s v="bedding, furniture, transportation cushioning으로 연결되는 핵심 polyol route"/>
    <s v="Existing"/>
    <s v="GPT"/>
  </r>
  <r>
    <x v="21"/>
    <s v="A01"/>
    <s v="E01"/>
    <n v="0.6"/>
    <s v="PPG"/>
    <s v="Rigid PU foams"/>
    <s v="Major chemical intermediate"/>
    <x v="1"/>
    <s v="Primary"/>
    <s v="건축·냉장·배관 insulation용 PU foam 원료"/>
    <s v="Existing"/>
    <s v="GPT"/>
  </r>
  <r>
    <x v="21"/>
    <s v="A01"/>
    <s v="E03"/>
    <n v="0.3"/>
    <s v="PPG"/>
    <s v="Nonfoam PU applications"/>
    <s v="Major chemical intermediate"/>
    <x v="2"/>
    <s v="Secondary"/>
    <s v="cast elastomers, tubing, hoses, fascias, shoe soles 등"/>
    <s v="Existing"/>
    <s v="GPT"/>
  </r>
  <r>
    <x v="21"/>
    <s v="A01"/>
    <s v="E07"/>
    <n v="0.3"/>
    <s v="PPG"/>
    <s v="Adhesives and sealants"/>
    <s v="Major chemical intermediate"/>
    <x v="4"/>
    <s v="Secondary"/>
    <s v="PU adhesive/sealant chain으로 연결"/>
    <s v="Existing"/>
    <s v="GPT"/>
  </r>
  <r>
    <x v="21"/>
    <s v="A01"/>
    <s v="E07"/>
    <n v="0.3"/>
    <s v="PPG"/>
    <s v="Surface coatings"/>
    <s v="Major chemical intermediate"/>
    <x v="4"/>
    <s v="Secondary"/>
    <s v="PU surface coating application 포함"/>
    <s v="Existing"/>
    <s v="GPT"/>
  </r>
  <r>
    <x v="22"/>
    <s v="A01"/>
    <s v="E01"/>
    <n v="0.6"/>
    <s v="Polyols"/>
    <s v="Rigid PU/PIR foam"/>
    <s v="Major chemical intermediate"/>
    <x v="1"/>
    <s v="Primary"/>
    <s v="polyester polyol 최대 성장·핵심 용도, building insulation 중심"/>
    <s v="Existing"/>
    <m/>
  </r>
  <r>
    <x v="22"/>
    <s v="A01"/>
    <s v="E07"/>
    <n v="0.6"/>
    <s v="Polyols"/>
    <s v="PU elastomers / TPU"/>
    <s v="Major chemical intermediate"/>
    <x v="4"/>
    <s v="Primary"/>
    <s v="nonfoam application 중 elastomer가 주요 수요처"/>
    <s v="Existing"/>
    <m/>
  </r>
  <r>
    <x v="22"/>
    <s v="A01"/>
    <s v="E07"/>
    <n v="0.3"/>
    <s v="Polyols"/>
    <s v="Surface coatings"/>
    <s v="Major chemical intermediate"/>
    <x v="4"/>
    <s v="Secondary"/>
    <s v="aircraft, bridge, automotive coating 등에 사용"/>
    <s v="Existing"/>
    <m/>
  </r>
  <r>
    <x v="22"/>
    <s v="A01"/>
    <s v="E07"/>
    <n v="0.3"/>
    <s v="Polyols"/>
    <s v="Adhesives and sealants"/>
    <s v="Major chemical intermediate"/>
    <x v="4"/>
    <s v="Secondary"/>
    <s v="PU hot-melt adhesive 및 sealant 원료"/>
    <s v="Existing"/>
    <m/>
  </r>
  <r>
    <x v="22"/>
    <s v="A01"/>
    <s v="E02"/>
    <n v="0.3"/>
    <s v="Polyols"/>
    <s v="Flexible foams"/>
    <s v="Major chemical intermediate"/>
    <x v="0"/>
    <s v="Secondary"/>
    <s v="textile laminates, bedding 등 specialty flexible foam"/>
    <s v="Existing"/>
    <m/>
  </r>
  <r>
    <x v="23"/>
    <s v="A17"/>
    <s v="E02"/>
    <n v="0.6"/>
    <s v="PU"/>
    <s v="Flexible foams: bedding, furniture, transportation"/>
    <s v="Cushioning &amp; comfort materials"/>
    <x v="0"/>
    <s v="Primary"/>
    <s v="flexible PU foam은 cushioning 소재로 대량 사용"/>
    <s v="Existing"/>
    <m/>
  </r>
  <r>
    <x v="23"/>
    <s v="A12"/>
    <s v="E01"/>
    <n v="0.6"/>
    <s v="PU"/>
    <s v="Rigid PU/PIR foams: construction and industrial insulation"/>
    <s v="Thermal insulation"/>
    <x v="1"/>
    <s v="Primary"/>
    <s v="rigid foam의 핵심은 construction 및 industrial insulation"/>
    <s v="Existing"/>
    <m/>
  </r>
  <r>
    <x v="23"/>
    <s v="A18"/>
    <s v="E02"/>
    <n v="0.6"/>
    <s v="PU"/>
    <s v="Footwear / shoe soles"/>
    <s v="Elastomeric performance materials"/>
    <x v="0"/>
    <s v="Primary"/>
    <s v="PU elastomer 최대 end-use, 약 38%"/>
    <s v="Existing"/>
    <m/>
  </r>
  <r>
    <x v="23"/>
    <s v="A16"/>
    <s v="E03"/>
    <n v="0.3"/>
    <s v="PU"/>
    <s v="Transportation parts: gaskets, seals, O-rings, shock absorbers"/>
    <s v="Automotive components &amp; lightweighting"/>
    <x v="2"/>
    <s v="Secondary"/>
    <s v="자동차용 elastomer 부품 및 comfort 소재"/>
    <s v="Existing"/>
    <m/>
  </r>
  <r>
    <x v="23"/>
    <s v="A19"/>
    <s v="E07"/>
    <n v="0.3"/>
    <s v="PU"/>
    <s v="Wheels and tires"/>
    <s v="Tire &amp; rubber applications"/>
    <x v="4"/>
    <s v="Secondary"/>
    <s v="forklift solid tires, rollerblade wheels 등"/>
    <s v="Existing"/>
    <m/>
  </r>
  <r>
    <x v="23"/>
    <s v="A18"/>
    <s v="E07"/>
    <n v="0.3"/>
    <s v="PU"/>
    <s v="Machinery: rollers, belts, pulleys, seals"/>
    <s v="Elastomeric performance materials"/>
    <x v="4"/>
    <s v="Secondary"/>
    <s v="내마모·고하중 산업부품용 cast elastomer"/>
    <s v="Existing"/>
    <m/>
  </r>
  <r>
    <x v="23"/>
    <s v="A13"/>
    <s v="E04"/>
    <n v="0.1"/>
    <s v="PU"/>
    <s v="Wire and cable / electrical covering"/>
    <s v="Electrical insulation"/>
    <x v="3"/>
    <s v="Niche / Emerging"/>
    <s v="TPU가 wire, cable, fiber optics 보호 피복에 사용"/>
    <s v="Existing"/>
    <m/>
  </r>
  <r>
    <x v="23"/>
    <s v="A33"/>
    <s v="E05"/>
    <n v="0.1"/>
    <s v="PU"/>
    <s v="Medical hose/tubing, catheters, wound dressings"/>
    <s v="Medical &amp; healthcare materials"/>
    <x v="6"/>
    <s v="Niche / Emerging"/>
    <s v="TPU medical tubing 및 biomedical products 용도"/>
    <s v="Existing"/>
    <m/>
  </r>
  <r>
    <x v="24"/>
    <s v="A01"/>
    <s v="E07"/>
    <n v="0.6"/>
    <s v="Acrylic acid"/>
    <s v="Acrylate esters"/>
    <s v="Major chemical intermediate"/>
    <x v="4"/>
    <s v="Primary"/>
    <s v="CAA의 약 50%가 acrylate esters로 전환되는 핵심 다운스트림 경로"/>
    <s v="Existing"/>
    <m/>
  </r>
  <r>
    <x v="24"/>
    <s v="A01"/>
    <s v="E02"/>
    <n v="0.6"/>
    <s v="Acrylic acid"/>
    <s v="Superabsorbent polymers"/>
    <s v="Major chemical intermediate"/>
    <x v="0"/>
    <s v="Primary"/>
    <s v="GAA 기반 SAP가 위생재의 핵심 흡수 소재로 사용됨"/>
    <s v="Existing"/>
    <m/>
  </r>
  <r>
    <x v="24"/>
    <s v="A27"/>
    <s v="E07"/>
    <n v="0.3"/>
    <s v="Acrylic acid"/>
    <s v="Detergent cobuilders / water treatment"/>
    <s v="Water treatment &amp; dispersants"/>
    <x v="4"/>
    <s v="Secondary"/>
    <s v="PAA 및 공중합체가 수처리, 분산제, detergent cobuilder에 사용됨"/>
    <s v="Existing"/>
    <m/>
  </r>
  <r>
    <x v="25"/>
    <s v="A22"/>
    <s v="E01"/>
    <n v="0.6"/>
    <s v="Acrylate ester"/>
    <s v="Surface coatings"/>
    <s v="Surface coating"/>
    <x v="1"/>
    <s v="Primary"/>
    <s v="Commodity acrylate esters의 최대 용도이며 coatings용 polymer 생산에 사용됨"/>
    <s v="Existing"/>
    <m/>
  </r>
  <r>
    <x v="25"/>
    <s v="A20"/>
    <s v="E02"/>
    <n v="0.6"/>
    <s v="Acrylate ester"/>
    <s v="Adhesives and sealants"/>
    <s v="Adhesive bonding"/>
    <x v="0"/>
    <s v="Primary"/>
    <s v="coatings 다음의 대형 수요처로 adhesives 및 sealants용 polymer에 사용됨"/>
    <s v="Existing"/>
    <m/>
  </r>
  <r>
    <x v="25"/>
    <s v="A22"/>
    <s v="E07"/>
    <n v="0.3"/>
    <s v="Acrylate ester"/>
    <s v="Textiles"/>
    <s v="Surface coating"/>
    <x v="4"/>
    <s v="Secondary"/>
    <s v="textile backing 및 처리용 latex/polymer application으로 사용됨"/>
    <s v="Existing"/>
    <m/>
  </r>
  <r>
    <x v="25"/>
    <s v="A38"/>
    <s v="E07"/>
    <n v="0.3"/>
    <s v="Acrylate ester"/>
    <s v="Plastic additives / copolymers"/>
    <s v="Polymer modification &amp; additives"/>
    <x v="4"/>
    <s v="Secondary"/>
    <s v="플라스틱 개질 및 copolymer 용도로 상업적 수요가 존재함"/>
    <s v="Existing"/>
    <m/>
  </r>
  <r>
    <x v="26"/>
    <s v="A32"/>
    <s v="E02"/>
    <n v="0.6"/>
    <s v="SAP"/>
    <s v="Baby diapers / training pants"/>
    <s v="Hygiene &amp; absorbency"/>
    <x v="0"/>
    <s v="Primary"/>
    <s v="SAP 소비의 최대 application으로, 글로벌 소비의 약 70% 이상을 차지"/>
    <s v="Existing"/>
    <m/>
  </r>
  <r>
    <x v="26"/>
    <s v="A32"/>
    <s v="E05"/>
    <n v="0.3"/>
    <s v="SAP"/>
    <s v="Adult incontinence"/>
    <s v="Hygiene &amp; absorbency"/>
    <x v="6"/>
    <s v="Secondary"/>
    <s v="고령화로 성장성이 높은 위생·헬스케어 흡수재 application"/>
    <s v="Existing"/>
    <m/>
  </r>
  <r>
    <x v="26"/>
    <s v="A32"/>
    <s v="E02"/>
    <n v="0.3"/>
    <s v="SAP"/>
    <s v="Feminine hygiene"/>
    <s v="Hygiene &amp; absorbency"/>
    <x v="0"/>
    <s v="Secondary"/>
    <s v="여성 위생용 흡수재로 사용되나 diapers 대비 규모는 작음"/>
    <s v="Existing"/>
    <m/>
  </r>
  <r>
    <x v="26"/>
    <s v="A34"/>
    <s v="E06"/>
    <n v="0.1"/>
    <s v="SAP"/>
    <s v="Agriculture water release / soil moisture control"/>
    <s v="Agricultural productivity materials"/>
    <x v="5"/>
    <s v="Niche / Emerging"/>
    <s v="토양 수분 조절용 산업·농업 application이나 전체 SAP 내 비중은 작음"/>
    <s v="Existing"/>
    <m/>
  </r>
  <r>
    <x v="27"/>
    <s v="A01"/>
    <s v="E07"/>
    <n v="0.6"/>
    <s v="n-Butyraldehyde"/>
    <s v="2-Ethylhexanol"/>
    <s v="Major chemical intermediate"/>
    <x v="4"/>
    <s v="Primary"/>
    <s v="n-butyraldehyde의 최대 전환 경로 중 하나이며 plasticizer alcohol 체인의 핵심 중간체"/>
    <s v="Existing"/>
    <m/>
  </r>
  <r>
    <x v="27"/>
    <s v="A01"/>
    <s v="E07"/>
    <n v="0.6"/>
    <s v="n-Butyraldehyde"/>
    <s v="n-Butanol"/>
    <s v="Major chemical intermediate"/>
    <x v="4"/>
    <s v="Primary"/>
    <s v="n-butanol과 2-EH가 n-butyraldehyde 소비의 대부분을 차지"/>
    <s v="Existing"/>
    <m/>
  </r>
  <r>
    <x v="27"/>
    <s v="A02"/>
    <s v="E07"/>
    <n v="0.3"/>
    <s v="n-Butyraldehyde"/>
    <s v="Polyvinyl butyral"/>
    <s v="Specialty chemical intermediate"/>
    <x v="4"/>
    <s v="Secondary"/>
    <s v="PVB 등 특수 유도체로 전환되나 2-EH/n-butanol 대비 비중은 작음"/>
    <s v="Existing"/>
    <m/>
  </r>
  <r>
    <x v="27"/>
    <s v="A02"/>
    <s v="E07"/>
    <n v="0.6"/>
    <s v="n-Butyraldehyde"/>
    <s v="Condensation/esterification products"/>
    <s v="Specialty chemical intermediate"/>
    <x v="4"/>
    <s v="Primary"/>
    <s v="TMPD, Texanol, TXIB, IBIB 등 용제·수지·가소제 계열로 전환되는 주요 경로"/>
    <s v="Existing"/>
    <m/>
  </r>
  <r>
    <x v="27"/>
    <s v="A01"/>
    <s v="E07"/>
    <n v="0.3"/>
    <s v="n-Butyraldehyde"/>
    <s v="Isobutanol"/>
    <s v="Major chemical intermediate"/>
    <x v="4"/>
    <s v="Secondary"/>
    <s v="isobutanol, neopentyl glycol, isobutyric acid 등으로 전환되는 중간체"/>
    <s v="Existing"/>
    <m/>
  </r>
  <r>
    <x v="28"/>
    <s v="A38"/>
    <s v="E01"/>
    <n v="0.6"/>
    <s v="2-ethylhexanol"/>
    <s v="Plasticizers"/>
    <s v="Polymer modification &amp; additives"/>
    <x v="1"/>
    <s v="Primary"/>
    <s v="2-EH 소비의 절반 이상이 DOTP, DEHP 등 plasticizer 생산에 사용"/>
    <s v="Existing"/>
    <m/>
  </r>
  <r>
    <x v="28"/>
    <s v="A03"/>
    <s v="E07"/>
    <n v="0.6"/>
    <s v="2-ethylhexanol"/>
    <s v="Acrylate/methacrylate esters"/>
    <s v="Reactive monomer / comonomer"/>
    <x v="4"/>
    <s v="Primary"/>
    <s v="2-EH의 대형 수요처로 2-ethylhexyl acrylate 등 생산에 사용"/>
    <s v="Existing"/>
    <m/>
  </r>
  <r>
    <x v="29"/>
    <s v="A01"/>
    <s v="E07"/>
    <n v="0.6"/>
    <s v="n-butanol"/>
    <s v="n-Butyl acrylate / methacrylate esters"/>
    <s v="Major chemical intermediate"/>
    <x v="4"/>
    <s v="Primary"/>
    <s v="n-butanol의 최대 end use이며 coatings, sealants, adhesives용 acrylate 생산에 사용"/>
    <s v="Existing"/>
    <m/>
  </r>
  <r>
    <x v="29"/>
    <s v="A24"/>
    <s v="E07"/>
    <n v="0.6"/>
    <s v="n-butanol"/>
    <s v="Surface coatings solvent / n-butyl acetate / glycol ethers"/>
    <s v="Solvent &amp; extraction"/>
    <x v="4"/>
    <s v="Primary"/>
    <s v="직접 용제 및 acetate/glycol ether 유도체로 coatings 용제에 사용"/>
    <s v="Existing"/>
    <m/>
  </r>
  <r>
    <x v="30"/>
    <s v="A24"/>
    <s v="E07"/>
    <n v="0.6"/>
    <s v="n-butyl acetate"/>
    <s v="Surface coatings solvent"/>
    <s v="Solvent &amp; extraction"/>
    <x v="4"/>
    <s v="Primary"/>
    <s v="coating resin용 효과적 용제로 사용됨"/>
    <s v="Existing"/>
    <m/>
  </r>
  <r>
    <x v="31"/>
    <s v="A01"/>
    <s v="E07"/>
    <n v="0.6"/>
    <s v="isobutanol"/>
    <s v="Isobutyl acetate"/>
    <s v="Major chemical intermediate"/>
    <x v="4"/>
    <s v="Primary"/>
    <s v="isobutanol의 최대 소비처이며 isobutyl acetate는 coatings 용제로 사용"/>
    <s v="Existing"/>
    <m/>
  </r>
  <r>
    <x v="31"/>
    <s v="A28"/>
    <s v="E07"/>
    <n v="0.6"/>
    <s v="isobutanol"/>
    <s v="Lube oil additives / isobutyl ZDDP"/>
    <s v="Lubrication &amp; friction control"/>
    <x v="4"/>
    <s v="Primary"/>
    <s v="ZDDP계 윤활유 첨가제 제조에 사용되는 주요 application"/>
    <s v="Existing"/>
    <m/>
  </r>
  <r>
    <x v="31"/>
    <s v="A24"/>
    <s v="E07"/>
    <n v="0.3"/>
    <s v="isobutanol"/>
    <s v="Direct solvent in surface coatings and adhesives"/>
    <s v="Solvent &amp; extraction"/>
    <x v="4"/>
    <s v="Secondary"/>
    <s v="coatings 및 adhesives용 latent/direct solvent로 사용"/>
    <s v="Existing"/>
    <m/>
  </r>
  <r>
    <x v="32"/>
    <s v="A24"/>
    <s v="E07"/>
    <n v="0.6"/>
    <s v="isobutyl acetate"/>
    <s v="Surface coatings"/>
    <s v="Solvent &amp; extraction"/>
    <x v="4"/>
    <s v="Primary"/>
    <s v="거의 전량이 surface coatings 용제로 사용되며 2024년 미국 기준 89%"/>
    <s v="Existing"/>
    <m/>
  </r>
  <r>
    <x v="33"/>
    <s v="A24"/>
    <s v="E07"/>
    <n v="0.6"/>
    <s v="IPA"/>
    <s v="Direct solvent: surface coatings, inks, pesticide formulations, resins, household cleaners"/>
    <s v="Solvent &amp; extraction"/>
    <x v="4"/>
    <s v="Primary"/>
    <s v="2023년 주요 지역 IPA 소비의 최대 용도이며 direct solvent가 약 55% 차지"/>
    <s v="Existing"/>
    <m/>
  </r>
  <r>
    <x v="33"/>
    <s v="A40"/>
    <s v="E08"/>
    <n v="0.1"/>
    <s v="IPA"/>
    <s v="Cleaning printed circuit boards, flat-panel displays and electronic devices"/>
    <s v="Electronic chemicals &amp; materials"/>
    <x v="7"/>
    <s v="Niche / Emerging"/>
    <s v="electronic-grade IPA는 PCB, FPD 등 전자부품 세정에 사용되며 주요 지역 소비의 8% 차지"/>
    <s v="Existing"/>
    <m/>
  </r>
  <r>
    <x v="33"/>
    <s v="A01"/>
    <s v="E07"/>
    <n v="0.3"/>
    <s v="IPA"/>
    <s v="Isopropyl acetate"/>
    <s v="Major chemical intermediate"/>
    <x v="4"/>
    <s v="Secondary"/>
    <s v="IPA 유도체 중 최대 품목이며 미국 기준 2023년 22천 톤 소비"/>
    <s v="Existing"/>
    <m/>
  </r>
  <r>
    <x v="33"/>
    <s v="A31"/>
    <s v="E02"/>
    <n v="0.3"/>
    <s v="IPA"/>
    <s v="Cosmetic and personal care products / rubbing alcohol / hand sanitizer"/>
    <s v="Personal care formulation"/>
    <x v="0"/>
    <s v="Secondary"/>
    <s v="cosmetic grade는 personal care, rubbing alcohol, hand sanitizer에 사용됨"/>
    <s v="Existing"/>
    <m/>
  </r>
  <r>
    <x v="33"/>
    <s v="A33"/>
    <s v="E05"/>
    <n v="0.3"/>
    <s v="IPA"/>
    <s v="Processing solvent during drug manufacture / medical wipes"/>
    <s v="Medical &amp; healthcare materials"/>
    <x v="6"/>
    <s v="Secondary"/>
    <s v="pharma grade는 의약 제조용 solvent, medical wipes, 일부 formulation에 사용됨"/>
    <s v="Existing"/>
    <m/>
  </r>
  <r>
    <x v="34"/>
    <s v="A24"/>
    <s v="E07"/>
    <n v="0.6"/>
    <s v="Isopropyl acetate"/>
    <s v="Solvent in cellulose and plastics manufacture"/>
    <s v="Solvent &amp; extraction"/>
    <x v="4"/>
    <s v="Primary"/>
    <s v="cellulose 및 plastics 제조용 solvent로 사용됨"/>
    <s v="Existing"/>
    <m/>
  </r>
  <r>
    <x v="34"/>
    <s v="A23"/>
    <s v="E07"/>
    <n v="0.3"/>
    <s v="Isopropyl acetate"/>
    <s v="Printing inks"/>
    <s v="Printing inks &amp; graphic materials"/>
    <x v="4"/>
    <s v="Secondary"/>
    <s v="일부 printing inks의 구성 성분으로 사용됨"/>
    <s v="Existing"/>
    <m/>
  </r>
  <r>
    <x v="34"/>
    <s v="A31"/>
    <s v="E02"/>
    <n v="0.1"/>
    <s v="Isopropyl acetate"/>
    <s v="Perfumes"/>
    <s v="Personal care formulation"/>
    <x v="0"/>
    <s v="Niche / Emerging"/>
    <s v="perfume 성분으로 사용되나 IPA derivative 내 비중은 제한적"/>
    <s v="Existing"/>
    <m/>
  </r>
  <r>
    <x v="35"/>
    <s v="A01"/>
    <s v="E07"/>
    <n v="0.6"/>
    <s v="Butadiene"/>
    <s v="Polybutadiene rubber"/>
    <s v="Major chemical intermediate"/>
    <x v="4"/>
    <s v="Primary"/>
    <s v="2024년 butadiene 최대 수요처이며, PBR 생산용 직접 원료"/>
    <s v="Existing"/>
    <m/>
  </r>
  <r>
    <x v="35"/>
    <s v="A01"/>
    <s v="E07"/>
    <n v="0.6"/>
    <s v="Butadiene"/>
    <s v="SBR, emulsion / SBR, solution"/>
    <s v="Major chemical intermediate"/>
    <x v="4"/>
    <s v="Primary"/>
    <s v="PBR과 SBR 합산이 2024년 butadiene 시장의 약 54%"/>
    <s v="Existing"/>
    <m/>
  </r>
  <r>
    <x v="35"/>
    <s v="A01"/>
    <s v="E07"/>
    <n v="0.3"/>
    <s v="Butadiene"/>
    <s v="ABS resins"/>
    <s v="Major chemical intermediate"/>
    <x v="4"/>
    <s v="Secondary"/>
    <s v="ABS resin용 주요 butadiene 파생 수요"/>
    <s v="Existing"/>
    <m/>
  </r>
  <r>
    <x v="35"/>
    <s v="A01"/>
    <s v="E07"/>
    <n v="0.3"/>
    <s v="Butadiene"/>
    <s v="Nitrile latex / Nitrile rubber"/>
    <s v="Major chemical intermediate"/>
    <x v="4"/>
    <s v="Secondary"/>
    <s v="NBL/NBR 생산에 사용되는 specialty elastomer 원료"/>
    <s v="Existing"/>
    <m/>
  </r>
  <r>
    <x v="35"/>
    <s v="A01"/>
    <s v="E07"/>
    <n v="0.3"/>
    <s v="Butadiene"/>
    <s v="Styrene-butadiene latex"/>
    <s v="Major chemical intermediate"/>
    <x v="4"/>
    <s v="Secondary"/>
    <s v="SBL 생산용 downstream route"/>
    <s v="Existing"/>
    <m/>
  </r>
  <r>
    <x v="35"/>
    <s v="A01"/>
    <s v="E07"/>
    <n v="0.3"/>
    <s v="Butadiene"/>
    <s v="Adiponitrile"/>
    <s v="Major chemical intermediate"/>
    <x v="4"/>
    <s v="Secondary"/>
    <s v="nylon chain으로 연결되는 화학 중간체 수요"/>
    <s v="Existing"/>
    <m/>
  </r>
  <r>
    <x v="36"/>
    <s v="A19"/>
    <s v="E03"/>
    <n v="0.6"/>
    <s v="BR"/>
    <s v="Tires"/>
    <s v="Tire &amp; rubber applications"/>
    <x v="2"/>
    <s v="Primary"/>
    <s v="PBR 소비의 약 75%가 tires이며 최대 end use"/>
    <s v="Existing"/>
    <m/>
  </r>
  <r>
    <x v="36"/>
    <s v="A38"/>
    <s v="E02"/>
    <n v="0.3"/>
    <s v="BR"/>
    <s v="ABS/HIPS impact modification"/>
    <s v="Polymer modification &amp; additives"/>
    <x v="0"/>
    <s v="Secondary"/>
    <s v="HIPS/ABS toughness 개선용 impact modifier"/>
    <s v="Existing"/>
    <m/>
  </r>
  <r>
    <x v="36"/>
    <s v="A19"/>
    <s v="E07"/>
    <n v="0.3"/>
    <s v="BR"/>
    <s v="V-belts, conveyor belt coverings and hoses"/>
    <s v="Tire &amp; rubber applications"/>
    <x v="4"/>
    <s v="Secondary"/>
    <s v="타이어 외 rubber goods용 의미 있는 수요"/>
    <s v="Existing"/>
    <m/>
  </r>
  <r>
    <x v="37"/>
    <s v="A19"/>
    <s v="E03"/>
    <n v="0.6"/>
    <s v="SBR"/>
    <s v="Tire production"/>
    <s v="Tire &amp; rubber applications"/>
    <x v="2"/>
    <s v="Primary"/>
    <s v="SBR의 핵심 용도이며 최대 synthetic rubber application"/>
    <s v="Existing"/>
    <m/>
  </r>
  <r>
    <x v="37"/>
    <s v="A19"/>
    <s v="E07"/>
    <n v="0.3"/>
    <s v="SBR"/>
    <s v="Belts, hoses, mechanical parts and gaskets"/>
    <s v="Tire &amp; rubber applications"/>
    <x v="4"/>
    <s v="Secondary"/>
    <s v="nontire mechanical rubber goods용 상업 수요"/>
    <s v="Existing"/>
    <m/>
  </r>
  <r>
    <x v="37"/>
    <s v="A16"/>
    <s v="E03"/>
    <n v="0.3"/>
    <s v="SBR"/>
    <s v="Automotive parts"/>
    <s v="Automotive components &amp; lightweighting"/>
    <x v="2"/>
    <s v="Secondary"/>
    <s v="hoses, seals, mats 등 nontire automotive rubber parts"/>
    <s v="Existing"/>
    <m/>
  </r>
  <r>
    <x v="37"/>
    <s v="A20"/>
    <s v="E02"/>
    <n v="0.1"/>
    <s v="SBR"/>
    <s v="Adhesives, chewing gum base, coated fabrics, molded goods"/>
    <s v="Adhesive bonding"/>
    <x v="0"/>
    <s v="Niche / Emerging"/>
    <s v="hot E-SBR의 잔존 specialty application"/>
    <s v="Existing"/>
    <m/>
  </r>
  <r>
    <x v="38"/>
    <s v="A01"/>
    <s v="E07"/>
    <n v="0.6"/>
    <s v="Isobutylene"/>
    <s v="MTBE"/>
    <s v="Major chemical intermediate"/>
    <x v="4"/>
    <s v="Primary"/>
    <s v="MTBE는 butylenes의 주요 outlet이며 isobutylene과 methanol 반응으로 생산"/>
    <s v="Existing"/>
    <m/>
  </r>
  <r>
    <x v="38"/>
    <s v="A01"/>
    <s v="E07"/>
    <n v="0.3"/>
    <s v="Isobutylene"/>
    <s v="High-purity isobutylene for butyl rubber and polyisobutylene"/>
    <s v="Major chemical intermediate"/>
    <x v="4"/>
    <s v="Secondary"/>
    <s v="HPIB는 butyl rubber와 PIB 합성용 원료"/>
    <s v="Existing"/>
    <m/>
  </r>
  <r>
    <x v="38"/>
    <s v="A43"/>
    <s v="E04"/>
    <n v="0.3"/>
    <s v="Isobutylene"/>
    <s v="ETBE / isooctane"/>
    <s v="Fuel / fuel additive"/>
    <x v="3"/>
    <s v="Secondary"/>
    <s v="gasoline blendstock 및 octane enhancer route"/>
    <s v="Existing"/>
    <m/>
  </r>
  <r>
    <x v="39"/>
    <s v="A28"/>
    <s v="E07"/>
    <n v="0.6"/>
    <s v="PIB"/>
    <s v="Lubricants and fuel additives"/>
    <s v="Lubrication &amp; friction control"/>
    <x v="4"/>
    <s v="Primary"/>
    <s v="PIB의 대표적 고부가 수요로 윤활유·연료 첨가제에 사용"/>
    <s v="Existing"/>
    <s v="GPT"/>
  </r>
  <r>
    <x v="39"/>
    <s v="A20"/>
    <s v="E07"/>
    <n v="0.3"/>
    <s v="PIB"/>
    <s v="Adhesives and sealants"/>
    <s v="Adhesive bonding"/>
    <x v="4"/>
    <s v="Secondary"/>
    <s v="tackiness와 방수성 기반 adhesive/sealant formulation에 사용"/>
    <s v="Existing"/>
    <s v="GPT"/>
  </r>
  <r>
    <x v="39"/>
    <s v="A13"/>
    <s v="E04"/>
    <n v="0.3"/>
    <s v="PIB"/>
    <s v="Electrical insulation materials"/>
    <s v="Electrical insulation"/>
    <x v="3"/>
    <s v="Secondary"/>
    <s v="케이블·전기 절연 소재로 사용 가능"/>
    <s v="Existing"/>
    <s v="GPT"/>
  </r>
  <r>
    <x v="40"/>
    <s v="A09"/>
    <s v="E01"/>
    <n v="0.6"/>
    <s v="PB-1"/>
    <s v="Hot and cold water piping systems"/>
    <s v="Pipe &amp; fluid conveyance"/>
    <x v="1"/>
    <s v="Primary"/>
    <s v="PB-1의 대표 application은 온수·냉수 배관 및 fittings"/>
    <s v="Existing"/>
    <s v="GPT"/>
  </r>
  <r>
    <x v="40"/>
    <s v="A05"/>
    <s v="E02"/>
    <n v="0.3"/>
    <s v="PB-1"/>
    <s v="Easy-open packaging / film modification"/>
    <s v="Flexible packaging"/>
    <x v="0"/>
    <s v="Secondary"/>
    <s v="packaging film 및 easy-peel 구조에 사용"/>
    <s v="Existing"/>
    <s v="GPT"/>
  </r>
  <r>
    <x v="40"/>
    <s v="A20"/>
    <s v="E02"/>
    <n v="0.3"/>
    <s v="PB-1"/>
    <s v="Hot melt adhesives"/>
    <s v="Adhesive bonding"/>
    <x v="0"/>
    <s v="Secondary"/>
    <s v="packaging 및 hygiene용 HMA formulation에 사용"/>
    <s v="Existing"/>
    <s v="GPT"/>
  </r>
  <r>
    <x v="41"/>
    <s v="A43"/>
    <s v="E04"/>
    <n v="0.6"/>
    <s v="MTBE"/>
    <s v="Gasoline applications"/>
    <s v="Fuel / fuel additive"/>
    <x v="3"/>
    <s v="Primary"/>
    <s v="2024년 MTBE 소비의 약 94%가 gasoline application"/>
    <s v="Existing"/>
    <m/>
  </r>
  <r>
    <x v="41"/>
    <s v="A01"/>
    <s v="E07"/>
    <n v="0.3"/>
    <s v="MTBE"/>
    <s v="Production of HPIB"/>
    <s v="Major chemical intermediate"/>
    <x v="4"/>
    <s v="Secondary"/>
    <s v="미국 등에서는 HPIB 생산용 intermediate로 사용"/>
    <s v="Existing"/>
    <m/>
  </r>
  <r>
    <x v="41"/>
    <s v="A24"/>
    <s v="E05"/>
    <n v="0.1"/>
    <s v="MTBE"/>
    <s v="Reaction, extraction and crystallization solvent"/>
    <s v="Solvent &amp; extraction"/>
    <x v="6"/>
    <s v="Niche / Emerging"/>
    <s v="pharma/fine chemical solvent로 제한적 사용"/>
    <s v="Existing"/>
    <m/>
  </r>
  <r>
    <x v="42"/>
    <s v="A19"/>
    <s v="E03"/>
    <n v="0.6"/>
    <s v="Butyl rubber"/>
    <s v="Tubeless tire inner liners / tire inner tubes"/>
    <s v="Tire &amp; rubber applications"/>
    <x v="2"/>
    <s v="Primary"/>
    <s v="타이어 inner liner와 inner tube가 핵심 수요처로 제시됨."/>
    <s v="Existing"/>
    <m/>
  </r>
  <r>
    <x v="42"/>
    <s v="A33"/>
    <s v="E05"/>
    <n v="0.3"/>
    <s v="Butyl rubber"/>
    <s v="Pharmaceutical stoppers and plunger seals"/>
    <s v="Medical &amp; healthcare materials"/>
    <x v="6"/>
    <s v="Secondary"/>
    <s v="청정성, 내화학성, 낮은 기체·수분 투과성이 요구되는 의료용 application."/>
    <s v="Existing"/>
    <m/>
  </r>
  <r>
    <x v="42"/>
    <s v="A20"/>
    <s v="E07"/>
    <n v="0.3"/>
    <s v="Butyl rubber"/>
    <s v="Adhesives and sealants"/>
    <s v="Adhesive bonding"/>
    <x v="4"/>
    <s v="Secondary"/>
    <s v="접착제, sealant tape, caulk 등에 사용됨."/>
    <s v="Existing"/>
    <m/>
  </r>
  <r>
    <x v="42"/>
    <s v="A18"/>
    <s v="E03"/>
    <n v="0.3"/>
    <s v="Butyl rubber"/>
    <s v="Automotive hoses, gaskets and engine mounts"/>
    <s v="Elastomeric performance materials"/>
    <x v="2"/>
    <s v="Secondary"/>
    <s v="내열·내노화·진동감쇠 특성을 활용한 자동차 고무부품."/>
    <s v="Existing"/>
    <m/>
  </r>
  <r>
    <x v="43"/>
    <s v="A03"/>
    <s v="E02"/>
    <n v="0.6"/>
    <s v="1-Butene"/>
    <s v="Polyethylene comonomer"/>
    <s v="Reactive monomer / comonomer"/>
    <x v="0"/>
    <s v="Primary"/>
    <s v="butene-1의 주용도는 PE 생산용 comonomer"/>
    <s v="Existing"/>
    <m/>
  </r>
  <r>
    <x v="43"/>
    <s v="A01"/>
    <s v="E07"/>
    <n v="0.3"/>
    <s v="1-Butene"/>
    <s v="Polybutene-1"/>
    <s v="Major chemical intermediate"/>
    <x v="4"/>
    <s v="Secondary"/>
    <s v="고순도 butene-1은 PB-1 생산에 필요"/>
    <s v="Existing"/>
    <m/>
  </r>
  <r>
    <x v="44"/>
    <s v="A01"/>
    <s v="E07"/>
    <n v="0.6"/>
    <s v="Ethylbenzene"/>
    <s v="Styrene production"/>
    <s v="Major chemical intermediate"/>
    <x v="4"/>
    <s v="Primary"/>
    <s v="EB의 99.7%가 styrene 생산에 사용되는 지배적 경로"/>
    <s v="Existing"/>
    <m/>
  </r>
  <r>
    <x v="44"/>
    <s v="A24"/>
    <s v="E07"/>
    <n v="0.1"/>
    <s v="Ethylbenzene"/>
    <s v="Solvent"/>
    <s v="Solvent &amp; extraction"/>
    <x v="4"/>
    <s v="Niche / Emerging"/>
    <s v="styrene 외 용도는 1% 미만의 소량 용도"/>
    <s v="Existing"/>
    <m/>
  </r>
  <r>
    <x v="45"/>
    <s v="A01"/>
    <s v="E02"/>
    <n v="0.6"/>
    <s v="Styrene"/>
    <s v="Polystyrene"/>
    <s v="Major chemical intermediate"/>
    <x v="0"/>
    <s v="Primary"/>
    <s v="PS가 2024년 styrene 최대 수요처"/>
    <s v="Existing"/>
    <m/>
  </r>
  <r>
    <x v="45"/>
    <s v="A01"/>
    <s v="E01"/>
    <n v="0.6"/>
    <s v="Styrene"/>
    <s v="Expandable polystyrene"/>
    <s v="Major chemical intermediate"/>
    <x v="1"/>
    <s v="Primary"/>
    <s v="EPS는 styrene 주요 derivative이며 단열·보호포장 수요와 연결"/>
    <s v="Existing"/>
    <m/>
  </r>
  <r>
    <x v="45"/>
    <s v="A01"/>
    <s v="E03"/>
    <n v="0.6"/>
    <s v="Styrene"/>
    <s v="Acrylonitrile-butadiene-styrene resins"/>
    <s v="Major chemical intermediate"/>
    <x v="2"/>
    <s v="Primary"/>
    <s v="ABS는 주요 styrene derivative이며 성장 기여도가 큼"/>
    <s v="Existing"/>
    <m/>
  </r>
  <r>
    <x v="45"/>
    <s v="A01"/>
    <s v="E01"/>
    <n v="0.3"/>
    <s v="Styrene"/>
    <s v="Unsaturated polyester resins"/>
    <s v="Major chemical intermediate"/>
    <x v="1"/>
    <s v="Secondary"/>
    <s v="UPR은 의미 있는 downstream resin 경로이나 PS/EPS/ABS보다 작음"/>
    <s v="Existing"/>
    <m/>
  </r>
  <r>
    <x v="45"/>
    <s v="A01"/>
    <s v="E07"/>
    <n v="0.3"/>
    <s v="Styrene"/>
    <s v="Styrene-butadiene latex"/>
    <s v="Major chemical intermediate"/>
    <x v="4"/>
    <s v="Secondary"/>
    <s v="latex 및 coating/바인더 계열의 상업적 수요"/>
    <s v="Existing"/>
    <m/>
  </r>
  <r>
    <x v="45"/>
    <s v="A01"/>
    <s v="E03"/>
    <n v="0.3"/>
    <s v="Styrene"/>
    <s v="Styrene-butadiene rubber"/>
    <s v="Major chemical intermediate"/>
    <x v="2"/>
    <s v="Secondary"/>
    <s v="SBR은 타이어·고무 체인으로 연결되는 수요"/>
    <s v="Existing"/>
    <m/>
  </r>
  <r>
    <x v="46"/>
    <s v="A06"/>
    <s v="E02"/>
    <n v="0.6"/>
    <s v="PS"/>
    <s v="Packaging applications"/>
    <s v="Rigid packaging"/>
    <x v="0"/>
    <s v="Primary"/>
    <s v="2024년 PS 수요의 최대 application, 약 34%"/>
    <s v="Existing"/>
    <m/>
  </r>
  <r>
    <x v="46"/>
    <s v="A40"/>
    <s v="E08"/>
    <n v="0.6"/>
    <s v="PS"/>
    <s v="Electrical/electronic"/>
    <s v="Electronic chemicals &amp; materials"/>
    <x v="7"/>
    <s v="Primary"/>
    <s v="2024년 PS 수요의 약 31%로 두 번째 대형 수요처"/>
    <s v="Existing"/>
    <m/>
  </r>
  <r>
    <x v="46"/>
    <s v="A04"/>
    <s v="E02"/>
    <n v="0.3"/>
    <s v="PS"/>
    <s v="Consumer goods"/>
    <s v="Polymer resin / molding material"/>
    <x v="0"/>
    <s v="Secondary"/>
    <s v="생활용품·가전 부품 등 성형재 용도"/>
    <s v="Existing"/>
    <m/>
  </r>
  <r>
    <x v="46"/>
    <s v="A10"/>
    <s v="E01"/>
    <n v="0.3"/>
    <s v="PS"/>
    <s v="Building/construction"/>
    <s v="Building materials &amp; profiles"/>
    <x v="1"/>
    <s v="Secondary"/>
    <s v="XPS/건축재 등 건설 관련 수요"/>
    <s v="Existing"/>
    <m/>
  </r>
  <r>
    <x v="46"/>
    <s v="A33"/>
    <s v="E05"/>
    <n v="0.1"/>
    <s v="PS"/>
    <s v="Medical and diagnostic labware"/>
    <s v="Medical &amp; healthcare materials"/>
    <x v="6"/>
    <s v="Niche / Emerging"/>
    <s v="GPPS 성형품의 의료·진단용 labware 용도"/>
    <s v="Existing"/>
    <m/>
  </r>
  <r>
    <x v="46"/>
    <s v="A12"/>
    <s v="E01"/>
    <n v="0.3"/>
    <s v="PS"/>
    <s v="Foam board stock, insulation"/>
    <s v="Thermal insulation"/>
    <x v="1"/>
    <s v="Secondary"/>
    <s v="건축 단열재로 사용되는 PS foam 용도"/>
    <s v="Existing"/>
    <m/>
  </r>
  <r>
    <x v="47"/>
    <s v="A01"/>
    <s v="E07"/>
    <n v="0.6"/>
    <s v="Cumene"/>
    <s v="Phenol and acetone production"/>
    <s v="Major chemical intermediate"/>
    <x v="4"/>
    <s v="Primary"/>
    <s v="전 세계 cumene의 약 99%가 phenol/acetone 생산에 사용됨"/>
    <s v="Existing"/>
    <m/>
  </r>
  <r>
    <x v="47"/>
    <s v="A24"/>
    <s v="E07"/>
    <n v="0.1"/>
    <s v="Cumene"/>
    <s v="Thinners for paints, lacquers and enamels / solvents in coatings"/>
    <s v="Solvent &amp; extraction"/>
    <x v="4"/>
    <s v="Niche / Emerging"/>
    <s v="1% 내외의 소량 용도"/>
    <s v="Existing"/>
    <m/>
  </r>
  <r>
    <x v="48"/>
    <s v="A01"/>
    <s v="E07"/>
    <n v="0.6"/>
    <s v="Phenol"/>
    <s v="Bisphenol A (BPA)"/>
    <s v="Major chemical intermediate"/>
    <x v="4"/>
    <s v="Primary"/>
    <s v="2024년 phenol 수요의 54%로 최대 downstream"/>
    <s v="Existing"/>
    <m/>
  </r>
  <r>
    <x v="48"/>
    <s v="A03"/>
    <s v="E01"/>
    <n v="0.6"/>
    <s v="Phenol"/>
    <s v="Phenol-formaldehyde (PF) resins"/>
    <s v="Reactive monomer / comonomer"/>
    <x v="1"/>
    <s v="Primary"/>
    <s v="2024년 26%로 두 번째 대형 수요처, 목재·건설용 resin chain"/>
    <s v="Existing"/>
    <m/>
  </r>
  <r>
    <x v="48"/>
    <s v="A01"/>
    <s v="E03"/>
    <n v="0.3"/>
    <s v="Phenol"/>
    <s v="Cyclohexanone / cyclohexanol / adipic acid"/>
    <s v="Major chemical intermediate"/>
    <x v="2"/>
    <s v="Secondary"/>
    <s v="polyamide chain으로 연결되는 의미 있는 중간체 용도"/>
    <s v="Existing"/>
    <m/>
  </r>
  <r>
    <x v="48"/>
    <s v="A02"/>
    <s v="E07"/>
    <n v="0.1"/>
    <s v="Phenol"/>
    <s v="Alkylphenols and other specialty chemicals"/>
    <s v="Specialty chemical intermediate"/>
    <x v="4"/>
    <s v="Niche / Emerging"/>
    <s v="기타 소량 specialty derivative"/>
    <s v="Existing"/>
    <m/>
  </r>
  <r>
    <x v="49"/>
    <s v="A24"/>
    <s v="E07"/>
    <n v="0.6"/>
    <s v="Acetone"/>
    <s v="Direct solvent applications"/>
    <s v="Solvent &amp; extraction"/>
    <x v="4"/>
    <s v="Primary"/>
    <s v="2024년 약 43%로 acetone 최대 수요처"/>
    <s v="Existing"/>
    <m/>
  </r>
  <r>
    <x v="49"/>
    <s v="A01"/>
    <s v="E07"/>
    <n v="0.6"/>
    <s v="Acetone"/>
    <s v="Bisphenol A (BPA)"/>
    <s v="Major chemical intermediate"/>
    <x v="4"/>
    <s v="Primary"/>
    <s v="2024년 약 28%로 두 번째 대형 수요처"/>
    <s v="Existing"/>
    <m/>
  </r>
  <r>
    <x v="49"/>
    <s v="A01"/>
    <s v="E07"/>
    <n v="0.3"/>
    <s v="Acetone"/>
    <s v="Methyl methacrylate (MMA)"/>
    <s v="Major chemical intermediate"/>
    <x v="4"/>
    <s v="Secondary"/>
    <s v="2024년 약 20%, PMMA chain으로 연결"/>
    <s v="Existing"/>
    <m/>
  </r>
  <r>
    <x v="49"/>
    <s v="A02"/>
    <s v="E07"/>
    <n v="0.1"/>
    <s v="Acetone"/>
    <s v="MIBK / aldol chemicals"/>
    <s v="Specialty chemical intermediate"/>
    <x v="4"/>
    <s v="Niche / Emerging"/>
    <s v="기타 소량 chemical intermediate 용도"/>
    <s v="Existing"/>
    <m/>
  </r>
  <r>
    <x v="50"/>
    <s v="A01"/>
    <s v="E07"/>
    <n v="0.6"/>
    <s v="BPA"/>
    <s v="Polycarbonate resin"/>
    <s v="Major chemical intermediate"/>
    <x v="4"/>
    <s v="Primary"/>
    <s v="2024년 BPA 수요의 약 68%로 최대 용도"/>
    <s v="Existing"/>
    <m/>
  </r>
  <r>
    <x v="50"/>
    <s v="A01"/>
    <s v="E07"/>
    <n v="0.6"/>
    <s v="BPA"/>
    <s v="Epoxy resins"/>
    <s v="Major chemical intermediate"/>
    <x v="4"/>
    <s v="Primary"/>
    <s v="2024년 BPA 수요의 약 32%로 두 번째 핵심 용도"/>
    <s v="Existing"/>
    <m/>
  </r>
  <r>
    <x v="50"/>
    <s v="A02"/>
    <s v="E07"/>
    <n v="0.1"/>
    <s v="BPA"/>
    <s v="Flame retardants, unsaturated polyester resins, polysulfone, PEI, polyarylate resins"/>
    <s v="Specialty chemical intermediate"/>
    <x v="4"/>
    <s v="Niche / Emerging"/>
    <s v="PC/epoxy 외 소량 specialty resin chain"/>
    <s v="Existing"/>
    <m/>
  </r>
  <r>
    <x v="51"/>
    <s v="A13"/>
    <s v="E08"/>
    <n v="0.6"/>
    <s v="PC"/>
    <s v="Electronics/electrical components"/>
    <s v="Electrical insulation"/>
    <x v="7"/>
    <s v="Primary"/>
    <s v="PC의 내충격성·내열성·전기저항 특성을 활용하는 핵심 수요"/>
    <s v="Existing"/>
    <m/>
  </r>
  <r>
    <x v="51"/>
    <s v="A16"/>
    <s v="E03"/>
    <n v="0.6"/>
    <s v="PC"/>
    <s v="Transportation and automotive glazing / lighting"/>
    <s v="Automotive components &amp; lightweighting"/>
    <x v="2"/>
    <s v="Primary"/>
    <s v="자동차 조명, glazing, 경량화 용도로 중요"/>
    <s v="Existing"/>
    <m/>
  </r>
  <r>
    <x v="51"/>
    <s v="A10"/>
    <s v="E01"/>
    <n v="0.3"/>
    <s v="PC"/>
    <s v="Windows, construction glazing, greenhouses"/>
    <s v="Building materials &amp; profiles"/>
    <x v="1"/>
    <s v="Secondary"/>
    <s v="투명성·내구성을 활용한 sheet/glazing 용도"/>
    <s v="Existing"/>
    <m/>
  </r>
  <r>
    <x v="51"/>
    <s v="A04"/>
    <s v="E02"/>
    <n v="0.3"/>
    <s v="PC"/>
    <s v="Consumer goods and appliances"/>
    <s v="Polymer resin / molding material"/>
    <x v="0"/>
    <s v="Secondary"/>
    <s v="내충격성 성형재로 가전·소비재에 사용"/>
    <s v="Existing"/>
    <m/>
  </r>
  <r>
    <x v="51"/>
    <s v="A33"/>
    <s v="E05"/>
    <n v="0.1"/>
    <s v="PC"/>
    <s v="Medical devices / ophthalmic lenses"/>
    <s v="Medical &amp; healthcare materials"/>
    <x v="6"/>
    <s v="Niche / Emerging"/>
    <s v="의료기기·렌즈용 고성능 specialty application"/>
    <s v="Existing"/>
    <m/>
  </r>
  <r>
    <x v="52"/>
    <s v="A22"/>
    <s v="E07"/>
    <n v="0.6"/>
    <s v="Epoxy resin"/>
    <s v="Coatings"/>
    <s v="Surface coating"/>
    <x v="4"/>
    <s v="Primary"/>
    <s v="2024년 epoxy 수요의 44%로 최대 application"/>
    <s v="Existing"/>
    <m/>
  </r>
  <r>
    <x v="52"/>
    <s v="A40"/>
    <s v="E08"/>
    <n v="0.6"/>
    <s v="Epoxy resin"/>
    <s v="Electrical and electronics"/>
    <s v="Electronic chemicals &amp; materials"/>
    <x v="7"/>
    <s v="Primary"/>
    <s v="2024년 19%, PCB/laminate 등 주요 수요"/>
    <s v="Existing"/>
    <m/>
  </r>
  <r>
    <x v="52"/>
    <s v="A11"/>
    <s v="E01"/>
    <n v="0.3"/>
    <s v="Epoxy resin"/>
    <s v="Civil engineering, flooring, paving and construction"/>
    <s v="Flooring &amp; interior materials"/>
    <x v="1"/>
    <s v="Secondary"/>
    <s v="2024년 14%, 건설·바닥재·토목용"/>
    <s v="Existing"/>
    <m/>
  </r>
  <r>
    <x v="52"/>
    <s v="A16"/>
    <s v="E03"/>
    <n v="0.3"/>
    <s v="Epoxy resin"/>
    <s v="Composites"/>
    <s v="Automotive components &amp; lightweighting"/>
    <x v="2"/>
    <s v="Secondary"/>
    <s v="2024년 11%, 풍력 블레이드·항공·자동차 경량화에 사용"/>
    <s v="Existing"/>
    <m/>
  </r>
  <r>
    <x v="52"/>
    <s v="A20"/>
    <s v="E07"/>
    <n v="0.3"/>
    <s v="Epoxy resin"/>
    <s v="Adhesives"/>
    <s v="Adhesive bonding"/>
    <x v="4"/>
    <s v="Secondary"/>
    <s v="2024년 7%, 자동차·항공의 이종재 접합 수요 성장"/>
    <s v="Existing"/>
    <m/>
  </r>
  <r>
    <x v="53"/>
    <s v="A01"/>
    <s v="E07"/>
    <n v="0.6"/>
    <s v="Cyclohexane"/>
    <s v="Cyclohexanone production"/>
    <s v="Major chemical intermediate"/>
    <x v="4"/>
    <s v="Primary"/>
    <s v="2024년 cyclohexane 수요의 64%로 최대 downstream"/>
    <s v="Existing"/>
    <m/>
  </r>
  <r>
    <x v="53"/>
    <s v="A01"/>
    <s v="E07"/>
    <n v="0.6"/>
    <s v="Cyclohexane"/>
    <s v="Adipic acid production"/>
    <s v="Major chemical intermediate"/>
    <x v="4"/>
    <s v="Primary"/>
    <s v="2024년 cyclohexane 수요의 23%로 핵심 downstream"/>
    <s v="Existing"/>
    <m/>
  </r>
  <r>
    <x v="53"/>
    <s v="A24"/>
    <s v="E07"/>
    <n v="0.1"/>
    <s v="Cyclohexane"/>
    <s v="Solvent and other applications"/>
    <s v="Solvent &amp; extraction"/>
    <x v="4"/>
    <s v="Niche / Emerging"/>
    <s v="기타 용도가 11%로 존재하나 주력은 intermediate"/>
    <s v="Existing"/>
    <m/>
  </r>
  <r>
    <x v="54"/>
    <s v="A01"/>
    <s v="E07"/>
    <n v="0.6"/>
    <s v="Aniline"/>
    <s v="MDI production"/>
    <s v="Major chemical intermediate"/>
    <x v="4"/>
    <s v="Primary"/>
    <s v="2023년 전세계 aniline 수요의 약 85%가 MDI용으로 소비된 핵심 route"/>
    <s v="Existing"/>
    <m/>
  </r>
  <r>
    <x v="54"/>
    <s v="A19"/>
    <s v="E03"/>
    <n v="0.3"/>
    <s v="Aniline"/>
    <s v="Rubber-processing chemicals"/>
    <s v="Tire &amp; rubber applications"/>
    <x v="2"/>
    <s v="Secondary"/>
    <s v="비-MDI 주요 용도이며 rubber additives 원료로 사용"/>
    <s v="Existing"/>
    <m/>
  </r>
  <r>
    <x v="54"/>
    <s v="A23"/>
    <s v="E07"/>
    <n v="0.3"/>
    <s v="Aniline"/>
    <s v="Dyes and pigments"/>
    <s v="Printing inks &amp; graphic materials"/>
    <x v="4"/>
    <s v="Secondary"/>
    <s v="염료·안료용 aniline계 중간체로 사용되나 MDI 대비 소량"/>
    <s v="Existing"/>
    <m/>
  </r>
  <r>
    <x v="54"/>
    <s v="A33"/>
    <s v="E05"/>
    <n v="0.1"/>
    <s v="Aniline"/>
    <s v="Pharmaceuticals"/>
    <s v="Medical &amp; healthcare materials"/>
    <x v="6"/>
    <s v="Niche / Emerging"/>
    <s v="의약품 중간체로 언급되나 전체 수요 내 비중은 제한적"/>
    <s v="Existing"/>
    <m/>
  </r>
  <r>
    <x v="54"/>
    <s v="A35"/>
    <s v="E06"/>
    <n v="0.1"/>
    <s v="Aniline"/>
    <s v="Herbicides / insecticides / fungicides"/>
    <s v="Crop protection &amp; agrochemical intermediates"/>
    <x v="5"/>
    <s v="Niche / Emerging"/>
    <s v="작물보호제 중간체로 사용되나 비-MDI 내 세부 niche 용도"/>
    <s v="Existing"/>
    <m/>
  </r>
  <r>
    <x v="55"/>
    <s v="A01"/>
    <s v="E07"/>
    <n v="0.6"/>
    <s v="LAB"/>
    <s v="Linear alkylbenzene sulfonate (LAS)"/>
    <s v="Major chemical intermediate"/>
    <x v="4"/>
    <s v="Primary"/>
    <s v="LAB의 거의 전량이 sulfonation을 통해 LAS로 전환되는 핵심 downstream route"/>
    <s v="Existing"/>
    <m/>
  </r>
  <r>
    <x v="55"/>
    <s v="A30"/>
    <s v="E02"/>
    <n v="0.6"/>
    <s v="LAB"/>
    <s v="Household detergents"/>
    <s v="Surfactant &amp; emulsification"/>
    <x v="0"/>
    <s v="Primary"/>
    <s v="LAS는 household detergent와 cleaning product의 주요 synthetic surfactant"/>
    <s v="Existing"/>
    <m/>
  </r>
  <r>
    <x v="55"/>
    <s v="A28"/>
    <s v="E07"/>
    <n v="0.1"/>
    <s v="LAB"/>
    <s v="Refrigerator oils"/>
    <s v="Lubrication &amp; friction control"/>
    <x v="4"/>
    <s v="Niche / Emerging"/>
    <s v="bottoms cut의 특수 윤활유 용도로 언급되나 본 LAB 시장에는 포함되지 않는 주변 용도"/>
    <s v="Existing"/>
    <m/>
  </r>
  <r>
    <x v="56"/>
    <s v="A01"/>
    <s v="E07"/>
    <n v="0.6"/>
    <s v="Cyclohexanone"/>
    <s v="Caprolactam production"/>
    <s v="Major chemical intermediate"/>
    <x v="4"/>
    <s v="Primary"/>
    <s v="2024년 cyclohexanone 수요의 95%가 caprolactam 생산"/>
    <s v="Existing"/>
    <m/>
  </r>
  <r>
    <x v="56"/>
    <s v="A24"/>
    <s v="E07"/>
    <n v="0.1"/>
    <s v="Cyclohexanone"/>
    <s v="Solvent in coatings, paints and adhesives"/>
    <s v="Solvent &amp; extraction"/>
    <x v="4"/>
    <s v="Niche / Emerging"/>
    <s v="caprolactam 외 소량 용도"/>
    <s v="Existing"/>
    <m/>
  </r>
  <r>
    <x v="56"/>
    <s v="A02"/>
    <s v="E06"/>
    <n v="0.1"/>
    <s v="Cyclohexanone"/>
    <s v="Herbicides and pesticides intermediate"/>
    <s v="Specialty chemical intermediate"/>
    <x v="5"/>
    <s v="Niche / Emerging"/>
    <s v="농약 중간체로 언급되나 규모는 작음"/>
    <s v="Existing"/>
    <m/>
  </r>
  <r>
    <x v="57"/>
    <s v="A01"/>
    <s v="E01"/>
    <n v="0.6"/>
    <s v="MA"/>
    <s v="Unsaturated polyester resins"/>
    <s v="Major chemical intermediate"/>
    <x v="1"/>
    <s v="Primary"/>
    <s v="2024년 MAN 소비의 58%로 최대 수요처이며 건설·자동차·해양 FRP와 연계"/>
    <s v="Existing"/>
    <m/>
  </r>
  <r>
    <x v="57"/>
    <s v="A02"/>
    <s v="E07"/>
    <n v="0.3"/>
    <s v="MA"/>
    <s v="Fumaric acid"/>
    <s v="Specialty chemical intermediate"/>
    <x v="4"/>
    <s v="Secondary"/>
    <s v="2024년 9% 수요처이며 식품, UPR, paper sizing 등으로 연결"/>
    <s v="Existing"/>
    <m/>
  </r>
  <r>
    <x v="57"/>
    <s v="A28"/>
    <s v="E07"/>
    <n v="0.3"/>
    <s v="MA"/>
    <s v="Lubricating oil additives"/>
    <s v="Lubrication &amp; friction control"/>
    <x v="4"/>
    <s v="Secondary"/>
    <s v="dispersant 및 corrosion inhibitor용 lube additive 중간체"/>
    <s v="Existing"/>
    <m/>
  </r>
  <r>
    <x v="57"/>
    <s v="A38"/>
    <s v="E07"/>
    <n v="0.3"/>
    <s v="MA"/>
    <s v="Copolymers"/>
    <s v="Polymer modification &amp; additives"/>
    <x v="4"/>
    <s v="Secondary"/>
    <s v="SMA, PVM/MA, grafted polyolefin 등 compatibilizer·dispersant 용도"/>
    <s v="Existing"/>
    <m/>
  </r>
  <r>
    <x v="57"/>
    <s v="A27"/>
    <s v="E07"/>
    <n v="0.3"/>
    <s v="MA"/>
    <s v="Alkenyl succinic anhydrides"/>
    <s v="Water treatment &amp; dispersants"/>
    <x v="4"/>
    <s v="Secondary"/>
    <s v="ASA는 paper sizing, detergents, dispersant 등에 사용"/>
    <s v="Existing"/>
    <m/>
  </r>
  <r>
    <x v="57"/>
    <s v="A36"/>
    <s v="E02"/>
    <n v="0.3"/>
    <s v="MA"/>
    <s v="Malic acid"/>
    <s v="Food additives &amp; preservation"/>
    <x v="0"/>
    <s v="Secondary"/>
    <s v="malic acid는 주로 food &amp; beverage의 산미료·flavor enhancer로 사용"/>
    <s v="Existing"/>
    <m/>
  </r>
  <r>
    <x v="57"/>
    <s v="A22"/>
    <s v="E07"/>
    <n v="0.3"/>
    <s v="MA"/>
    <s v="Surface coatings / alkyd resins"/>
    <s v="Surface coating"/>
    <x v="4"/>
    <s v="Secondary"/>
    <s v="alkyd resin 및 coating resin 중간체로 사용"/>
    <s v="Existing"/>
    <m/>
  </r>
  <r>
    <x v="57"/>
    <s v="A35"/>
    <s v="E06"/>
    <n v="0.1"/>
    <s v="MA"/>
    <s v="Agricultural chemicals"/>
    <s v="Crop protection &amp; agrochemical intermediates"/>
    <x v="5"/>
    <s v="Niche / Emerging"/>
    <s v="maleic hydrazide, captan 등 agrochemical chain에 제한적 사용"/>
    <s v="Existing"/>
    <m/>
  </r>
  <r>
    <x v="58"/>
    <s v="A38"/>
    <s v="E07"/>
    <n v="0.6"/>
    <s v="PA"/>
    <s v="Phthalate plasticizers"/>
    <s v="Polymer modification &amp; additives"/>
    <x v="4"/>
    <s v="Primary"/>
    <s v="PA 소비의 약 절반이 flexible PVC용 phthalate plasticizer 생산에 사용"/>
    <s v="Existing"/>
    <m/>
  </r>
  <r>
    <x v="58"/>
    <s v="A38"/>
    <s v="E01"/>
    <n v="0.6"/>
    <s v="PA"/>
    <s v="Flexible PVC"/>
    <s v="Polymer modification &amp; additives"/>
    <x v="1"/>
    <s v="Primary"/>
    <s v="phthalate plasticizer의 주요 downstream으로 PVC 건설재·전선·필름 등에 연결"/>
    <s v="Existing"/>
    <m/>
  </r>
  <r>
    <x v="58"/>
    <s v="A22"/>
    <s v="E07"/>
    <n v="0.3"/>
    <s v="PA"/>
    <s v="Alkyd resins for surface coatings"/>
    <s v="Surface coating"/>
    <x v="4"/>
    <s v="Secondary"/>
    <s v="PA의 주요 시장 중 하나이나 환경규제로 성장 제약"/>
    <s v="Existing"/>
    <m/>
  </r>
  <r>
    <x v="58"/>
    <s v="A01"/>
    <s v="E07"/>
    <n v="0.3"/>
    <s v="PA"/>
    <s v="Unsaturated polyester resins (UPR) / FRP"/>
    <s v="Major chemical intermediate"/>
    <x v="4"/>
    <s v="Secondary"/>
    <s v="UPR 및 fiberglass-reinforced plastics용으로 사용되는 주요 비-plasticizer 용도"/>
    <s v="Existing"/>
    <m/>
  </r>
  <r>
    <x v="58"/>
    <s v="A23"/>
    <s v="E07"/>
    <n v="0.1"/>
    <s v="PA"/>
    <s v="Pigments and dyes"/>
    <s v="Printing inks &amp; graphic materials"/>
    <x v="4"/>
    <s v="Niche / Emerging"/>
    <s v="소량 용도이며 색재료 chain으로 연결"/>
    <s v="Existing"/>
    <m/>
  </r>
  <r>
    <x v="58"/>
    <s v="A39"/>
    <s v="E07"/>
    <n v="0.1"/>
    <s v="PA"/>
    <s v="Flame retardants"/>
    <s v="Flame retardancy &amp; fire protection"/>
    <x v="4"/>
    <s v="Niche / Emerging"/>
    <s v="소규모 기타 용도 중 하나로 언급됨"/>
    <s v="Existing"/>
    <m/>
  </r>
  <r>
    <x v="59"/>
    <s v="A03"/>
    <s v="E02"/>
    <n v="0.6"/>
    <s v="Caprolactam"/>
    <s v="Polyamide 6 fibers"/>
    <s v="Reactive monomer / comonomer"/>
    <x v="0"/>
    <s v="Primary"/>
    <s v="caprolactam은 거의 전량 PA6 섬유·수지로 사용"/>
    <s v="Existing"/>
    <m/>
  </r>
  <r>
    <x v="59"/>
    <s v="A03"/>
    <s v="E03"/>
    <n v="0.6"/>
    <s v="Caprolactam"/>
    <s v="Polyamide 6 plastics / resins"/>
    <s v="Reactive monomer / comonomer"/>
    <x v="2"/>
    <s v="Primary"/>
    <s v="PA6 engineering resin은 자동차·전기부품 등 핵심 수요"/>
    <s v="Existing"/>
    <m/>
  </r>
  <r>
    <x v="59"/>
    <s v="A07"/>
    <s v="E02"/>
    <n v="0.3"/>
    <s v="Caprolactam"/>
    <s v="Polyamide film for food and medical packaging"/>
    <s v="Barrier packaging"/>
    <x v="0"/>
    <s v="Secondary"/>
    <s v="grease resistance와 낮은 gas transmission을 활용한 필름 용도"/>
    <s v="Existing"/>
    <m/>
  </r>
  <r>
    <x v="59"/>
    <s v="A13"/>
    <s v="E08"/>
    <n v="0.3"/>
    <s v="Caprolactam"/>
    <s v="Wire and cable protective layer"/>
    <s v="Electrical insulation"/>
    <x v="7"/>
    <s v="Secondary"/>
    <s v="PVC primary insulation 위 보호층으로 사용"/>
    <s v="Existing"/>
    <m/>
  </r>
  <r>
    <x v="59"/>
    <s v="A19"/>
    <s v="E03"/>
    <n v="0.3"/>
    <s v="Caprolactam"/>
    <s v="Tire cord and industrial yarn"/>
    <s v="Tire &amp; rubber applications"/>
    <x v="2"/>
    <s v="Secondary"/>
    <s v="고강도 polyamide yarn의 주요 산업용 수요"/>
    <s v="Existing"/>
    <m/>
  </r>
  <r>
    <x v="60"/>
    <s v="A01"/>
    <s v="E02"/>
    <n v="0.6"/>
    <s v="LAO"/>
    <s v="Polyethylene comonomers"/>
    <s v="Major chemical intermediate"/>
    <x v="0"/>
    <s v="Primary"/>
    <s v="LLDPE/HDPE용 comonomer가 LAO의 핵심 대량 수요처"/>
    <s v="Existing"/>
    <s v="GPT"/>
  </r>
  <r>
    <x v="60"/>
    <s v="A01"/>
    <s v="E07"/>
    <n v="0.6"/>
    <s v="LAO"/>
    <s v="Polyalphaolefins for lubricants"/>
    <s v="Major chemical intermediate"/>
    <x v="4"/>
    <s v="Primary"/>
    <s v="PAO 합성기유로 연결되는 주요 downstream route"/>
    <s v="Existing"/>
    <s v="GPT"/>
  </r>
  <r>
    <x v="60"/>
    <s v="A30"/>
    <s v="E02"/>
    <n v="0.3"/>
    <s v="LAO"/>
    <s v="Detergent alcohols / surfactants"/>
    <s v="Surfactant &amp; emulsification"/>
    <x v="0"/>
    <s v="Secondary"/>
    <s v="세제 및 계면활성제 chain으로 사용"/>
    <s v="Existing"/>
    <s v="GPT"/>
  </r>
  <r>
    <x v="60"/>
    <s v="A38"/>
    <s v="E07"/>
    <n v="0.3"/>
    <s v="LAO"/>
    <s v="Plasticizers"/>
    <s v="Polymer modification &amp; additives"/>
    <x v="4"/>
    <s v="Secondary"/>
    <s v="plasticizer alcohol 및 additive chain으로 연결"/>
    <s v="Existing"/>
    <s v="GPT"/>
  </r>
  <r>
    <x v="61"/>
    <s v="A28"/>
    <s v="E03"/>
    <n v="0.6"/>
    <s v="PAO"/>
    <s v="Synthetic motor oils"/>
    <s v="Lubrication &amp; friction control"/>
    <x v="2"/>
    <s v="Primary"/>
    <s v="PAO의 대표 application은 고성능 synthetic lubricant base oil"/>
    <s v="Existing"/>
    <s v="GPT"/>
  </r>
  <r>
    <x v="61"/>
    <s v="A28"/>
    <s v="E07"/>
    <n v="0.6"/>
    <s v="PAO"/>
    <s v="Industrial gear oils"/>
    <s v="Lubrication &amp; friction control"/>
    <x v="4"/>
    <s v="Primary"/>
    <s v="gear, bearing, compressor, hydraulic oil 등에 광범위 사용"/>
    <s v="Existing"/>
    <s v="GPT"/>
  </r>
  <r>
    <x v="62"/>
    <s v="A01"/>
    <s v="E07"/>
    <n v="0.6"/>
    <s v="MMA"/>
    <s v="PMMA molding and extruded resins / sheet"/>
    <s v="Major chemical intermediate"/>
    <x v="4"/>
    <s v="Primary"/>
    <s v="MMA의 대표 대량 수요처는 PMMA 생산용 monomer"/>
    <s v="Existing"/>
    <s v="GPT"/>
  </r>
  <r>
    <x v="62"/>
    <s v="A20"/>
    <s v="E07"/>
    <n v="0.3"/>
    <s v="MMA"/>
    <s v="Adhesives"/>
    <s v="Adhesive bonding"/>
    <x v="4"/>
    <s v="Secondary"/>
    <s v="reactive adhesive formulation에 사용"/>
    <s v="Existing"/>
    <s v="GPT"/>
  </r>
  <r>
    <x v="62"/>
    <s v="A42"/>
    <s v="E01"/>
    <n v="0.1"/>
    <s v="MMA"/>
    <s v="Mineral surface composites"/>
    <s v="Composite &amp; performance resins"/>
    <x v="1"/>
    <s v="Niche / Emerging"/>
    <s v="artificial marble 등 composite binder chain으로 사용"/>
    <s v="Existing"/>
    <s v="GPT"/>
  </r>
  <r>
    <x v="63"/>
    <s v="A41"/>
    <s v="E01"/>
    <n v="0.6"/>
    <s v="PMMA"/>
    <s v="Acrylic sheets / glass substitute"/>
    <s v="Display &amp; optical materials"/>
    <x v="1"/>
    <s v="Primary"/>
    <s v="투명성·내후성 기반 sheet, window, signage에 사용"/>
    <s v="Existing"/>
    <s v="GPT"/>
  </r>
  <r>
    <x v="63"/>
    <s v="A41"/>
    <s v="E03"/>
    <n v="0.6"/>
    <s v="PMMA"/>
    <s v="Automotive lighting lenses"/>
    <s v="Display &amp; optical materials"/>
    <x v="2"/>
    <s v="Primary"/>
    <s v="rear light, lamp lens 등 투명 optical component"/>
    <s v="Existing"/>
    <s v="GPT"/>
  </r>
  <r>
    <x v="63"/>
    <s v="A41"/>
    <s v="E08"/>
    <n v="0.3"/>
    <s v="PMMA"/>
    <s v="LCD screens / light guide panels"/>
    <s v="Display &amp; optical materials"/>
    <x v="7"/>
    <s v="Secondary"/>
    <s v="display 및 light-guide용 투명 소재"/>
    <s v="Existing"/>
    <s v="GPT"/>
  </r>
  <r>
    <x v="63"/>
    <s v="A33"/>
    <s v="E05"/>
    <n v="0.3"/>
    <s v="PMMA"/>
    <s v="Medical and dental applications"/>
    <s v="Medical &amp; healthcare materials"/>
    <x v="6"/>
    <s v="Secondary"/>
    <s v="bone cement, dental/medical component 등 의료용 사용"/>
    <s v="Existing"/>
    <s v="GPT"/>
  </r>
  <r>
    <x v="63"/>
    <s v="A41"/>
    <s v="E02"/>
    <n v="0.3"/>
    <s v="PMMA"/>
    <s v="Signage and displays"/>
    <s v="Display &amp; optical materials"/>
    <x v="0"/>
    <s v="Secondary"/>
    <s v="광고판, display panel, 투명 장식재로 사용"/>
    <s v="Existing"/>
    <s v="GPT"/>
  </r>
  <r>
    <x v="63"/>
    <s v="A40"/>
    <s v="E08"/>
    <n v="0.1"/>
    <s v="PMMA"/>
    <s v="Electron-beam lithography resist"/>
    <s v="Electronic chemicals &amp; materials"/>
    <x v="7"/>
    <s v="Niche / Emerging"/>
    <s v="semiconductor research/process용 resist로 제한적 사용"/>
    <s v="Existing"/>
    <s v="GPT"/>
  </r>
  <r>
    <x v="64"/>
    <s v="A15"/>
    <s v="E03"/>
    <n v="0.6"/>
    <s v="EC"/>
    <s v="Lithium-ion battery electrolyte solvent"/>
    <s v="Battery &amp; thermal-management materials"/>
    <x v="2"/>
    <s v="Primary"/>
    <s v="EV/ESS용 Li-ion battery electrolyte의 핵심 carbonate solvent"/>
    <s v="Existing"/>
    <s v="GPT"/>
  </r>
  <r>
    <x v="64"/>
    <s v="A24"/>
    <s v="E07"/>
    <n v="0.3"/>
    <s v="EC"/>
    <s v="Polar solvent for polymers/resins"/>
    <s v="Solvent &amp; extraction"/>
    <x v="4"/>
    <s v="Secondary"/>
    <s v="고극성 solvent로 polymer/resin 공정에 사용"/>
    <s v="Existing"/>
    <s v="GPT"/>
  </r>
  <r>
    <x v="64"/>
    <s v="A38"/>
    <s v="E07"/>
    <n v="0.3"/>
    <s v="EC"/>
    <s v="Plasticizer"/>
    <s v="Polymer modification &amp; additives"/>
    <x v="4"/>
    <s v="Secondary"/>
    <s v="polymer electrolyte 및 수지 formulation에서 plasticizer 역할"/>
    <s v="Existing"/>
    <s v="GPT"/>
  </r>
  <r>
    <x v="65"/>
    <s v="A01"/>
    <s v="E07"/>
    <n v="0.6"/>
    <s v="DMC"/>
    <s v="Polycarbonate synthesis"/>
    <s v="Major chemical intermediate"/>
    <x v="4"/>
    <s v="Primary"/>
    <s v="DMC의 대표 대량 수요처이며 non-phosgene PC route와 연결"/>
    <s v="Existing"/>
    <s v="GPT"/>
  </r>
  <r>
    <x v="65"/>
    <s v="A15"/>
    <s v="E03"/>
    <n v="0.6"/>
    <s v="DMC"/>
    <s v="Battery electrolyte"/>
    <s v="Battery &amp; thermal-management materials"/>
    <x v="2"/>
    <s v="Primary"/>
    <s v="EV battery electrolyte solvent로 빠르게 성장하는 application"/>
    <s v="Existing"/>
    <s v="GPT"/>
  </r>
  <r>
    <x v="65"/>
    <s v="A24"/>
    <s v="E07"/>
    <n v="0.3"/>
    <s v="DMC"/>
    <s v="Solvents"/>
    <s v="Solvent &amp; extraction"/>
    <x v="4"/>
    <s v="Secondary"/>
    <s v="친환경 solvent 및 process solvent로 사용"/>
    <s v="Existing"/>
    <s v="GPT"/>
  </r>
  <r>
    <x v="66"/>
    <s v="A02"/>
    <s v="E07"/>
    <n v="0.6"/>
    <s v="PVOH"/>
    <s v="Polymerization aids"/>
    <s v="Specialty chemical intermediate"/>
    <x v="4"/>
    <s v="Primary"/>
    <s v="2023년 글로벌 PVOH 최대 용도 27.1%"/>
    <s v="Existing"/>
    <m/>
  </r>
  <r>
    <x v="66"/>
    <s v="A02"/>
    <s v="E03"/>
    <n v="0.6"/>
    <s v="PVOH"/>
    <s v="Polyvinyl butyral (PVB)"/>
    <s v="Specialty chemical intermediate"/>
    <x v="2"/>
    <s v="Primary"/>
    <s v="PVB는 안전유리 interlayer로 연결되는 주요 PVOH downstream"/>
    <s v="Existing"/>
    <m/>
  </r>
  <r>
    <x v="66"/>
    <s v="A20"/>
    <s v="E07"/>
    <n v="0.3"/>
    <s v="PVOH"/>
    <s v="Adhesives"/>
    <s v="Adhesive bonding"/>
    <x v="4"/>
    <s v="Secondary"/>
    <s v="2023년 주요 용도 12.8%"/>
    <s v="Existing"/>
    <m/>
  </r>
  <r>
    <x v="66"/>
    <s v="A22"/>
    <s v="E02"/>
    <n v="0.3"/>
    <s v="PVOH"/>
    <s v="Textile warp sizing"/>
    <s v="Surface coating"/>
    <x v="0"/>
    <s v="Secondary"/>
    <s v="섬유 sizing은 표면 처리·coating 성격의 용도"/>
    <s v="Existing"/>
    <m/>
  </r>
  <r>
    <x v="66"/>
    <s v="A22"/>
    <s v="E02"/>
    <n v="0.3"/>
    <s v="PVOH"/>
    <s v="Paper sizings and coatings"/>
    <s v="Surface coating"/>
    <x v="0"/>
    <s v="Secondary"/>
    <s v="종이 sizing 및 coating binder 용도"/>
    <s v="Existing"/>
    <m/>
  </r>
  <r>
    <x v="66"/>
    <s v="A07"/>
    <s v="E02"/>
    <n v="0.1"/>
    <s v="PVOH"/>
    <s v="PVOH films"/>
    <s v="Barrier packaging"/>
    <x v="0"/>
    <s v="Niche / Emerging"/>
    <s v="수용성·특수 필름 용도이나 전체 비중은 작음"/>
    <s v="Existing"/>
    <m/>
  </r>
  <r>
    <x v="67"/>
    <s v="A14"/>
    <s v="E04"/>
    <n v="0.6"/>
    <s v="EVA"/>
    <s v="Solar photovoltaic modules / encapsulation sheets"/>
    <s v="Renewable energy materials"/>
    <x v="3"/>
    <s v="Primary"/>
    <s v="2025년 EVA 수요의 41%로 최대·고성장 용도"/>
    <s v="Existing"/>
    <m/>
  </r>
  <r>
    <x v="67"/>
    <s v="A17"/>
    <s v="E02"/>
    <n v="0.3"/>
    <s v="EVA"/>
    <s v="Consumer goods / foams"/>
    <s v="Cushioning &amp; comfort materials"/>
    <x v="0"/>
    <s v="Secondary"/>
    <s v="footwear·fitness foam 등 소비재 용도"/>
    <s v="Existing"/>
    <m/>
  </r>
  <r>
    <x v="67"/>
    <s v="A13"/>
    <s v="E04"/>
    <n v="0.1"/>
    <s v="EVA"/>
    <s v="Wire and cable"/>
    <s v="Electrical insulation"/>
    <x v="3"/>
    <s v="Niche / Emerging"/>
    <s v="2025년 EVA 수요의 13%로 의미 있는 절연 용도"/>
    <s v="Existing"/>
    <m/>
  </r>
  <r>
    <x v="67"/>
    <s v="A20"/>
    <s v="E07"/>
    <n v="0.1"/>
    <s v="EVA"/>
    <s v="Hot-melt adhesives"/>
    <s v="Adhesive bonding"/>
    <x v="4"/>
    <s v="Niche / Emerging"/>
    <s v="고 VAM grade의 대표 접착 application"/>
    <s v="Existing"/>
    <m/>
  </r>
  <r>
    <x v="67"/>
    <s v="A05"/>
    <s v="E02"/>
    <n v="0.1"/>
    <s v="EVA"/>
    <s v="Packaging films / heat-seal films"/>
    <s v="Flexible packaging"/>
    <x v="0"/>
    <s v="Niche / Emerging"/>
    <s v="VAM이 열봉합성·clarity·cling을 개선해 필름에 사용"/>
    <s v="Existing"/>
    <m/>
  </r>
  <r>
    <x v="68"/>
    <s v="A01"/>
    <s v="E01"/>
    <n v="0.6"/>
    <s v="MDI"/>
    <s v="Rigid polyurethane foams"/>
    <s v="Major chemical intermediate"/>
    <x v="1"/>
    <s v="Primary"/>
    <s v="2024년 MDI 소비의 53%를 차지하는 최대 용도이며 건축 insulation 수요가 핵심"/>
    <s v="Existing"/>
    <m/>
  </r>
  <r>
    <x v="68"/>
    <s v="A01"/>
    <s v="E02"/>
    <n v="0.3"/>
    <s v="MDI"/>
    <s v="Flexible polyurethane foams"/>
    <s v="Major chemical intermediate"/>
    <x v="0"/>
    <s v="Secondary"/>
    <s v="MDI 소비의 약 8%로 bedding·seating 등 cushioning에 사용"/>
    <s v="Existing"/>
    <m/>
  </r>
  <r>
    <x v="68"/>
    <s v="A01"/>
    <s v="E07"/>
    <n v="0.3"/>
    <s v="MDI"/>
    <s v="Polyurethane elastomers"/>
    <s v="Major chemical intermediate"/>
    <x v="4"/>
    <s v="Secondary"/>
    <s v="MDI 소비의 약 14%를 차지하는 주요 비-foam 용도"/>
    <s v="Existing"/>
    <m/>
  </r>
  <r>
    <x v="68"/>
    <s v="A01"/>
    <s v="E07"/>
    <n v="0.3"/>
    <s v="MDI"/>
    <s v="Adhesives and sealants"/>
    <s v="Major chemical intermediate"/>
    <x v="4"/>
    <s v="Secondary"/>
    <s v="PU adhesive·sealant 용도로 사용되며 2024년 약 7% 비중"/>
    <s v="Existing"/>
    <m/>
  </r>
  <r>
    <x v="68"/>
    <s v="A01"/>
    <s v="E07"/>
    <n v="0.3"/>
    <s v="MDI"/>
    <s v="Surface coatings"/>
    <s v="Major chemical intermediate"/>
    <x v="4"/>
    <s v="Secondary"/>
    <s v="MDI 기반 PU coating 용도이나 foam·elastomer 대비 비중은 작음"/>
    <s v="Existing"/>
    <m/>
  </r>
  <r>
    <x v="69"/>
    <s v="A01"/>
    <s v="E02"/>
    <n v="0.6"/>
    <s v="TDI"/>
    <s v="Flexible polyurethane foams"/>
    <s v="Major chemical intermediate"/>
    <x v="0"/>
    <s v="Primary"/>
    <s v="2024년 TDI 소비의 79%를 차지하는 압도적 핵심 용도"/>
    <s v="Existing"/>
    <m/>
  </r>
  <r>
    <x v="69"/>
    <s v="A01"/>
    <s v="E02"/>
    <n v="0.6"/>
    <s v="TDI"/>
    <s v="Mattresses, furniture and automotive seats"/>
    <s v="Major chemical intermediate"/>
    <x v="0"/>
    <s v="Primary"/>
    <s v="TDI flexible foam의 대표 downstream으로 cushioning 제품에 사용"/>
    <s v="Existing"/>
    <m/>
  </r>
  <r>
    <x v="69"/>
    <s v="A01"/>
    <s v="E07"/>
    <n v="0.3"/>
    <s v="TDI"/>
    <s v="Surface coatings"/>
    <s v="Major chemical intermediate"/>
    <x v="4"/>
    <s v="Secondary"/>
    <s v="2024년 TDI 소비의 약 9%로 비-foam 주요 용도"/>
    <s v="Existing"/>
    <m/>
  </r>
  <r>
    <x v="69"/>
    <s v="A01"/>
    <s v="E07"/>
    <n v="0.3"/>
    <s v="TDI"/>
    <s v="Adhesives and sealants"/>
    <s v="Major chemical intermediate"/>
    <x v="4"/>
    <s v="Secondary"/>
    <s v="2024년 TDI 소비의 약 6%를 차지하는 기능성 PU 용도"/>
    <s v="Existing"/>
    <m/>
  </r>
  <r>
    <x v="69"/>
    <s v="A01"/>
    <s v="E07"/>
    <n v="0.3"/>
    <s v="TDI"/>
    <s v="Polyurethane elastomers"/>
    <s v="Major chemical intermediate"/>
    <x v="4"/>
    <s v="Secondary"/>
    <s v="2024년 TDI 소비의 약 4%로 제한적이나 상업적 용도 존재"/>
    <s v="Existing"/>
    <m/>
  </r>
  <r>
    <x v="70"/>
    <s v="A01"/>
    <s v="E07"/>
    <n v="0.6"/>
    <s v="o-Xylene"/>
    <s v="Phthalic anhydride (PA)"/>
    <s v="Major chemical intermediate"/>
    <x v="4"/>
    <s v="Primary"/>
    <s v="OX 소비의 약 96%가 PA 생산용으로 사용되는 지배적 route"/>
    <s v="Existing"/>
    <m/>
  </r>
  <r>
    <x v="70"/>
    <s v="A02"/>
    <s v="E06"/>
    <n v="0.1"/>
    <s v="o-Xylene"/>
    <s v="Other chemical intermediates, including bactericides and herbicides"/>
    <s v="Specialty chemical intermediate"/>
    <x v="5"/>
    <s v="Niche / Emerging"/>
    <s v="PA 외 약 4%의 소량 용도로 agrochemical 중간체가 언급됨"/>
    <s v="Existing"/>
    <m/>
  </r>
  <r>
    <x v="71"/>
    <s v="A01"/>
    <s v="E07"/>
    <n v="0.6"/>
    <s v="m-Xylene"/>
    <s v="Purified isophthalic acid (PIA)"/>
    <s v="Major chemical intermediate"/>
    <x v="4"/>
    <s v="Primary"/>
    <s v="m-Xylene의 거의 전량이 PIA 생산용으로 소비되는 핵심 route"/>
    <s v="Existing"/>
    <m/>
  </r>
  <r>
    <x v="71"/>
    <s v="A02"/>
    <s v="E07"/>
    <n v="0.3"/>
    <s v="m-Xylene"/>
    <s v="meta-Xylenediamine (MXDA)"/>
    <s v="Specialty chemical intermediate"/>
    <x v="4"/>
    <s v="Secondary"/>
    <s v="PIA 외 주요 성장 용도로 MXDA가 언급됨"/>
    <s v="Existing"/>
    <m/>
  </r>
  <r>
    <x v="71"/>
    <s v="A42"/>
    <s v="E07"/>
    <n v="0.1"/>
    <s v="m-Xylene"/>
    <s v="Xylene-formaldehyde resin"/>
    <s v="Composite &amp; performance resins"/>
    <x v="4"/>
    <s v="Niche / Emerging"/>
    <s v="소량 specialty resin 중간체 용도"/>
    <s v="Existing"/>
    <m/>
  </r>
  <r>
    <x v="72"/>
    <s v="A01"/>
    <s v="E07"/>
    <n v="0.6"/>
    <s v="p-Xylene"/>
    <s v="Purified terephthalic acid (PTA)"/>
    <s v="Major chemical intermediate"/>
    <x v="4"/>
    <s v="Primary"/>
    <s v="PX 수요의 약 99%가 PTA 생산용으로 사용되는 지배적 route"/>
    <s v="Existing"/>
    <m/>
  </r>
  <r>
    <x v="72"/>
    <s v="A01"/>
    <s v="E07"/>
    <n v="0.1"/>
    <s v="p-Xylene"/>
    <s v="Dimethyl terephthalate (DMT)"/>
    <s v="Major chemical intermediate"/>
    <x v="4"/>
    <s v="Niche / Emerging"/>
    <s v="DMT route도 존재하나 PTA 대비 지속 감소 중"/>
    <s v="Existing"/>
    <m/>
  </r>
  <r>
    <x v="73"/>
    <s v="A38"/>
    <s v="E02"/>
    <n v="0.6"/>
    <s v="PIA"/>
    <s v="Copolyester resins for PET bottles and fibers"/>
    <s v="Polymer modification &amp; additives"/>
    <x v="0"/>
    <s v="Primary"/>
    <s v="2025년 PIA 수요의 약 46%로 PET bottle resin의 clarity·생산성 개선용"/>
    <s v="Existing"/>
    <m/>
  </r>
  <r>
    <x v="73"/>
    <s v="A01"/>
    <s v="E07"/>
    <n v="0.3"/>
    <s v="PIA"/>
    <s v="Unsaturated polyester resins"/>
    <s v="Major chemical intermediate"/>
    <x v="4"/>
    <s v="Secondary"/>
    <s v="2025년 PIA 수요의 약 22%로 FRP용 premium polyester resin에 사용"/>
    <s v="Existing"/>
    <m/>
  </r>
  <r>
    <x v="73"/>
    <s v="A22"/>
    <s v="E07"/>
    <n v="0.3"/>
    <s v="PIA"/>
    <s v="Polyester/alkyd surface coating resins"/>
    <s v="Surface coating"/>
    <x v="4"/>
    <s v="Secondary"/>
    <s v="2025년 PIA 수요의 약 16%로 coating resin의 내수성·내후성 개선"/>
    <s v="Existing"/>
    <m/>
  </r>
  <r>
    <x v="73"/>
    <s v="A02"/>
    <s v="E07"/>
    <n v="0.1"/>
    <s v="PIA"/>
    <s v="Isophthaloyl chloride (IPC) / meta-aramid fiber"/>
    <s v="Specialty chemical intermediate"/>
    <x v="4"/>
    <s v="Niche / Emerging"/>
    <s v="IPC 및 meta-aramid fiber 원료로 사용되는 specialty route"/>
    <s v="Existing"/>
    <m/>
  </r>
  <r>
    <x v="73"/>
    <s v="A04"/>
    <s v="E02"/>
    <n v="0.1"/>
    <s v="PIA"/>
    <s v="Low-melt polyester fiber"/>
    <s v="Polymer resin / molding material"/>
    <x v="0"/>
    <s v="Niche / Emerging"/>
    <s v="hygiene·furniture·automotive interiors 등에 쓰이는 LMF 원료로 언급"/>
    <s v="Existing"/>
    <m/>
  </r>
  <r>
    <x v="73"/>
    <s v="A20"/>
    <s v="E07"/>
    <n v="0.1"/>
    <s v="PIA"/>
    <s v="Adhesives"/>
    <s v="Adhesive bonding"/>
    <x v="4"/>
    <s v="Niche / Emerging"/>
    <s v="hot-melt polyester adhesive 등 소량 용도"/>
    <s v="Existing"/>
    <m/>
  </r>
  <r>
    <x v="74"/>
    <s v="A01"/>
    <s v="E02"/>
    <n v="0.6"/>
    <s v="TPA"/>
    <s v="Polyethylene terephthalate (PET) polymer"/>
    <s v="Major chemical intermediate"/>
    <x v="0"/>
    <s v="Primary"/>
    <s v="2024년 TPA 소비의 약 97%가 PET/polyester melt 생산용"/>
    <s v="Existing"/>
    <m/>
  </r>
  <r>
    <x v="74"/>
    <s v="A04"/>
    <s v="E08"/>
    <n v="0.1"/>
    <s v="TPA"/>
    <s v="Polybutylene terephthalate (PBT)"/>
    <s v="Polymer resin / molding material"/>
    <x v="7"/>
    <s v="Niche / Emerging"/>
    <s v="TPA의 잔여 비-PET 용도 중 하나로 engineering resin에 사용"/>
    <s v="Existing"/>
    <m/>
  </r>
  <r>
    <x v="74"/>
    <s v="A38"/>
    <s v="E07"/>
    <n v="0.1"/>
    <s v="TPA"/>
    <s v="Dioctyl terephthalate (DOTP)"/>
    <s v="Polymer modification &amp; additives"/>
    <x v="4"/>
    <s v="Niche / Emerging"/>
    <s v="비-PET 용도의 plasticizer route로 언급됨"/>
    <s v="Existing"/>
    <m/>
  </r>
  <r>
    <x v="75"/>
    <s v="A01"/>
    <s v="E02"/>
    <n v="0.6"/>
    <s v="DMT"/>
    <s v="Polyethylene terephthalate (PET) polymer"/>
    <s v="Major chemical intermediate"/>
    <x v="0"/>
    <s v="Primary"/>
    <s v="DMT 수요의 약 85%가 PET/polyester 생산용이나 TPA로 대체되어 감소 중"/>
    <s v="Existing"/>
    <m/>
  </r>
  <r>
    <x v="75"/>
    <s v="A04"/>
    <s v="E08"/>
    <n v="0.1"/>
    <s v="DMT"/>
    <s v="Polybutylene terephthalate (PBT)"/>
    <s v="Polymer resin / molding material"/>
    <x v="7"/>
    <s v="Niche / Emerging"/>
    <s v="DMT의 비-PET 주요 잔여 용도 중 하나"/>
    <s v="Existing"/>
    <m/>
  </r>
  <r>
    <x v="76"/>
    <s v="A06"/>
    <s v="E02"/>
    <n v="0.6"/>
    <s v="PET"/>
    <s v="Preforms/bottles"/>
    <s v="Rigid packaging"/>
    <x v="0"/>
    <s v="Primary"/>
    <s v="2025년 bottle-grade PET 수요의 78%"/>
    <s v="Existing"/>
    <m/>
  </r>
  <r>
    <x v="76"/>
    <s v="A06"/>
    <s v="E02"/>
    <n v="0.3"/>
    <s v="PET"/>
    <s v="Thermoform sheets/trays"/>
    <s v="Rigid packaging"/>
    <x v="0"/>
    <s v="Secondary"/>
    <s v="2025년 수요의 15%로 주요 포장재 용도"/>
    <s v="Existing"/>
    <m/>
  </r>
  <r>
    <x v="76"/>
    <s v="A07"/>
    <s v="E02"/>
    <n v="0.3"/>
    <s v="PET"/>
    <s v="Film"/>
    <s v="Barrier packaging"/>
    <x v="0"/>
    <s v="Secondary"/>
    <s v="포장용 필름 및 산업용 필름 chain으로 연결"/>
    <s v="Existing"/>
    <m/>
  </r>
  <r>
    <x v="76"/>
    <s v="A04"/>
    <s v="E02"/>
    <n v="0.6"/>
    <s v="PET"/>
    <s v="Fiber/filament"/>
    <s v="Polymer resin / molding material"/>
    <x v="0"/>
    <s v="Primary"/>
    <s v="PET value chain의 대형 섬유·의류 용도"/>
    <s v="Existing"/>
    <m/>
  </r>
  <r>
    <x v="77"/>
    <s v="A19"/>
    <s v="E03"/>
    <n v="0.6"/>
    <s v="EPDM"/>
    <s v="Automotive parts (weather strips, seals, hoses, gaskets, sidewalls, antivibration parts)"/>
    <s v="Tire &amp; rubber applications"/>
    <x v="2"/>
    <s v="Primary"/>
    <s v="자동차용 weatherstripping, hose, seal, gasket, tire sidewall 등이 EPDM 최대 수요처이며 글로벌 수요의 60% 이상이 자동차 관련으로 연결됨."/>
    <s v="Existing"/>
    <m/>
  </r>
  <r>
    <x v="77"/>
    <s v="A04"/>
    <s v="E07"/>
    <n v="0.6"/>
    <s v="EPDM"/>
    <s v="Polymer modification and blending (TPO/TPV, thermoplastic modification)"/>
    <s v="Polymer resin / molding material"/>
    <x v="4"/>
    <s v="Primary"/>
    <s v="TPO/TPV 및 polyolefin modification용 주요 elastomer modifier로 사용됨. PP 및 기타 thermoplastic의 충격강도·내후성 개선에 기여."/>
    <s v="Existing"/>
    <m/>
  </r>
  <r>
    <x v="77"/>
    <s v="A21"/>
    <s v="E01"/>
    <n v="0.6"/>
    <s v="EPDM"/>
    <s v="Single-ply roofing and waterproofing construction"/>
    <s v="Sealants &amp; joint protection"/>
    <x v="1"/>
    <s v="Primary"/>
    <s v="EPDM roofing membrane는 단일층 지붕 및 waterproofing의 대표 소재로 내후성·내오존성이 핵심 가치임."/>
    <s v="Existing"/>
    <m/>
  </r>
  <r>
    <x v="77"/>
    <s v="A13"/>
    <s v="E08"/>
    <n v="0.3"/>
    <s v="EPDM"/>
    <s v="Wire and cable insulation / sheathing"/>
    <s v="Electrical insulation"/>
    <x v="7"/>
    <s v="Secondary"/>
    <s v="우수한 전기특성, ozone/corona resistance 및 장기 내구성으로 wire &amp; cable insulation 및 jacketing에 사용됨."/>
    <s v="Existing"/>
    <m/>
  </r>
  <r>
    <x v="77"/>
    <s v="A28"/>
    <s v="E03"/>
    <n v="0.3"/>
    <s v="EPDM"/>
    <s v="Oil additives (viscosity index improvers)"/>
    <s v="Lubrication &amp; friction control"/>
    <x v="2"/>
    <s v="Secondary"/>
    <s v="윤활유 점도지수 향상(VI improver)용 OCP 계열로 엔진오일 및 윤활유 formulation에 사용됨."/>
    <s v="Existing"/>
    <m/>
  </r>
  <r>
    <x v="77"/>
    <s v="A18"/>
    <s v="E02"/>
    <n v="0.3"/>
    <s v="EPDM"/>
    <s v="Appliance gaskets and seals"/>
    <s v="Elastomeric performance materials"/>
    <x v="0"/>
    <s v="Secondary"/>
    <s v="세탁기·식기세척기 등 가전 sealing 부품에 사용되며 내열·내수성이 요구되는 application임."/>
    <s v="Existing"/>
    <m/>
  </r>
  <r>
    <x v="77"/>
    <s v="A09"/>
    <s v="E07"/>
    <n v="0.3"/>
    <s v="EPDM"/>
    <s v="Water/steam hoses and industrial hoses"/>
    <s v="Pipe &amp; fluid conveyance"/>
    <x v="4"/>
    <s v="Secondary"/>
    <s v="물·증기·압축공기 hose에 사용되며 내열성과 내후성이 핵심 성능임. 자동차 hose는 automotive route에 포함됨."/>
    <s v="Existing"/>
    <m/>
  </r>
  <r>
    <x v="77"/>
    <s v="A17"/>
    <s v="E02"/>
    <n v="0.1"/>
    <s v="EPDM"/>
    <s v="Sports fields, artificial turf and playgrounds"/>
    <s v="Cushioning &amp; comfort materials"/>
    <x v="0"/>
    <s v="Niche / Emerging"/>
    <s v="스포츠 트랙·인조잔디 충진 및 cushioning 용도로 사용되나 자동차·건설 대비 비중은 제한적임."/>
    <s v="Existing"/>
    <m/>
  </r>
  <r>
    <x v="78"/>
    <s v="A01"/>
    <s v="E07"/>
    <n v="0.6"/>
    <s v="ECH"/>
    <s v="Epoxy resins"/>
    <s v="Major chemical intermediate"/>
    <x v="4"/>
    <s v="Primary"/>
    <s v="ECH 글로벌 수요의 약 90%를 차지하는 압도적 주력 application"/>
    <s v="Existing"/>
    <m/>
  </r>
  <r>
    <x v="78"/>
    <s v="A02"/>
    <s v="E07"/>
    <n v="0.1"/>
    <s v="ECH"/>
    <s v="Polyamide-epichlorohydrin resins"/>
    <s v="Specialty chemical intermediate"/>
    <x v="4"/>
    <s v="Niche / Emerging"/>
    <s v="PAE resin은 종이 wet-strength resin용으로 사용되는 주요 부가 경로"/>
    <s v="Existing"/>
    <m/>
  </r>
  <r>
    <x v="78"/>
    <s v="A27"/>
    <s v="E07"/>
    <n v="0.1"/>
    <s v="ECH"/>
    <s v="Water treatment chemicals / polyamines"/>
    <s v="Water treatment &amp; dispersants"/>
    <x v="4"/>
    <s v="Niche / Emerging"/>
    <s v="dimethylamine과 반응해 수처리용 coagulant/flocculant polyamine 제조에 사용"/>
    <s v="Existing"/>
    <m/>
  </r>
  <r>
    <x v="78"/>
    <s v="A18"/>
    <s v="E03"/>
    <n v="0.1"/>
    <s v="ECH"/>
    <s v="Epichlorohydrin elastomers"/>
    <s v="Elastomeric performance materials"/>
    <x v="2"/>
    <s v="Niche / Emerging"/>
    <s v="자동차 fuel hose, gasket, seal 등 특수 elastomer 소재로 사용되나 규모는 제한적"/>
    <s v="Existing"/>
    <m/>
  </r>
  <r>
    <x v="78"/>
    <s v="A02"/>
    <s v="E07"/>
    <n v="0.1"/>
    <s v="ECH"/>
    <s v="Synthetic glycerin"/>
    <s v="Specialty chemical intermediate"/>
    <x v="4"/>
    <s v="Niche / Emerging"/>
    <s v="천연 glycerin 공급 증가로 현재는 제한적·특수 고순도 시장 중심"/>
    <s v="Existing"/>
    <m/>
  </r>
  <r>
    <x v="78"/>
    <s v="A03"/>
    <s v="E07"/>
    <n v="0.1"/>
    <s v="ECH"/>
    <s v="Glycidyl ethers / glycidyl methacrylate / glycidyl acrylate"/>
    <s v="Reactive monomer / comonomer"/>
    <x v="4"/>
    <s v="Niche / Emerging"/>
    <s v="reactive diluent, UV-curable coatings, adhesives, inks용 specialty monomer 경로"/>
    <s v="Existing"/>
    <m/>
  </r>
  <r>
    <x v="79"/>
    <s v="A03"/>
    <s v="E03"/>
    <n v="0.6"/>
    <s v="Adipic Acid"/>
    <s v="Polyamide 66 production"/>
    <s v="Reactive monomer / comonomer"/>
    <x v="2"/>
    <s v="Primary"/>
    <s v="2024년 adipic acid 수요의 42%, PA66 체인의 핵심 중간체"/>
    <s v="Existing"/>
    <m/>
  </r>
  <r>
    <x v="79"/>
    <s v="A02"/>
    <s v="E01"/>
    <n v="0.3"/>
    <s v="Adipic Acid"/>
    <s v="Polyols for polyurethanes"/>
    <s v="Specialty chemical intermediate"/>
    <x v="1"/>
    <s v="Secondary"/>
    <s v="PU foam, coatings, adhesives로 연결되는 비-PA 용도"/>
    <s v="Existing"/>
    <m/>
  </r>
  <r>
    <x v="79"/>
    <s v="A38"/>
    <s v="E01"/>
    <n v="0.3"/>
    <s v="Adipic Acid"/>
    <s v="Plasticizers for PVC"/>
    <s v="Polymer modification &amp; additives"/>
    <x v="1"/>
    <s v="Secondary"/>
    <s v="PVC plasticizer용 ester 원료"/>
    <s v="Existing"/>
    <m/>
  </r>
  <r>
    <x v="79"/>
    <s v="A36"/>
    <s v="E02"/>
    <n v="0.1"/>
    <s v="Adipic Acid"/>
    <s v="Food additives"/>
    <s v="Food additives &amp; preservation"/>
    <x v="0"/>
    <s v="Niche / Emerging"/>
    <s v="산미 및 gelatin set 조절용 소량 식품첨가 용도"/>
    <s v="Existing"/>
    <m/>
  </r>
  <r>
    <x v="79"/>
    <s v="A01"/>
    <s v="E07"/>
    <n v="0.1"/>
    <s v="Adipic Acid"/>
    <s v="Unsaturated polyester resins / PAE resins"/>
    <s v="Major chemical intermediate"/>
    <x v="4"/>
    <s v="Niche / Emerging"/>
    <s v="기타 resin chain의 소량 중간체"/>
    <s v="Existing"/>
    <m/>
  </r>
  <r>
    <x v="79"/>
    <s v="A33"/>
    <s v="E05"/>
    <n v="0.1"/>
    <s v="Adipic Acid"/>
    <s v="Pharmaceuticals, cosmetics, detergent tablets"/>
    <s v="Medical &amp; healthcare materials"/>
    <x v="6"/>
    <s v="Niche / Emerging"/>
    <s v="다양한 specialty downstream이나 규모는 제한적"/>
    <s v="Existing"/>
    <m/>
  </r>
  <r>
    <x v="80"/>
    <s v="A01"/>
    <s v="E03"/>
    <n v="0.6"/>
    <s v="Isoprene"/>
    <s v="Polyisoprene rubber"/>
    <s v="Major chemical intermediate"/>
    <x v="2"/>
    <s v="Primary"/>
    <s v="2023년 isoprene 소비의 56%로 최대 용도이며, 타이어·고무제품과 직접 연결됨."/>
    <s v="Existing"/>
    <m/>
  </r>
  <r>
    <x v="80"/>
    <s v="A01"/>
    <s v="E02"/>
    <n v="0.6"/>
    <s v="Isoprene"/>
    <s v="Styrene-isoprene-styrene block copolymers / SIS"/>
    <s v="Major chemical intermediate"/>
    <x v="0"/>
    <s v="Primary"/>
    <s v="2023년 소비의 30%로 두 번째 핵심 용도이며, hygiene adhesive, tape, label adhesive 등에 사용됨."/>
    <s v="Existing"/>
    <m/>
  </r>
  <r>
    <x v="80"/>
    <s v="A01"/>
    <s v="E03"/>
    <n v="0.3"/>
    <s v="Isoprene"/>
    <s v="Butyl elastomers / butyl rubber"/>
    <s v="Major chemical intermediate"/>
    <x v="2"/>
    <s v="Secondary"/>
    <s v="butyl rubber 생산용 comonomer로 사용되며 2023년 글로벌 소비의 약 5% 수준."/>
    <s v="Existing"/>
    <m/>
  </r>
  <r>
    <x v="80"/>
    <s v="A28"/>
    <s v="E03"/>
    <n v="0.1"/>
    <s v="Isoprene"/>
    <s v="Viscosity index improvers"/>
    <s v="Lubrication &amp; friction control"/>
    <x v="2"/>
    <s v="Niche / Emerging"/>
    <s v="윤활유 VI improver 원료로 사용되나 주요 elastomer route 대비 소량."/>
    <s v="Existing"/>
    <m/>
  </r>
  <r>
    <x v="80"/>
    <s v="A02"/>
    <s v="E05"/>
    <n v="0.1"/>
    <s v="Isoprene"/>
    <s v="Flavors and fragrances / vitamins / medicinal chemicals / agrochemicals"/>
    <s v="Specialty chemical intermediate"/>
    <x v="6"/>
    <s v="Niche / Emerging"/>
    <s v="geraniol, vitamin A/E, medicinal chemicals 등 specialty intermediate 용도이나 규모는 제한적."/>
    <s v="Existing"/>
    <m/>
  </r>
  <r>
    <x v="80"/>
    <s v="A02"/>
    <s v="E07"/>
    <n v="0.1"/>
    <s v="Isoprene"/>
    <s v="Epoxy hardeners"/>
    <s v="Specialty chemical intermediate"/>
    <x v="4"/>
    <s v="Niche / Emerging"/>
    <s v="epoxy hardener 원료로 언급되지만 기타 소량 application에 해당."/>
    <s v="Existing"/>
    <m/>
  </r>
  <r>
    <x v="81"/>
    <s v="A03"/>
    <s v="E07"/>
    <n v="0.6"/>
    <s v="Piperylene"/>
    <s v="Petroleum resin feedstock"/>
    <s v="Reactive monomer / comonomer"/>
    <x v="4"/>
    <s v="Primary"/>
    <s v="C5 petroleum resin 제조의 핵심 반응성 원료로 가장 대표적인 수요처"/>
    <s v="Existing"/>
    <s v="GPT"/>
  </r>
  <r>
    <x v="81"/>
    <s v="A20"/>
    <s v="E07"/>
    <n v="0.6"/>
    <s v="Piperylene"/>
    <s v="Hot-melt adhesive resin"/>
    <s v="Adhesive bonding"/>
    <x v="4"/>
    <s v="Primary"/>
    <s v="Piperylene 기반 hydrocarbon resin이 핫멜트 접착제의 점착성 부여에 광범위하게 사용"/>
    <s v="Existing"/>
    <s v="GPT"/>
  </r>
  <r>
    <x v="81"/>
    <s v="A20"/>
    <s v="E02"/>
    <n v="0.3"/>
    <s v="Piperylene"/>
    <s v="Pressure-sensitive adhesive (PSA) resin"/>
    <s v="Adhesive bonding"/>
    <x v="0"/>
    <s v="Secondary"/>
    <s v="라벨·테이프용 PSA resin의 tackifier 원료로 사용"/>
    <s v="Existing"/>
    <s v="GPT"/>
  </r>
  <r>
    <x v="81"/>
    <s v="A19"/>
    <s v="E03"/>
    <n v="0.3"/>
    <s v="Piperylene"/>
    <s v="Tire rubber compounding resin"/>
    <s v="Tire &amp; rubber applications"/>
    <x v="2"/>
    <s v="Secondary"/>
    <s v="타이어 및 고무 컴파운드의 성능 향상용 resin 원료"/>
    <s v="Existing"/>
    <s v="GPT"/>
  </r>
  <r>
    <x v="81"/>
    <s v="A03"/>
    <s v="E07"/>
    <n v="0.3"/>
    <s v="Piperylene"/>
    <s v="Synthetic rubber intermediate"/>
    <s v="Reactive monomer / comonomer"/>
    <x v="4"/>
    <s v="Secondary"/>
    <s v="공중합체 및 특수 고무 제조에 사용되는 반응성 디엔 원료"/>
    <s v="Existing"/>
    <s v="GPT"/>
  </r>
  <r>
    <x v="81"/>
    <s v="A21"/>
    <s v="E01"/>
    <n v="0.3"/>
    <s v="Piperylene"/>
    <s v="Sealant and caulking formulations"/>
    <s v="Sealants &amp; joint protection"/>
    <x v="1"/>
    <s v="Secondary"/>
    <s v="hydrocarbon resin 형태로 실란트의 점착 및 성능 개선에 사용"/>
    <s v="Existing"/>
    <s v="GPT"/>
  </r>
  <r>
    <x v="81"/>
    <s v="A23"/>
    <s v="E02"/>
    <n v="0.1"/>
    <s v="Piperylene"/>
    <s v="Printing ink resin"/>
    <s v="Printing inks &amp; graphic materials"/>
    <x v="0"/>
    <s v="Niche / Emerging"/>
    <s v="인쇄잉크용 resin 조성에 제한적으로 사용"/>
    <s v="Existing"/>
    <s v="GPT"/>
  </r>
  <r>
    <x v="81"/>
    <s v="A22"/>
    <s v="E07"/>
    <n v="0.1"/>
    <s v="Piperylene"/>
    <s v="Coating resin modifier"/>
    <s v="Surface coating"/>
    <x v="4"/>
    <s v="Niche / Emerging"/>
    <s v="특수 코팅용 hydrocarbon resin 원료로 사용"/>
    <s v="Existing"/>
    <s v="GPT"/>
  </r>
  <r>
    <x v="82"/>
    <s v="A20"/>
    <s v="E02"/>
    <n v="0.6"/>
    <s v="DCPD"/>
    <s v="Hydrocarbon resins"/>
    <s v="Adhesive bonding"/>
    <x v="0"/>
    <s v="Primary"/>
    <s v="DCPD 최대 수요처이며 hot-melt adhesive, PSA label, diaper adhesive와 연결."/>
    <s v="Existing"/>
    <m/>
  </r>
  <r>
    <x v="82"/>
    <s v="A01"/>
    <s v="E07"/>
    <n v="0.6"/>
    <s v="DCPD"/>
    <s v="Unsaturated polyester resins"/>
    <s v="Major chemical intermediate"/>
    <x v="4"/>
    <s v="Primary"/>
    <s v="UPR 제조용 주요 반응성 feedstock; marine, bathroom, electrical 시장으로 연결."/>
    <s v="Existing"/>
    <m/>
  </r>
  <r>
    <x v="82"/>
    <s v="A02"/>
    <s v="E03"/>
    <n v="0.3"/>
    <s v="DCPD"/>
    <s v="EPDM elastomers / ENB"/>
    <s v="Specialty chemical intermediate"/>
    <x v="2"/>
    <s v="Secondary"/>
    <s v="ENB 및 EPDM termonomer 경로로 자동차 weather stripping, hose 등에 연결."/>
    <s v="Existing"/>
    <m/>
  </r>
  <r>
    <x v="82"/>
    <s v="A04"/>
    <s v="E07"/>
    <n v="0.1"/>
    <s v="DCPD"/>
    <s v="Polydicyclopentadiene"/>
    <s v="Polymer resin / molding material"/>
    <x v="4"/>
    <s v="Niche / Emerging"/>
    <s v="특수 molding resin 수요로 전체 DCPD 대비 소규모."/>
    <s v="Existing"/>
    <m/>
  </r>
  <r>
    <x v="82"/>
    <s v="A41"/>
    <s v="E08"/>
    <n v="0.1"/>
    <s v="DCPD"/>
    <s v="COC/COP"/>
    <s v="Display &amp; optical materials"/>
    <x v="7"/>
    <s v="Niche / Emerging"/>
    <s v="고순도 DCPD 기반 specialty polymer route로 제한적이지만 고기능 소재."/>
    <s v="Existing"/>
    <m/>
  </r>
  <r>
    <x v="83"/>
    <s v="A19"/>
    <s v="E03"/>
    <n v="0.6"/>
    <s v="IR"/>
    <s v="Tires and tire products"/>
    <s v="Tire &amp; rubber applications"/>
    <x v="2"/>
    <s v="Primary"/>
    <s v="IR 최대 용도이며, 미국 기준 2023년 polyisoprene rubber 소비의 59%가 타이어·타이어 제품용으로 언급됨."/>
    <s v="Existing"/>
    <s v="GPT"/>
  </r>
  <r>
    <x v="83"/>
    <s v="A33"/>
    <s v="E05"/>
    <n v="0.3"/>
    <s v="IR"/>
    <s v="Gloves and medical products"/>
    <s v="Medical &amp; healthcare materials"/>
    <x v="6"/>
    <s v="Secondary"/>
    <s v="고순도·비알레르기 특성으로 의료용 장갑 및 medical products에 사용됨."/>
    <s v="Existing"/>
    <s v="GPT"/>
  </r>
  <r>
    <x v="83"/>
    <s v="A20"/>
    <s v="E02"/>
    <n v="0.3"/>
    <s v="IR"/>
    <s v="Adhesives and tackifiers"/>
    <s v="Adhesive bonding"/>
    <x v="0"/>
    <s v="Secondary"/>
    <s v="Cariflex IR 용도로 adhesives와 tackifiers가 명시됨."/>
    <s v="Existing"/>
    <s v="GPT"/>
  </r>
  <r>
    <x v="83"/>
    <s v="A33"/>
    <s v="E05"/>
    <n v="0.1"/>
    <s v="IR"/>
    <s v="Condoms"/>
    <s v="Medical &amp; healthcare materials"/>
    <x v="6"/>
    <s v="Niche / Emerging"/>
    <s v="의료·위생 인증이 필요한 specialty application이나 타이어 대비 규모는 제한적임."/>
    <s v="Existing"/>
    <s v="GPT"/>
  </r>
  <r>
    <x v="84"/>
    <s v="A20"/>
    <s v="E02"/>
    <n v="0.6"/>
    <s v="SIS"/>
    <s v="Hygiene adhesives"/>
    <s v="Adhesive bonding"/>
    <x v="0"/>
    <s v="Primary"/>
    <s v="baby diaper, adult incontinence, feminine hygiene 제품용 adhesive가 성장 시장으로 제시됨."/>
    <s v="Existing"/>
    <s v="GPT"/>
  </r>
  <r>
    <x v="84"/>
    <s v="A20"/>
    <s v="E02"/>
    <n v="0.6"/>
    <s v="SIS"/>
    <s v="Tape and label adhesives"/>
    <s v="Adhesive bonding"/>
    <x v="0"/>
    <s v="Primary"/>
    <s v="SIS의 우수한 adhesion, cohesion, sprayability를 활용하는 대표 adhesive application."/>
    <s v="Existing"/>
    <s v="GPT"/>
  </r>
  <r>
    <x v="84"/>
    <s v="A21"/>
    <s v="E01"/>
    <n v="0.3"/>
    <s v="SIS"/>
    <s v="Roofing"/>
    <s v="Sealants &amp; joint protection"/>
    <x v="1"/>
    <s v="Secondary"/>
    <s v="roofing application이 명시되어 있으나 hygiene/tape/label adhesive 대비 보조적 용도."/>
    <s v="Existing"/>
    <s v="GPT"/>
  </r>
  <r>
    <x v="84"/>
    <s v="A05"/>
    <s v="E02"/>
    <n v="0.3"/>
    <s v="SIS"/>
    <s v="Elastic films"/>
    <s v="Flexible packaging"/>
    <x v="0"/>
    <s v="Secondary"/>
    <s v="elastic film용 styrenic block copolymer로 사용됨."/>
    <s v="Existing"/>
    <s v="GPT"/>
  </r>
  <r>
    <x v="84"/>
    <s v="A04"/>
    <s v="E07"/>
    <n v="0.3"/>
    <s v="SIS"/>
    <s v="Plastic modification"/>
    <s v="Polymer resin / molding material"/>
    <x v="4"/>
    <s v="Secondary"/>
    <s v="플라스틱 개질용으로 사용되나 adhesive 수요 대비 부차적임."/>
    <s v="Existing"/>
    <s v="GPT"/>
  </r>
  <r>
    <x v="85"/>
    <s v="A02"/>
    <s v="E07"/>
    <n v="0.6"/>
    <s v="i-butyraldehyde"/>
    <s v="Condensation/esterification products"/>
    <s v="Specialty chemical intermediate"/>
    <x v="4"/>
    <s v="Primary"/>
    <s v="2024년 미국 isobutyraldehyde 소비의 39%로 최대 경로이며 TMPD, Texanol, TXIB, IBIB 등을 포함"/>
    <s v="Existing"/>
    <m/>
  </r>
  <r>
    <x v="85"/>
    <s v="A01"/>
    <s v="E07"/>
    <n v="0.6"/>
    <s v="i-butyraldehyde"/>
    <s v="Isobutanol"/>
    <s v="Major chemical intermediate"/>
    <x v="4"/>
    <s v="Primary"/>
    <s v="isobutanol 전환이 2024년 미국 소비의 21%로 주요 경로"/>
    <s v="Existing"/>
    <m/>
  </r>
  <r>
    <x v="85"/>
    <s v="A02"/>
    <s v="E07"/>
    <n v="0.6"/>
    <s v="i-butyraldehyde"/>
    <s v="Neopentyl glycol"/>
    <s v="Specialty chemical intermediate"/>
    <x v="4"/>
    <s v="Primary"/>
    <s v="NPG 전환이 2024년 미국 소비의 20%로 coatings resin 및 UPR 체인에 연결"/>
    <s v="Existing"/>
    <m/>
  </r>
  <r>
    <x v="85"/>
    <s v="A02"/>
    <s v="E07"/>
    <n v="0.3"/>
    <s v="i-butyraldehyde"/>
    <s v="Isobutyric acid"/>
    <s v="Specialty chemical intermediate"/>
    <x v="4"/>
    <s v="Secondary"/>
    <s v="2024년 미국 소비의 12%로 TMCD, TXIB 등 specialty derivative로 사용"/>
    <s v="Existing"/>
    <m/>
  </r>
  <r>
    <x v="85"/>
    <s v="A01"/>
    <s v="E07"/>
    <n v="0.3"/>
    <s v="i-butyraldehyde"/>
    <s v="Isobutyl acetate"/>
    <s v="Major chemical intermediate"/>
    <x v="4"/>
    <s v="Secondary"/>
    <s v="직접 생산 기준 2024년 미국 소비의 6%이며 coatings solvent 체인에 연결"/>
    <s v="Existing"/>
    <m/>
  </r>
  <r>
    <x v="85"/>
    <s v="A24"/>
    <s v="E07"/>
    <n v="0.1"/>
    <s v="i-butyraldehyde"/>
    <s v="Methyl isoamyl ketone"/>
    <s v="Solvent &amp; extraction"/>
    <x v="4"/>
    <s v="Niche / Emerging"/>
    <s v="2024년 미국 소비의 약 1%로 소량 specialty solvent 경로"/>
    <s v="Existing"/>
    <m/>
  </r>
  <r>
    <x v="86"/>
    <s v="A42"/>
    <s v="E01"/>
    <n v="0.6"/>
    <s v="UPR"/>
    <s v="Fiberglass-reinforced plastics / FRP"/>
    <s v="Composite &amp; performance resins"/>
    <x v="1"/>
    <s v="Primary"/>
    <s v="UPR의 대표 용도이며 건설, 욕실부품, 패널, 탱크·파이프에 대량 사용."/>
    <s v="Existing"/>
    <m/>
  </r>
  <r>
    <x v="86"/>
    <s v="A16"/>
    <s v="E03"/>
    <n v="0.3"/>
    <s v="UPR"/>
    <s v="Land transportation components"/>
    <s v="Automotive components &amp; lightweighting"/>
    <x v="2"/>
    <s v="Secondary"/>
    <s v="금속 대체 경량 부품, SMC/BMC 자동차·트럭 부품에 사용."/>
    <s v="Existing"/>
    <m/>
  </r>
  <r>
    <x v="86"/>
    <s v="A22"/>
    <s v="E07"/>
    <n v="0.3"/>
    <s v="UPR"/>
    <s v="Gel coats, coatings and top coats"/>
    <s v="Surface coating"/>
    <x v="4"/>
    <s v="Secondary"/>
    <s v="gel coat, wood coating, top coat 등 coating 계열 수요."/>
    <s v="Existing"/>
    <m/>
  </r>
  <r>
    <x v="86"/>
    <s v="A10"/>
    <s v="E01"/>
    <n v="0.3"/>
    <s v="UPR"/>
    <s v="Cultured marble / solid-surface countertops / polymer concrete"/>
    <s v="Building materials &amp; profiles"/>
    <x v="1"/>
    <s v="Secondary"/>
    <s v="비보강 UPR의 건축·인테리어 재료 application."/>
    <s v="Existing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925BB-4BD8-4269-8C11-DB98F6CC63B1}" name="피벗 테이블3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34" firstHeaderRow="1" firstDataRow="1" firstDataCol="1"/>
  <pivotFields count="12">
    <pivotField showAll="0"/>
    <pivotField showAll="0"/>
    <pivotField axis="axisRow" showAll="0">
      <items count="31">
        <item x="13"/>
        <item x="9"/>
        <item x="7"/>
        <item x="8"/>
        <item x="5"/>
        <item x="24"/>
        <item x="12"/>
        <item x="1"/>
        <item x="29"/>
        <item x="21"/>
        <item x="19"/>
        <item x="20"/>
        <item x="10"/>
        <item x="4"/>
        <item x="22"/>
        <item x="26"/>
        <item x="25"/>
        <item x="3"/>
        <item x="27"/>
        <item x="23"/>
        <item x="28"/>
        <item x="14"/>
        <item x="2"/>
        <item x="18"/>
        <item x="16"/>
        <item x="0"/>
        <item x="15"/>
        <item x="6"/>
        <item x="17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76"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평균 : Compound annual growth rate. 2025-30(percent)" fld="10" subtotal="average" baseField="2" baseItem="0" numFmtId="176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E4802-ACA6-4692-B1A3-5FA05EB3F6C1}" name="피벗 테이블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J92" firstHeaderRow="1" firstDataRow="2" firstDataCol="1"/>
  <pivotFields count="12"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m="1" x="87"/>
        <item x="86"/>
        <item x="85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9">
        <item x="5"/>
        <item x="2"/>
        <item x="1"/>
        <item x="0"/>
        <item x="7"/>
        <item x="3"/>
        <item x="6"/>
        <item x="4"/>
        <item t="default"/>
      </items>
    </pivotField>
    <pivotField showAll="0"/>
    <pivotField showAll="0"/>
    <pivotField showAll="0"/>
    <pivotField showAll="0"/>
  </pivotFields>
  <rowFields count="1">
    <field x="0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6"/>
    </i>
    <i>
      <x v="87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최대 : rating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FE8B0-A8E3-4692-9917-ACA8612A5233}" name="피벗 테이블2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90" firstHeaderRow="1" firstDataRow="1" firstDataCol="1"/>
  <pivotFields count="5">
    <pivotField showAll="0"/>
    <pivotField showAll="0"/>
    <pivotField axis="axisRow" showAll="0">
      <items count="87">
        <item x="25"/>
        <item x="38"/>
        <item x="28"/>
        <item x="85"/>
        <item x="37"/>
        <item x="35"/>
        <item x="53"/>
        <item x="31"/>
        <item x="78"/>
        <item x="48"/>
        <item x="55"/>
        <item x="54"/>
        <item x="70"/>
        <item x="52"/>
        <item x="84"/>
        <item x="51"/>
        <item x="50"/>
        <item x="65"/>
        <item x="19"/>
        <item x="13"/>
        <item x="12"/>
        <item x="14"/>
        <item x="3"/>
        <item x="4"/>
        <item x="7"/>
        <item x="69"/>
        <item x="47"/>
        <item x="16"/>
        <item x="15"/>
        <item x="72"/>
        <item x="22"/>
        <item x="2"/>
        <item x="45"/>
        <item x="64"/>
        <item x="40"/>
        <item x="41"/>
        <item x="57"/>
        <item x="39"/>
        <item x="63"/>
        <item x="46"/>
        <item x="79"/>
        <item x="24"/>
        <item x="0"/>
        <item x="1"/>
        <item x="68"/>
        <item x="76"/>
        <item x="17"/>
        <item x="8"/>
        <item x="60"/>
        <item x="59"/>
        <item x="80"/>
        <item x="29"/>
        <item x="42"/>
        <item x="43"/>
        <item x="44"/>
        <item x="82"/>
        <item x="67"/>
        <item x="23"/>
        <item x="26"/>
        <item x="49"/>
        <item x="9"/>
        <item x="33"/>
        <item x="83"/>
        <item x="81"/>
        <item x="58"/>
        <item x="61"/>
        <item x="32"/>
        <item x="74"/>
        <item x="27"/>
        <item x="34"/>
        <item x="71"/>
        <item x="75"/>
        <item x="6"/>
        <item x="20"/>
        <item x="10"/>
        <item x="30"/>
        <item x="36"/>
        <item x="56"/>
        <item x="62"/>
        <item x="73"/>
        <item x="77"/>
        <item x="18"/>
        <item x="11"/>
        <item x="66"/>
        <item x="21"/>
        <item x="5"/>
        <item t="default"/>
      </items>
    </pivotField>
    <pivotField showAll="0"/>
    <pivotField dataField="1" showAll="0"/>
  </pivotFields>
  <rowFields count="1">
    <field x="2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최대 : end_use_att" fld="4" subtotal="max" baseField="1" baseItem="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2A604B4-0D26-4520-A680-5E3261162202}" name="표16" displayName="표16" ref="A1:E73" totalsRowShown="0" tableBorderDxfId="86">
  <autoFilter ref="A1:E73" xr:uid="{12A604B4-0D26-4520-A680-5E3261162202}"/>
  <tableColumns count="5">
    <tableColumn id="1" xr3:uid="{E307644B-7769-4B00-AF49-587030AF95E9}" name="end_use_id" dataDxfId="85" dataCellStyle="표준 2"/>
    <tableColumn id="2" xr3:uid="{FCD28573-3C57-4F23-9DD1-B8D5E08E4EF2}" name="end_use_category" dataDxfId="84" dataCellStyle="표준 4"/>
    <tableColumn id="3" xr3:uid="{AEB59E5A-2B85-4911-9E32-F90326DDFF51}" name="specialty_category" dataDxfId="83" dataCellStyle="표준 4"/>
    <tableColumn id="5" xr3:uid="{79F56B37-E47B-4E85-B562-19401FF7DF94}" name="specialty_cagr" dataDxfId="82" dataCellStyle="백분율">
      <calculatedColumnFormula>_xlfn.XLOOKUP(표16[[#This Row],[specialty_category]],Sheet8!$A$4:$A$33,Sheet8!$B$4:$B$33)</calculatedColumnFormula>
    </tableColumn>
    <tableColumn id="4" xr3:uid="{0DC6826C-9332-4D66-992C-996C84258691}" name="Linkage 사유" dataDxfId="81" dataCellStyle="표준 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81E496-F011-4BF1-B4F1-EF14C6814381}" name="표15" displayName="표15" ref="A1:B9" totalsRowShown="0" headerRowDxfId="80" dataDxfId="79" tableBorderDxfId="78">
  <autoFilter ref="A1:B9" xr:uid="{D781E496-F011-4BF1-B4F1-EF14C6814381}"/>
  <tableColumns count="2">
    <tableColumn id="2" xr3:uid="{07429BBA-88CE-44DE-B899-A184885C1CB7}" name="importance" dataDxfId="77"/>
    <tableColumn id="1" xr3:uid="{B766376D-DCE6-4A02-8926-B883E8CCEBE7}" name="rating" dataDxfId="7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71A37DB-9437-4272-BDF6-72403D6D3A6E}" name="표19" displayName="표19" ref="L4:N91" totalsRowShown="0">
  <autoFilter ref="L4:N91" xr:uid="{F71A37DB-9437-4272-BDF6-72403D6D3A6E}"/>
  <tableColumns count="3">
    <tableColumn id="1" xr3:uid="{3DAC6EF5-2169-44B8-A37C-592A7EF24811}" name="material_id" dataDxfId="75"/>
    <tableColumn id="2" xr3:uid="{D1842A8A-3622-4F9B-BCB2-A456C1BACD30}" name="material_name" dataDxfId="74">
      <calculatedColumnFormula>_xlfn.XLOOKUP(L5,표2[material_id],표2[material_name])</calculatedColumnFormula>
    </tableColumn>
    <tableColumn id="3" xr3:uid="{204631ED-2DA8-4150-B478-E7F43862FBE2}" name="end_use_att" dataDxfId="73">
      <calculatedColumnFormula>SUMPRODUCT($B$2:$I$2,B5:I5)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A5C83E-495B-493D-B6D0-51BED0BD38A3}" name="표14" displayName="표14" ref="A1:L389" totalsRowShown="0" headerRowDxfId="72" dataDxfId="71" tableBorderDxfId="70">
  <autoFilter ref="A1:L389" xr:uid="{9722DC59-06CA-4E58-BD6A-FB001A829D71}"/>
  <sortState xmlns:xlrd2="http://schemas.microsoft.com/office/spreadsheetml/2017/richdata2" ref="A2:L379">
    <sortCondition ref="A1:A379"/>
  </sortState>
  <tableColumns count="12">
    <tableColumn id="1" xr3:uid="{404575C4-C698-4AC3-90AD-13EA31B63821}" name="material_id" dataDxfId="69">
      <calculatedColumnFormula>_xlfn.XLOOKUP(표14[[#This Row],[material_name]],표2[material_name],표2[material_id])</calculatedColumnFormula>
    </tableColumn>
    <tableColumn id="2" xr3:uid="{FB7A857B-74EF-4DB9-B359-5D0F90E73AAC}" name="app_id" dataDxfId="68">
      <calculatedColumnFormula>_xlfn.XLOOKUP(표14[[#This Row],[application_taxonomy]],표11[application_taxonomy],표11[app_id])</calculatedColumnFormula>
    </tableColumn>
    <tableColumn id="3" xr3:uid="{89B189D2-FF9D-437E-87B7-D29917E38628}" name="end_use_id" dataDxfId="67">
      <calculatedColumnFormula>_xlfn.XLOOKUP(표14[[#This Row],[end_use_industry]],표13[end_use_category],표13[end_use_id])</calculatedColumnFormula>
    </tableColumn>
    <tableColumn id="4" xr3:uid="{200525FC-1C48-41B0-B935-94068CA4C342}" name="rating" dataDxfId="66">
      <calculatedColumnFormula>_xlfn.XLOOKUP(표14[[#This Row],[importance]],표15[importance],표15[rating])</calculatedColumnFormula>
    </tableColumn>
    <tableColumn id="5" xr3:uid="{6681753E-433F-4C30-B6B2-45264439F10E}" name="material_name" dataDxfId="65"/>
    <tableColumn id="6" xr3:uid="{19954F7D-7822-43F2-8FDD-2747603FE17B}" name="raw application" dataDxfId="64"/>
    <tableColumn id="7" xr3:uid="{457CC324-CDFA-4622-9DF0-CA6772E31903}" name="application_taxonomy" dataDxfId="63"/>
    <tableColumn id="8" xr3:uid="{6C506EAC-22B5-476F-BF24-9DA1E2088AF8}" name="end_use_industry" dataDxfId="62"/>
    <tableColumn id="9" xr3:uid="{7ABDFBE6-2ACE-4D8B-B686-080503695AF8}" name="importance" dataDxfId="61"/>
    <tableColumn id="10" xr3:uid="{B8D741CD-E9AA-4BB5-B14C-4B1A8D19B142}" name="reasoning" dataDxfId="60"/>
    <tableColumn id="11" xr3:uid="{DAB308CC-096A-4D41-BC64-21462D4CFE49}" name="taxonomy_action" dataDxfId="59"/>
    <tableColumn id="12" xr3:uid="{49363576-BB28-413D-85BB-4DFBC929D91B}" name="source" dataDxfId="5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F53968-A914-4DB2-AAD1-447BA460FD68}" name="표13" displayName="표13" ref="A1:O9" totalsRowShown="0">
  <autoFilter ref="A1:O9" xr:uid="{A3629784-5B0D-400E-BE2A-21DC7C402C85}"/>
  <tableColumns count="15">
    <tableColumn id="1" xr3:uid="{C2596AF5-5570-4FCF-9A35-FAA5F194D0C0}" name="end_use_id"/>
    <tableColumn id="2" xr3:uid="{CA8FFC6B-67B2-40DC-9B03-B312CCB7BDBA}" name="end_use_category"/>
    <tableColumn id="4" xr3:uid="{137F184B-8905-4ED3-9EB5-31BEB0720247}" name="Chemical Related Demand"/>
    <tableColumn id="3" xr3:uid="{141D31EA-82CA-448C-A42D-B667237FEB1C}" name="specialty_count">
      <calculatedColumnFormula>COUNTIF(표16[end_use_category],표13[[#This Row],[end_use_category]])</calculatedColumnFormula>
    </tableColumn>
    <tableColumn id="5" xr3:uid="{63EAC269-F98E-4E41-A862-12CE3138987D}" name="specialty_avg_cagr" dataDxfId="57" dataCellStyle="백분율">
      <calculatedColumnFormula>AVERAGEIF(표16[end_use_category],표13[[#This Row],[end_use_category]],표16[specialty_cagr])</calculatedColumnFormula>
    </tableColumn>
    <tableColumn id="6" xr3:uid="{8F243FCE-3020-4336-9D9C-5EE480482BA1}" name="specialty_max_cagr" dataDxfId="56" dataCellStyle="백분율">
      <calculatedColumnFormula>_xlfn.MAXIFS(표16[specialty_cagr],표16[end_use_category],표13[[#This Row],[end_use_category]])</calculatedColumnFormula>
    </tableColumn>
    <tableColumn id="10" xr3:uid="{D445CBD4-25A9-459F-9321-E5748CEAA4DB}" name="norm_count" dataDxfId="55" dataCellStyle="백분율">
      <calculatedColumnFormula>(표13[[#This Row],[specialty_count]]-MIN(표13[specialty_count]))/(MAX(표13[specialty_count])-MIN(표13[specialty_count]))*10</calculatedColumnFormula>
    </tableColumn>
    <tableColumn id="9" xr3:uid="{4755B7AC-9225-457F-9D01-59EBA53AF78C}" name="norm_avg" dataDxfId="54" dataCellStyle="백분율">
      <calculatedColumnFormula>(표13[[#This Row],[specialty_avg_cagr]]-MIN(표13[specialty_avg_cagr]))/(MAX(표13[specialty_avg_cagr])-MIN(표13[specialty_avg_cagr]))*10</calculatedColumnFormula>
    </tableColumn>
    <tableColumn id="8" xr3:uid="{88CB3064-F359-414F-AE79-45C72940E6FA}" name="norm_max" dataDxfId="53" dataCellStyle="백분율">
      <calculatedColumnFormula>(표13[[#This Row],[specialty_max_cagr]]-MIN(표13[specialty_max_cagr]))/(MAX(표13[specialty_max_cagr])-MIN(표13[specialty_max_cagr]))*10</calculatedColumnFormula>
    </tableColumn>
    <tableColumn id="7" xr3:uid="{23E40D7E-C1FA-414A-9BFA-25337DED0539}" name="specialty_opp" dataDxfId="52" dataCellStyle="백분율">
      <calculatedColumnFormula>표13[[#This Row],[norm_count]]*rating!$B$5+표13[[#This Row],[norm_avg]]*rating!$B$6+표13[[#This Row],[norm_max]]*rating!$B$7</calculatedColumnFormula>
    </tableColumn>
    <tableColumn id="11" xr3:uid="{072D00FF-B539-4AD5-B3C5-3359DAB7FCA2}" name="stategy_12" dataDxfId="51" dataCellStyle="백분율"/>
    <tableColumn id="12" xr3:uid="{43A6AFA8-34CC-4774-9BC8-18B044BD7A5B}" name="stategy_50" dataDxfId="50" dataCellStyle="백분율"/>
    <tableColumn id="13" xr3:uid="{83D78906-3158-40E2-8E26-8AC56993D171}" name="stategy_opp" dataDxfId="49" dataCellStyle="백분율">
      <calculatedColumnFormula>(표13[[#This Row],[stategy_12]]*rating!$B$8+표13[[#This Row],[stategy_50]]*rating!$B$9)*10</calculatedColumnFormula>
    </tableColumn>
    <tableColumn id="14" xr3:uid="{F9E0219F-08E6-4FAD-8949-5D5C1BAECEA9}" name="ind_growth" dataDxfId="48" dataCellStyle="백분율"/>
    <tableColumn id="15" xr3:uid="{9A21A744-ADD5-4F38-A114-CE03BC43D90F}" name="end_use_att" dataDxfId="47" dataCellStyle="백분율">
      <calculatedColumnFormula>AVERAGE(표13[[#This Row],[specialty_opp]:[ind_growth]])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71211B-3E36-45EF-901E-41A2182A697B}" name="표11" displayName="표11" ref="A1:C44" totalsRowShown="0">
  <autoFilter ref="A1:C44" xr:uid="{33331F66-177F-429F-85B1-CE07EBD8D43B}"/>
  <tableColumns count="3">
    <tableColumn id="1" xr3:uid="{8B41F2F0-2BCE-48C4-838B-80588241B4C9}" name="app_id"/>
    <tableColumn id="3" xr3:uid="{DE19AF1C-C297-4A45-8828-6EF79C697BB3}" name="application_taxonomy"/>
    <tableColumn id="2" xr3:uid="{A8492B44-4E6A-4510-B403-61289954D7ED}" name="Definition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7582297-2DA2-47FE-AD50-F08B7BB6AE38}" name="표17" displayName="표17" ref="A1:M291" totalsRowShown="0" headerRowDxfId="46" headerRowBorderDxfId="45" tableBorderDxfId="44" headerRowCellStyle="phx-HL-cell">
  <autoFilter ref="A1:M291" xr:uid="{075248FB-6205-440B-81B6-58912683CF7F}"/>
  <tableColumns count="13">
    <tableColumn id="1" xr3:uid="{635975B3-4727-46AC-938A-1B62B82E3F0C}" name="No" dataDxfId="43" dataCellStyle="표준 2"/>
    <tableColumn id="2" xr3:uid="{9201BF6C-4FB3-46C4-87FF-7B41928A00FC}" name="Category" dataDxfId="42" dataCellStyle="표준 2"/>
    <tableColumn id="3" xr3:uid="{CE49A42A-640E-449F-A72A-38F668717377}" name="Category2" dataDxfId="41" dataCellStyle="phx-level1"/>
    <tableColumn id="4" xr3:uid="{0F311C06-E17C-4408-8E98-120523F3860D}" name="Category3" dataDxfId="40" dataCellStyle="phx-level1"/>
    <tableColumn id="5" xr3:uid="{B5854F82-1E57-4E9A-8692-03EB9CEBAFE0}" name="Category4" dataDxfId="39" dataCellStyle="phx-level1"/>
    <tableColumn id="6" xr3:uid="{FE7165CE-B94B-450D-805B-CB574CFD6DE5}" name="Main product" dataDxfId="38" dataCellStyle="phx-level1"/>
    <tableColumn id="7" xr3:uid="{DFDDA3F3-C744-4C94-BA4D-0A307B2EEFF8}" name="Starting Material" dataDxfId="37" dataCellStyle="phx-level1"/>
    <tableColumn id="8" xr3:uid="{2F881BF8-3508-4633-AF14-21555AC87695}" name="Petrochemical 연관성" dataDxfId="36" dataCellStyle="phx-level1"/>
    <tableColumn id="9" xr3:uid="{6F208449-2371-4BAD-848C-B88D7ECC2828}" name="Intermediate" dataDxfId="35" dataCellStyle="phx-level1"/>
    <tableColumn id="10" xr3:uid="{E6B9D4E7-48E6-4881-BAE4-6244F1CC4517}" name="main petrochemical chain" dataDxfId="34" dataCellStyle="phx-level1"/>
    <tableColumn id="11" xr3:uid="{58B24955-AEB3-42A5-939E-CF94CE465516}" name="Compound annual growth rate. 2025-30(percent)" dataDxfId="33" dataCellStyle="phx-HL-row"/>
    <tableColumn id="12" xr3:uid="{D18A3AD3-AD51-47CC-814A-3AE63D58ABA4}" name="Selected" dataDxfId="32" dataCellStyle="phx-HL-row"/>
    <tableColumn id="13" xr3:uid="{5AF1C0FF-25F9-46A5-8DC6-A4B239579288}" name="related_chemical" dataDxfId="31" dataCellStyle="표준 2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3AD9D7F-BD6F-49CE-B1C4-89485E10CD5F}" name="표_16" displayName="표_16" ref="A1:M95" totalsRowShown="0">
  <autoFilter ref="A1:M95" xr:uid="{73AD9D7F-BD6F-49CE-B1C4-89485E10CD5F}"/>
  <sortState xmlns:xlrd2="http://schemas.microsoft.com/office/spreadsheetml/2017/richdata2" ref="A2:M95">
    <sortCondition ref="B1:B95"/>
  </sortState>
  <tableColumns count="13">
    <tableColumn id="1" xr3:uid="{29928A21-E098-47E5-BE0F-4ED11D21FBFB}" name="group_id"/>
    <tableColumn id="2" xr3:uid="{6ED43E3D-91C1-4A8B-B8FF-F2DE67E7250C}" name="group_name"/>
    <tableColumn id="3" xr3:uid="{264BCEC1-1CB7-4664-AA4D-6CCFB501FD86}" name="material"/>
    <tableColumn id="4" xr3:uid="{FEFC61BF-EA1B-4482-BB0E-D48905938698}" name="material_id" dataDxfId="92">
      <calculatedColumnFormula>_xlfn.XLOOKUP(표_16[[#This Row],[material]],표2[material_name],표2[material_id])</calculatedColumnFormula>
    </tableColumn>
    <tableColumn id="12" xr3:uid="{576C7368-9DB1-45FD-894C-06A8E0EC015D}" name="starting_material"/>
    <tableColumn id="13" xr3:uid="{CE117E1A-406F-490B-BB57-115A82758D39}" name="root_material" dataDxfId="91"/>
    <tableColumn id="9" xr3:uid="{646A44C9-5CD4-4AE5-AA3F-4CDD5F0CDD77}" name="group_score" dataDxfId="90"/>
    <tableColumn id="10" xr3:uid="{624C9E0F-8467-4C15-8311-61D50F3EDFF8}" name="is_default_visible" dataDxfId="89"/>
    <tableColumn id="11" xr3:uid="{0A954E51-423F-4FAD-8560-710CD5F2610D}" name="display_order" dataDxfId="88"/>
    <tableColumn id="5" xr3:uid="{67C8AE65-7C2C-4768-8FCA-A75DBB00AB64}" name="end_use_att" dataDxfId="87">
      <calculatedColumnFormula>_xlfn.XLOOKUP(표_16[[#This Row],[material_id]],표19[material_id],표19[end_use_att])</calculatedColumnFormula>
    </tableColumn>
    <tableColumn id="7" xr3:uid="{C720ED25-D710-4701-AAD7-761A6944EC2C}" name="exsting_value"/>
    <tableColumn id="8" xr3:uid="{38F91168-B3C8-45CF-A813-458C997EC149}" name="market_growth_stage"/>
    <tableColumn id="6" xr3:uid="{540AACE3-EF8B-48F1-A4B8-6AC7A900ABE5}" name="supply_demand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5DC12-C774-4094-B2D2-06384F4F2631}" name="표2" displayName="표2" ref="A1:M115" totalsRowShown="0">
  <autoFilter ref="A1:M115" xr:uid="{58A5DC12-C774-4094-B2D2-06384F4F2631}"/>
  <sortState xmlns:xlrd2="http://schemas.microsoft.com/office/spreadsheetml/2017/richdata2" ref="A2:I100">
    <sortCondition ref="A1:A100"/>
  </sortState>
  <tableColumns count="13">
    <tableColumn id="1" xr3:uid="{8A7558A9-C918-4FAF-8C33-C287BE025DB3}" name="material_id"/>
    <tableColumn id="3" xr3:uid="{8A85F034-DF3B-44C9-9E51-50661E5D53C1}" name="material_group"/>
    <tableColumn id="2" xr3:uid="{E0883773-7DC7-45AF-85B7-C29E7A5E523F}" name="material_name"/>
    <tableColumn id="4" xr3:uid="{FDE30E60-A954-4DB9-B9CC-46226569A71D}" name="material_type"/>
    <tableColumn id="9" xr3:uid="{0F38773D-F594-4DBC-8917-4B8808F1AD7E}" name="material_subtype"/>
    <tableColumn id="7" xr3:uid="{4B78A951-8AF0-41A8-98E7-8C29CB511FB6}" name="vertical_order"/>
    <tableColumn id="8" xr3:uid="{0AD4DE31-52F7-4670-BFBF-41E8DCC216A0}" name="hsk10"/>
    <tableColumn id="5" xr3:uid="{5B491150-7223-4258-8F0C-406EC97FB36E}" name="remarks"/>
    <tableColumn id="6" xr3:uid="{4DA2D092-D5C9-4CCE-BBFA-F99BD80AF685}" name="visual_exclude"/>
    <tableColumn id="10" xr3:uid="{925D3F41-3914-46A8-9F69-B92C586609FC}" name="ccma_snp" dataDxfId="30">
      <calculatedColumnFormula>IF(COUNTIF(CCMA[material_name],C2)&gt;0,"O","X")</calculatedColumnFormula>
    </tableColumn>
    <tableColumn id="12" xr3:uid="{93B51012-202A-4AA2-9502-E78CB81A3A2A}" name="ceh_ceh" dataDxfId="29">
      <calculatedColumnFormula>IF(COUNTIF(CEH[material_name],C2)&gt;0,"O","X")</calculatedColumnFormula>
    </tableColumn>
    <tableColumn id="13" xr3:uid="{5E535D01-78A1-4170-A236-8FA6ABD47942}" name="has_supplier" dataDxfId="28">
      <calculatedColumnFormula>IF(COUNTIF(표8[material_id],표2[[#This Row],[material_id]])&gt;0, "O", "X")</calculatedColumnFormula>
    </tableColumn>
    <tableColumn id="11" xr3:uid="{9578C6A0-EFFC-42E9-A615-2CA6F106D856}" name="is_ulsan" dataDxfId="27">
      <calculatedColumnFormula>IF(COUNTIFS(표8[material_id],표2[[#This Row],[material_id]],표8[location],"울산")&gt;0, "O", "X")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8A6AD-F328-4A1F-A40F-562BCA5E0481}" name="표1" displayName="표1" ref="A1:E104" totalsRowShown="0">
  <autoFilter ref="A1:E104" xr:uid="{8218A6AD-F328-4A1F-A40F-562BCA5E0481}"/>
  <tableColumns count="5">
    <tableColumn id="1" xr3:uid="{AF938E6E-C78E-4989-A143-981F636038A6}" name="route_id"/>
    <tableColumn id="2" xr3:uid="{50E61679-5C9C-455A-95D3-37527A15BDC8}" name="route_name"/>
    <tableColumn id="3" xr3:uid="{EA129095-8D23-449D-B378-8AF5AA2E0F46}" name="route_category"/>
    <tableColumn id="4" xr3:uid="{FC3E48C6-9905-4F7B-9595-24504BD2F997}" name="route_depth"/>
    <tableColumn id="5" xr3:uid="{C4E251BD-66F9-4D13-BF11-F67A75568D77}" name="remarks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9F947D-5803-497C-B347-524BAFE83880}" name="표3" displayName="표3" ref="A1:E119" totalsRowShown="0">
  <autoFilter ref="A1:E119" xr:uid="{319F947D-5803-497C-B347-524BAFE83880}"/>
  <tableColumns count="5">
    <tableColumn id="1" xr3:uid="{37B4BF0E-EF23-494D-81CC-3F6E2B985A80}" name="route_id"/>
    <tableColumn id="2" xr3:uid="{F6F34623-0A9E-4A1B-B06B-612FA79053FF}" name="material_id"/>
    <tableColumn id="3" xr3:uid="{56A39D93-A516-4295-A833-A4C2E69FFC0C}" name="input_role"/>
    <tableColumn id="4" xr3:uid="{1C7DE01B-BFE2-432E-9490-D7A952429FCC}" name="seq_no"/>
    <tableColumn id="5" xr3:uid="{937F011F-D425-41A6-A77E-AFB0CF8DA572}" name="remarks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0509C7-E76F-4AAE-A013-BED08697F5A0}" name="표4" displayName="표4" ref="A1:E105" totalsRowShown="0">
  <autoFilter ref="A1:E105" xr:uid="{AE0509C7-E76F-4AAE-A013-BED08697F5A0}"/>
  <tableColumns count="5">
    <tableColumn id="1" xr3:uid="{172ED76C-8FE1-403B-B64B-006301660189}" name="route_id"/>
    <tableColumn id="2" xr3:uid="{CD7417C0-560D-4558-A022-474C0791BFCE}" name="material_id"/>
    <tableColumn id="3" xr3:uid="{44AE08DB-D698-4D71-8000-EA44350ADC14}" name="output_role"/>
    <tableColumn id="4" xr3:uid="{2612E33D-CD63-4AA6-8239-2A07DD79CB22}" name="seq_no"/>
    <tableColumn id="5" xr3:uid="{8F948AA9-1B4F-42BA-80C1-3ED2585BDC6B}" name="remarks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485BB3-AE31-494A-94C2-315F7035CD0B}" name="표6" displayName="표6" ref="A1:C29" totalsRowShown="0">
  <autoFilter ref="A1:C29" xr:uid="{72485BB3-AE31-494A-94C2-315F7035CD0B}"/>
  <tableColumns count="3">
    <tableColumn id="1" xr3:uid="{9B2CB656-A8E3-4741-9BBA-0FC866906D90}" name="licensor_id"/>
    <tableColumn id="2" xr3:uid="{365D2B6A-0A5A-4666-94FB-D6A372A34616}" name="licensor_name"/>
    <tableColumn id="3" xr3:uid="{3A3EC351-59CA-47FA-85B3-DBCDB6193653}" name="remarks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80B997-BCC4-46D6-8AD7-34F304E1EBEC}" name="표5" displayName="표5" ref="A1:C59" totalsRowShown="0">
  <autoFilter ref="A1:C59" xr:uid="{2680B997-BCC4-46D6-8AD7-34F304E1EBEC}"/>
  <tableColumns count="3">
    <tableColumn id="1" xr3:uid="{D8B171A9-42A8-4A07-B62D-03279BCC372A}" name="route_id"/>
    <tableColumn id="2" xr3:uid="{0E32030E-C5E7-45E2-886D-44821472BFEA}" name="licensor_id"/>
    <tableColumn id="3" xr3:uid="{E69AEDA7-4546-4335-A61C-BE321F798C90}" name="remarks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8D0145-3F75-4766-8F22-2B7F213A0A0E}" name="표7" displayName="표7" ref="A1:C59" totalsRowShown="0" headerRowDxfId="26" tableBorderDxfId="25">
  <autoFilter ref="A1:C59" xr:uid="{988D0145-3F75-4766-8F22-2B7F213A0A0E}"/>
  <tableColumns count="3">
    <tableColumn id="1" xr3:uid="{6BB3C325-E378-494B-8658-DFA03BEE5EC2}" name="supplier_id" dataDxfId="24"/>
    <tableColumn id="2" xr3:uid="{DEA6BFD5-F301-478A-8C32-60D29F64785D}" name="supplier_name"/>
    <tableColumn id="3" xr3:uid="{BC1D1EDC-ADC4-4D1E-A0A8-CF82814F5708}" name="remark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FBAFCB-1352-4E9C-9D70-4E9F53000FD3}" name="표8" displayName="표8" ref="A1:I274" totalsRowShown="0" headerRowDxfId="23" tableBorderDxfId="22">
  <autoFilter ref="A1:I274" xr:uid="{6FFBAFCB-1352-4E9C-9D70-4E9F53000FD3}"/>
  <sortState xmlns:xlrd2="http://schemas.microsoft.com/office/spreadsheetml/2017/richdata2" ref="A2:I269">
    <sortCondition ref="A1:A269"/>
  </sortState>
  <tableColumns count="9">
    <tableColumn id="1" xr3:uid="{12F0CAA4-2E26-489B-9552-16FE76A428C0}" name="material_id" dataDxfId="21"/>
    <tableColumn id="2" xr3:uid="{42641D2C-48F0-4482-B991-D8C701A4A414}" name="supplier_id" dataDxfId="20"/>
    <tableColumn id="7" xr3:uid="{C853D5F4-B3FC-4FCD-9DF9-05F850CC01BB}" name="회사명" dataDxfId="19">
      <calculatedColumnFormula>_xlfn.XLOOKUP(표8[[#This Row],[supplier_id]],표7[supplier_id],표7[supplier_name])</calculatedColumnFormula>
    </tableColumn>
    <tableColumn id="4" xr3:uid="{7C63F152-DC19-490F-BEE8-B2DDA5A0A3C6}" name="estimated_capacity" dataDxfId="18"/>
    <tableColumn id="9" xr3:uid="{79A6CA5E-5ABE-473D-A0BF-3AD3ED75DDBE}" name="capacity_unit" dataDxfId="17"/>
    <tableColumn id="3" xr3:uid="{0715DE87-36F5-4FBB-8E82-58C22846AD76}" name="location" dataDxfId="16"/>
    <tableColumn id="5" xr3:uid="{1CD33AA1-B102-4408-AF4D-6DF4634950F5}" name="source_type"/>
    <tableColumn id="10" xr3:uid="{75C980CA-1009-4854-A174-027876A8AF39}" name="source_year"/>
    <tableColumn id="6" xr3:uid="{D155A232-0361-4D95-A82D-5D68EA1F8A6B}" name="remarks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34E28E-595E-4F21-9C18-0E1826EAED5C}" name="CCMA" displayName="CCMA" ref="A1:E36" totalsRowShown="0" headerRowDxfId="15" dataDxfId="14" tableBorderDxfId="13">
  <autoFilter ref="A1:E36" xr:uid="{5334E28E-595E-4F21-9C18-0E1826EAED5C}"/>
  <tableColumns count="5">
    <tableColumn id="2" xr3:uid="{AA183E85-97DA-4F5B-B257-A8370AF4657C}" name="CCMA Report Name" dataDxfId="12"/>
    <tableColumn id="3" xr3:uid="{8ACFC4B1-3718-48F1-85F5-69785EB37FC7}" name="Frequency" dataDxfId="11"/>
    <tableColumn id="4" xr3:uid="{86E622F8-FC55-4E17-84F0-CBBF740F072C}" name="Cover Date" dataDxfId="10"/>
    <tableColumn id="5" xr3:uid="{52E458E9-2B2A-4F9A-9DC1-7EE59983FC6B}" name="Published Date" dataDxfId="9"/>
    <tableColumn id="6" xr3:uid="{D068F07E-C7AE-4975-A4A6-268A4C8FEED3}" name="material_name" dataDxfId="8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206641-C779-43A6-B328-53D7F2427C50}" name="CEH" displayName="CEH" ref="A1:D111" totalsRowShown="0" headerRowDxfId="7" dataDxfId="6" tableBorderDxfId="5">
  <autoFilter ref="A1:D111" xr:uid="{5334E28E-595E-4F21-9C18-0E1826EAED5C}"/>
  <sortState xmlns:xlrd2="http://schemas.microsoft.com/office/spreadsheetml/2017/richdata2" ref="A2:D99">
    <sortCondition ref="A1:A99"/>
  </sortState>
  <tableColumns count="4">
    <tableColumn id="1" xr3:uid="{8701E67A-AE5C-4258-A164-3B15E5978B44}" name="CEH Report name" dataDxfId="4"/>
    <tableColumn id="3" xr3:uid="{A4C30152-61D3-46C2-B579-5C0CF79E6053}" name="Downstream 대상" dataDxfId="3"/>
    <tableColumn id="5" xr3:uid="{0C68789B-6D61-4B6A-8B95-6FE5F94C04E1}" name="Publication Year2" dataDxfId="2"/>
    <tableColumn id="6" xr3:uid="{237606B7-0D32-4628-8C39-96156ADE2935}" name="material_nam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6" dT="2026-05-13T09:04:23.66" personId="{8347A911-FB60-4CDD-95F5-37932B9B2DD3}" id="{F66435ED-0C9E-43FE-890A-A90FBEE07CAB}">
    <text>Oxo chemical의 일부</text>
  </threadedComment>
  <threadedComment ref="G73" dT="2026-04-07T05:11:03.73" personId="{8347A911-FB60-4CDD-95F5-37932B9B2DD3}" id="{583DACAD-58E4-4A7B-BBE0-F54E7FD002A2}">
    <text>Mixed 인지 불명확</text>
  </threadedComment>
  <threadedComment ref="G77" dT="2026-04-07T05:12:26.45" personId="{8347A911-FB60-4CDD-95F5-37932B9B2DD3}" id="{527C89FA-3535-45ED-AB16-7B5845EE7CC2}">
    <text>1-hexene인지 불분명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3" dT="2026-05-13T04:21:15.21" personId="{8347A911-FB60-4CDD-95F5-37932B9B2DD3}" id="{E2D63A4D-75CA-4AB4-BFE5-3E605F209520}">
    <text>C3: Propionaldehyde
C4: n-Butyraldehyde, isobutyraldehyde
C5: Valeraldehyde, isovaleraldehyde
C7: Heptanoic Acid
C9: Pelargonic Acid
C8~C13 Branched acids: isooctanoic, isononanoic, isodecanoic, isotridecanoic
C9~C28 Neo acids: neopentanoic, neoheptanoic, neooctanoic, neononanoic, neodecanoic
Oxo plasticizer and detergent alcohols (branched C6-C13 and linear oxo C7-C15)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plas-world.co.kr/chtml/board/board_print.php?&amp;com_board_search_code=&amp;com_board_search_value1=&amp;com_board_search_value2=&amp;com_board_page=13&amp;&amp;com_board_id=34&amp;&amp;com_board_id=34&amp;com_board_basic=print&amp;com_board_idx=513.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ECCA-9BCA-43C8-9551-BAC46342880D}">
  <dimension ref="A3:B34"/>
  <sheetViews>
    <sheetView workbookViewId="0">
      <selection activeCell="B31" sqref="B31"/>
    </sheetView>
  </sheetViews>
  <sheetFormatPr defaultRowHeight="16.5" x14ac:dyDescent="0.3"/>
  <cols>
    <col min="1" max="1" width="47" bestFit="1" customWidth="1"/>
    <col min="2" max="2" width="53.125" bestFit="1" customWidth="1"/>
  </cols>
  <sheetData>
    <row r="3" spans="1:2" x14ac:dyDescent="0.3">
      <c r="A3" s="87" t="s">
        <v>3714</v>
      </c>
      <c r="B3" t="s">
        <v>3813</v>
      </c>
    </row>
    <row r="4" spans="1:2" x14ac:dyDescent="0.3">
      <c r="A4" s="33" t="s">
        <v>2445</v>
      </c>
      <c r="B4" s="103">
        <v>3.12255252955673E-2</v>
      </c>
    </row>
    <row r="5" spans="1:2" x14ac:dyDescent="0.3">
      <c r="A5" s="33" t="s">
        <v>2472</v>
      </c>
      <c r="B5" s="103">
        <v>1.2810807364545962E-2</v>
      </c>
    </row>
    <row r="6" spans="1:2" x14ac:dyDescent="0.3">
      <c r="A6" s="33" t="s">
        <v>2447</v>
      </c>
      <c r="B6" s="103">
        <v>3.6406497146066488E-2</v>
      </c>
    </row>
    <row r="7" spans="1:2" x14ac:dyDescent="0.3">
      <c r="A7" s="33" t="s">
        <v>2460</v>
      </c>
      <c r="B7" s="103">
        <v>3.2355536948266893E-2</v>
      </c>
    </row>
    <row r="8" spans="1:2" x14ac:dyDescent="0.3">
      <c r="A8" s="33" t="s">
        <v>2451</v>
      </c>
      <c r="B8" s="103">
        <v>3.1736001613686497E-2</v>
      </c>
    </row>
    <row r="9" spans="1:2" x14ac:dyDescent="0.3">
      <c r="A9" s="33" t="s">
        <v>3523</v>
      </c>
      <c r="B9" s="103">
        <v>1.4720545753807098E-2</v>
      </c>
    </row>
    <row r="10" spans="1:2" x14ac:dyDescent="0.3">
      <c r="A10" s="33" t="s">
        <v>2433</v>
      </c>
      <c r="B10" s="103">
        <v>3.223448711305988E-2</v>
      </c>
    </row>
    <row r="11" spans="1:2" x14ac:dyDescent="0.3">
      <c r="A11" s="33" t="s">
        <v>2509</v>
      </c>
      <c r="B11" s="103">
        <v>2.9390726045459181E-2</v>
      </c>
    </row>
    <row r="12" spans="1:2" x14ac:dyDescent="0.3">
      <c r="A12" s="33" t="s">
        <v>2457</v>
      </c>
      <c r="B12" s="103">
        <v>-4.0973241488456498E-2</v>
      </c>
    </row>
    <row r="13" spans="1:2" x14ac:dyDescent="0.3">
      <c r="A13" s="33" t="s">
        <v>2485</v>
      </c>
      <c r="B13" s="103">
        <v>2.43946421399239E-2</v>
      </c>
    </row>
    <row r="14" spans="1:2" x14ac:dyDescent="0.3">
      <c r="A14" s="33" t="s">
        <v>2436</v>
      </c>
      <c r="B14" s="103">
        <v>2.55659128814585E-2</v>
      </c>
    </row>
    <row r="15" spans="1:2" x14ac:dyDescent="0.3">
      <c r="A15" s="33" t="s">
        <v>1375</v>
      </c>
      <c r="B15" s="103">
        <v>2.4455755404203302E-2</v>
      </c>
    </row>
    <row r="16" spans="1:2" x14ac:dyDescent="0.3">
      <c r="A16" s="33" t="s">
        <v>2463</v>
      </c>
      <c r="B16" s="103">
        <v>4.8304525746325246E-2</v>
      </c>
    </row>
    <row r="17" spans="1:2" x14ac:dyDescent="0.3">
      <c r="A17" s="33" t="s">
        <v>2449</v>
      </c>
      <c r="B17" s="103">
        <v>3.4040615918995647E-2</v>
      </c>
    </row>
    <row r="18" spans="1:2" x14ac:dyDescent="0.3">
      <c r="A18" s="33" t="s">
        <v>2454</v>
      </c>
      <c r="B18" s="103">
        <v>2.30256712917403E-2</v>
      </c>
    </row>
    <row r="19" spans="1:2" x14ac:dyDescent="0.3">
      <c r="A19" s="33" t="s">
        <v>1590</v>
      </c>
      <c r="B19" s="103">
        <v>7.0381303335329487E-3</v>
      </c>
    </row>
    <row r="20" spans="1:2" x14ac:dyDescent="0.3">
      <c r="A20" s="33" t="s">
        <v>2476</v>
      </c>
      <c r="B20" s="103">
        <v>1.5273438483911087E-2</v>
      </c>
    </row>
    <row r="21" spans="1:2" x14ac:dyDescent="0.3">
      <c r="A21" s="33" t="s">
        <v>2478</v>
      </c>
      <c r="B21" s="103">
        <v>4.0228776644225091E-2</v>
      </c>
    </row>
    <row r="22" spans="1:2" x14ac:dyDescent="0.3">
      <c r="A22" s="33" t="s">
        <v>2465</v>
      </c>
      <c r="B22" s="103">
        <v>1.197013105699463E-2</v>
      </c>
    </row>
    <row r="23" spans="1:2" x14ac:dyDescent="0.3">
      <c r="A23" s="33" t="s">
        <v>2441</v>
      </c>
      <c r="B23" s="103">
        <v>1.6821351660500698E-2</v>
      </c>
    </row>
    <row r="24" spans="1:2" x14ac:dyDescent="0.3">
      <c r="A24" s="33" t="s">
        <v>2467</v>
      </c>
      <c r="B24" s="103">
        <v>1.1686241213918851E-4</v>
      </c>
    </row>
    <row r="25" spans="1:2" x14ac:dyDescent="0.3">
      <c r="A25" s="33" t="s">
        <v>2431</v>
      </c>
      <c r="B25" s="103">
        <v>2.7418968358499603E-2</v>
      </c>
    </row>
    <row r="26" spans="1:2" x14ac:dyDescent="0.3">
      <c r="A26" s="33" t="s">
        <v>2511</v>
      </c>
      <c r="B26" s="103">
        <v>5.9094946514640902E-2</v>
      </c>
    </row>
    <row r="27" spans="1:2" x14ac:dyDescent="0.3">
      <c r="A27" s="33" t="s">
        <v>1758</v>
      </c>
      <c r="B27" s="103">
        <v>2.5897744918987699E-2</v>
      </c>
    </row>
    <row r="28" spans="1:2" x14ac:dyDescent="0.3">
      <c r="A28" s="33" t="s">
        <v>1614</v>
      </c>
      <c r="B28" s="103">
        <v>2.6834874755905697E-2</v>
      </c>
    </row>
    <row r="29" spans="1:2" x14ac:dyDescent="0.3">
      <c r="A29" s="33" t="s">
        <v>2507</v>
      </c>
      <c r="B29" s="103">
        <v>7.0838453822463038E-2</v>
      </c>
    </row>
    <row r="30" spans="1:2" x14ac:dyDescent="0.3">
      <c r="A30" s="33" t="s">
        <v>2439</v>
      </c>
      <c r="B30" s="103">
        <v>2.6834874755905704E-2</v>
      </c>
    </row>
    <row r="31" spans="1:2" x14ac:dyDescent="0.3">
      <c r="A31" s="33" t="s">
        <v>2429</v>
      </c>
      <c r="B31" s="103">
        <v>2.9377150528576701E-2</v>
      </c>
    </row>
    <row r="32" spans="1:2" x14ac:dyDescent="0.3">
      <c r="A32" s="33" t="s">
        <v>2443</v>
      </c>
      <c r="B32" s="103">
        <v>2.5971133987173222E-2</v>
      </c>
    </row>
    <row r="33" spans="1:2" x14ac:dyDescent="0.3">
      <c r="A33" s="33" t="s">
        <v>2470</v>
      </c>
      <c r="B33" s="103">
        <v>3.0939656964581484E-2</v>
      </c>
    </row>
    <row r="34" spans="1:2" x14ac:dyDescent="0.3">
      <c r="A34" s="33" t="s">
        <v>3719</v>
      </c>
      <c r="B34" s="103">
        <v>2.9831754122544046E-2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FEED-B8C8-4156-8CFA-BD39DBB41A99}">
  <sheetPr codeName="Sheet2">
    <tabColor theme="9" tint="0.79998168889431442"/>
  </sheetPr>
  <dimension ref="A1:L376"/>
  <sheetViews>
    <sheetView topLeftCell="B78" zoomScale="85" zoomScaleNormal="85" workbookViewId="0">
      <selection activeCell="J78" sqref="J78"/>
    </sheetView>
  </sheetViews>
  <sheetFormatPr defaultRowHeight="16.5" x14ac:dyDescent="0.3"/>
  <cols>
    <col min="1" max="1" width="11.75" style="34" customWidth="1"/>
    <col min="2" max="2" width="45.875" style="34" customWidth="1"/>
    <col min="3" max="3" width="40.625" style="100" customWidth="1"/>
    <col min="4" max="12" width="15.625" style="34" customWidth="1"/>
    <col min="13" max="16384" width="9" style="34"/>
  </cols>
  <sheetData>
    <row r="1" spans="1:5" x14ac:dyDescent="0.3">
      <c r="A1" s="35" t="s">
        <v>1285</v>
      </c>
      <c r="B1" s="36" t="s">
        <v>2526</v>
      </c>
      <c r="C1" s="95" t="s">
        <v>2527</v>
      </c>
      <c r="D1" s="41" t="s">
        <v>2528</v>
      </c>
      <c r="E1" s="39" t="s">
        <v>2414</v>
      </c>
    </row>
    <row r="2" spans="1:5" x14ac:dyDescent="0.3">
      <c r="A2" s="37" t="s">
        <v>1283</v>
      </c>
      <c r="B2" s="38" t="s">
        <v>1282</v>
      </c>
      <c r="C2" s="96" t="s">
        <v>2415</v>
      </c>
      <c r="D2" s="82">
        <f>_xlfn.XLOOKUP(표16[[#This Row],[specialty_category]],Sheet8!$A$4:$A$33,Sheet8!$B$4:$B$33)</f>
        <v>1.4720545753807098E-2</v>
      </c>
      <c r="E2" s="40" t="s">
        <v>2416</v>
      </c>
    </row>
    <row r="3" spans="1:5" x14ac:dyDescent="0.3">
      <c r="A3" s="37" t="s">
        <v>1283</v>
      </c>
      <c r="B3" s="38" t="s">
        <v>1282</v>
      </c>
      <c r="C3" s="96" t="s">
        <v>2417</v>
      </c>
      <c r="D3" s="82">
        <f>_xlfn.XLOOKUP(표16[[#This Row],[specialty_category]],Sheet8!$A$4:$A$33,Sheet8!$B$4:$B$33)</f>
        <v>1.2810807364545962E-2</v>
      </c>
      <c r="E3" s="40" t="s">
        <v>2418</v>
      </c>
    </row>
    <row r="4" spans="1:5" x14ac:dyDescent="0.3">
      <c r="A4" s="37" t="s">
        <v>1283</v>
      </c>
      <c r="B4" s="38" t="s">
        <v>1282</v>
      </c>
      <c r="C4" s="96" t="s">
        <v>2419</v>
      </c>
      <c r="D4" s="82">
        <f>_xlfn.XLOOKUP(표16[[#This Row],[specialty_category]],Sheet8!$A$4:$A$33,Sheet8!$B$4:$B$33)</f>
        <v>3.2355536948266893E-2</v>
      </c>
      <c r="E4" s="40" t="s">
        <v>2420</v>
      </c>
    </row>
    <row r="5" spans="1:5" x14ac:dyDescent="0.3">
      <c r="A5" s="37" t="s">
        <v>1283</v>
      </c>
      <c r="B5" s="38" t="s">
        <v>1282</v>
      </c>
      <c r="C5" s="96" t="s">
        <v>2421</v>
      </c>
      <c r="D5" s="82">
        <f>_xlfn.XLOOKUP(표16[[#This Row],[specialty_category]],Sheet8!$A$4:$A$33,Sheet8!$B$4:$B$33)</f>
        <v>2.6834874755905704E-2</v>
      </c>
      <c r="E5" s="40" t="s">
        <v>2422</v>
      </c>
    </row>
    <row r="6" spans="1:5" x14ac:dyDescent="0.3">
      <c r="A6" s="37" t="s">
        <v>1283</v>
      </c>
      <c r="B6" s="38" t="s">
        <v>1282</v>
      </c>
      <c r="C6" s="96" t="s">
        <v>2423</v>
      </c>
      <c r="D6" s="82">
        <f>_xlfn.XLOOKUP(표16[[#This Row],[specialty_category]],Sheet8!$A$4:$A$33,Sheet8!$B$4:$B$33)</f>
        <v>3.0939656964581484E-2</v>
      </c>
      <c r="E6" s="40" t="s">
        <v>2424</v>
      </c>
    </row>
    <row r="7" spans="1:5" x14ac:dyDescent="0.3">
      <c r="A7" s="37" t="s">
        <v>1283</v>
      </c>
      <c r="B7" s="38" t="s">
        <v>1282</v>
      </c>
      <c r="C7" s="96" t="s">
        <v>2425</v>
      </c>
      <c r="D7" s="82">
        <f>_xlfn.XLOOKUP(표16[[#This Row],[specialty_category]],Sheet8!$A$4:$A$33,Sheet8!$B$4:$B$33)</f>
        <v>2.7418968358499603E-2</v>
      </c>
      <c r="E7" s="40" t="s">
        <v>2426</v>
      </c>
    </row>
    <row r="8" spans="1:5" x14ac:dyDescent="0.3">
      <c r="A8" s="37" t="s">
        <v>1283</v>
      </c>
      <c r="B8" s="38" t="s">
        <v>1282</v>
      </c>
      <c r="C8" s="96" t="s">
        <v>2427</v>
      </c>
      <c r="D8" s="82">
        <f>_xlfn.XLOOKUP(표16[[#This Row],[specialty_category]],Sheet8!$A$4:$A$33,Sheet8!$B$4:$B$33)</f>
        <v>3.4040615918995647E-2</v>
      </c>
      <c r="E8" s="40" t="s">
        <v>2428</v>
      </c>
    </row>
    <row r="9" spans="1:5" x14ac:dyDescent="0.3">
      <c r="A9" s="37" t="s">
        <v>1280</v>
      </c>
      <c r="B9" s="38" t="s">
        <v>1279</v>
      </c>
      <c r="C9" s="96" t="s">
        <v>2429</v>
      </c>
      <c r="D9" s="82">
        <f>_xlfn.XLOOKUP(표16[[#This Row],[specialty_category]],Sheet8!$A$4:$A$33,Sheet8!$B$4:$B$33)</f>
        <v>2.9377150528576701E-2</v>
      </c>
      <c r="E9" s="40" t="s">
        <v>2430</v>
      </c>
    </row>
    <row r="10" spans="1:5" x14ac:dyDescent="0.3">
      <c r="A10" s="37" t="s">
        <v>1280</v>
      </c>
      <c r="B10" s="38" t="s">
        <v>1279</v>
      </c>
      <c r="C10" s="96" t="s">
        <v>2431</v>
      </c>
      <c r="D10" s="82">
        <f>_xlfn.XLOOKUP(표16[[#This Row],[specialty_category]],Sheet8!$A$4:$A$33,Sheet8!$B$4:$B$33)</f>
        <v>2.7418968358499603E-2</v>
      </c>
      <c r="E10" s="40" t="s">
        <v>2432</v>
      </c>
    </row>
    <row r="11" spans="1:5" x14ac:dyDescent="0.3">
      <c r="A11" s="37" t="s">
        <v>1280</v>
      </c>
      <c r="B11" s="38" t="s">
        <v>1279</v>
      </c>
      <c r="C11" s="96" t="s">
        <v>2433</v>
      </c>
      <c r="D11" s="82">
        <f>_xlfn.XLOOKUP(표16[[#This Row],[specialty_category]],Sheet8!$A$4:$A$33,Sheet8!$B$4:$B$33)</f>
        <v>3.223448711305988E-2</v>
      </c>
      <c r="E11" s="40" t="s">
        <v>2434</v>
      </c>
    </row>
    <row r="12" spans="1:5" x14ac:dyDescent="0.3">
      <c r="A12" s="37" t="s">
        <v>1280</v>
      </c>
      <c r="B12" s="38" t="s">
        <v>1279</v>
      </c>
      <c r="C12" s="96" t="s">
        <v>1758</v>
      </c>
      <c r="D12" s="82">
        <f>_xlfn.XLOOKUP(표16[[#This Row],[specialty_category]],Sheet8!$A$4:$A$33,Sheet8!$B$4:$B$33)</f>
        <v>2.5897744918987699E-2</v>
      </c>
      <c r="E12" s="40" t="s">
        <v>2435</v>
      </c>
    </row>
    <row r="13" spans="1:5" x14ac:dyDescent="0.3">
      <c r="A13" s="37" t="s">
        <v>1280</v>
      </c>
      <c r="B13" s="38" t="s">
        <v>1279</v>
      </c>
      <c r="C13" s="96" t="s">
        <v>2436</v>
      </c>
      <c r="D13" s="82">
        <f>_xlfn.XLOOKUP(표16[[#This Row],[specialty_category]],Sheet8!$A$4:$A$33,Sheet8!$B$4:$B$33)</f>
        <v>2.55659128814585E-2</v>
      </c>
      <c r="E13" s="40" t="s">
        <v>2437</v>
      </c>
    </row>
    <row r="14" spans="1:5" x14ac:dyDescent="0.3">
      <c r="A14" s="37" t="s">
        <v>1280</v>
      </c>
      <c r="B14" s="38" t="s">
        <v>1279</v>
      </c>
      <c r="C14" s="96" t="s">
        <v>1375</v>
      </c>
      <c r="D14" s="82">
        <f>_xlfn.XLOOKUP(표16[[#This Row],[specialty_category]],Sheet8!$A$4:$A$33,Sheet8!$B$4:$B$33)</f>
        <v>2.4455755404203302E-2</v>
      </c>
      <c r="E14" s="40" t="s">
        <v>2438</v>
      </c>
    </row>
    <row r="15" spans="1:5" x14ac:dyDescent="0.3">
      <c r="A15" s="37" t="s">
        <v>1280</v>
      </c>
      <c r="B15" s="38" t="s">
        <v>1279</v>
      </c>
      <c r="C15" s="96" t="s">
        <v>2439</v>
      </c>
      <c r="D15" s="82">
        <f>_xlfn.XLOOKUP(표16[[#This Row],[specialty_category]],Sheet8!$A$4:$A$33,Sheet8!$B$4:$B$33)</f>
        <v>2.6834874755905704E-2</v>
      </c>
      <c r="E15" s="40" t="s">
        <v>2440</v>
      </c>
    </row>
    <row r="16" spans="1:5" x14ac:dyDescent="0.3">
      <c r="A16" s="37" t="s">
        <v>1280</v>
      </c>
      <c r="B16" s="38" t="s">
        <v>1279</v>
      </c>
      <c r="C16" s="96" t="s">
        <v>2441</v>
      </c>
      <c r="D16" s="82">
        <f>_xlfn.XLOOKUP(표16[[#This Row],[specialty_category]],Sheet8!$A$4:$A$33,Sheet8!$B$4:$B$33)</f>
        <v>1.6821351660500698E-2</v>
      </c>
      <c r="E16" s="40" t="s">
        <v>2442</v>
      </c>
    </row>
    <row r="17" spans="1:5" x14ac:dyDescent="0.3">
      <c r="A17" s="37" t="s">
        <v>1280</v>
      </c>
      <c r="B17" s="38" t="s">
        <v>1279</v>
      </c>
      <c r="C17" s="96" t="s">
        <v>2443</v>
      </c>
      <c r="D17" s="82">
        <f>_xlfn.XLOOKUP(표16[[#This Row],[specialty_category]],Sheet8!$A$4:$A$33,Sheet8!$B$4:$B$33)</f>
        <v>2.5971133987173222E-2</v>
      </c>
      <c r="E17" s="40" t="s">
        <v>2444</v>
      </c>
    </row>
    <row r="18" spans="1:5" x14ac:dyDescent="0.3">
      <c r="A18" s="37" t="s">
        <v>1280</v>
      </c>
      <c r="B18" s="38" t="s">
        <v>1279</v>
      </c>
      <c r="C18" s="96" t="s">
        <v>2445</v>
      </c>
      <c r="D18" s="82">
        <f>_xlfn.XLOOKUP(표16[[#This Row],[specialty_category]],Sheet8!$A$4:$A$33,Sheet8!$B$4:$B$33)</f>
        <v>3.12255252955673E-2</v>
      </c>
      <c r="E18" s="40" t="s">
        <v>2446</v>
      </c>
    </row>
    <row r="19" spans="1:5" x14ac:dyDescent="0.3">
      <c r="A19" s="37" t="s">
        <v>1280</v>
      </c>
      <c r="B19" s="38" t="s">
        <v>1279</v>
      </c>
      <c r="C19" s="96" t="s">
        <v>2447</v>
      </c>
      <c r="D19" s="82">
        <f>_xlfn.XLOOKUP(표16[[#This Row],[specialty_category]],Sheet8!$A$4:$A$33,Sheet8!$B$4:$B$33)</f>
        <v>3.6406497146066488E-2</v>
      </c>
      <c r="E19" s="40" t="s">
        <v>2448</v>
      </c>
    </row>
    <row r="20" spans="1:5" x14ac:dyDescent="0.3">
      <c r="A20" s="37" t="s">
        <v>2519</v>
      </c>
      <c r="B20" s="38" t="s">
        <v>1276</v>
      </c>
      <c r="C20" s="96" t="s">
        <v>2449</v>
      </c>
      <c r="D20" s="82">
        <f>_xlfn.XLOOKUP(표16[[#This Row],[specialty_category]],Sheet8!$A$4:$A$33,Sheet8!$B$4:$B$33)</f>
        <v>3.4040615918995647E-2</v>
      </c>
      <c r="E20" s="40" t="s">
        <v>2450</v>
      </c>
    </row>
    <row r="21" spans="1:5" x14ac:dyDescent="0.3">
      <c r="A21" s="37" t="s">
        <v>2519</v>
      </c>
      <c r="B21" s="38" t="s">
        <v>1276</v>
      </c>
      <c r="C21" s="96" t="s">
        <v>2451</v>
      </c>
      <c r="D21" s="82">
        <f>_xlfn.XLOOKUP(표16[[#This Row],[specialty_category]],Sheet8!$A$4:$A$33,Sheet8!$B$4:$B$33)</f>
        <v>3.1736001613686497E-2</v>
      </c>
      <c r="E21" s="40" t="s">
        <v>2452</v>
      </c>
    </row>
    <row r="22" spans="1:5" x14ac:dyDescent="0.3">
      <c r="A22" s="37" t="s">
        <v>2519</v>
      </c>
      <c r="B22" s="38" t="s">
        <v>1276</v>
      </c>
      <c r="C22" s="96" t="s">
        <v>1614</v>
      </c>
      <c r="D22" s="82">
        <f>_xlfn.XLOOKUP(표16[[#This Row],[specialty_category]],Sheet8!$A$4:$A$33,Sheet8!$B$4:$B$33)</f>
        <v>2.6834874755905697E-2</v>
      </c>
      <c r="E22" s="40" t="s">
        <v>2453</v>
      </c>
    </row>
    <row r="23" spans="1:5" x14ac:dyDescent="0.3">
      <c r="A23" s="37" t="s">
        <v>2519</v>
      </c>
      <c r="B23" s="38" t="s">
        <v>1276</v>
      </c>
      <c r="C23" s="96" t="s">
        <v>2454</v>
      </c>
      <c r="D23" s="82">
        <f>_xlfn.XLOOKUP(표16[[#This Row],[specialty_category]],Sheet8!$A$4:$A$33,Sheet8!$B$4:$B$33)</f>
        <v>2.30256712917403E-2</v>
      </c>
      <c r="E23" s="40" t="s">
        <v>2455</v>
      </c>
    </row>
    <row r="24" spans="1:5" x14ac:dyDescent="0.3">
      <c r="A24" s="37" t="s">
        <v>2519</v>
      </c>
      <c r="B24" s="38" t="s">
        <v>1276</v>
      </c>
      <c r="C24" s="96" t="s">
        <v>1590</v>
      </c>
      <c r="D24" s="82">
        <f>_xlfn.XLOOKUP(표16[[#This Row],[specialty_category]],Sheet8!$A$4:$A$33,Sheet8!$B$4:$B$33)</f>
        <v>7.0381303335329487E-3</v>
      </c>
      <c r="E24" s="40" t="s">
        <v>2456</v>
      </c>
    </row>
    <row r="25" spans="1:5" x14ac:dyDescent="0.3">
      <c r="A25" s="37" t="s">
        <v>2519</v>
      </c>
      <c r="B25" s="38" t="s">
        <v>1276</v>
      </c>
      <c r="C25" s="96" t="s">
        <v>2457</v>
      </c>
      <c r="D25" s="82">
        <f>_xlfn.XLOOKUP(표16[[#This Row],[specialty_category]],Sheet8!$A$4:$A$33,Sheet8!$B$4:$B$33)</f>
        <v>-4.0973241488456498E-2</v>
      </c>
      <c r="E25" s="40" t="s">
        <v>2458</v>
      </c>
    </row>
    <row r="26" spans="1:5" x14ac:dyDescent="0.3">
      <c r="A26" s="37" t="s">
        <v>2519</v>
      </c>
      <c r="B26" s="38" t="s">
        <v>1276</v>
      </c>
      <c r="C26" s="96" t="s">
        <v>2439</v>
      </c>
      <c r="D26" s="82">
        <f>_xlfn.XLOOKUP(표16[[#This Row],[specialty_category]],Sheet8!$A$4:$A$33,Sheet8!$B$4:$B$33)</f>
        <v>2.6834874755905704E-2</v>
      </c>
      <c r="E26" s="40" t="s">
        <v>2459</v>
      </c>
    </row>
    <row r="27" spans="1:5" x14ac:dyDescent="0.3">
      <c r="A27" s="37" t="s">
        <v>2519</v>
      </c>
      <c r="B27" s="38" t="s">
        <v>1276</v>
      </c>
      <c r="C27" s="96" t="s">
        <v>2460</v>
      </c>
      <c r="D27" s="82">
        <f>_xlfn.XLOOKUP(표16[[#This Row],[specialty_category]],Sheet8!$A$4:$A$33,Sheet8!$B$4:$B$33)</f>
        <v>3.2355536948266893E-2</v>
      </c>
      <c r="E27" s="40" t="s">
        <v>2461</v>
      </c>
    </row>
    <row r="28" spans="1:5" x14ac:dyDescent="0.3">
      <c r="A28" s="37" t="s">
        <v>2519</v>
      </c>
      <c r="B28" s="38" t="s">
        <v>1276</v>
      </c>
      <c r="C28" s="96" t="s">
        <v>2431</v>
      </c>
      <c r="D28" s="82">
        <f>_xlfn.XLOOKUP(표16[[#This Row],[specialty_category]],Sheet8!$A$4:$A$33,Sheet8!$B$4:$B$33)</f>
        <v>2.7418968358499603E-2</v>
      </c>
      <c r="E28" s="40" t="s">
        <v>2462</v>
      </c>
    </row>
    <row r="29" spans="1:5" x14ac:dyDescent="0.3">
      <c r="A29" s="37" t="s">
        <v>2520</v>
      </c>
      <c r="B29" s="38" t="s">
        <v>1273</v>
      </c>
      <c r="C29" s="96" t="s">
        <v>2463</v>
      </c>
      <c r="D29" s="82">
        <f>_xlfn.XLOOKUP(표16[[#This Row],[specialty_category]],Sheet8!$A$4:$A$33,Sheet8!$B$4:$B$33)</f>
        <v>4.8304525746325246E-2</v>
      </c>
      <c r="E29" s="40" t="s">
        <v>2464</v>
      </c>
    </row>
    <row r="30" spans="1:5" x14ac:dyDescent="0.3">
      <c r="A30" s="37" t="s">
        <v>2520</v>
      </c>
      <c r="B30" s="38" t="s">
        <v>1273</v>
      </c>
      <c r="C30" s="96" t="s">
        <v>2465</v>
      </c>
      <c r="D30" s="82">
        <f>_xlfn.XLOOKUP(표16[[#This Row],[specialty_category]],Sheet8!$A$4:$A$33,Sheet8!$B$4:$B$33)</f>
        <v>1.197013105699463E-2</v>
      </c>
      <c r="E30" s="40" t="s">
        <v>2466</v>
      </c>
    </row>
    <row r="31" spans="1:5" x14ac:dyDescent="0.3">
      <c r="A31" s="37" t="s">
        <v>2520</v>
      </c>
      <c r="B31" s="38" t="s">
        <v>1273</v>
      </c>
      <c r="C31" s="96" t="s">
        <v>2467</v>
      </c>
      <c r="D31" s="82">
        <f>_xlfn.XLOOKUP(표16[[#This Row],[specialty_category]],Sheet8!$A$4:$A$33,Sheet8!$B$4:$B$33)</f>
        <v>1.1686241213918851E-4</v>
      </c>
      <c r="E31" s="40" t="s">
        <v>2468</v>
      </c>
    </row>
    <row r="32" spans="1:5" x14ac:dyDescent="0.3">
      <c r="A32" s="37" t="s">
        <v>2520</v>
      </c>
      <c r="B32" s="38" t="s">
        <v>1273</v>
      </c>
      <c r="C32" s="96" t="s">
        <v>2457</v>
      </c>
      <c r="D32" s="82">
        <f>_xlfn.XLOOKUP(표16[[#This Row],[specialty_category]],Sheet8!$A$4:$A$33,Sheet8!$B$4:$B$33)</f>
        <v>-4.0973241488456498E-2</v>
      </c>
      <c r="E32" s="40" t="s">
        <v>2469</v>
      </c>
    </row>
    <row r="33" spans="1:5" x14ac:dyDescent="0.3">
      <c r="A33" s="37" t="s">
        <v>2520</v>
      </c>
      <c r="B33" s="38" t="s">
        <v>1273</v>
      </c>
      <c r="C33" s="96" t="s">
        <v>2470</v>
      </c>
      <c r="D33" s="82">
        <f>_xlfn.XLOOKUP(표16[[#This Row],[specialty_category]],Sheet8!$A$4:$A$33,Sheet8!$B$4:$B$33)</f>
        <v>3.0939656964581484E-2</v>
      </c>
      <c r="E33" s="40" t="s">
        <v>2471</v>
      </c>
    </row>
    <row r="34" spans="1:5" x14ac:dyDescent="0.3">
      <c r="A34" s="37" t="s">
        <v>2520</v>
      </c>
      <c r="B34" s="38" t="s">
        <v>1273</v>
      </c>
      <c r="C34" s="96" t="s">
        <v>2472</v>
      </c>
      <c r="D34" s="82">
        <f>_xlfn.XLOOKUP(표16[[#This Row],[specialty_category]],Sheet8!$A$4:$A$33,Sheet8!$B$4:$B$33)</f>
        <v>1.2810807364545962E-2</v>
      </c>
      <c r="E34" s="40" t="s">
        <v>2473</v>
      </c>
    </row>
    <row r="35" spans="1:5" x14ac:dyDescent="0.3">
      <c r="A35" s="37" t="s">
        <v>2520</v>
      </c>
      <c r="B35" s="38" t="s">
        <v>1273</v>
      </c>
      <c r="C35" s="96" t="s">
        <v>2454</v>
      </c>
      <c r="D35" s="82">
        <f>_xlfn.XLOOKUP(표16[[#This Row],[specialty_category]],Sheet8!$A$4:$A$33,Sheet8!$B$4:$B$33)</f>
        <v>2.30256712917403E-2</v>
      </c>
      <c r="E35" s="40" t="s">
        <v>2474</v>
      </c>
    </row>
    <row r="36" spans="1:5" x14ac:dyDescent="0.3">
      <c r="A36" s="37" t="s">
        <v>2520</v>
      </c>
      <c r="B36" s="38" t="s">
        <v>1273</v>
      </c>
      <c r="C36" s="96" t="s">
        <v>1590</v>
      </c>
      <c r="D36" s="82">
        <f>_xlfn.XLOOKUP(표16[[#This Row],[specialty_category]],Sheet8!$A$4:$A$33,Sheet8!$B$4:$B$33)</f>
        <v>7.0381303335329487E-3</v>
      </c>
      <c r="E36" s="40" t="s">
        <v>2475</v>
      </c>
    </row>
    <row r="37" spans="1:5" x14ac:dyDescent="0.3">
      <c r="A37" s="37" t="s">
        <v>2520</v>
      </c>
      <c r="B37" s="38" t="s">
        <v>1273</v>
      </c>
      <c r="C37" s="96" t="s">
        <v>2476</v>
      </c>
      <c r="D37" s="82">
        <f>_xlfn.XLOOKUP(표16[[#This Row],[specialty_category]],Sheet8!$A$4:$A$33,Sheet8!$B$4:$B$33)</f>
        <v>1.5273438483911087E-2</v>
      </c>
      <c r="E37" s="40" t="s">
        <v>2477</v>
      </c>
    </row>
    <row r="38" spans="1:5" x14ac:dyDescent="0.3">
      <c r="A38" s="37" t="s">
        <v>2521</v>
      </c>
      <c r="B38" s="38" t="s">
        <v>1270</v>
      </c>
      <c r="C38" s="96" t="s">
        <v>2478</v>
      </c>
      <c r="D38" s="82">
        <f>_xlfn.XLOOKUP(표16[[#This Row],[specialty_category]],Sheet8!$A$4:$A$33,Sheet8!$B$4:$B$33)</f>
        <v>4.0228776644225091E-2</v>
      </c>
      <c r="E38" s="40" t="s">
        <v>2479</v>
      </c>
    </row>
    <row r="39" spans="1:5" x14ac:dyDescent="0.3">
      <c r="A39" s="37" t="s">
        <v>2521</v>
      </c>
      <c r="B39" s="38" t="s">
        <v>1270</v>
      </c>
      <c r="C39" s="96" t="s">
        <v>1375</v>
      </c>
      <c r="D39" s="82">
        <f>_xlfn.XLOOKUP(표16[[#This Row],[specialty_category]],Sheet8!$A$4:$A$33,Sheet8!$B$4:$B$33)</f>
        <v>2.4455755404203302E-2</v>
      </c>
      <c r="E39" s="40" t="s">
        <v>2480</v>
      </c>
    </row>
    <row r="40" spans="1:5" x14ac:dyDescent="0.3">
      <c r="A40" s="37" t="s">
        <v>2521</v>
      </c>
      <c r="B40" s="38" t="s">
        <v>1270</v>
      </c>
      <c r="C40" s="96" t="s">
        <v>2429</v>
      </c>
      <c r="D40" s="82">
        <f>_xlfn.XLOOKUP(표16[[#This Row],[specialty_category]],Sheet8!$A$4:$A$33,Sheet8!$B$4:$B$33)</f>
        <v>2.9377150528576701E-2</v>
      </c>
      <c r="E40" s="40" t="s">
        <v>2481</v>
      </c>
    </row>
    <row r="41" spans="1:5" x14ac:dyDescent="0.3">
      <c r="A41" s="37" t="s">
        <v>2521</v>
      </c>
      <c r="B41" s="38" t="s">
        <v>1270</v>
      </c>
      <c r="C41" s="96" t="s">
        <v>2449</v>
      </c>
      <c r="D41" s="82">
        <f>_xlfn.XLOOKUP(표16[[#This Row],[specialty_category]],Sheet8!$A$4:$A$33,Sheet8!$B$4:$B$33)</f>
        <v>3.4040615918995647E-2</v>
      </c>
      <c r="E41" s="40" t="s">
        <v>2482</v>
      </c>
    </row>
    <row r="42" spans="1:5" x14ac:dyDescent="0.3">
      <c r="A42" s="37" t="s">
        <v>2521</v>
      </c>
      <c r="B42" s="38" t="s">
        <v>1270</v>
      </c>
      <c r="C42" s="96" t="s">
        <v>2436</v>
      </c>
      <c r="D42" s="82">
        <f>_xlfn.XLOOKUP(표16[[#This Row],[specialty_category]],Sheet8!$A$4:$A$33,Sheet8!$B$4:$B$33)</f>
        <v>2.55659128814585E-2</v>
      </c>
      <c r="E42" s="40" t="s">
        <v>2483</v>
      </c>
    </row>
    <row r="43" spans="1:5" x14ac:dyDescent="0.3">
      <c r="A43" s="37" t="s">
        <v>2521</v>
      </c>
      <c r="B43" s="38" t="s">
        <v>1270</v>
      </c>
      <c r="C43" s="96" t="s">
        <v>2433</v>
      </c>
      <c r="D43" s="82">
        <f>_xlfn.XLOOKUP(표16[[#This Row],[specialty_category]],Sheet8!$A$4:$A$33,Sheet8!$B$4:$B$33)</f>
        <v>3.223448711305988E-2</v>
      </c>
      <c r="E43" s="40" t="s">
        <v>2484</v>
      </c>
    </row>
    <row r="44" spans="1:5" x14ac:dyDescent="0.3">
      <c r="A44" s="37" t="s">
        <v>2522</v>
      </c>
      <c r="B44" s="38" t="s">
        <v>1267</v>
      </c>
      <c r="C44" s="96" t="s">
        <v>2485</v>
      </c>
      <c r="D44" s="82">
        <f>_xlfn.XLOOKUP(표16[[#This Row],[specialty_category]],Sheet8!$A$4:$A$33,Sheet8!$B$4:$B$33)</f>
        <v>2.43946421399239E-2</v>
      </c>
      <c r="E44" s="40" t="s">
        <v>2486</v>
      </c>
    </row>
    <row r="45" spans="1:5" x14ac:dyDescent="0.3">
      <c r="A45" s="37" t="s">
        <v>2522</v>
      </c>
      <c r="B45" s="38" t="s">
        <v>1267</v>
      </c>
      <c r="C45" s="96" t="s">
        <v>2429</v>
      </c>
      <c r="D45" s="82">
        <f>_xlfn.XLOOKUP(표16[[#This Row],[specialty_category]],Sheet8!$A$4:$A$33,Sheet8!$B$4:$B$33)</f>
        <v>2.9377150528576701E-2</v>
      </c>
      <c r="E45" s="40" t="s">
        <v>2487</v>
      </c>
    </row>
    <row r="46" spans="1:5" x14ac:dyDescent="0.3">
      <c r="A46" s="37" t="s">
        <v>2522</v>
      </c>
      <c r="B46" s="38" t="s">
        <v>1267</v>
      </c>
      <c r="C46" s="96" t="s">
        <v>2431</v>
      </c>
      <c r="D46" s="82">
        <f>_xlfn.XLOOKUP(표16[[#This Row],[specialty_category]],Sheet8!$A$4:$A$33,Sheet8!$B$4:$B$33)</f>
        <v>2.7418968358499603E-2</v>
      </c>
      <c r="E46" s="40" t="s">
        <v>2488</v>
      </c>
    </row>
    <row r="47" spans="1:5" x14ac:dyDescent="0.3">
      <c r="A47" s="37" t="s">
        <v>2522</v>
      </c>
      <c r="B47" s="38" t="s">
        <v>1267</v>
      </c>
      <c r="C47" s="96" t="s">
        <v>2470</v>
      </c>
      <c r="D47" s="82">
        <f>_xlfn.XLOOKUP(표16[[#This Row],[specialty_category]],Sheet8!$A$4:$A$33,Sheet8!$B$4:$B$33)</f>
        <v>3.0939656964581484E-2</v>
      </c>
      <c r="E47" s="40" t="s">
        <v>2489</v>
      </c>
    </row>
    <row r="48" spans="1:5" x14ac:dyDescent="0.3">
      <c r="A48" s="37" t="s">
        <v>2522</v>
      </c>
      <c r="B48" s="38" t="s">
        <v>1267</v>
      </c>
      <c r="C48" s="96" t="s">
        <v>1375</v>
      </c>
      <c r="D48" s="82">
        <f>_xlfn.XLOOKUP(표16[[#This Row],[specialty_category]],Sheet8!$A$4:$A$33,Sheet8!$B$4:$B$33)</f>
        <v>2.4455755404203302E-2</v>
      </c>
      <c r="E48" s="40" t="s">
        <v>2490</v>
      </c>
    </row>
    <row r="49" spans="1:5" x14ac:dyDescent="0.3">
      <c r="A49" s="37" t="s">
        <v>2523</v>
      </c>
      <c r="B49" s="38" t="s">
        <v>1264</v>
      </c>
      <c r="C49" s="96" t="s">
        <v>2447</v>
      </c>
      <c r="D49" s="82">
        <f>_xlfn.XLOOKUP(표16[[#This Row],[specialty_category]],Sheet8!$A$4:$A$33,Sheet8!$B$4:$B$33)</f>
        <v>3.6406497146066488E-2</v>
      </c>
      <c r="E49" s="40" t="s">
        <v>2491</v>
      </c>
    </row>
    <row r="50" spans="1:5" x14ac:dyDescent="0.3">
      <c r="A50" s="37" t="s">
        <v>2523</v>
      </c>
      <c r="B50" s="38" t="s">
        <v>1264</v>
      </c>
      <c r="C50" s="96" t="s">
        <v>2460</v>
      </c>
      <c r="D50" s="82">
        <f>_xlfn.XLOOKUP(표16[[#This Row],[specialty_category]],Sheet8!$A$4:$A$33,Sheet8!$B$4:$B$33)</f>
        <v>3.2355536948266893E-2</v>
      </c>
      <c r="E50" s="40" t="s">
        <v>2492</v>
      </c>
    </row>
    <row r="51" spans="1:5" x14ac:dyDescent="0.3">
      <c r="A51" s="37" t="s">
        <v>2523</v>
      </c>
      <c r="B51" s="38" t="s">
        <v>1264</v>
      </c>
      <c r="C51" s="96" t="s">
        <v>2472</v>
      </c>
      <c r="D51" s="82">
        <f>_xlfn.XLOOKUP(표16[[#This Row],[specialty_category]],Sheet8!$A$4:$A$33,Sheet8!$B$4:$B$33)</f>
        <v>1.2810807364545962E-2</v>
      </c>
      <c r="E51" s="40" t="s">
        <v>2493</v>
      </c>
    </row>
    <row r="52" spans="1:5" x14ac:dyDescent="0.3">
      <c r="A52" s="37" t="s">
        <v>2523</v>
      </c>
      <c r="B52" s="38" t="s">
        <v>1264</v>
      </c>
      <c r="C52" s="96" t="s">
        <v>2445</v>
      </c>
      <c r="D52" s="82">
        <f>_xlfn.XLOOKUP(표16[[#This Row],[specialty_category]],Sheet8!$A$4:$A$33,Sheet8!$B$4:$B$33)</f>
        <v>3.12255252955673E-2</v>
      </c>
      <c r="E52" s="40" t="s">
        <v>2494</v>
      </c>
    </row>
    <row r="53" spans="1:5" x14ac:dyDescent="0.3">
      <c r="A53" s="37" t="s">
        <v>2523</v>
      </c>
      <c r="B53" s="38" t="s">
        <v>1264</v>
      </c>
      <c r="C53" s="96" t="s">
        <v>2454</v>
      </c>
      <c r="D53" s="82">
        <f>_xlfn.XLOOKUP(표16[[#This Row],[specialty_category]],Sheet8!$A$4:$A$33,Sheet8!$B$4:$B$33)</f>
        <v>2.30256712917403E-2</v>
      </c>
      <c r="E53" s="40" t="s">
        <v>2495</v>
      </c>
    </row>
    <row r="54" spans="1:5" x14ac:dyDescent="0.3">
      <c r="A54" s="37" t="s">
        <v>2523</v>
      </c>
      <c r="B54" s="38" t="s">
        <v>1264</v>
      </c>
      <c r="C54" s="96" t="s">
        <v>1590</v>
      </c>
      <c r="D54" s="82">
        <f>_xlfn.XLOOKUP(표16[[#This Row],[specialty_category]],Sheet8!$A$4:$A$33,Sheet8!$B$4:$B$33)</f>
        <v>7.0381303335329487E-3</v>
      </c>
      <c r="E54" s="40" t="s">
        <v>2496</v>
      </c>
    </row>
    <row r="55" spans="1:5" x14ac:dyDescent="0.3">
      <c r="A55" s="37" t="s">
        <v>2523</v>
      </c>
      <c r="B55" s="38" t="s">
        <v>1264</v>
      </c>
      <c r="C55" s="96" t="s">
        <v>2476</v>
      </c>
      <c r="D55" s="82">
        <f>_xlfn.XLOOKUP(표16[[#This Row],[specialty_category]],Sheet8!$A$4:$A$33,Sheet8!$B$4:$B$33)</f>
        <v>1.5273438483911087E-2</v>
      </c>
      <c r="E55" s="40" t="s">
        <v>2497</v>
      </c>
    </row>
    <row r="56" spans="1:5" x14ac:dyDescent="0.3">
      <c r="A56" s="37" t="s">
        <v>2523</v>
      </c>
      <c r="B56" s="38" t="s">
        <v>1264</v>
      </c>
      <c r="C56" s="96" t="s">
        <v>2467</v>
      </c>
      <c r="D56" s="82">
        <f>_xlfn.XLOOKUP(표16[[#This Row],[specialty_category]],Sheet8!$A$4:$A$33,Sheet8!$B$4:$B$33)</f>
        <v>1.1686241213918851E-4</v>
      </c>
      <c r="E56" s="40" t="s">
        <v>2498</v>
      </c>
    </row>
    <row r="57" spans="1:5" x14ac:dyDescent="0.3">
      <c r="A57" s="37" t="s">
        <v>2523</v>
      </c>
      <c r="B57" s="38" t="s">
        <v>1264</v>
      </c>
      <c r="C57" s="96" t="s">
        <v>2451</v>
      </c>
      <c r="D57" s="82">
        <f>_xlfn.XLOOKUP(표16[[#This Row],[specialty_category]],Sheet8!$A$4:$A$33,Sheet8!$B$4:$B$33)</f>
        <v>3.1736001613686497E-2</v>
      </c>
      <c r="E57" s="40" t="s">
        <v>2499</v>
      </c>
    </row>
    <row r="58" spans="1:5" x14ac:dyDescent="0.3">
      <c r="A58" s="37" t="s">
        <v>2523</v>
      </c>
      <c r="B58" s="38" t="s">
        <v>1264</v>
      </c>
      <c r="C58" s="96" t="s">
        <v>1614</v>
      </c>
      <c r="D58" s="82">
        <f>_xlfn.XLOOKUP(표16[[#This Row],[specialty_category]],Sheet8!$A$4:$A$33,Sheet8!$B$4:$B$33)</f>
        <v>2.6834874755905697E-2</v>
      </c>
      <c r="E58" s="40" t="s">
        <v>2500</v>
      </c>
    </row>
    <row r="59" spans="1:5" x14ac:dyDescent="0.3">
      <c r="A59" s="37" t="s">
        <v>2523</v>
      </c>
      <c r="B59" s="38" t="s">
        <v>1264</v>
      </c>
      <c r="C59" s="96" t="s">
        <v>2443</v>
      </c>
      <c r="D59" s="82">
        <f>_xlfn.XLOOKUP(표16[[#This Row],[specialty_category]],Sheet8!$A$4:$A$33,Sheet8!$B$4:$B$33)</f>
        <v>2.5971133987173222E-2</v>
      </c>
      <c r="E59" s="40" t="s">
        <v>2501</v>
      </c>
    </row>
    <row r="60" spans="1:5" x14ac:dyDescent="0.3">
      <c r="A60" s="37" t="s">
        <v>2523</v>
      </c>
      <c r="B60" s="38" t="s">
        <v>1264</v>
      </c>
      <c r="C60" s="96" t="s">
        <v>1758</v>
      </c>
      <c r="D60" s="82">
        <f>_xlfn.XLOOKUP(표16[[#This Row],[specialty_category]],Sheet8!$A$4:$A$33,Sheet8!$B$4:$B$33)</f>
        <v>2.5897744918987699E-2</v>
      </c>
      <c r="E60" s="40" t="s">
        <v>2502</v>
      </c>
    </row>
    <row r="61" spans="1:5" x14ac:dyDescent="0.3">
      <c r="A61" s="37" t="s">
        <v>2523</v>
      </c>
      <c r="B61" s="38" t="s">
        <v>1264</v>
      </c>
      <c r="C61" s="96" t="s">
        <v>2441</v>
      </c>
      <c r="D61" s="82">
        <f>_xlfn.XLOOKUP(표16[[#This Row],[specialty_category]],Sheet8!$A$4:$A$33,Sheet8!$B$4:$B$33)</f>
        <v>1.6821351660500698E-2</v>
      </c>
      <c r="E61" s="40" t="s">
        <v>2503</v>
      </c>
    </row>
    <row r="62" spans="1:5" x14ac:dyDescent="0.3">
      <c r="A62" s="37" t="s">
        <v>2523</v>
      </c>
      <c r="B62" s="38" t="s">
        <v>1264</v>
      </c>
      <c r="C62" s="96" t="s">
        <v>2439</v>
      </c>
      <c r="D62" s="82">
        <f>_xlfn.XLOOKUP(표16[[#This Row],[specialty_category]],Sheet8!$A$4:$A$33,Sheet8!$B$4:$B$33)</f>
        <v>2.6834874755905704E-2</v>
      </c>
      <c r="E62" s="40" t="s">
        <v>2504</v>
      </c>
    </row>
    <row r="63" spans="1:5" x14ac:dyDescent="0.3">
      <c r="A63" s="37" t="s">
        <v>2523</v>
      </c>
      <c r="B63" s="38" t="s">
        <v>1264</v>
      </c>
      <c r="C63" s="96" t="s">
        <v>2470</v>
      </c>
      <c r="D63" s="82">
        <f>_xlfn.XLOOKUP(표16[[#This Row],[specialty_category]],Sheet8!$A$4:$A$33,Sheet8!$B$4:$B$33)</f>
        <v>3.0939656964581484E-2</v>
      </c>
      <c r="E63" s="40" t="s">
        <v>2505</v>
      </c>
    </row>
    <row r="64" spans="1:5" x14ac:dyDescent="0.3">
      <c r="A64" s="37" t="s">
        <v>2523</v>
      </c>
      <c r="B64" s="38" t="s">
        <v>1264</v>
      </c>
      <c r="C64" s="96" t="s">
        <v>2449</v>
      </c>
      <c r="D64" s="82">
        <f>_xlfn.XLOOKUP(표16[[#This Row],[specialty_category]],Sheet8!$A$4:$A$33,Sheet8!$B$4:$B$33)</f>
        <v>3.4040615918995647E-2</v>
      </c>
      <c r="E64" s="40" t="s">
        <v>2506</v>
      </c>
    </row>
    <row r="65" spans="1:5" ht="33" x14ac:dyDescent="0.3">
      <c r="A65" s="37" t="s">
        <v>2524</v>
      </c>
      <c r="B65" s="38" t="s">
        <v>1261</v>
      </c>
      <c r="C65" s="96" t="s">
        <v>2507</v>
      </c>
      <c r="D65" s="82">
        <f>_xlfn.XLOOKUP(표16[[#This Row],[specialty_category]],Sheet8!$A$4:$A$33,Sheet8!$B$4:$B$33)</f>
        <v>7.0838453822463038E-2</v>
      </c>
      <c r="E65" s="40" t="s">
        <v>2508</v>
      </c>
    </row>
    <row r="66" spans="1:5" x14ac:dyDescent="0.3">
      <c r="A66" s="37" t="s">
        <v>2524</v>
      </c>
      <c r="B66" s="38" t="s">
        <v>1261</v>
      </c>
      <c r="C66" s="96" t="s">
        <v>2509</v>
      </c>
      <c r="D66" s="82">
        <f>_xlfn.XLOOKUP(표16[[#This Row],[specialty_category]],Sheet8!$A$4:$A$33,Sheet8!$B$4:$B$33)</f>
        <v>2.9390726045459181E-2</v>
      </c>
      <c r="E66" s="40" t="s">
        <v>2510</v>
      </c>
    </row>
    <row r="67" spans="1:5" x14ac:dyDescent="0.3">
      <c r="A67" s="37" t="s">
        <v>2524</v>
      </c>
      <c r="B67" s="38" t="s">
        <v>1261</v>
      </c>
      <c r="C67" s="96" t="s">
        <v>2511</v>
      </c>
      <c r="D67" s="82">
        <f>_xlfn.XLOOKUP(표16[[#This Row],[specialty_category]],Sheet8!$A$4:$A$33,Sheet8!$B$4:$B$33)</f>
        <v>5.9094946514640902E-2</v>
      </c>
      <c r="E67" s="40" t="s">
        <v>2512</v>
      </c>
    </row>
    <row r="68" spans="1:5" x14ac:dyDescent="0.3">
      <c r="A68" s="37" t="s">
        <v>2524</v>
      </c>
      <c r="B68" s="38" t="s">
        <v>1261</v>
      </c>
      <c r="C68" s="96" t="s">
        <v>2429</v>
      </c>
      <c r="D68" s="82">
        <f>_xlfn.XLOOKUP(표16[[#This Row],[specialty_category]],Sheet8!$A$4:$A$33,Sheet8!$B$4:$B$33)</f>
        <v>2.9377150528576701E-2</v>
      </c>
      <c r="E68" s="40" t="s">
        <v>2513</v>
      </c>
    </row>
    <row r="69" spans="1:5" x14ac:dyDescent="0.3">
      <c r="A69" s="37" t="s">
        <v>2524</v>
      </c>
      <c r="B69" s="38" t="s">
        <v>1261</v>
      </c>
      <c r="C69" s="96" t="s">
        <v>2449</v>
      </c>
      <c r="D69" s="82">
        <f>_xlfn.XLOOKUP(표16[[#This Row],[specialty_category]],Sheet8!$A$4:$A$33,Sheet8!$B$4:$B$33)</f>
        <v>3.4040615918995647E-2</v>
      </c>
      <c r="E69" s="40" t="s">
        <v>2514</v>
      </c>
    </row>
    <row r="70" spans="1:5" x14ac:dyDescent="0.3">
      <c r="A70" s="37" t="s">
        <v>2524</v>
      </c>
      <c r="B70" s="38" t="s">
        <v>1261</v>
      </c>
      <c r="C70" s="96" t="s">
        <v>2451</v>
      </c>
      <c r="D70" s="82">
        <f>_xlfn.XLOOKUP(표16[[#This Row],[specialty_category]],Sheet8!$A$4:$A$33,Sheet8!$B$4:$B$33)</f>
        <v>3.1736001613686497E-2</v>
      </c>
      <c r="E70" s="40" t="s">
        <v>2515</v>
      </c>
    </row>
    <row r="71" spans="1:5" x14ac:dyDescent="0.3">
      <c r="A71" s="37" t="s">
        <v>2524</v>
      </c>
      <c r="B71" s="38" t="s">
        <v>1261</v>
      </c>
      <c r="C71" s="96" t="s">
        <v>2431</v>
      </c>
      <c r="D71" s="82">
        <f>_xlfn.XLOOKUP(표16[[#This Row],[specialty_category]],Sheet8!$A$4:$A$33,Sheet8!$B$4:$B$33)</f>
        <v>2.7418968358499603E-2</v>
      </c>
      <c r="E71" s="40" t="s">
        <v>2516</v>
      </c>
    </row>
    <row r="72" spans="1:5" x14ac:dyDescent="0.3">
      <c r="A72" s="37" t="s">
        <v>2524</v>
      </c>
      <c r="B72" s="38" t="s">
        <v>1261</v>
      </c>
      <c r="C72" s="96" t="s">
        <v>2439</v>
      </c>
      <c r="D72" s="82">
        <f>_xlfn.XLOOKUP(표16[[#This Row],[specialty_category]],Sheet8!$A$4:$A$33,Sheet8!$B$4:$B$33)</f>
        <v>2.6834874755905704E-2</v>
      </c>
      <c r="E72" s="40" t="s">
        <v>2517</v>
      </c>
    </row>
    <row r="73" spans="1:5" x14ac:dyDescent="0.3">
      <c r="A73" s="37" t="s">
        <v>2524</v>
      </c>
      <c r="B73" s="38" t="s">
        <v>1261</v>
      </c>
      <c r="C73" s="96" t="s">
        <v>2447</v>
      </c>
      <c r="D73" s="82">
        <f>_xlfn.XLOOKUP(표16[[#This Row],[specialty_category]],Sheet8!$A$4:$A$33,Sheet8!$B$4:$B$33)</f>
        <v>3.6406497146066488E-2</v>
      </c>
      <c r="E73" s="40" t="s">
        <v>2518</v>
      </c>
    </row>
    <row r="75" spans="1:5" x14ac:dyDescent="0.3">
      <c r="B75" s="36" t="s">
        <v>2526</v>
      </c>
      <c r="C75" s="94" t="s">
        <v>3776</v>
      </c>
      <c r="D75" s="36" t="s">
        <v>3777</v>
      </c>
    </row>
    <row r="76" spans="1:5" x14ac:dyDescent="0.3">
      <c r="B76" s="92" t="str" cm="1">
        <f t="array" ref="B76:B83">_xlfn.UNIQUE(표16[end_use_category])</f>
        <v>Construction &amp; Infrastructure</v>
      </c>
      <c r="C76" s="97">
        <f>COUNTIF(표16[end_use_category],B76)</f>
        <v>7</v>
      </c>
      <c r="D76" s="91">
        <f>AVERAGEIF(표16[end_use_category],B76,표16[specialty_cagr])</f>
        <v>2.5588715152086054E-2</v>
      </c>
    </row>
    <row r="77" spans="1:5" x14ac:dyDescent="0.3">
      <c r="B77" s="92" t="str">
        <v>Consumer Products &amp; Packaging</v>
      </c>
      <c r="C77" s="97">
        <f>COUNTIF(표16[end_use_category],B77)</f>
        <v>11</v>
      </c>
      <c r="D77" s="91">
        <f>AVERAGEIF(표16[end_use_category],B77,표16[specialty_cagr])</f>
        <v>2.7473582004545371E-2</v>
      </c>
    </row>
    <row r="78" spans="1:5" x14ac:dyDescent="0.3">
      <c r="B78" s="92" t="str">
        <v>Automotive &amp; Future Mobility</v>
      </c>
      <c r="C78" s="97">
        <f>COUNTIF(표16[end_use_category],B78)</f>
        <v>9</v>
      </c>
      <c r="D78" s="91">
        <f>AVERAGEIF(표16[end_use_category],B78,표16[specialty_cagr])</f>
        <v>1.8701270276452978E-2</v>
      </c>
    </row>
    <row r="79" spans="1:5" x14ac:dyDescent="0.3">
      <c r="B79" s="92" t="str">
        <v>Energy, Power &amp; Utilities</v>
      </c>
      <c r="C79" s="97">
        <f>COUNTIF(표16[end_use_category],B79)</f>
        <v>9</v>
      </c>
      <c r="D79" s="91">
        <f>AVERAGEIF(표16[end_use_category],B79,표16[specialty_cagr])</f>
        <v>1.2056220240590483E-2</v>
      </c>
    </row>
    <row r="80" spans="1:5" x14ac:dyDescent="0.3">
      <c r="B80" s="92" t="str">
        <v>Healthcare &amp; Life Sciences</v>
      </c>
      <c r="C80" s="97">
        <f>COUNTIF(표16[end_use_category],B80)</f>
        <v>6</v>
      </c>
      <c r="D80" s="91">
        <f>AVERAGEIF(표16[end_use_category],B80,표16[specialty_cagr])</f>
        <v>3.0983783081753185E-2</v>
      </c>
    </row>
    <row r="81" spans="2:12" x14ac:dyDescent="0.3">
      <c r="B81" s="92" t="str">
        <v>Agriculture</v>
      </c>
      <c r="C81" s="97">
        <f>COUNTIF(표16[end_use_category],B81)</f>
        <v>5</v>
      </c>
      <c r="D81" s="91">
        <f>AVERAGEIF(표16[end_use_category],B81,표16[specialty_cagr])</f>
        <v>2.7317234679156997E-2</v>
      </c>
    </row>
    <row r="82" spans="2:12" x14ac:dyDescent="0.3">
      <c r="B82" s="92" t="str">
        <v>Industrial Goods &amp; Advanced Manufacturing</v>
      </c>
      <c r="C82" s="97">
        <f>COUNTIF(표16[end_use_category],B82)</f>
        <v>16</v>
      </c>
      <c r="D82" s="91">
        <f>AVERAGEIF(표16[end_use_category],B82,표16[specialty_cagr])</f>
        <v>2.3583045240719174E-2</v>
      </c>
    </row>
    <row r="83" spans="2:12" x14ac:dyDescent="0.3">
      <c r="B83" s="92" t="str">
        <v>Electronics, Semiconductors &amp; Digital Infrastructure</v>
      </c>
      <c r="C83" s="97">
        <f>COUNTIF(표16[end_use_category],B83)</f>
        <v>9</v>
      </c>
      <c r="D83" s="91">
        <f>AVERAGEIF(표16[end_use_category],B83,표16[specialty_cagr])</f>
        <v>3.8348692744921524E-2</v>
      </c>
    </row>
    <row r="86" spans="2:12" ht="66" x14ac:dyDescent="0.3">
      <c r="B86" s="101" t="s">
        <v>2413</v>
      </c>
      <c r="C86" s="102" t="s">
        <v>3808</v>
      </c>
      <c r="D86" s="102" t="s">
        <v>2525</v>
      </c>
      <c r="E86" s="102" t="s">
        <v>3809</v>
      </c>
      <c r="F86" s="102" t="s">
        <v>1374</v>
      </c>
      <c r="G86" s="102" t="s">
        <v>1831</v>
      </c>
      <c r="H86" s="102" t="s">
        <v>1901</v>
      </c>
      <c r="I86" s="102" t="s">
        <v>3810</v>
      </c>
      <c r="J86" s="102" t="s">
        <v>1595</v>
      </c>
      <c r="K86" s="102" t="s">
        <v>3811</v>
      </c>
      <c r="L86" s="102" t="s">
        <v>3812</v>
      </c>
    </row>
    <row r="87" spans="2:12" ht="33" x14ac:dyDescent="0.3">
      <c r="B87" s="93" t="s">
        <v>2507</v>
      </c>
      <c r="C87" s="98" t="s">
        <v>3778</v>
      </c>
      <c r="D87" s="104">
        <f>_xlfn.XLOOKUP(B87,Sheet8!$A$4:$A$33,Sheet8!$B$4:$B$33)</f>
        <v>7.0838453822463038E-2</v>
      </c>
      <c r="E87" s="105" t="str">
        <f>IFERROR(AVERAGEIFS(표16[specialty_cagr],표16[specialty_category],$B87,표16[end_use_category],E$86),"")</f>
        <v/>
      </c>
      <c r="F87" s="105" t="str">
        <f>IFERROR(AVERAGEIFS(표16[specialty_cagr],표16[specialty_category],$B87,표16[end_use_category],F$86),"")</f>
        <v/>
      </c>
      <c r="G87" s="105" t="str">
        <f>IFERROR(AVERAGEIFS(표16[specialty_cagr],표16[specialty_category],$B87,표16[end_use_category],G$86),"")</f>
        <v/>
      </c>
      <c r="H87" s="105" t="str">
        <f>IFERROR(AVERAGEIFS(표16[specialty_cagr],표16[specialty_category],$B87,표16[end_use_category],H$86),"")</f>
        <v/>
      </c>
      <c r="I87" s="105" t="str">
        <f>IFERROR(AVERAGEIFS(표16[specialty_cagr],표16[specialty_category],$B87,표16[end_use_category],I$86),"")</f>
        <v/>
      </c>
      <c r="J87" s="105" t="str">
        <f>IFERROR(AVERAGEIFS(표16[specialty_cagr],표16[specialty_category],$B87,표16[end_use_category],J$86),"")</f>
        <v/>
      </c>
      <c r="K87" s="105" t="str">
        <f>IFERROR(AVERAGEIFS(표16[specialty_cagr],표16[specialty_category],$B87,표16[end_use_category],K$86),"")</f>
        <v/>
      </c>
      <c r="L87" s="106">
        <f>IFERROR(AVERAGEIFS(표16[specialty_cagr],표16[specialty_category],$B87,표16[end_use_category],L$86),"")</f>
        <v>7.0838453822463038E-2</v>
      </c>
    </row>
    <row r="88" spans="2:12" ht="33" x14ac:dyDescent="0.3">
      <c r="B88" s="93" t="s">
        <v>2509</v>
      </c>
      <c r="C88" s="98" t="s">
        <v>3779</v>
      </c>
      <c r="D88" s="104">
        <f>_xlfn.XLOOKUP(B88,Sheet8!$A$4:$A$33,Sheet8!$B$4:$B$33)</f>
        <v>2.9390726045459181E-2</v>
      </c>
      <c r="E88" s="105" t="str">
        <f>IFERROR(AVERAGEIFS(표16[specialty_cagr],표16[specialty_category],$B88,표16[end_use_category],E$86),"")</f>
        <v/>
      </c>
      <c r="F88" s="105" t="str">
        <f>IFERROR(AVERAGEIFS(표16[specialty_cagr],표16[specialty_category],$B88,표16[end_use_category],F$86),"")</f>
        <v/>
      </c>
      <c r="G88" s="105" t="str">
        <f>IFERROR(AVERAGEIFS(표16[specialty_cagr],표16[specialty_category],$B88,표16[end_use_category],G$86),"")</f>
        <v/>
      </c>
      <c r="H88" s="105" t="str">
        <f>IFERROR(AVERAGEIFS(표16[specialty_cagr],표16[specialty_category],$B88,표16[end_use_category],H$86),"")</f>
        <v/>
      </c>
      <c r="I88" s="105" t="str">
        <f>IFERROR(AVERAGEIFS(표16[specialty_cagr],표16[specialty_category],$B88,표16[end_use_category],I$86),"")</f>
        <v/>
      </c>
      <c r="J88" s="105" t="str">
        <f>IFERROR(AVERAGEIFS(표16[specialty_cagr],표16[specialty_category],$B88,표16[end_use_category],J$86),"")</f>
        <v/>
      </c>
      <c r="K88" s="105" t="str">
        <f>IFERROR(AVERAGEIFS(표16[specialty_cagr],표16[specialty_category],$B88,표16[end_use_category],K$86),"")</f>
        <v/>
      </c>
      <c r="L88" s="106">
        <f>IFERROR(AVERAGEIFS(표16[specialty_cagr],표16[specialty_category],$B88,표16[end_use_category],L$86),"")</f>
        <v>2.9390726045459181E-2</v>
      </c>
    </row>
    <row r="89" spans="2:12" ht="33" x14ac:dyDescent="0.3">
      <c r="B89" s="93" t="s">
        <v>2511</v>
      </c>
      <c r="C89" s="98" t="s">
        <v>3780</v>
      </c>
      <c r="D89" s="104">
        <f>_xlfn.XLOOKUP(B89,Sheet8!$A$4:$A$33,Sheet8!$B$4:$B$33)</f>
        <v>5.9094946514640902E-2</v>
      </c>
      <c r="E89" s="105" t="str">
        <f>IFERROR(AVERAGEIFS(표16[specialty_cagr],표16[specialty_category],$B89,표16[end_use_category],E$86),"")</f>
        <v/>
      </c>
      <c r="F89" s="105" t="str">
        <f>IFERROR(AVERAGEIFS(표16[specialty_cagr],표16[specialty_category],$B89,표16[end_use_category],F$86),"")</f>
        <v/>
      </c>
      <c r="G89" s="105" t="str">
        <f>IFERROR(AVERAGEIFS(표16[specialty_cagr],표16[specialty_category],$B89,표16[end_use_category],G$86),"")</f>
        <v/>
      </c>
      <c r="H89" s="105" t="str">
        <f>IFERROR(AVERAGEIFS(표16[specialty_cagr],표16[specialty_category],$B89,표16[end_use_category],H$86),"")</f>
        <v/>
      </c>
      <c r="I89" s="105" t="str">
        <f>IFERROR(AVERAGEIFS(표16[specialty_cagr],표16[specialty_category],$B89,표16[end_use_category],I$86),"")</f>
        <v/>
      </c>
      <c r="J89" s="105" t="str">
        <f>IFERROR(AVERAGEIFS(표16[specialty_cagr],표16[specialty_category],$B89,표16[end_use_category],J$86),"")</f>
        <v/>
      </c>
      <c r="K89" s="105" t="str">
        <f>IFERROR(AVERAGEIFS(표16[specialty_cagr],표16[specialty_category],$B89,표16[end_use_category],K$86),"")</f>
        <v/>
      </c>
      <c r="L89" s="106">
        <f>IFERROR(AVERAGEIFS(표16[specialty_cagr],표16[specialty_category],$B89,표16[end_use_category],L$86),"")</f>
        <v>5.9094946514640902E-2</v>
      </c>
    </row>
    <row r="90" spans="2:12" ht="33" x14ac:dyDescent="0.3">
      <c r="B90" s="93" t="s">
        <v>2478</v>
      </c>
      <c r="C90" s="98" t="s">
        <v>3781</v>
      </c>
      <c r="D90" s="104">
        <f>_xlfn.XLOOKUP(B90,Sheet8!$A$4:$A$33,Sheet8!$B$4:$B$33)</f>
        <v>4.0228776644225091E-2</v>
      </c>
      <c r="E90" s="105" t="str">
        <f>IFERROR(AVERAGEIFS(표16[specialty_cagr],표16[specialty_category],$B90,표16[end_use_category],E$86),"")</f>
        <v/>
      </c>
      <c r="F90" s="105" t="str">
        <f>IFERROR(AVERAGEIFS(표16[specialty_cagr],표16[specialty_category],$B90,표16[end_use_category],F$86),"")</f>
        <v/>
      </c>
      <c r="G90" s="105" t="str">
        <f>IFERROR(AVERAGEIFS(표16[specialty_cagr],표16[specialty_category],$B90,표16[end_use_category],G$86),"")</f>
        <v/>
      </c>
      <c r="H90" s="105" t="str">
        <f>IFERROR(AVERAGEIFS(표16[specialty_cagr],표16[specialty_category],$B90,표16[end_use_category],H$86),"")</f>
        <v/>
      </c>
      <c r="I90" s="106">
        <f>IFERROR(AVERAGEIFS(표16[specialty_cagr],표16[specialty_category],$B90,표16[end_use_category],I$86),"")</f>
        <v>4.0228776644225091E-2</v>
      </c>
      <c r="J90" s="105" t="str">
        <f>IFERROR(AVERAGEIFS(표16[specialty_cagr],표16[specialty_category],$B90,표16[end_use_category],J$86),"")</f>
        <v/>
      </c>
      <c r="K90" s="105" t="str">
        <f>IFERROR(AVERAGEIFS(표16[specialty_cagr],표16[specialty_category],$B90,표16[end_use_category],K$86),"")</f>
        <v/>
      </c>
      <c r="L90" s="105" t="str">
        <f>IFERROR(AVERAGEIFS(표16[specialty_cagr],표16[specialty_category],$B90,표16[end_use_category],L$86),"")</f>
        <v/>
      </c>
    </row>
    <row r="91" spans="2:12" ht="33" x14ac:dyDescent="0.3">
      <c r="B91" s="93" t="s">
        <v>2449</v>
      </c>
      <c r="C91" s="98" t="s">
        <v>3782</v>
      </c>
      <c r="D91" s="104">
        <f>_xlfn.XLOOKUP(B91,Sheet8!$A$4:$A$33,Sheet8!$B$4:$B$33)</f>
        <v>3.4040615918995647E-2</v>
      </c>
      <c r="E91" s="106">
        <f>IFERROR(AVERAGEIFS(표16[specialty_cagr],표16[specialty_category],$B91,표16[end_use_category],E$86),"")</f>
        <v>3.4040615918995647E-2</v>
      </c>
      <c r="F91" s="105" t="str">
        <f>IFERROR(AVERAGEIFS(표16[specialty_cagr],표16[specialty_category],$B91,표16[end_use_category],F$86),"")</f>
        <v/>
      </c>
      <c r="G91" s="106">
        <f>IFERROR(AVERAGEIFS(표16[specialty_cagr],표16[specialty_category],$B91,표16[end_use_category],G$86),"")</f>
        <v>3.4040615918995647E-2</v>
      </c>
      <c r="H91" s="105" t="str">
        <f>IFERROR(AVERAGEIFS(표16[specialty_cagr],표16[specialty_category],$B91,표16[end_use_category],H$86),"")</f>
        <v/>
      </c>
      <c r="I91" s="106">
        <f>IFERROR(AVERAGEIFS(표16[specialty_cagr],표16[specialty_category],$B91,표16[end_use_category],I$86),"")</f>
        <v>3.4040615918995647E-2</v>
      </c>
      <c r="J91" s="105" t="str">
        <f>IFERROR(AVERAGEIFS(표16[specialty_cagr],표16[specialty_category],$B91,표16[end_use_category],J$86),"")</f>
        <v/>
      </c>
      <c r="K91" s="106">
        <f>IFERROR(AVERAGEIFS(표16[specialty_cagr],표16[specialty_category],$B91,표16[end_use_category],K$86),"")</f>
        <v>3.4040615918995647E-2</v>
      </c>
      <c r="L91" s="106">
        <f>IFERROR(AVERAGEIFS(표16[specialty_cagr],표16[specialty_category],$B91,표16[end_use_category],L$86),"")</f>
        <v>3.4040615918995647E-2</v>
      </c>
    </row>
    <row r="92" spans="2:12" ht="33" x14ac:dyDescent="0.3">
      <c r="B92" s="93" t="s">
        <v>2451</v>
      </c>
      <c r="C92" s="98" t="s">
        <v>3783</v>
      </c>
      <c r="D92" s="104">
        <f>_xlfn.XLOOKUP(B92,Sheet8!$A$4:$A$33,Sheet8!$B$4:$B$33)</f>
        <v>3.1736001613686497E-2</v>
      </c>
      <c r="E92" s="105" t="str">
        <f>IFERROR(AVERAGEIFS(표16[specialty_cagr],표16[specialty_category],$B92,표16[end_use_category],E$86),"")</f>
        <v/>
      </c>
      <c r="F92" s="105" t="str">
        <f>IFERROR(AVERAGEIFS(표16[specialty_cagr],표16[specialty_category],$B92,표16[end_use_category],F$86),"")</f>
        <v/>
      </c>
      <c r="G92" s="106">
        <f>IFERROR(AVERAGEIFS(표16[specialty_cagr],표16[specialty_category],$B92,표16[end_use_category],G$86),"")</f>
        <v>3.1736001613686497E-2</v>
      </c>
      <c r="H92" s="105" t="str">
        <f>IFERROR(AVERAGEIFS(표16[specialty_cagr],표16[specialty_category],$B92,표16[end_use_category],H$86),"")</f>
        <v/>
      </c>
      <c r="I92" s="105" t="str">
        <f>IFERROR(AVERAGEIFS(표16[specialty_cagr],표16[specialty_category],$B92,표16[end_use_category],I$86),"")</f>
        <v/>
      </c>
      <c r="J92" s="105" t="str">
        <f>IFERROR(AVERAGEIFS(표16[specialty_cagr],표16[specialty_category],$B92,표16[end_use_category],J$86),"")</f>
        <v/>
      </c>
      <c r="K92" s="106">
        <f>IFERROR(AVERAGEIFS(표16[specialty_cagr],표16[specialty_category],$B92,표16[end_use_category],K$86),"")</f>
        <v>3.1736001613686497E-2</v>
      </c>
      <c r="L92" s="106">
        <f>IFERROR(AVERAGEIFS(표16[specialty_cagr],표16[specialty_category],$B92,표16[end_use_category],L$86),"")</f>
        <v>3.1736001613686497E-2</v>
      </c>
    </row>
    <row r="93" spans="2:12" x14ac:dyDescent="0.3">
      <c r="B93" s="93" t="s">
        <v>2429</v>
      </c>
      <c r="C93" s="98" t="s">
        <v>3784</v>
      </c>
      <c r="D93" s="104">
        <f>_xlfn.XLOOKUP(B93,Sheet8!$A$4:$A$33,Sheet8!$B$4:$B$33)</f>
        <v>2.9377150528576701E-2</v>
      </c>
      <c r="E93" s="105" t="str">
        <f>IFERROR(AVERAGEIFS(표16[specialty_cagr],표16[specialty_category],$B93,표16[end_use_category],E$86),"")</f>
        <v/>
      </c>
      <c r="F93" s="106">
        <f>IFERROR(AVERAGEIFS(표16[specialty_cagr],표16[specialty_category],$B93,표16[end_use_category],F$86),"")</f>
        <v>2.9377150528576701E-2</v>
      </c>
      <c r="G93" s="105" t="str">
        <f>IFERROR(AVERAGEIFS(표16[specialty_cagr],표16[specialty_category],$B93,표16[end_use_category],G$86),"")</f>
        <v/>
      </c>
      <c r="H93" s="105" t="str">
        <f>IFERROR(AVERAGEIFS(표16[specialty_cagr],표16[specialty_category],$B93,표16[end_use_category],H$86),"")</f>
        <v/>
      </c>
      <c r="I93" s="106">
        <f>IFERROR(AVERAGEIFS(표16[specialty_cagr],표16[specialty_category],$B93,표16[end_use_category],I$86),"")</f>
        <v>2.9377150528576701E-2</v>
      </c>
      <c r="J93" s="106">
        <f>IFERROR(AVERAGEIFS(표16[specialty_cagr],표16[specialty_category],$B93,표16[end_use_category],J$86),"")</f>
        <v>2.9377150528576701E-2</v>
      </c>
      <c r="K93" s="105" t="str">
        <f>IFERROR(AVERAGEIFS(표16[specialty_cagr],표16[specialty_category],$B93,표16[end_use_category],K$86),"")</f>
        <v/>
      </c>
      <c r="L93" s="106">
        <f>IFERROR(AVERAGEIFS(표16[specialty_cagr],표16[specialty_category],$B93,표16[end_use_category],L$86),"")</f>
        <v>2.9377150528576701E-2</v>
      </c>
    </row>
    <row r="94" spans="2:12" ht="33" x14ac:dyDescent="0.3">
      <c r="B94" s="93" t="s">
        <v>2447</v>
      </c>
      <c r="C94" s="98" t="s">
        <v>3785</v>
      </c>
      <c r="D94" s="104">
        <f>_xlfn.XLOOKUP(B94,Sheet8!$A$4:$A$33,Sheet8!$B$4:$B$33)</f>
        <v>3.6406497146066488E-2</v>
      </c>
      <c r="E94" s="105" t="str">
        <f>IFERROR(AVERAGEIFS(표16[specialty_cagr],표16[specialty_category],$B94,표16[end_use_category],E$86),"")</f>
        <v/>
      </c>
      <c r="F94" s="106">
        <f>IFERROR(AVERAGEIFS(표16[specialty_cagr],표16[specialty_category],$B94,표16[end_use_category],F$86),"")</f>
        <v>3.6406497146066488E-2</v>
      </c>
      <c r="G94" s="105" t="str">
        <f>IFERROR(AVERAGEIFS(표16[specialty_cagr],표16[specialty_category],$B94,표16[end_use_category],G$86),"")</f>
        <v/>
      </c>
      <c r="H94" s="105" t="str">
        <f>IFERROR(AVERAGEIFS(표16[specialty_cagr],표16[specialty_category],$B94,표16[end_use_category],H$86),"")</f>
        <v/>
      </c>
      <c r="I94" s="105" t="str">
        <f>IFERROR(AVERAGEIFS(표16[specialty_cagr],표16[specialty_category],$B94,표16[end_use_category],I$86),"")</f>
        <v/>
      </c>
      <c r="J94" s="105" t="str">
        <f>IFERROR(AVERAGEIFS(표16[specialty_cagr],표16[specialty_category],$B94,표16[end_use_category],J$86),"")</f>
        <v/>
      </c>
      <c r="K94" s="106">
        <f>IFERROR(AVERAGEIFS(표16[specialty_cagr],표16[specialty_category],$B94,표16[end_use_category],K$86),"")</f>
        <v>3.6406497146066488E-2</v>
      </c>
      <c r="L94" s="106">
        <f>IFERROR(AVERAGEIFS(표16[specialty_cagr],표16[specialty_category],$B94,표16[end_use_category],L$86),"")</f>
        <v>3.6406497146066488E-2</v>
      </c>
    </row>
    <row r="95" spans="2:12" ht="33" x14ac:dyDescent="0.3">
      <c r="B95" s="93" t="s">
        <v>2460</v>
      </c>
      <c r="C95" s="98" t="s">
        <v>3786</v>
      </c>
      <c r="D95" s="104">
        <f>_xlfn.XLOOKUP(B95,Sheet8!$A$4:$A$33,Sheet8!$B$4:$B$33)</f>
        <v>3.2355536948266893E-2</v>
      </c>
      <c r="E95" s="106">
        <f>IFERROR(AVERAGEIFS(표16[specialty_cagr],표16[specialty_category],$B95,표16[end_use_category],E$86),"")</f>
        <v>3.2355536948266893E-2</v>
      </c>
      <c r="F95" s="105" t="str">
        <f>IFERROR(AVERAGEIFS(표16[specialty_cagr],표16[specialty_category],$B95,표16[end_use_category],F$86),"")</f>
        <v/>
      </c>
      <c r="G95" s="106">
        <f>IFERROR(AVERAGEIFS(표16[specialty_cagr],표16[specialty_category],$B95,표16[end_use_category],G$86),"")</f>
        <v>3.2355536948266893E-2</v>
      </c>
      <c r="H95" s="105" t="str">
        <f>IFERROR(AVERAGEIFS(표16[specialty_cagr],표16[specialty_category],$B95,표16[end_use_category],H$86),"")</f>
        <v/>
      </c>
      <c r="I95" s="105" t="str">
        <f>IFERROR(AVERAGEIFS(표16[specialty_cagr],표16[specialty_category],$B95,표16[end_use_category],I$86),"")</f>
        <v/>
      </c>
      <c r="J95" s="105" t="str">
        <f>IFERROR(AVERAGEIFS(표16[specialty_cagr],표16[specialty_category],$B95,표16[end_use_category],J$86),"")</f>
        <v/>
      </c>
      <c r="K95" s="106">
        <f>IFERROR(AVERAGEIFS(표16[specialty_cagr],표16[specialty_category],$B95,표16[end_use_category],K$86),"")</f>
        <v>3.2355536948266893E-2</v>
      </c>
      <c r="L95" s="105" t="str">
        <f>IFERROR(AVERAGEIFS(표16[specialty_cagr],표16[specialty_category],$B95,표16[end_use_category],L$86),"")</f>
        <v/>
      </c>
    </row>
    <row r="96" spans="2:12" ht="33" x14ac:dyDescent="0.3">
      <c r="B96" s="93" t="s">
        <v>2472</v>
      </c>
      <c r="C96" s="98" t="s">
        <v>3807</v>
      </c>
      <c r="D96" s="104">
        <f>_xlfn.XLOOKUP(B96,Sheet8!$A$4:$A$33,Sheet8!$B$4:$B$33)</f>
        <v>1.2810807364545962E-2</v>
      </c>
      <c r="E96" s="106">
        <f>IFERROR(AVERAGEIFS(표16[specialty_cagr],표16[specialty_category],$B96,표16[end_use_category],E$86),"")</f>
        <v>1.2810807364545962E-2</v>
      </c>
      <c r="F96" s="105" t="str">
        <f>IFERROR(AVERAGEIFS(표16[specialty_cagr],표16[specialty_category],$B96,표16[end_use_category],F$86),"")</f>
        <v/>
      </c>
      <c r="G96" s="105" t="str">
        <f>IFERROR(AVERAGEIFS(표16[specialty_cagr],표16[specialty_category],$B96,표16[end_use_category],G$86),"")</f>
        <v/>
      </c>
      <c r="H96" s="106">
        <f>IFERROR(AVERAGEIFS(표16[specialty_cagr],표16[specialty_category],$B96,표16[end_use_category],H$86),"")</f>
        <v>1.2810807364545962E-2</v>
      </c>
      <c r="I96" s="105" t="str">
        <f>IFERROR(AVERAGEIFS(표16[specialty_cagr],표16[specialty_category],$B96,표16[end_use_category],I$86),"")</f>
        <v/>
      </c>
      <c r="J96" s="105" t="str">
        <f>IFERROR(AVERAGEIFS(표16[specialty_cagr],표16[specialty_category],$B96,표16[end_use_category],J$86),"")</f>
        <v/>
      </c>
      <c r="K96" s="106">
        <f>IFERROR(AVERAGEIFS(표16[specialty_cagr],표16[specialty_category],$B96,표16[end_use_category],K$86),"")</f>
        <v>1.2810807364545962E-2</v>
      </c>
      <c r="L96" s="105" t="str">
        <f>IFERROR(AVERAGEIFS(표16[specialty_cagr],표16[specialty_category],$B96,표16[end_use_category],L$86),"")</f>
        <v/>
      </c>
    </row>
    <row r="97" spans="2:12" ht="33" x14ac:dyDescent="0.3">
      <c r="B97" s="93" t="s">
        <v>2463</v>
      </c>
      <c r="C97" s="98" t="s">
        <v>3787</v>
      </c>
      <c r="D97" s="104">
        <f>_xlfn.XLOOKUP(B97,Sheet8!$A$4:$A$33,Sheet8!$B$4:$B$33)</f>
        <v>4.8304525746325246E-2</v>
      </c>
      <c r="E97" s="105" t="str">
        <f>IFERROR(AVERAGEIFS(표16[specialty_cagr],표16[specialty_category],$B97,표16[end_use_category],E$86),"")</f>
        <v/>
      </c>
      <c r="F97" s="105" t="str">
        <f>IFERROR(AVERAGEIFS(표16[specialty_cagr],표16[specialty_category],$B97,표16[end_use_category],F$86),"")</f>
        <v/>
      </c>
      <c r="G97" s="105" t="str">
        <f>IFERROR(AVERAGEIFS(표16[specialty_cagr],표16[specialty_category],$B97,표16[end_use_category],G$86),"")</f>
        <v/>
      </c>
      <c r="H97" s="106">
        <f>IFERROR(AVERAGEIFS(표16[specialty_cagr],표16[specialty_category],$B97,표16[end_use_category],H$86),"")</f>
        <v>4.8304525746325246E-2</v>
      </c>
      <c r="I97" s="105" t="str">
        <f>IFERROR(AVERAGEIFS(표16[specialty_cagr],표16[specialty_category],$B97,표16[end_use_category],I$86),"")</f>
        <v/>
      </c>
      <c r="J97" s="105" t="str">
        <f>IFERROR(AVERAGEIFS(표16[specialty_cagr],표16[specialty_category],$B97,표16[end_use_category],J$86),"")</f>
        <v/>
      </c>
      <c r="K97" s="105" t="str">
        <f>IFERROR(AVERAGEIFS(표16[specialty_cagr],표16[specialty_category],$B97,표16[end_use_category],K$86),"")</f>
        <v/>
      </c>
      <c r="L97" s="105" t="str">
        <f>IFERROR(AVERAGEIFS(표16[specialty_cagr],표16[specialty_category],$B97,표16[end_use_category],L$86),"")</f>
        <v/>
      </c>
    </row>
    <row r="98" spans="2:12" ht="33" x14ac:dyDescent="0.3">
      <c r="B98" s="93" t="s">
        <v>2470</v>
      </c>
      <c r="C98" s="98" t="s">
        <v>3788</v>
      </c>
      <c r="D98" s="104">
        <f>_xlfn.XLOOKUP(B98,Sheet8!$A$4:$A$33,Sheet8!$B$4:$B$33)</f>
        <v>3.0939656964581484E-2</v>
      </c>
      <c r="E98" s="106">
        <f>IFERROR(AVERAGEIFS(표16[specialty_cagr],표16[specialty_category],$B98,표16[end_use_category],E$86),"")</f>
        <v>3.0939656964581484E-2</v>
      </c>
      <c r="F98" s="105" t="str">
        <f>IFERROR(AVERAGEIFS(표16[specialty_cagr],표16[specialty_category],$B98,표16[end_use_category],F$86),"")</f>
        <v/>
      </c>
      <c r="G98" s="105" t="str">
        <f>IFERROR(AVERAGEIFS(표16[specialty_cagr],표16[specialty_category],$B98,표16[end_use_category],G$86),"")</f>
        <v/>
      </c>
      <c r="H98" s="106">
        <f>IFERROR(AVERAGEIFS(표16[specialty_cagr],표16[specialty_category],$B98,표16[end_use_category],H$86),"")</f>
        <v>3.0939656964581484E-2</v>
      </c>
      <c r="I98" s="105" t="str">
        <f>IFERROR(AVERAGEIFS(표16[specialty_cagr],표16[specialty_category],$B98,표16[end_use_category],I$86),"")</f>
        <v/>
      </c>
      <c r="J98" s="106">
        <f>IFERROR(AVERAGEIFS(표16[specialty_cagr],표16[specialty_category],$B98,표16[end_use_category],J$86),"")</f>
        <v>3.0939656964581484E-2</v>
      </c>
      <c r="K98" s="106">
        <f>IFERROR(AVERAGEIFS(표16[specialty_cagr],표16[specialty_category],$B98,표16[end_use_category],K$86),"")</f>
        <v>3.0939656964581484E-2</v>
      </c>
      <c r="L98" s="105" t="str">
        <f>IFERROR(AVERAGEIFS(표16[specialty_cagr],표16[specialty_category],$B98,표16[end_use_category],L$86),"")</f>
        <v/>
      </c>
    </row>
    <row r="99" spans="2:12" ht="33" x14ac:dyDescent="0.3">
      <c r="B99" s="93" t="s">
        <v>2433</v>
      </c>
      <c r="C99" s="98" t="s">
        <v>3789</v>
      </c>
      <c r="D99" s="104">
        <f>_xlfn.XLOOKUP(B99,Sheet8!$A$4:$A$33,Sheet8!$B$4:$B$33)</f>
        <v>3.223448711305988E-2</v>
      </c>
      <c r="E99" s="105" t="str">
        <f>IFERROR(AVERAGEIFS(표16[specialty_cagr],표16[specialty_category],$B99,표16[end_use_category],E$86),"")</f>
        <v/>
      </c>
      <c r="F99" s="106">
        <f>IFERROR(AVERAGEIFS(표16[specialty_cagr],표16[specialty_category],$B99,표16[end_use_category],F$86),"")</f>
        <v>3.223448711305988E-2</v>
      </c>
      <c r="G99" s="105" t="str">
        <f>IFERROR(AVERAGEIFS(표16[specialty_cagr],표16[specialty_category],$B99,표16[end_use_category],G$86),"")</f>
        <v/>
      </c>
      <c r="H99" s="105" t="str">
        <f>IFERROR(AVERAGEIFS(표16[specialty_cagr],표16[specialty_category],$B99,표16[end_use_category],H$86),"")</f>
        <v/>
      </c>
      <c r="I99" s="106">
        <f>IFERROR(AVERAGEIFS(표16[specialty_cagr],표16[specialty_category],$B99,표16[end_use_category],I$86),"")</f>
        <v>3.223448711305988E-2</v>
      </c>
      <c r="J99" s="105" t="str">
        <f>IFERROR(AVERAGEIFS(표16[specialty_cagr],표16[specialty_category],$B99,표16[end_use_category],J$86),"")</f>
        <v/>
      </c>
      <c r="K99" s="105" t="str">
        <f>IFERROR(AVERAGEIFS(표16[specialty_cagr],표16[specialty_category],$B99,표16[end_use_category],K$86),"")</f>
        <v/>
      </c>
      <c r="L99" s="105" t="str">
        <f>IFERROR(AVERAGEIFS(표16[specialty_cagr],표16[specialty_category],$B99,표16[end_use_category],L$86),"")</f>
        <v/>
      </c>
    </row>
    <row r="100" spans="2:12" x14ac:dyDescent="0.3">
      <c r="B100" s="93" t="s">
        <v>2445</v>
      </c>
      <c r="C100" s="98" t="s">
        <v>3790</v>
      </c>
      <c r="D100" s="104">
        <f>_xlfn.XLOOKUP(B100,Sheet8!$A$4:$A$33,Sheet8!$B$4:$B$33)</f>
        <v>3.12255252955673E-2</v>
      </c>
      <c r="E100" s="105" t="str">
        <f>IFERROR(AVERAGEIFS(표16[specialty_cagr],표16[specialty_category],$B100,표16[end_use_category],E$86),"")</f>
        <v/>
      </c>
      <c r="F100" s="106">
        <f>IFERROR(AVERAGEIFS(표16[specialty_cagr],표16[specialty_category],$B100,표16[end_use_category],F$86),"")</f>
        <v>3.12255252955673E-2</v>
      </c>
      <c r="G100" s="105" t="str">
        <f>IFERROR(AVERAGEIFS(표16[specialty_cagr],표16[specialty_category],$B100,표16[end_use_category],G$86),"")</f>
        <v/>
      </c>
      <c r="H100" s="105" t="str">
        <f>IFERROR(AVERAGEIFS(표16[specialty_cagr],표16[specialty_category],$B100,표16[end_use_category],H$86),"")</f>
        <v/>
      </c>
      <c r="I100" s="105" t="str">
        <f>IFERROR(AVERAGEIFS(표16[specialty_cagr],표16[specialty_category],$B100,표16[end_use_category],I$86),"")</f>
        <v/>
      </c>
      <c r="J100" s="105" t="str">
        <f>IFERROR(AVERAGEIFS(표16[specialty_cagr],표16[specialty_category],$B100,표16[end_use_category],J$86),"")</f>
        <v/>
      </c>
      <c r="K100" s="106">
        <f>IFERROR(AVERAGEIFS(표16[specialty_cagr],표16[specialty_category],$B100,표16[end_use_category],K$86),"")</f>
        <v>3.12255252955673E-2</v>
      </c>
      <c r="L100" s="105" t="str">
        <f>IFERROR(AVERAGEIFS(표16[specialty_cagr],표16[specialty_category],$B100,표16[end_use_category],L$86),"")</f>
        <v/>
      </c>
    </row>
    <row r="101" spans="2:12" x14ac:dyDescent="0.3">
      <c r="B101" s="93" t="s">
        <v>2431</v>
      </c>
      <c r="C101" s="98" t="s">
        <v>3791</v>
      </c>
      <c r="D101" s="104">
        <f>_xlfn.XLOOKUP(B101,Sheet8!$A$4:$A$33,Sheet8!$B$4:$B$33)</f>
        <v>2.7418968358499603E-2</v>
      </c>
      <c r="E101" s="106">
        <f>IFERROR(AVERAGEIFS(표16[specialty_cagr],표16[specialty_category],$B101,표16[end_use_category],E$86),"")</f>
        <v>2.7418968358499603E-2</v>
      </c>
      <c r="F101" s="106">
        <f>IFERROR(AVERAGEIFS(표16[specialty_cagr],표16[specialty_category],$B101,표16[end_use_category],F$86),"")</f>
        <v>2.7418968358499603E-2</v>
      </c>
      <c r="G101" s="106">
        <f>IFERROR(AVERAGEIFS(표16[specialty_cagr],표16[specialty_category],$B101,표16[end_use_category],G$86),"")</f>
        <v>2.7418968358499603E-2</v>
      </c>
      <c r="H101" s="105" t="str">
        <f>IFERROR(AVERAGEIFS(표16[specialty_cagr],표16[specialty_category],$B101,표16[end_use_category],H$86),"")</f>
        <v/>
      </c>
      <c r="I101" s="105" t="str">
        <f>IFERROR(AVERAGEIFS(표16[specialty_cagr],표16[specialty_category],$B101,표16[end_use_category],I$86),"")</f>
        <v/>
      </c>
      <c r="J101" s="106">
        <f>IFERROR(AVERAGEIFS(표16[specialty_cagr],표16[specialty_category],$B101,표16[end_use_category],J$86),"")</f>
        <v>2.7418968358499603E-2</v>
      </c>
      <c r="K101" s="105" t="str">
        <f>IFERROR(AVERAGEIFS(표16[specialty_cagr],표16[specialty_category],$B101,표16[end_use_category],K$86),"")</f>
        <v/>
      </c>
      <c r="L101" s="106">
        <f>IFERROR(AVERAGEIFS(표16[specialty_cagr],표16[specialty_category],$B101,표16[end_use_category],L$86),"")</f>
        <v>2.7418968358499603E-2</v>
      </c>
    </row>
    <row r="102" spans="2:12" x14ac:dyDescent="0.3">
      <c r="B102" s="93" t="s">
        <v>2439</v>
      </c>
      <c r="C102" s="98" t="s">
        <v>3792</v>
      </c>
      <c r="D102" s="104">
        <f>_xlfn.XLOOKUP(B102,Sheet8!$A$4:$A$33,Sheet8!$B$4:$B$33)</f>
        <v>2.6834874755905704E-2</v>
      </c>
      <c r="E102" s="106">
        <f>IFERROR(AVERAGEIFS(표16[specialty_cagr],표16[specialty_category],$B102,표16[end_use_category],E$86),"")</f>
        <v>2.6834874755905704E-2</v>
      </c>
      <c r="F102" s="106">
        <f>IFERROR(AVERAGEIFS(표16[specialty_cagr],표16[specialty_category],$B102,표16[end_use_category],F$86),"")</f>
        <v>2.6834874755905704E-2</v>
      </c>
      <c r="G102" s="106">
        <f>IFERROR(AVERAGEIFS(표16[specialty_cagr],표16[specialty_category],$B102,표16[end_use_category],G$86),"")</f>
        <v>2.6834874755905704E-2</v>
      </c>
      <c r="H102" s="105" t="str">
        <f>IFERROR(AVERAGEIFS(표16[specialty_cagr],표16[specialty_category],$B102,표16[end_use_category],H$86),"")</f>
        <v/>
      </c>
      <c r="I102" s="105" t="str">
        <f>IFERROR(AVERAGEIFS(표16[specialty_cagr],표16[specialty_category],$B102,표16[end_use_category],I$86),"")</f>
        <v/>
      </c>
      <c r="J102" s="105" t="str">
        <f>IFERROR(AVERAGEIFS(표16[specialty_cagr],표16[specialty_category],$B102,표16[end_use_category],J$86),"")</f>
        <v/>
      </c>
      <c r="K102" s="106">
        <f>IFERROR(AVERAGEIFS(표16[specialty_cagr],표16[specialty_category],$B102,표16[end_use_category],K$86),"")</f>
        <v>2.6834874755905704E-2</v>
      </c>
      <c r="L102" s="106">
        <f>IFERROR(AVERAGEIFS(표16[specialty_cagr],표16[specialty_category],$B102,표16[end_use_category],L$86),"")</f>
        <v>2.6834874755905704E-2</v>
      </c>
    </row>
    <row r="103" spans="2:12" x14ac:dyDescent="0.3">
      <c r="B103" s="93" t="s">
        <v>1614</v>
      </c>
      <c r="C103" s="98" t="s">
        <v>3793</v>
      </c>
      <c r="D103" s="104">
        <f>_xlfn.XLOOKUP(B103,Sheet8!$A$4:$A$33,Sheet8!$B$4:$B$33)</f>
        <v>2.6834874755905697E-2</v>
      </c>
      <c r="E103" s="105" t="str">
        <f>IFERROR(AVERAGEIFS(표16[specialty_cagr],표16[specialty_category],$B103,표16[end_use_category],E$86),"")</f>
        <v/>
      </c>
      <c r="F103" s="105" t="str">
        <f>IFERROR(AVERAGEIFS(표16[specialty_cagr],표16[specialty_category],$B103,표16[end_use_category],F$86),"")</f>
        <v/>
      </c>
      <c r="G103" s="106">
        <f>IFERROR(AVERAGEIFS(표16[specialty_cagr],표16[specialty_category],$B103,표16[end_use_category],G$86),"")</f>
        <v>2.6834874755905697E-2</v>
      </c>
      <c r="H103" s="105" t="str">
        <f>IFERROR(AVERAGEIFS(표16[specialty_cagr],표16[specialty_category],$B103,표16[end_use_category],H$86),"")</f>
        <v/>
      </c>
      <c r="I103" s="105" t="str">
        <f>IFERROR(AVERAGEIFS(표16[specialty_cagr],표16[specialty_category],$B103,표16[end_use_category],I$86),"")</f>
        <v/>
      </c>
      <c r="J103" s="105" t="str">
        <f>IFERROR(AVERAGEIFS(표16[specialty_cagr],표16[specialty_category],$B103,표16[end_use_category],J$86),"")</f>
        <v/>
      </c>
      <c r="K103" s="106">
        <f>IFERROR(AVERAGEIFS(표16[specialty_cagr],표16[specialty_category],$B103,표16[end_use_category],K$86),"")</f>
        <v>2.6834874755905697E-2</v>
      </c>
      <c r="L103" s="105" t="str">
        <f>IFERROR(AVERAGEIFS(표16[specialty_cagr],표16[specialty_category],$B103,표16[end_use_category],L$86),"")</f>
        <v/>
      </c>
    </row>
    <row r="104" spans="2:12" x14ac:dyDescent="0.3">
      <c r="B104" s="93" t="s">
        <v>2443</v>
      </c>
      <c r="C104" s="98" t="s">
        <v>3794</v>
      </c>
      <c r="D104" s="104">
        <f>_xlfn.XLOOKUP(B104,Sheet8!$A$4:$A$33,Sheet8!$B$4:$B$33)</f>
        <v>2.5971133987173222E-2</v>
      </c>
      <c r="E104" s="105" t="str">
        <f>IFERROR(AVERAGEIFS(표16[specialty_cagr],표16[specialty_category],$B104,표16[end_use_category],E$86),"")</f>
        <v/>
      </c>
      <c r="F104" s="106">
        <f>IFERROR(AVERAGEIFS(표16[specialty_cagr],표16[specialty_category],$B104,표16[end_use_category],F$86),"")</f>
        <v>2.5971133987173222E-2</v>
      </c>
      <c r="G104" s="106" t="str">
        <f>IFERROR(AVERAGEIFS(표16[specialty_cagr],표16[specialty_category],$B104,표16[end_use_category],G$86),"")</f>
        <v/>
      </c>
      <c r="H104" s="105" t="str">
        <f>IFERROR(AVERAGEIFS(표16[specialty_cagr],표16[specialty_category],$B104,표16[end_use_category],H$86),"")</f>
        <v/>
      </c>
      <c r="I104" s="105" t="str">
        <f>IFERROR(AVERAGEIFS(표16[specialty_cagr],표16[specialty_category],$B104,표16[end_use_category],I$86),"")</f>
        <v/>
      </c>
      <c r="J104" s="105" t="str">
        <f>IFERROR(AVERAGEIFS(표16[specialty_cagr],표16[specialty_category],$B104,표16[end_use_category],J$86),"")</f>
        <v/>
      </c>
      <c r="K104" s="106">
        <f>IFERROR(AVERAGEIFS(표16[specialty_cagr],표16[specialty_category],$B104,표16[end_use_category],K$86),"")</f>
        <v>2.5971133987173222E-2</v>
      </c>
      <c r="L104" s="105" t="str">
        <f>IFERROR(AVERAGEIFS(표16[specialty_cagr],표16[specialty_category],$B104,표16[end_use_category],L$86),"")</f>
        <v/>
      </c>
    </row>
    <row r="105" spans="2:12" x14ac:dyDescent="0.3">
      <c r="B105" s="93" t="s">
        <v>1758</v>
      </c>
      <c r="C105" s="98" t="s">
        <v>3795</v>
      </c>
      <c r="D105" s="104">
        <f>_xlfn.XLOOKUP(B105,Sheet8!$A$4:$A$33,Sheet8!$B$4:$B$33)</f>
        <v>2.5897744918987699E-2</v>
      </c>
      <c r="E105" s="105" t="str">
        <f>IFERROR(AVERAGEIFS(표16[specialty_cagr],표16[specialty_category],$B105,표16[end_use_category],E$86),"")</f>
        <v/>
      </c>
      <c r="F105" s="106">
        <f>IFERROR(AVERAGEIFS(표16[specialty_cagr],표16[specialty_category],$B105,표16[end_use_category],F$86),"")</f>
        <v>2.5897744918987699E-2</v>
      </c>
      <c r="G105" s="105" t="str">
        <f>IFERROR(AVERAGEIFS(표16[specialty_cagr],표16[specialty_category],$B105,표16[end_use_category],G$86),"")</f>
        <v/>
      </c>
      <c r="H105" s="105" t="str">
        <f>IFERROR(AVERAGEIFS(표16[specialty_cagr],표16[specialty_category],$B105,표16[end_use_category],H$86),"")</f>
        <v/>
      </c>
      <c r="I105" s="105" t="str">
        <f>IFERROR(AVERAGEIFS(표16[specialty_cagr],표16[specialty_category],$B105,표16[end_use_category],I$86),"")</f>
        <v/>
      </c>
      <c r="J105" s="105" t="str">
        <f>IFERROR(AVERAGEIFS(표16[specialty_cagr],표16[specialty_category],$B105,표16[end_use_category],J$86),"")</f>
        <v/>
      </c>
      <c r="K105" s="106">
        <f>IFERROR(AVERAGEIFS(표16[specialty_cagr],표16[specialty_category],$B105,표16[end_use_category],K$86),"")</f>
        <v>2.5897744918987699E-2</v>
      </c>
      <c r="L105" s="105" t="str">
        <f>IFERROR(AVERAGEIFS(표16[specialty_cagr],표16[specialty_category],$B105,표16[end_use_category],L$86),"")</f>
        <v/>
      </c>
    </row>
    <row r="106" spans="2:12" x14ac:dyDescent="0.3">
      <c r="B106" s="93" t="s">
        <v>2436</v>
      </c>
      <c r="C106" s="98" t="s">
        <v>3796</v>
      </c>
      <c r="D106" s="104">
        <f>_xlfn.XLOOKUP(B106,Sheet8!$A$4:$A$33,Sheet8!$B$4:$B$33)</f>
        <v>2.55659128814585E-2</v>
      </c>
      <c r="E106" s="105" t="str">
        <f>IFERROR(AVERAGEIFS(표16[specialty_cagr],표16[specialty_category],$B106,표16[end_use_category],E$86),"")</f>
        <v/>
      </c>
      <c r="F106" s="106">
        <f>IFERROR(AVERAGEIFS(표16[specialty_cagr],표16[specialty_category],$B106,표16[end_use_category],F$86),"")</f>
        <v>2.55659128814585E-2</v>
      </c>
      <c r="G106" s="105" t="str">
        <f>IFERROR(AVERAGEIFS(표16[specialty_cagr],표16[specialty_category],$B106,표16[end_use_category],G$86),"")</f>
        <v/>
      </c>
      <c r="H106" s="105" t="str">
        <f>IFERROR(AVERAGEIFS(표16[specialty_cagr],표16[specialty_category],$B106,표16[end_use_category],H$86),"")</f>
        <v/>
      </c>
      <c r="I106" s="106">
        <f>IFERROR(AVERAGEIFS(표16[specialty_cagr],표16[specialty_category],$B106,표16[end_use_category],I$86),"")</f>
        <v>2.55659128814585E-2</v>
      </c>
      <c r="J106" s="105" t="str">
        <f>IFERROR(AVERAGEIFS(표16[specialty_cagr],표16[specialty_category],$B106,표16[end_use_category],J$86),"")</f>
        <v/>
      </c>
      <c r="K106" s="105" t="str">
        <f>IFERROR(AVERAGEIFS(표16[specialty_cagr],표16[specialty_category],$B106,표16[end_use_category],K$86),"")</f>
        <v/>
      </c>
      <c r="L106" s="105" t="str">
        <f>IFERROR(AVERAGEIFS(표16[specialty_cagr],표16[specialty_category],$B106,표16[end_use_category],L$86),"")</f>
        <v/>
      </c>
    </row>
    <row r="107" spans="2:12" x14ac:dyDescent="0.3">
      <c r="B107" s="93" t="s">
        <v>1375</v>
      </c>
      <c r="C107" s="98" t="s">
        <v>3797</v>
      </c>
      <c r="D107" s="104">
        <f>_xlfn.XLOOKUP(B107,Sheet8!$A$4:$A$33,Sheet8!$B$4:$B$33)</f>
        <v>2.4455755404203302E-2</v>
      </c>
      <c r="E107" s="105" t="str">
        <f>IFERROR(AVERAGEIFS(표16[specialty_cagr],표16[specialty_category],$B107,표16[end_use_category],E$86),"")</f>
        <v/>
      </c>
      <c r="F107" s="106">
        <f>IFERROR(AVERAGEIFS(표16[specialty_cagr],표16[specialty_category],$B107,표16[end_use_category],F$86),"")</f>
        <v>2.4455755404203302E-2</v>
      </c>
      <c r="G107" s="105" t="str">
        <f>IFERROR(AVERAGEIFS(표16[specialty_cagr],표16[specialty_category],$B107,표16[end_use_category],G$86),"")</f>
        <v/>
      </c>
      <c r="H107" s="105" t="str">
        <f>IFERROR(AVERAGEIFS(표16[specialty_cagr],표16[specialty_category],$B107,표16[end_use_category],H$86),"")</f>
        <v/>
      </c>
      <c r="I107" s="106">
        <f>IFERROR(AVERAGEIFS(표16[specialty_cagr],표16[specialty_category],$B107,표16[end_use_category],I$86),"")</f>
        <v>2.4455755404203302E-2</v>
      </c>
      <c r="J107" s="106">
        <f>IFERROR(AVERAGEIFS(표16[specialty_cagr],표16[specialty_category],$B107,표16[end_use_category],J$86),"")</f>
        <v>2.4455755404203302E-2</v>
      </c>
      <c r="K107" s="105" t="str">
        <f>IFERROR(AVERAGEIFS(표16[specialty_cagr],표16[specialty_category],$B107,표16[end_use_category],K$86),"")</f>
        <v/>
      </c>
      <c r="L107" s="105" t="str">
        <f>IFERROR(AVERAGEIFS(표16[specialty_cagr],표16[specialty_category],$B107,표16[end_use_category],L$86),"")</f>
        <v/>
      </c>
    </row>
    <row r="108" spans="2:12" x14ac:dyDescent="0.3">
      <c r="B108" s="93" t="s">
        <v>2485</v>
      </c>
      <c r="C108" s="98" t="s">
        <v>3798</v>
      </c>
      <c r="D108" s="104">
        <f>_xlfn.XLOOKUP(B108,Sheet8!$A$4:$A$33,Sheet8!$B$4:$B$33)</f>
        <v>2.43946421399239E-2</v>
      </c>
      <c r="E108" s="105" t="str">
        <f>IFERROR(AVERAGEIFS(표16[specialty_cagr],표16[specialty_category],$B108,표16[end_use_category],E$86),"")</f>
        <v/>
      </c>
      <c r="F108" s="105" t="str">
        <f>IFERROR(AVERAGEIFS(표16[specialty_cagr],표16[specialty_category],$B108,표16[end_use_category],F$86),"")</f>
        <v/>
      </c>
      <c r="G108" s="105" t="str">
        <f>IFERROR(AVERAGEIFS(표16[specialty_cagr],표16[specialty_category],$B108,표16[end_use_category],G$86),"")</f>
        <v/>
      </c>
      <c r="H108" s="105" t="str">
        <f>IFERROR(AVERAGEIFS(표16[specialty_cagr],표16[specialty_category],$B108,표16[end_use_category],H$86),"")</f>
        <v/>
      </c>
      <c r="I108" s="105" t="str">
        <f>IFERROR(AVERAGEIFS(표16[specialty_cagr],표16[specialty_category],$B108,표16[end_use_category],I$86),"")</f>
        <v/>
      </c>
      <c r="J108" s="106">
        <f>IFERROR(AVERAGEIFS(표16[specialty_cagr],표16[specialty_category],$B108,표16[end_use_category],J$86),"")</f>
        <v>2.43946421399239E-2</v>
      </c>
      <c r="K108" s="105" t="str">
        <f>IFERROR(AVERAGEIFS(표16[specialty_cagr],표16[specialty_category],$B108,표16[end_use_category],K$86),"")</f>
        <v/>
      </c>
      <c r="L108" s="105" t="str">
        <f>IFERROR(AVERAGEIFS(표16[specialty_cagr],표16[specialty_category],$B108,표16[end_use_category],L$86),"")</f>
        <v/>
      </c>
    </row>
    <row r="109" spans="2:12" x14ac:dyDescent="0.3">
      <c r="B109" s="93" t="s">
        <v>2454</v>
      </c>
      <c r="C109" s="98" t="s">
        <v>3799</v>
      </c>
      <c r="D109" s="104">
        <f>_xlfn.XLOOKUP(B109,Sheet8!$A$4:$A$33,Sheet8!$B$4:$B$33)</f>
        <v>2.30256712917403E-2</v>
      </c>
      <c r="E109" s="105" t="str">
        <f>IFERROR(AVERAGEIFS(표16[specialty_cagr],표16[specialty_category],$B109,표16[end_use_category],E$86),"")</f>
        <v/>
      </c>
      <c r="F109" s="105" t="str">
        <f>IFERROR(AVERAGEIFS(표16[specialty_cagr],표16[specialty_category],$B109,표16[end_use_category],F$86),"")</f>
        <v/>
      </c>
      <c r="G109" s="106">
        <f>IFERROR(AVERAGEIFS(표16[specialty_cagr],표16[specialty_category],$B109,표16[end_use_category],G$86),"")</f>
        <v>2.30256712917403E-2</v>
      </c>
      <c r="H109" s="106">
        <f>IFERROR(AVERAGEIFS(표16[specialty_cagr],표16[specialty_category],$B109,표16[end_use_category],H$86),"")</f>
        <v>2.30256712917403E-2</v>
      </c>
      <c r="I109" s="105" t="str">
        <f>IFERROR(AVERAGEIFS(표16[specialty_cagr],표16[specialty_category],$B109,표16[end_use_category],I$86),"")</f>
        <v/>
      </c>
      <c r="J109" s="105" t="str">
        <f>IFERROR(AVERAGEIFS(표16[specialty_cagr],표16[specialty_category],$B109,표16[end_use_category],J$86),"")</f>
        <v/>
      </c>
      <c r="K109" s="106">
        <f>IFERROR(AVERAGEIFS(표16[specialty_cagr],표16[specialty_category],$B109,표16[end_use_category],K$86),"")</f>
        <v>2.30256712917403E-2</v>
      </c>
      <c r="L109" s="105" t="str">
        <f>IFERROR(AVERAGEIFS(표16[specialty_cagr],표16[specialty_category],$B109,표16[end_use_category],L$86),"")</f>
        <v/>
      </c>
    </row>
    <row r="110" spans="2:12" x14ac:dyDescent="0.3">
      <c r="B110" s="93" t="s">
        <v>2441</v>
      </c>
      <c r="C110" s="98" t="s">
        <v>3800</v>
      </c>
      <c r="D110" s="104">
        <f>_xlfn.XLOOKUP(B110,Sheet8!$A$4:$A$33,Sheet8!$B$4:$B$33)</f>
        <v>1.6821351660500698E-2</v>
      </c>
      <c r="E110" s="105" t="str">
        <f>IFERROR(AVERAGEIFS(표16[specialty_cagr],표16[specialty_category],$B110,표16[end_use_category],E$86),"")</f>
        <v/>
      </c>
      <c r="F110" s="106">
        <f>IFERROR(AVERAGEIFS(표16[specialty_cagr],표16[specialty_category],$B110,표16[end_use_category],F$86),"")</f>
        <v>1.6821351660500698E-2</v>
      </c>
      <c r="G110" s="105" t="str">
        <f>IFERROR(AVERAGEIFS(표16[specialty_cagr],표16[specialty_category],$B110,표16[end_use_category],G$86),"")</f>
        <v/>
      </c>
      <c r="H110" s="105" t="str">
        <f>IFERROR(AVERAGEIFS(표16[specialty_cagr],표16[specialty_category],$B110,표16[end_use_category],H$86),"")</f>
        <v/>
      </c>
      <c r="I110" s="105" t="str">
        <f>IFERROR(AVERAGEIFS(표16[specialty_cagr],표16[specialty_category],$B110,표16[end_use_category],I$86),"")</f>
        <v/>
      </c>
      <c r="J110" s="105" t="str">
        <f>IFERROR(AVERAGEIFS(표16[specialty_cagr],표16[specialty_category],$B110,표16[end_use_category],J$86),"")</f>
        <v/>
      </c>
      <c r="K110" s="106">
        <f>IFERROR(AVERAGEIFS(표16[specialty_cagr],표16[specialty_category],$B110,표16[end_use_category],K$86),"")</f>
        <v>1.6821351660500698E-2</v>
      </c>
      <c r="L110" s="105" t="str">
        <f>IFERROR(AVERAGEIFS(표16[specialty_cagr],표16[specialty_category],$B110,표16[end_use_category],L$86),"")</f>
        <v/>
      </c>
    </row>
    <row r="111" spans="2:12" x14ac:dyDescent="0.3">
      <c r="B111" s="93" t="s">
        <v>3523</v>
      </c>
      <c r="C111" s="98" t="s">
        <v>3801</v>
      </c>
      <c r="D111" s="104">
        <f>_xlfn.XLOOKUP(B111,Sheet8!$A$4:$A$33,Sheet8!$B$4:$B$33)</f>
        <v>1.4720545753807098E-2</v>
      </c>
      <c r="E111" s="106">
        <f>IFERROR(AVERAGEIFS(표16[specialty_cagr],표16[specialty_category],$B111,표16[end_use_category],E$86),"")</f>
        <v>1.4720545753807098E-2</v>
      </c>
      <c r="F111" s="105" t="str">
        <f>IFERROR(AVERAGEIFS(표16[specialty_cagr],표16[specialty_category],$B111,표16[end_use_category],F$86),"")</f>
        <v/>
      </c>
      <c r="G111" s="105" t="str">
        <f>IFERROR(AVERAGEIFS(표16[specialty_cagr],표16[specialty_category],$B111,표16[end_use_category],G$86),"")</f>
        <v/>
      </c>
      <c r="H111" s="105" t="str">
        <f>IFERROR(AVERAGEIFS(표16[specialty_cagr],표16[specialty_category],$B111,표16[end_use_category],H$86),"")</f>
        <v/>
      </c>
      <c r="I111" s="105" t="str">
        <f>IFERROR(AVERAGEIFS(표16[specialty_cagr],표16[specialty_category],$B111,표16[end_use_category],I$86),"")</f>
        <v/>
      </c>
      <c r="J111" s="105" t="str">
        <f>IFERROR(AVERAGEIFS(표16[specialty_cagr],표16[specialty_category],$B111,표16[end_use_category],J$86),"")</f>
        <v/>
      </c>
      <c r="K111" s="105" t="str">
        <f>IFERROR(AVERAGEIFS(표16[specialty_cagr],표16[specialty_category],$B111,표16[end_use_category],K$86),"")</f>
        <v/>
      </c>
      <c r="L111" s="105" t="str">
        <f>IFERROR(AVERAGEIFS(표16[specialty_cagr],표16[specialty_category],$B111,표16[end_use_category],L$86),"")</f>
        <v/>
      </c>
    </row>
    <row r="112" spans="2:12" x14ac:dyDescent="0.3">
      <c r="B112" s="93" t="s">
        <v>2476</v>
      </c>
      <c r="C112" s="98" t="s">
        <v>3802</v>
      </c>
      <c r="D112" s="104">
        <f>_xlfn.XLOOKUP(B112,Sheet8!$A$4:$A$33,Sheet8!$B$4:$B$33)</f>
        <v>1.5273438483911087E-2</v>
      </c>
      <c r="E112" s="105" t="str">
        <f>IFERROR(AVERAGEIFS(표16[specialty_cagr],표16[specialty_category],$B112,표16[end_use_category],E$86),"")</f>
        <v/>
      </c>
      <c r="F112" s="105" t="str">
        <f>IFERROR(AVERAGEIFS(표16[specialty_cagr],표16[specialty_category],$B112,표16[end_use_category],F$86),"")</f>
        <v/>
      </c>
      <c r="G112" s="105" t="str">
        <f>IFERROR(AVERAGEIFS(표16[specialty_cagr],표16[specialty_category],$B112,표16[end_use_category],G$86),"")</f>
        <v/>
      </c>
      <c r="H112" s="106">
        <f>IFERROR(AVERAGEIFS(표16[specialty_cagr],표16[specialty_category],$B112,표16[end_use_category],H$86),"")</f>
        <v>1.5273438483911087E-2</v>
      </c>
      <c r="I112" s="105" t="str">
        <f>IFERROR(AVERAGEIFS(표16[specialty_cagr],표16[specialty_category],$B112,표16[end_use_category],I$86),"")</f>
        <v/>
      </c>
      <c r="J112" s="105" t="str">
        <f>IFERROR(AVERAGEIFS(표16[specialty_cagr],표16[specialty_category],$B112,표16[end_use_category],J$86),"")</f>
        <v/>
      </c>
      <c r="K112" s="106">
        <f>IFERROR(AVERAGEIFS(표16[specialty_cagr],표16[specialty_category],$B112,표16[end_use_category],K$86),"")</f>
        <v>1.5273438483911087E-2</v>
      </c>
      <c r="L112" s="105" t="str">
        <f>IFERROR(AVERAGEIFS(표16[specialty_cagr],표16[specialty_category],$B112,표16[end_use_category],L$86),"")</f>
        <v/>
      </c>
    </row>
    <row r="113" spans="2:12" x14ac:dyDescent="0.3">
      <c r="B113" s="93" t="s">
        <v>1590</v>
      </c>
      <c r="C113" s="98" t="s">
        <v>3803</v>
      </c>
      <c r="D113" s="104">
        <f>_xlfn.XLOOKUP(B113,Sheet8!$A$4:$A$33,Sheet8!$B$4:$B$33)</f>
        <v>7.0381303335329487E-3</v>
      </c>
      <c r="E113" s="105" t="str">
        <f>IFERROR(AVERAGEIFS(표16[specialty_cagr],표16[specialty_category],$B113,표16[end_use_category],E$86),"")</f>
        <v/>
      </c>
      <c r="F113" s="105" t="str">
        <f>IFERROR(AVERAGEIFS(표16[specialty_cagr],표16[specialty_category],$B113,표16[end_use_category],F$86),"")</f>
        <v/>
      </c>
      <c r="G113" s="106">
        <f>IFERROR(AVERAGEIFS(표16[specialty_cagr],표16[specialty_category],$B113,표16[end_use_category],G$86),"")</f>
        <v>7.0381303335329487E-3</v>
      </c>
      <c r="H113" s="106">
        <f>IFERROR(AVERAGEIFS(표16[specialty_cagr],표16[specialty_category],$B113,표16[end_use_category],H$86),"")</f>
        <v>7.0381303335329487E-3</v>
      </c>
      <c r="I113" s="105" t="str">
        <f>IFERROR(AVERAGEIFS(표16[specialty_cagr],표16[specialty_category],$B113,표16[end_use_category],I$86),"")</f>
        <v/>
      </c>
      <c r="J113" s="105" t="str">
        <f>IFERROR(AVERAGEIFS(표16[specialty_cagr],표16[specialty_category],$B113,표16[end_use_category],J$86),"")</f>
        <v/>
      </c>
      <c r="K113" s="106">
        <f>IFERROR(AVERAGEIFS(표16[specialty_cagr],표16[specialty_category],$B113,표16[end_use_category],K$86),"")</f>
        <v>7.0381303335329487E-3</v>
      </c>
      <c r="L113" s="105" t="str">
        <f>IFERROR(AVERAGEIFS(표16[specialty_cagr],표16[specialty_category],$B113,표16[end_use_category],L$86),"")</f>
        <v/>
      </c>
    </row>
    <row r="114" spans="2:12" x14ac:dyDescent="0.3">
      <c r="B114" s="93" t="s">
        <v>2465</v>
      </c>
      <c r="C114" s="98" t="s">
        <v>3804</v>
      </c>
      <c r="D114" s="104">
        <f>_xlfn.XLOOKUP(B114,Sheet8!$A$4:$A$33,Sheet8!$B$4:$B$33)</f>
        <v>1.197013105699463E-2</v>
      </c>
      <c r="E114" s="105" t="str">
        <f>IFERROR(AVERAGEIFS(표16[specialty_cagr],표16[specialty_category],$B114,표16[end_use_category],E$86),"")</f>
        <v/>
      </c>
      <c r="F114" s="105" t="str">
        <f>IFERROR(AVERAGEIFS(표16[specialty_cagr],표16[specialty_category],$B114,표16[end_use_category],F$86),"")</f>
        <v/>
      </c>
      <c r="G114" s="105" t="str">
        <f>IFERROR(AVERAGEIFS(표16[specialty_cagr],표16[specialty_category],$B114,표16[end_use_category],G$86),"")</f>
        <v/>
      </c>
      <c r="H114" s="106">
        <f>IFERROR(AVERAGEIFS(표16[specialty_cagr],표16[specialty_category],$B114,표16[end_use_category],H$86),"")</f>
        <v>1.197013105699463E-2</v>
      </c>
      <c r="I114" s="105" t="str">
        <f>IFERROR(AVERAGEIFS(표16[specialty_cagr],표16[specialty_category],$B114,표16[end_use_category],I$86),"")</f>
        <v/>
      </c>
      <c r="J114" s="105" t="str">
        <f>IFERROR(AVERAGEIFS(표16[specialty_cagr],표16[specialty_category],$B114,표16[end_use_category],J$86),"")</f>
        <v/>
      </c>
      <c r="K114" s="105" t="str">
        <f>IFERROR(AVERAGEIFS(표16[specialty_cagr],표16[specialty_category],$B114,표16[end_use_category],K$86),"")</f>
        <v/>
      </c>
      <c r="L114" s="105" t="str">
        <f>IFERROR(AVERAGEIFS(표16[specialty_cagr],표16[specialty_category],$B114,표16[end_use_category],L$86),"")</f>
        <v/>
      </c>
    </row>
    <row r="115" spans="2:12" x14ac:dyDescent="0.3">
      <c r="B115" s="93" t="s">
        <v>2467</v>
      </c>
      <c r="C115" s="98" t="s">
        <v>3805</v>
      </c>
      <c r="D115" s="104">
        <f>_xlfn.XLOOKUP(B115,Sheet8!$A$4:$A$33,Sheet8!$B$4:$B$33)</f>
        <v>1.1686241213918851E-4</v>
      </c>
      <c r="E115" s="105" t="str">
        <f>IFERROR(AVERAGEIFS(표16[specialty_cagr],표16[specialty_category],$B115,표16[end_use_category],E$86),"")</f>
        <v/>
      </c>
      <c r="F115" s="105" t="str">
        <f>IFERROR(AVERAGEIFS(표16[specialty_cagr],표16[specialty_category],$B115,표16[end_use_category],F$86),"")</f>
        <v/>
      </c>
      <c r="G115" s="105" t="str">
        <f>IFERROR(AVERAGEIFS(표16[specialty_cagr],표16[specialty_category],$B115,표16[end_use_category],G$86),"")</f>
        <v/>
      </c>
      <c r="H115" s="106">
        <f>IFERROR(AVERAGEIFS(표16[specialty_cagr],표16[specialty_category],$B115,표16[end_use_category],H$86),"")</f>
        <v>1.1686241213918851E-4</v>
      </c>
      <c r="I115" s="105" t="str">
        <f>IFERROR(AVERAGEIFS(표16[specialty_cagr],표16[specialty_category],$B115,표16[end_use_category],I$86),"")</f>
        <v/>
      </c>
      <c r="J115" s="105" t="str">
        <f>IFERROR(AVERAGEIFS(표16[specialty_cagr],표16[specialty_category],$B115,표16[end_use_category],J$86),"")</f>
        <v/>
      </c>
      <c r="K115" s="106">
        <f>IFERROR(AVERAGEIFS(표16[specialty_cagr],표16[specialty_category],$B115,표16[end_use_category],K$86),"")</f>
        <v>1.1686241213918851E-4</v>
      </c>
      <c r="L115" s="105" t="str">
        <f>IFERROR(AVERAGEIFS(표16[specialty_cagr],표16[specialty_category],$B115,표16[end_use_category],L$86),"")</f>
        <v/>
      </c>
    </row>
    <row r="116" spans="2:12" x14ac:dyDescent="0.3">
      <c r="B116" s="93" t="s">
        <v>2457</v>
      </c>
      <c r="C116" s="98" t="s">
        <v>3806</v>
      </c>
      <c r="D116" s="104">
        <f>_xlfn.XLOOKUP(B116,Sheet8!$A$4:$A$33,Sheet8!$B$4:$B$33)</f>
        <v>-4.0973241488456498E-2</v>
      </c>
      <c r="E116" s="105" t="str">
        <f>IFERROR(AVERAGEIFS(표16[specialty_cagr],표16[specialty_category],$B116,표16[end_use_category],E$86),"")</f>
        <v/>
      </c>
      <c r="F116" s="105" t="str">
        <f>IFERROR(AVERAGEIFS(표16[specialty_cagr],표16[specialty_category],$B116,표16[end_use_category],F$86),"")</f>
        <v/>
      </c>
      <c r="G116" s="106">
        <f>IFERROR(AVERAGEIFS(표16[specialty_cagr],표16[specialty_category],$B116,표16[end_use_category],G$86),"")</f>
        <v>-4.0973241488456498E-2</v>
      </c>
      <c r="H116" s="106">
        <f>IFERROR(AVERAGEIFS(표16[specialty_cagr],표16[specialty_category],$B116,표16[end_use_category],H$86),"")</f>
        <v>-4.0973241488456498E-2</v>
      </c>
      <c r="I116" s="105" t="str">
        <f>IFERROR(AVERAGEIFS(표16[specialty_cagr],표16[specialty_category],$B116,표16[end_use_category],I$86),"")</f>
        <v/>
      </c>
      <c r="J116" s="105" t="str">
        <f>IFERROR(AVERAGEIFS(표16[specialty_cagr],표16[specialty_category],$B116,표16[end_use_category],J$86),"")</f>
        <v/>
      </c>
      <c r="K116" s="105" t="str">
        <f>IFERROR(AVERAGEIFS(표16[specialty_cagr],표16[specialty_category],$B116,표16[end_use_category],K$86),"")</f>
        <v/>
      </c>
      <c r="L116" s="105" t="str">
        <f>IFERROR(AVERAGEIFS(표16[specialty_cagr],표16[specialty_category],$B116,표16[end_use_category],L$86),"")</f>
        <v/>
      </c>
    </row>
    <row r="117" spans="2:12" x14ac:dyDescent="0.3">
      <c r="B117"/>
      <c r="C117" s="99"/>
      <c r="D117"/>
      <c r="E117"/>
      <c r="F117"/>
      <c r="G117"/>
      <c r="H117"/>
      <c r="I117"/>
      <c r="J117"/>
    </row>
    <row r="118" spans="2:12" x14ac:dyDescent="0.3">
      <c r="B118"/>
      <c r="C118" s="99"/>
      <c r="D118"/>
      <c r="E118"/>
      <c r="F118"/>
      <c r="G118"/>
      <c r="H118"/>
      <c r="I118"/>
      <c r="J118"/>
    </row>
    <row r="119" spans="2:12" x14ac:dyDescent="0.3">
      <c r="B119"/>
      <c r="C119" s="99"/>
      <c r="D119"/>
      <c r="E119"/>
      <c r="F119"/>
      <c r="G119"/>
      <c r="H119"/>
      <c r="I119"/>
      <c r="J119"/>
    </row>
    <row r="120" spans="2:12" x14ac:dyDescent="0.3">
      <c r="B120"/>
      <c r="C120" s="99"/>
      <c r="D120"/>
      <c r="E120"/>
      <c r="F120"/>
      <c r="G120"/>
      <c r="H120"/>
      <c r="I120"/>
      <c r="J120"/>
    </row>
    <row r="121" spans="2:12" x14ac:dyDescent="0.3">
      <c r="B121"/>
      <c r="C121" s="99"/>
      <c r="D121"/>
      <c r="E121"/>
      <c r="F121"/>
      <c r="G121"/>
      <c r="H121"/>
      <c r="I121"/>
      <c r="J121"/>
    </row>
    <row r="122" spans="2:12" x14ac:dyDescent="0.3">
      <c r="B122"/>
      <c r="C122" s="99"/>
      <c r="D122"/>
      <c r="E122"/>
      <c r="F122"/>
      <c r="G122"/>
      <c r="H122"/>
      <c r="I122"/>
      <c r="J122"/>
    </row>
    <row r="123" spans="2:12" x14ac:dyDescent="0.3">
      <c r="B123"/>
      <c r="C123" s="99"/>
      <c r="D123"/>
      <c r="E123"/>
      <c r="F123"/>
      <c r="G123"/>
      <c r="H123"/>
      <c r="I123"/>
      <c r="J123"/>
    </row>
    <row r="124" spans="2:12" x14ac:dyDescent="0.3">
      <c r="B124"/>
      <c r="C124" s="99"/>
      <c r="D124"/>
      <c r="E124"/>
      <c r="F124"/>
      <c r="G124"/>
      <c r="H124"/>
      <c r="I124"/>
      <c r="J124"/>
    </row>
    <row r="125" spans="2:12" x14ac:dyDescent="0.3">
      <c r="B125"/>
      <c r="C125" s="99"/>
      <c r="D125"/>
      <c r="E125"/>
      <c r="F125"/>
      <c r="G125"/>
      <c r="H125"/>
      <c r="I125"/>
      <c r="J125"/>
    </row>
    <row r="126" spans="2:12" x14ac:dyDescent="0.3">
      <c r="B126"/>
      <c r="C126" s="99"/>
      <c r="D126"/>
      <c r="E126"/>
      <c r="F126"/>
      <c r="G126"/>
      <c r="H126"/>
      <c r="I126"/>
      <c r="J126"/>
    </row>
    <row r="127" spans="2:12" x14ac:dyDescent="0.3">
      <c r="B127"/>
      <c r="C127" s="99"/>
      <c r="D127"/>
      <c r="E127"/>
      <c r="F127"/>
      <c r="G127"/>
      <c r="H127"/>
      <c r="I127"/>
      <c r="J127"/>
    </row>
    <row r="128" spans="2:12" x14ac:dyDescent="0.3">
      <c r="B128"/>
      <c r="C128" s="99"/>
      <c r="D128"/>
      <c r="E128"/>
      <c r="F128"/>
      <c r="G128"/>
      <c r="H128"/>
      <c r="I128"/>
      <c r="J128"/>
    </row>
    <row r="129" spans="2:10" x14ac:dyDescent="0.3">
      <c r="B129"/>
      <c r="C129" s="99"/>
      <c r="D129"/>
      <c r="E129"/>
      <c r="F129"/>
      <c r="G129"/>
      <c r="H129"/>
      <c r="I129"/>
      <c r="J129"/>
    </row>
    <row r="130" spans="2:10" x14ac:dyDescent="0.3">
      <c r="B130"/>
      <c r="C130" s="99"/>
      <c r="D130"/>
      <c r="E130"/>
      <c r="F130"/>
      <c r="G130"/>
      <c r="H130"/>
      <c r="I130"/>
      <c r="J130"/>
    </row>
    <row r="131" spans="2:10" x14ac:dyDescent="0.3">
      <c r="B131"/>
      <c r="C131" s="99"/>
      <c r="D131"/>
      <c r="E131"/>
      <c r="F131"/>
      <c r="G131"/>
      <c r="H131"/>
      <c r="I131"/>
      <c r="J131"/>
    </row>
    <row r="132" spans="2:10" x14ac:dyDescent="0.3">
      <c r="B132"/>
      <c r="C132" s="99"/>
      <c r="D132"/>
      <c r="E132"/>
      <c r="F132"/>
      <c r="G132"/>
      <c r="H132"/>
      <c r="I132"/>
      <c r="J132"/>
    </row>
    <row r="133" spans="2:10" x14ac:dyDescent="0.3">
      <c r="B133"/>
      <c r="C133" s="99"/>
      <c r="D133"/>
      <c r="E133"/>
      <c r="F133"/>
      <c r="G133"/>
      <c r="H133"/>
      <c r="I133"/>
      <c r="J133"/>
    </row>
    <row r="134" spans="2:10" x14ac:dyDescent="0.3">
      <c r="B134"/>
      <c r="C134" s="99"/>
      <c r="D134"/>
      <c r="E134"/>
      <c r="F134"/>
      <c r="G134"/>
      <c r="H134"/>
      <c r="I134"/>
      <c r="J134"/>
    </row>
    <row r="135" spans="2:10" x14ac:dyDescent="0.3">
      <c r="B135"/>
      <c r="C135" s="99"/>
      <c r="D135"/>
      <c r="E135"/>
      <c r="F135"/>
      <c r="G135"/>
      <c r="H135"/>
      <c r="I135"/>
      <c r="J135"/>
    </row>
    <row r="136" spans="2:10" x14ac:dyDescent="0.3">
      <c r="B136"/>
      <c r="C136" s="99"/>
      <c r="D136"/>
      <c r="E136"/>
      <c r="F136"/>
      <c r="G136"/>
      <c r="H136"/>
      <c r="I136"/>
      <c r="J136"/>
    </row>
    <row r="137" spans="2:10" x14ac:dyDescent="0.3">
      <c r="B137"/>
      <c r="C137" s="99"/>
      <c r="D137"/>
      <c r="E137"/>
      <c r="F137"/>
      <c r="G137"/>
      <c r="H137"/>
      <c r="I137"/>
      <c r="J137"/>
    </row>
    <row r="138" spans="2:10" x14ac:dyDescent="0.3">
      <c r="B138"/>
      <c r="C138" s="99"/>
      <c r="D138"/>
      <c r="E138"/>
      <c r="F138"/>
      <c r="G138"/>
      <c r="H138"/>
      <c r="I138"/>
      <c r="J138"/>
    </row>
    <row r="139" spans="2:10" x14ac:dyDescent="0.3">
      <c r="B139"/>
      <c r="C139" s="99"/>
      <c r="D139"/>
      <c r="E139"/>
      <c r="F139"/>
      <c r="G139"/>
      <c r="H139"/>
      <c r="I139"/>
      <c r="J139"/>
    </row>
    <row r="140" spans="2:10" x14ac:dyDescent="0.3">
      <c r="B140"/>
      <c r="C140" s="99"/>
      <c r="D140"/>
      <c r="E140"/>
      <c r="F140"/>
      <c r="G140"/>
      <c r="H140"/>
      <c r="I140"/>
      <c r="J140"/>
    </row>
    <row r="141" spans="2:10" x14ac:dyDescent="0.3">
      <c r="B141"/>
      <c r="C141" s="99"/>
      <c r="D141"/>
      <c r="E141"/>
      <c r="F141"/>
      <c r="G141"/>
      <c r="H141"/>
      <c r="I141"/>
      <c r="J141"/>
    </row>
    <row r="142" spans="2:10" x14ac:dyDescent="0.3">
      <c r="B142"/>
      <c r="C142" s="99"/>
      <c r="D142"/>
      <c r="E142"/>
      <c r="F142"/>
      <c r="G142"/>
      <c r="H142"/>
      <c r="I142"/>
      <c r="J142"/>
    </row>
    <row r="143" spans="2:10" x14ac:dyDescent="0.3">
      <c r="B143"/>
      <c r="C143" s="99"/>
      <c r="D143"/>
      <c r="E143"/>
      <c r="F143"/>
      <c r="G143"/>
      <c r="H143"/>
      <c r="I143"/>
      <c r="J143"/>
    </row>
    <row r="144" spans="2:10" x14ac:dyDescent="0.3">
      <c r="B144"/>
      <c r="C144" s="99"/>
      <c r="D144"/>
      <c r="E144"/>
      <c r="F144"/>
      <c r="G144"/>
      <c r="H144"/>
      <c r="I144"/>
      <c r="J144"/>
    </row>
    <row r="145" spans="2:10" x14ac:dyDescent="0.3">
      <c r="B145"/>
      <c r="C145" s="99"/>
      <c r="D145"/>
      <c r="E145"/>
      <c r="F145"/>
      <c r="G145"/>
      <c r="H145"/>
      <c r="I145"/>
      <c r="J145"/>
    </row>
    <row r="146" spans="2:10" x14ac:dyDescent="0.3">
      <c r="B146"/>
      <c r="C146" s="99"/>
      <c r="D146"/>
      <c r="E146"/>
      <c r="F146"/>
      <c r="G146"/>
      <c r="H146"/>
      <c r="I146"/>
      <c r="J146"/>
    </row>
    <row r="147" spans="2:10" x14ac:dyDescent="0.3">
      <c r="B147"/>
      <c r="C147" s="99"/>
      <c r="D147"/>
      <c r="E147"/>
      <c r="F147"/>
      <c r="G147"/>
      <c r="H147"/>
      <c r="I147"/>
      <c r="J147"/>
    </row>
    <row r="148" spans="2:10" x14ac:dyDescent="0.3">
      <c r="B148"/>
      <c r="C148" s="99"/>
      <c r="D148"/>
      <c r="E148"/>
      <c r="F148"/>
      <c r="G148"/>
      <c r="H148"/>
      <c r="I148"/>
      <c r="J148"/>
    </row>
    <row r="149" spans="2:10" x14ac:dyDescent="0.3">
      <c r="B149"/>
      <c r="C149" s="99"/>
      <c r="D149"/>
      <c r="E149"/>
      <c r="F149"/>
      <c r="G149"/>
      <c r="H149"/>
      <c r="I149"/>
      <c r="J149"/>
    </row>
    <row r="150" spans="2:10" x14ac:dyDescent="0.3">
      <c r="B150"/>
      <c r="C150" s="99"/>
      <c r="D150"/>
      <c r="E150"/>
      <c r="F150"/>
      <c r="G150"/>
      <c r="H150"/>
      <c r="I150"/>
      <c r="J150"/>
    </row>
    <row r="151" spans="2:10" x14ac:dyDescent="0.3">
      <c r="B151"/>
      <c r="C151" s="99"/>
      <c r="D151"/>
      <c r="E151"/>
      <c r="F151"/>
      <c r="G151"/>
      <c r="H151"/>
      <c r="I151"/>
      <c r="J151"/>
    </row>
    <row r="152" spans="2:10" x14ac:dyDescent="0.3">
      <c r="B152"/>
      <c r="C152" s="99"/>
      <c r="D152"/>
      <c r="E152"/>
      <c r="F152"/>
      <c r="G152"/>
      <c r="H152"/>
      <c r="I152"/>
      <c r="J152"/>
    </row>
    <row r="153" spans="2:10" x14ac:dyDescent="0.3">
      <c r="B153"/>
      <c r="C153" s="99"/>
      <c r="D153"/>
      <c r="E153"/>
      <c r="F153"/>
      <c r="G153"/>
      <c r="H153"/>
      <c r="I153"/>
      <c r="J153"/>
    </row>
    <row r="154" spans="2:10" x14ac:dyDescent="0.3">
      <c r="B154"/>
      <c r="C154" s="99"/>
      <c r="D154"/>
      <c r="E154"/>
      <c r="F154"/>
      <c r="G154"/>
      <c r="H154"/>
      <c r="I154"/>
      <c r="J154"/>
    </row>
    <row r="155" spans="2:10" x14ac:dyDescent="0.3">
      <c r="B155"/>
      <c r="C155" s="99"/>
      <c r="D155"/>
      <c r="E155"/>
      <c r="F155"/>
      <c r="G155"/>
      <c r="H155"/>
      <c r="I155"/>
      <c r="J155"/>
    </row>
    <row r="156" spans="2:10" x14ac:dyDescent="0.3">
      <c r="B156"/>
      <c r="C156" s="99"/>
      <c r="D156"/>
      <c r="E156"/>
      <c r="F156"/>
      <c r="G156"/>
      <c r="H156"/>
      <c r="I156"/>
      <c r="J156"/>
    </row>
    <row r="157" spans="2:10" x14ac:dyDescent="0.3">
      <c r="B157"/>
      <c r="C157" s="99"/>
      <c r="D157"/>
      <c r="E157"/>
      <c r="F157"/>
      <c r="G157"/>
      <c r="H157"/>
      <c r="I157"/>
      <c r="J157"/>
    </row>
    <row r="158" spans="2:10" x14ac:dyDescent="0.3">
      <c r="B158"/>
      <c r="C158" s="99"/>
      <c r="D158"/>
      <c r="E158"/>
      <c r="F158"/>
      <c r="G158"/>
      <c r="H158"/>
      <c r="I158"/>
      <c r="J158"/>
    </row>
    <row r="159" spans="2:10" x14ac:dyDescent="0.3">
      <c r="B159"/>
      <c r="C159" s="99"/>
      <c r="D159"/>
      <c r="E159"/>
      <c r="F159"/>
      <c r="G159"/>
      <c r="H159"/>
      <c r="I159"/>
      <c r="J159"/>
    </row>
    <row r="160" spans="2:10" x14ac:dyDescent="0.3">
      <c r="B160"/>
      <c r="C160" s="99"/>
      <c r="D160"/>
      <c r="E160"/>
      <c r="F160"/>
      <c r="G160"/>
      <c r="H160"/>
      <c r="I160"/>
      <c r="J160"/>
    </row>
    <row r="161" spans="2:10" x14ac:dyDescent="0.3">
      <c r="B161"/>
      <c r="C161" s="99"/>
      <c r="D161"/>
      <c r="E161"/>
      <c r="F161"/>
      <c r="G161"/>
      <c r="H161"/>
      <c r="I161"/>
      <c r="J161"/>
    </row>
    <row r="162" spans="2:10" x14ac:dyDescent="0.3">
      <c r="B162"/>
      <c r="C162" s="99"/>
      <c r="D162"/>
      <c r="E162"/>
      <c r="F162"/>
      <c r="G162"/>
      <c r="H162"/>
      <c r="I162"/>
      <c r="J162"/>
    </row>
    <row r="163" spans="2:10" x14ac:dyDescent="0.3">
      <c r="B163"/>
      <c r="C163" s="99"/>
      <c r="D163"/>
      <c r="E163"/>
      <c r="F163"/>
      <c r="G163"/>
      <c r="H163"/>
      <c r="I163"/>
      <c r="J163"/>
    </row>
    <row r="164" spans="2:10" x14ac:dyDescent="0.3">
      <c r="B164"/>
      <c r="C164" s="99"/>
      <c r="D164"/>
      <c r="E164"/>
      <c r="F164"/>
      <c r="G164"/>
      <c r="H164"/>
      <c r="I164"/>
      <c r="J164"/>
    </row>
    <row r="165" spans="2:10" x14ac:dyDescent="0.3">
      <c r="B165"/>
      <c r="C165" s="99"/>
      <c r="D165"/>
      <c r="E165"/>
      <c r="F165"/>
      <c r="G165"/>
      <c r="H165"/>
      <c r="I165"/>
      <c r="J165"/>
    </row>
    <row r="166" spans="2:10" x14ac:dyDescent="0.3">
      <c r="B166"/>
      <c r="C166" s="99"/>
      <c r="D166"/>
      <c r="E166"/>
      <c r="F166"/>
      <c r="G166"/>
      <c r="H166"/>
      <c r="I166"/>
      <c r="J166"/>
    </row>
    <row r="167" spans="2:10" x14ac:dyDescent="0.3">
      <c r="B167"/>
      <c r="C167" s="99"/>
      <c r="D167"/>
      <c r="E167"/>
      <c r="F167"/>
      <c r="G167"/>
      <c r="H167"/>
      <c r="I167"/>
      <c r="J167"/>
    </row>
    <row r="168" spans="2:10" x14ac:dyDescent="0.3">
      <c r="B168"/>
      <c r="C168" s="99"/>
      <c r="D168"/>
      <c r="E168"/>
      <c r="F168"/>
      <c r="G168"/>
      <c r="H168"/>
      <c r="I168"/>
      <c r="J168"/>
    </row>
    <row r="169" spans="2:10" x14ac:dyDescent="0.3">
      <c r="B169"/>
      <c r="C169" s="99"/>
      <c r="D169"/>
      <c r="E169"/>
      <c r="F169"/>
      <c r="G169"/>
      <c r="H169"/>
      <c r="I169"/>
      <c r="J169"/>
    </row>
    <row r="170" spans="2:10" x14ac:dyDescent="0.3">
      <c r="B170"/>
      <c r="C170" s="99"/>
      <c r="D170"/>
      <c r="E170"/>
      <c r="F170"/>
      <c r="G170"/>
      <c r="H170"/>
      <c r="I170"/>
      <c r="J170"/>
    </row>
    <row r="171" spans="2:10" x14ac:dyDescent="0.3">
      <c r="B171"/>
      <c r="C171" s="99"/>
      <c r="D171"/>
      <c r="E171"/>
      <c r="F171"/>
      <c r="G171"/>
      <c r="H171"/>
      <c r="I171"/>
      <c r="J171"/>
    </row>
    <row r="172" spans="2:10" x14ac:dyDescent="0.3">
      <c r="B172"/>
      <c r="C172" s="99"/>
      <c r="D172"/>
      <c r="E172"/>
      <c r="F172"/>
      <c r="G172"/>
      <c r="H172"/>
      <c r="I172"/>
      <c r="J172"/>
    </row>
    <row r="173" spans="2:10" x14ac:dyDescent="0.3">
      <c r="B173"/>
      <c r="C173" s="99"/>
      <c r="D173"/>
      <c r="E173"/>
      <c r="F173"/>
      <c r="G173"/>
      <c r="H173"/>
      <c r="I173"/>
      <c r="J173"/>
    </row>
    <row r="174" spans="2:10" x14ac:dyDescent="0.3">
      <c r="B174"/>
      <c r="C174" s="99"/>
      <c r="D174"/>
      <c r="E174"/>
      <c r="F174"/>
      <c r="G174"/>
      <c r="H174"/>
      <c r="I174"/>
      <c r="J174"/>
    </row>
    <row r="175" spans="2:10" x14ac:dyDescent="0.3">
      <c r="B175"/>
      <c r="C175" s="99"/>
      <c r="D175"/>
      <c r="E175"/>
      <c r="F175"/>
      <c r="G175"/>
      <c r="H175"/>
      <c r="I175"/>
      <c r="J175"/>
    </row>
    <row r="176" spans="2:10" x14ac:dyDescent="0.3">
      <c r="B176"/>
      <c r="C176" s="99"/>
      <c r="D176"/>
      <c r="E176"/>
      <c r="F176"/>
      <c r="G176"/>
      <c r="H176"/>
      <c r="I176"/>
      <c r="J176"/>
    </row>
    <row r="177" spans="2:10" x14ac:dyDescent="0.3">
      <c r="B177"/>
      <c r="C177" s="99"/>
      <c r="D177"/>
      <c r="E177"/>
      <c r="F177"/>
      <c r="G177"/>
      <c r="H177"/>
      <c r="I177"/>
      <c r="J177"/>
    </row>
    <row r="178" spans="2:10" x14ac:dyDescent="0.3">
      <c r="B178"/>
      <c r="C178" s="99"/>
      <c r="D178"/>
      <c r="E178"/>
      <c r="F178"/>
      <c r="G178"/>
      <c r="H178"/>
      <c r="I178"/>
      <c r="J178"/>
    </row>
    <row r="179" spans="2:10" x14ac:dyDescent="0.3">
      <c r="B179"/>
      <c r="C179" s="99"/>
      <c r="D179"/>
      <c r="E179"/>
      <c r="F179"/>
      <c r="G179"/>
      <c r="H179"/>
      <c r="I179"/>
      <c r="J179"/>
    </row>
    <row r="180" spans="2:10" x14ac:dyDescent="0.3">
      <c r="B180"/>
      <c r="C180" s="99"/>
      <c r="D180"/>
      <c r="E180"/>
      <c r="F180"/>
      <c r="G180"/>
      <c r="H180"/>
      <c r="I180"/>
      <c r="J180"/>
    </row>
    <row r="181" spans="2:10" x14ac:dyDescent="0.3">
      <c r="B181"/>
      <c r="C181" s="99"/>
      <c r="D181"/>
      <c r="E181"/>
      <c r="F181"/>
      <c r="G181"/>
      <c r="H181"/>
      <c r="I181"/>
      <c r="J181"/>
    </row>
    <row r="182" spans="2:10" x14ac:dyDescent="0.3">
      <c r="B182"/>
      <c r="C182" s="99"/>
      <c r="D182"/>
      <c r="E182"/>
      <c r="F182"/>
      <c r="G182"/>
      <c r="H182"/>
      <c r="I182"/>
      <c r="J182"/>
    </row>
    <row r="183" spans="2:10" x14ac:dyDescent="0.3">
      <c r="B183"/>
      <c r="C183" s="99"/>
      <c r="D183"/>
      <c r="E183"/>
      <c r="F183"/>
      <c r="G183"/>
      <c r="H183"/>
      <c r="I183"/>
      <c r="J183"/>
    </row>
    <row r="184" spans="2:10" x14ac:dyDescent="0.3">
      <c r="B184"/>
      <c r="C184" s="99"/>
      <c r="D184"/>
      <c r="E184"/>
      <c r="F184"/>
      <c r="G184"/>
      <c r="H184"/>
      <c r="I184"/>
      <c r="J184"/>
    </row>
    <row r="185" spans="2:10" x14ac:dyDescent="0.3">
      <c r="B185"/>
      <c r="C185" s="99"/>
      <c r="D185"/>
      <c r="E185"/>
      <c r="F185"/>
      <c r="G185"/>
      <c r="H185"/>
      <c r="I185"/>
      <c r="J185"/>
    </row>
    <row r="186" spans="2:10" x14ac:dyDescent="0.3">
      <c r="B186"/>
      <c r="C186" s="99"/>
      <c r="D186"/>
      <c r="E186"/>
      <c r="F186"/>
      <c r="G186"/>
      <c r="H186"/>
      <c r="I186"/>
      <c r="J186"/>
    </row>
    <row r="187" spans="2:10" x14ac:dyDescent="0.3">
      <c r="B187"/>
      <c r="C187" s="99"/>
      <c r="D187"/>
      <c r="E187"/>
      <c r="F187"/>
      <c r="G187"/>
      <c r="H187"/>
      <c r="I187"/>
      <c r="J187"/>
    </row>
    <row r="188" spans="2:10" x14ac:dyDescent="0.3">
      <c r="B188"/>
      <c r="C188" s="99"/>
      <c r="D188"/>
      <c r="E188"/>
      <c r="F188"/>
      <c r="G188"/>
      <c r="H188"/>
      <c r="I188"/>
      <c r="J188"/>
    </row>
    <row r="189" spans="2:10" x14ac:dyDescent="0.3">
      <c r="B189"/>
      <c r="C189" s="99"/>
      <c r="D189"/>
      <c r="E189"/>
      <c r="F189"/>
      <c r="G189"/>
      <c r="H189"/>
      <c r="I189"/>
      <c r="J189"/>
    </row>
    <row r="190" spans="2:10" x14ac:dyDescent="0.3">
      <c r="B190"/>
      <c r="C190" s="99"/>
      <c r="D190"/>
      <c r="E190"/>
      <c r="F190"/>
      <c r="G190"/>
      <c r="H190"/>
      <c r="I190"/>
      <c r="J190"/>
    </row>
    <row r="191" spans="2:10" x14ac:dyDescent="0.3">
      <c r="B191"/>
      <c r="C191" s="99"/>
      <c r="D191"/>
      <c r="E191"/>
      <c r="F191"/>
      <c r="G191"/>
      <c r="H191"/>
      <c r="I191"/>
      <c r="J191"/>
    </row>
    <row r="192" spans="2:10" x14ac:dyDescent="0.3">
      <c r="B192"/>
      <c r="C192" s="99"/>
      <c r="D192"/>
      <c r="E192"/>
      <c r="F192"/>
      <c r="G192"/>
      <c r="H192"/>
      <c r="I192"/>
      <c r="J192"/>
    </row>
    <row r="193" spans="2:10" x14ac:dyDescent="0.3">
      <c r="B193"/>
      <c r="C193" s="99"/>
      <c r="D193"/>
      <c r="E193"/>
      <c r="F193"/>
      <c r="G193"/>
      <c r="H193"/>
      <c r="I193"/>
      <c r="J193"/>
    </row>
    <row r="194" spans="2:10" x14ac:dyDescent="0.3">
      <c r="B194"/>
      <c r="C194" s="99"/>
      <c r="D194"/>
      <c r="E194"/>
      <c r="F194"/>
      <c r="G194"/>
      <c r="H194"/>
      <c r="I194"/>
      <c r="J194"/>
    </row>
    <row r="195" spans="2:10" x14ac:dyDescent="0.3">
      <c r="B195"/>
      <c r="C195" s="99"/>
      <c r="D195"/>
      <c r="E195"/>
      <c r="F195"/>
      <c r="G195"/>
      <c r="H195"/>
      <c r="I195"/>
      <c r="J195"/>
    </row>
    <row r="196" spans="2:10" x14ac:dyDescent="0.3">
      <c r="B196"/>
      <c r="C196" s="99"/>
      <c r="D196"/>
      <c r="E196"/>
      <c r="F196"/>
      <c r="G196"/>
      <c r="H196"/>
      <c r="I196"/>
      <c r="J196"/>
    </row>
    <row r="197" spans="2:10" x14ac:dyDescent="0.3">
      <c r="B197"/>
      <c r="C197" s="99"/>
      <c r="D197"/>
      <c r="E197"/>
      <c r="F197"/>
      <c r="G197"/>
      <c r="H197"/>
      <c r="I197"/>
      <c r="J197"/>
    </row>
    <row r="198" spans="2:10" x14ac:dyDescent="0.3">
      <c r="B198"/>
      <c r="C198" s="99"/>
      <c r="D198"/>
      <c r="E198"/>
      <c r="F198"/>
      <c r="G198"/>
      <c r="H198"/>
      <c r="I198"/>
      <c r="J198"/>
    </row>
    <row r="199" spans="2:10" x14ac:dyDescent="0.3">
      <c r="B199"/>
      <c r="C199" s="99"/>
      <c r="D199"/>
      <c r="E199"/>
      <c r="F199"/>
      <c r="G199"/>
      <c r="H199"/>
      <c r="I199"/>
      <c r="J199"/>
    </row>
    <row r="200" spans="2:10" x14ac:dyDescent="0.3">
      <c r="B200"/>
      <c r="C200" s="99"/>
      <c r="D200"/>
      <c r="E200"/>
      <c r="F200"/>
      <c r="G200"/>
      <c r="H200"/>
      <c r="I200"/>
      <c r="J200"/>
    </row>
    <row r="201" spans="2:10" x14ac:dyDescent="0.3">
      <c r="B201"/>
      <c r="C201" s="99"/>
      <c r="D201"/>
      <c r="E201"/>
      <c r="F201"/>
      <c r="G201"/>
      <c r="H201"/>
      <c r="I201"/>
      <c r="J201"/>
    </row>
    <row r="202" spans="2:10" x14ac:dyDescent="0.3">
      <c r="B202"/>
      <c r="C202" s="99"/>
      <c r="D202"/>
      <c r="E202"/>
      <c r="F202"/>
      <c r="G202"/>
      <c r="H202"/>
      <c r="I202"/>
      <c r="J202"/>
    </row>
    <row r="203" spans="2:10" x14ac:dyDescent="0.3">
      <c r="B203"/>
      <c r="C203" s="99"/>
      <c r="D203"/>
      <c r="E203"/>
      <c r="F203"/>
      <c r="G203"/>
      <c r="H203"/>
      <c r="I203"/>
      <c r="J203"/>
    </row>
    <row r="204" spans="2:10" x14ac:dyDescent="0.3">
      <c r="B204"/>
      <c r="C204" s="99"/>
      <c r="D204"/>
      <c r="E204"/>
      <c r="F204"/>
      <c r="G204"/>
      <c r="H204"/>
      <c r="I204"/>
      <c r="J204"/>
    </row>
    <row r="205" spans="2:10" x14ac:dyDescent="0.3">
      <c r="B205"/>
      <c r="C205" s="99"/>
      <c r="D205"/>
      <c r="E205"/>
      <c r="F205"/>
      <c r="G205"/>
      <c r="H205"/>
      <c r="I205"/>
      <c r="J205"/>
    </row>
    <row r="206" spans="2:10" x14ac:dyDescent="0.3">
      <c r="B206"/>
      <c r="C206" s="99"/>
      <c r="D206"/>
      <c r="E206"/>
      <c r="F206"/>
      <c r="G206"/>
      <c r="H206"/>
      <c r="I206"/>
      <c r="J206"/>
    </row>
    <row r="207" spans="2:10" x14ac:dyDescent="0.3">
      <c r="B207"/>
      <c r="C207" s="99"/>
      <c r="D207"/>
      <c r="E207"/>
      <c r="F207"/>
      <c r="G207"/>
      <c r="H207"/>
      <c r="I207"/>
      <c r="J207"/>
    </row>
    <row r="208" spans="2:10" x14ac:dyDescent="0.3">
      <c r="B208"/>
      <c r="C208" s="99"/>
      <c r="D208"/>
      <c r="E208"/>
      <c r="F208"/>
      <c r="G208"/>
      <c r="H208"/>
      <c r="I208"/>
      <c r="J208"/>
    </row>
    <row r="209" spans="2:10" x14ac:dyDescent="0.3">
      <c r="B209"/>
      <c r="C209" s="99"/>
      <c r="D209"/>
      <c r="E209"/>
      <c r="F209"/>
      <c r="G209"/>
      <c r="H209"/>
      <c r="I209"/>
      <c r="J209"/>
    </row>
    <row r="210" spans="2:10" x14ac:dyDescent="0.3">
      <c r="B210"/>
      <c r="C210" s="99"/>
      <c r="D210"/>
      <c r="E210"/>
      <c r="F210"/>
      <c r="G210"/>
      <c r="H210"/>
      <c r="I210"/>
      <c r="J210"/>
    </row>
    <row r="211" spans="2:10" x14ac:dyDescent="0.3">
      <c r="B211"/>
      <c r="C211" s="99"/>
      <c r="D211"/>
      <c r="E211"/>
      <c r="F211"/>
      <c r="G211"/>
      <c r="H211"/>
      <c r="I211"/>
      <c r="J211"/>
    </row>
    <row r="212" spans="2:10" x14ac:dyDescent="0.3">
      <c r="B212"/>
      <c r="C212" s="99"/>
      <c r="D212"/>
      <c r="E212"/>
      <c r="F212"/>
      <c r="G212"/>
      <c r="H212"/>
      <c r="I212"/>
      <c r="J212"/>
    </row>
    <row r="213" spans="2:10" x14ac:dyDescent="0.3">
      <c r="B213"/>
      <c r="C213" s="99"/>
      <c r="D213"/>
      <c r="E213"/>
      <c r="F213"/>
      <c r="G213"/>
      <c r="H213"/>
      <c r="I213"/>
      <c r="J213"/>
    </row>
    <row r="214" spans="2:10" x14ac:dyDescent="0.3">
      <c r="B214"/>
      <c r="C214" s="99"/>
      <c r="D214"/>
      <c r="E214"/>
      <c r="F214"/>
      <c r="G214"/>
      <c r="H214"/>
      <c r="I214"/>
      <c r="J214"/>
    </row>
    <row r="215" spans="2:10" x14ac:dyDescent="0.3">
      <c r="B215"/>
      <c r="C215" s="99"/>
      <c r="D215"/>
      <c r="E215"/>
      <c r="F215"/>
      <c r="G215"/>
      <c r="H215"/>
      <c r="I215"/>
      <c r="J215"/>
    </row>
    <row r="216" spans="2:10" x14ac:dyDescent="0.3">
      <c r="B216"/>
      <c r="C216" s="99"/>
      <c r="D216"/>
      <c r="E216"/>
      <c r="F216"/>
      <c r="G216"/>
      <c r="H216"/>
      <c r="I216"/>
      <c r="J216"/>
    </row>
    <row r="217" spans="2:10" x14ac:dyDescent="0.3">
      <c r="B217"/>
      <c r="C217" s="99"/>
      <c r="D217"/>
      <c r="E217"/>
      <c r="F217"/>
      <c r="G217"/>
      <c r="H217"/>
      <c r="I217"/>
      <c r="J217"/>
    </row>
    <row r="218" spans="2:10" x14ac:dyDescent="0.3">
      <c r="B218"/>
      <c r="C218" s="99"/>
      <c r="D218"/>
      <c r="E218"/>
      <c r="F218"/>
      <c r="G218"/>
      <c r="H218"/>
      <c r="I218"/>
      <c r="J218"/>
    </row>
    <row r="219" spans="2:10" x14ac:dyDescent="0.3">
      <c r="B219"/>
      <c r="C219" s="99"/>
      <c r="D219"/>
      <c r="E219"/>
      <c r="F219"/>
      <c r="G219"/>
      <c r="H219"/>
      <c r="I219"/>
      <c r="J219"/>
    </row>
    <row r="220" spans="2:10" x14ac:dyDescent="0.3">
      <c r="B220"/>
      <c r="C220" s="99"/>
      <c r="D220"/>
      <c r="E220"/>
      <c r="F220"/>
      <c r="G220"/>
      <c r="H220"/>
      <c r="I220"/>
      <c r="J220"/>
    </row>
    <row r="221" spans="2:10" x14ac:dyDescent="0.3">
      <c r="B221"/>
      <c r="C221" s="99"/>
      <c r="D221"/>
      <c r="E221"/>
      <c r="F221"/>
      <c r="G221"/>
      <c r="H221"/>
      <c r="I221"/>
      <c r="J221"/>
    </row>
    <row r="222" spans="2:10" x14ac:dyDescent="0.3">
      <c r="B222"/>
      <c r="C222" s="99"/>
      <c r="D222"/>
      <c r="E222"/>
      <c r="F222"/>
      <c r="G222"/>
      <c r="H222"/>
      <c r="I222"/>
      <c r="J222"/>
    </row>
    <row r="223" spans="2:10" x14ac:dyDescent="0.3">
      <c r="B223"/>
      <c r="C223" s="99"/>
      <c r="D223"/>
      <c r="E223"/>
      <c r="F223"/>
      <c r="G223"/>
      <c r="H223"/>
      <c r="I223"/>
      <c r="J223"/>
    </row>
    <row r="224" spans="2:10" x14ac:dyDescent="0.3">
      <c r="B224"/>
      <c r="C224" s="99"/>
      <c r="D224"/>
      <c r="E224"/>
      <c r="F224"/>
      <c r="G224"/>
      <c r="H224"/>
      <c r="I224"/>
      <c r="J224"/>
    </row>
    <row r="225" spans="2:10" x14ac:dyDescent="0.3">
      <c r="B225"/>
      <c r="C225" s="99"/>
      <c r="D225"/>
      <c r="E225"/>
      <c r="F225"/>
      <c r="G225"/>
      <c r="H225"/>
      <c r="I225"/>
      <c r="J225"/>
    </row>
    <row r="226" spans="2:10" x14ac:dyDescent="0.3">
      <c r="B226"/>
      <c r="C226" s="99"/>
      <c r="D226"/>
      <c r="E226"/>
      <c r="F226"/>
      <c r="G226"/>
      <c r="H226"/>
      <c r="I226"/>
      <c r="J226"/>
    </row>
    <row r="227" spans="2:10" x14ac:dyDescent="0.3">
      <c r="B227"/>
      <c r="C227" s="99"/>
      <c r="D227"/>
      <c r="E227"/>
      <c r="F227"/>
      <c r="G227"/>
      <c r="H227"/>
      <c r="I227"/>
      <c r="J227"/>
    </row>
    <row r="228" spans="2:10" x14ac:dyDescent="0.3">
      <c r="B228"/>
      <c r="C228" s="99"/>
      <c r="D228"/>
      <c r="E228"/>
      <c r="F228"/>
      <c r="G228"/>
      <c r="H228"/>
      <c r="I228"/>
      <c r="J228"/>
    </row>
    <row r="229" spans="2:10" x14ac:dyDescent="0.3">
      <c r="B229"/>
      <c r="C229" s="99"/>
      <c r="D229"/>
      <c r="E229"/>
      <c r="F229"/>
      <c r="G229"/>
      <c r="H229"/>
      <c r="I229"/>
      <c r="J229"/>
    </row>
    <row r="230" spans="2:10" x14ac:dyDescent="0.3">
      <c r="B230"/>
      <c r="C230" s="99"/>
      <c r="D230"/>
      <c r="E230"/>
      <c r="F230"/>
      <c r="G230"/>
      <c r="H230"/>
      <c r="I230"/>
      <c r="J230"/>
    </row>
    <row r="231" spans="2:10" x14ac:dyDescent="0.3">
      <c r="B231"/>
      <c r="C231" s="99"/>
      <c r="D231"/>
      <c r="E231"/>
      <c r="F231"/>
      <c r="G231"/>
      <c r="H231"/>
      <c r="I231"/>
      <c r="J231"/>
    </row>
    <row r="232" spans="2:10" x14ac:dyDescent="0.3">
      <c r="B232"/>
      <c r="C232" s="99"/>
      <c r="D232"/>
      <c r="E232"/>
      <c r="F232"/>
      <c r="G232"/>
      <c r="H232"/>
      <c r="I232"/>
      <c r="J232"/>
    </row>
    <row r="233" spans="2:10" x14ac:dyDescent="0.3">
      <c r="B233"/>
      <c r="C233" s="99"/>
      <c r="D233"/>
      <c r="E233"/>
      <c r="F233"/>
      <c r="G233"/>
      <c r="H233"/>
      <c r="I233"/>
      <c r="J233"/>
    </row>
    <row r="234" spans="2:10" x14ac:dyDescent="0.3">
      <c r="B234"/>
      <c r="C234" s="99"/>
      <c r="D234"/>
      <c r="E234"/>
      <c r="F234"/>
      <c r="G234"/>
      <c r="H234"/>
      <c r="I234"/>
      <c r="J234"/>
    </row>
    <row r="235" spans="2:10" x14ac:dyDescent="0.3">
      <c r="B235"/>
      <c r="C235" s="99"/>
      <c r="D235"/>
      <c r="E235"/>
      <c r="F235"/>
      <c r="G235"/>
      <c r="H235"/>
      <c r="I235"/>
      <c r="J235"/>
    </row>
    <row r="236" spans="2:10" x14ac:dyDescent="0.3">
      <c r="B236"/>
      <c r="C236" s="99"/>
      <c r="D236"/>
      <c r="E236"/>
      <c r="F236"/>
      <c r="G236"/>
      <c r="H236"/>
      <c r="I236"/>
      <c r="J236"/>
    </row>
    <row r="237" spans="2:10" x14ac:dyDescent="0.3">
      <c r="B237"/>
      <c r="C237" s="99"/>
      <c r="D237"/>
      <c r="E237"/>
      <c r="F237"/>
      <c r="G237"/>
      <c r="H237"/>
      <c r="I237"/>
      <c r="J237"/>
    </row>
    <row r="238" spans="2:10" x14ac:dyDescent="0.3">
      <c r="B238"/>
      <c r="C238" s="99"/>
      <c r="D238"/>
      <c r="E238"/>
      <c r="F238"/>
      <c r="G238"/>
      <c r="H238"/>
      <c r="I238"/>
      <c r="J238"/>
    </row>
    <row r="239" spans="2:10" x14ac:dyDescent="0.3">
      <c r="B239"/>
      <c r="C239" s="99"/>
      <c r="D239"/>
      <c r="E239"/>
      <c r="F239"/>
      <c r="G239"/>
      <c r="H239"/>
      <c r="I239"/>
      <c r="J239"/>
    </row>
    <row r="240" spans="2:10" x14ac:dyDescent="0.3">
      <c r="B240"/>
      <c r="C240" s="99"/>
      <c r="D240"/>
      <c r="E240"/>
      <c r="F240"/>
      <c r="G240"/>
      <c r="H240"/>
      <c r="I240"/>
      <c r="J240"/>
    </row>
    <row r="241" spans="2:10" x14ac:dyDescent="0.3">
      <c r="B241"/>
      <c r="C241" s="99"/>
      <c r="D241"/>
      <c r="E241"/>
      <c r="F241"/>
      <c r="G241"/>
      <c r="H241"/>
      <c r="I241"/>
      <c r="J241"/>
    </row>
    <row r="242" spans="2:10" x14ac:dyDescent="0.3">
      <c r="B242"/>
      <c r="C242" s="99"/>
      <c r="D242"/>
      <c r="E242"/>
      <c r="F242"/>
      <c r="G242"/>
      <c r="H242"/>
      <c r="I242"/>
      <c r="J242"/>
    </row>
    <row r="243" spans="2:10" x14ac:dyDescent="0.3">
      <c r="B243"/>
      <c r="C243" s="99"/>
      <c r="D243"/>
      <c r="E243"/>
      <c r="F243"/>
      <c r="G243"/>
      <c r="H243"/>
      <c r="I243"/>
      <c r="J243"/>
    </row>
    <row r="244" spans="2:10" x14ac:dyDescent="0.3">
      <c r="B244"/>
      <c r="C244" s="99"/>
      <c r="D244"/>
      <c r="E244"/>
      <c r="F244"/>
      <c r="G244"/>
      <c r="H244"/>
      <c r="I244"/>
      <c r="J244"/>
    </row>
    <row r="245" spans="2:10" x14ac:dyDescent="0.3">
      <c r="B245"/>
      <c r="C245" s="99"/>
      <c r="D245"/>
      <c r="E245"/>
      <c r="F245"/>
      <c r="G245"/>
      <c r="H245"/>
      <c r="I245"/>
      <c r="J245"/>
    </row>
    <row r="246" spans="2:10" x14ac:dyDescent="0.3">
      <c r="B246"/>
      <c r="C246" s="99"/>
      <c r="D246"/>
      <c r="E246"/>
      <c r="F246"/>
      <c r="G246"/>
      <c r="H246"/>
      <c r="I246"/>
      <c r="J246"/>
    </row>
    <row r="247" spans="2:10" x14ac:dyDescent="0.3">
      <c r="B247"/>
      <c r="C247" s="99"/>
      <c r="D247"/>
      <c r="E247"/>
      <c r="F247"/>
      <c r="G247"/>
      <c r="H247"/>
      <c r="I247"/>
      <c r="J247"/>
    </row>
    <row r="248" spans="2:10" x14ac:dyDescent="0.3">
      <c r="B248"/>
      <c r="C248" s="99"/>
      <c r="D248"/>
      <c r="E248"/>
      <c r="F248"/>
      <c r="G248"/>
      <c r="H248"/>
      <c r="I248"/>
      <c r="J248"/>
    </row>
    <row r="249" spans="2:10" x14ac:dyDescent="0.3">
      <c r="B249"/>
      <c r="C249" s="99"/>
      <c r="D249"/>
      <c r="E249"/>
      <c r="F249"/>
      <c r="G249"/>
      <c r="H249"/>
      <c r="I249"/>
      <c r="J249"/>
    </row>
    <row r="250" spans="2:10" x14ac:dyDescent="0.3">
      <c r="B250"/>
      <c r="C250" s="99"/>
      <c r="D250"/>
      <c r="E250"/>
      <c r="F250"/>
      <c r="G250"/>
      <c r="H250"/>
      <c r="I250"/>
      <c r="J250"/>
    </row>
    <row r="251" spans="2:10" x14ac:dyDescent="0.3">
      <c r="B251"/>
      <c r="C251" s="99"/>
      <c r="D251"/>
      <c r="E251"/>
      <c r="F251"/>
      <c r="G251"/>
      <c r="H251"/>
      <c r="I251"/>
      <c r="J251"/>
    </row>
    <row r="252" spans="2:10" x14ac:dyDescent="0.3">
      <c r="B252"/>
      <c r="C252" s="99"/>
      <c r="D252"/>
      <c r="E252"/>
      <c r="F252"/>
      <c r="G252"/>
      <c r="H252"/>
      <c r="I252"/>
      <c r="J252"/>
    </row>
    <row r="253" spans="2:10" x14ac:dyDescent="0.3">
      <c r="B253"/>
      <c r="C253" s="99"/>
      <c r="D253"/>
      <c r="E253"/>
      <c r="F253"/>
      <c r="G253"/>
      <c r="H253"/>
      <c r="I253"/>
      <c r="J253"/>
    </row>
    <row r="254" spans="2:10" x14ac:dyDescent="0.3">
      <c r="B254"/>
      <c r="C254" s="99"/>
      <c r="D254"/>
      <c r="E254"/>
      <c r="F254"/>
      <c r="G254"/>
      <c r="H254"/>
      <c r="I254"/>
      <c r="J254"/>
    </row>
    <row r="255" spans="2:10" x14ac:dyDescent="0.3">
      <c r="B255"/>
      <c r="C255" s="99"/>
      <c r="D255"/>
      <c r="E255"/>
      <c r="F255"/>
      <c r="G255"/>
      <c r="H255"/>
      <c r="I255"/>
      <c r="J255"/>
    </row>
    <row r="256" spans="2:10" x14ac:dyDescent="0.3">
      <c r="B256"/>
      <c r="C256" s="99"/>
      <c r="D256"/>
      <c r="E256"/>
      <c r="F256"/>
      <c r="G256"/>
      <c r="H256"/>
      <c r="I256"/>
      <c r="J256"/>
    </row>
    <row r="257" spans="2:10" x14ac:dyDescent="0.3">
      <c r="B257"/>
      <c r="C257" s="99"/>
      <c r="D257"/>
      <c r="E257"/>
      <c r="F257"/>
      <c r="G257"/>
      <c r="H257"/>
      <c r="I257"/>
      <c r="J257"/>
    </row>
    <row r="258" spans="2:10" x14ac:dyDescent="0.3">
      <c r="B258"/>
      <c r="C258" s="99"/>
      <c r="D258"/>
      <c r="E258"/>
      <c r="F258"/>
      <c r="G258"/>
      <c r="H258"/>
      <c r="I258"/>
      <c r="J258"/>
    </row>
    <row r="259" spans="2:10" x14ac:dyDescent="0.3">
      <c r="B259"/>
      <c r="C259" s="99"/>
      <c r="D259"/>
      <c r="E259"/>
      <c r="F259"/>
      <c r="G259"/>
      <c r="H259"/>
      <c r="I259"/>
      <c r="J259"/>
    </row>
    <row r="260" spans="2:10" x14ac:dyDescent="0.3">
      <c r="B260"/>
      <c r="C260" s="99"/>
      <c r="D260"/>
      <c r="E260"/>
      <c r="F260"/>
      <c r="G260"/>
      <c r="H260"/>
      <c r="I260"/>
      <c r="J260"/>
    </row>
    <row r="261" spans="2:10" x14ac:dyDescent="0.3">
      <c r="B261"/>
      <c r="C261" s="99"/>
      <c r="D261"/>
      <c r="E261"/>
      <c r="F261"/>
      <c r="G261"/>
      <c r="H261"/>
      <c r="I261"/>
      <c r="J261"/>
    </row>
    <row r="262" spans="2:10" x14ac:dyDescent="0.3">
      <c r="B262"/>
      <c r="C262" s="99"/>
      <c r="D262"/>
      <c r="E262"/>
      <c r="F262"/>
      <c r="G262"/>
      <c r="H262"/>
      <c r="I262"/>
      <c r="J262"/>
    </row>
    <row r="263" spans="2:10" x14ac:dyDescent="0.3">
      <c r="B263"/>
      <c r="C263" s="99"/>
      <c r="D263"/>
      <c r="E263"/>
      <c r="F263"/>
      <c r="G263"/>
      <c r="H263"/>
      <c r="I263"/>
      <c r="J263"/>
    </row>
    <row r="264" spans="2:10" x14ac:dyDescent="0.3">
      <c r="B264"/>
      <c r="C264" s="99"/>
      <c r="D264"/>
      <c r="E264"/>
      <c r="F264"/>
      <c r="G264"/>
      <c r="H264"/>
      <c r="I264"/>
      <c r="J264"/>
    </row>
    <row r="265" spans="2:10" x14ac:dyDescent="0.3">
      <c r="B265"/>
      <c r="C265" s="99"/>
      <c r="D265"/>
      <c r="E265"/>
      <c r="F265"/>
      <c r="G265"/>
      <c r="H265"/>
      <c r="I265"/>
      <c r="J265"/>
    </row>
    <row r="266" spans="2:10" x14ac:dyDescent="0.3">
      <c r="B266"/>
      <c r="C266" s="99"/>
      <c r="D266"/>
      <c r="E266"/>
      <c r="F266"/>
      <c r="G266"/>
      <c r="H266"/>
      <c r="I266"/>
      <c r="J266"/>
    </row>
    <row r="267" spans="2:10" x14ac:dyDescent="0.3">
      <c r="B267"/>
      <c r="C267" s="99"/>
      <c r="D267"/>
      <c r="E267"/>
      <c r="F267"/>
      <c r="G267"/>
      <c r="H267"/>
      <c r="I267"/>
      <c r="J267"/>
    </row>
    <row r="268" spans="2:10" x14ac:dyDescent="0.3">
      <c r="B268"/>
      <c r="C268" s="99"/>
      <c r="D268"/>
      <c r="E268"/>
      <c r="F268"/>
      <c r="G268"/>
      <c r="H268"/>
      <c r="I268"/>
      <c r="J268"/>
    </row>
    <row r="269" spans="2:10" x14ac:dyDescent="0.3">
      <c r="B269"/>
      <c r="C269" s="99"/>
      <c r="D269"/>
      <c r="E269"/>
      <c r="F269"/>
      <c r="G269"/>
      <c r="H269"/>
      <c r="I269"/>
      <c r="J269"/>
    </row>
    <row r="270" spans="2:10" x14ac:dyDescent="0.3">
      <c r="B270"/>
      <c r="C270" s="99"/>
      <c r="D270"/>
      <c r="E270"/>
      <c r="F270"/>
      <c r="G270"/>
      <c r="H270"/>
      <c r="I270"/>
      <c r="J270"/>
    </row>
    <row r="271" spans="2:10" x14ac:dyDescent="0.3">
      <c r="B271"/>
      <c r="C271" s="99"/>
      <c r="D271"/>
      <c r="E271"/>
      <c r="F271"/>
      <c r="G271"/>
      <c r="H271"/>
      <c r="I271"/>
      <c r="J271"/>
    </row>
    <row r="272" spans="2:10" x14ac:dyDescent="0.3">
      <c r="B272"/>
      <c r="C272" s="99"/>
      <c r="D272"/>
      <c r="E272"/>
      <c r="F272"/>
      <c r="G272"/>
      <c r="H272"/>
      <c r="I272"/>
      <c r="J272"/>
    </row>
    <row r="273" spans="2:10" x14ac:dyDescent="0.3">
      <c r="B273"/>
      <c r="C273" s="99"/>
      <c r="D273"/>
      <c r="E273"/>
      <c r="F273"/>
      <c r="G273"/>
      <c r="H273"/>
      <c r="I273"/>
      <c r="J273"/>
    </row>
    <row r="274" spans="2:10" x14ac:dyDescent="0.3">
      <c r="B274"/>
      <c r="C274" s="99"/>
      <c r="D274"/>
      <c r="E274"/>
      <c r="F274"/>
      <c r="G274"/>
      <c r="H274"/>
      <c r="I274"/>
      <c r="J274"/>
    </row>
    <row r="275" spans="2:10" x14ac:dyDescent="0.3">
      <c r="B275"/>
      <c r="C275" s="99"/>
      <c r="D275"/>
      <c r="E275"/>
      <c r="F275"/>
      <c r="G275"/>
      <c r="H275"/>
      <c r="I275"/>
      <c r="J275"/>
    </row>
    <row r="276" spans="2:10" x14ac:dyDescent="0.3">
      <c r="B276"/>
      <c r="C276" s="99"/>
      <c r="D276"/>
      <c r="E276"/>
      <c r="F276"/>
      <c r="G276"/>
      <c r="H276"/>
      <c r="I276"/>
      <c r="J276"/>
    </row>
    <row r="277" spans="2:10" x14ac:dyDescent="0.3">
      <c r="B277"/>
      <c r="C277" s="99"/>
      <c r="D277"/>
      <c r="E277"/>
      <c r="F277"/>
      <c r="G277"/>
      <c r="H277"/>
      <c r="I277"/>
      <c r="J277"/>
    </row>
    <row r="278" spans="2:10" x14ac:dyDescent="0.3">
      <c r="B278"/>
      <c r="C278" s="99"/>
      <c r="D278"/>
      <c r="E278"/>
      <c r="F278"/>
      <c r="G278"/>
      <c r="H278"/>
      <c r="I278"/>
      <c r="J278"/>
    </row>
    <row r="279" spans="2:10" x14ac:dyDescent="0.3">
      <c r="B279"/>
      <c r="C279" s="99"/>
      <c r="D279"/>
      <c r="E279"/>
      <c r="F279"/>
      <c r="G279"/>
      <c r="H279"/>
      <c r="I279"/>
      <c r="J279"/>
    </row>
    <row r="280" spans="2:10" x14ac:dyDescent="0.3">
      <c r="B280"/>
      <c r="C280" s="99"/>
      <c r="D280"/>
      <c r="E280"/>
      <c r="F280"/>
      <c r="G280"/>
      <c r="H280"/>
      <c r="I280"/>
      <c r="J280"/>
    </row>
    <row r="281" spans="2:10" x14ac:dyDescent="0.3">
      <c r="B281"/>
      <c r="C281" s="99"/>
      <c r="D281"/>
      <c r="E281"/>
      <c r="F281"/>
      <c r="G281"/>
      <c r="H281"/>
      <c r="I281"/>
      <c r="J281"/>
    </row>
    <row r="282" spans="2:10" x14ac:dyDescent="0.3">
      <c r="B282"/>
      <c r="C282" s="99"/>
      <c r="D282"/>
      <c r="E282"/>
      <c r="F282"/>
      <c r="G282"/>
      <c r="H282"/>
      <c r="I282"/>
      <c r="J282"/>
    </row>
    <row r="283" spans="2:10" x14ac:dyDescent="0.3">
      <c r="B283"/>
      <c r="C283" s="99"/>
      <c r="D283"/>
      <c r="E283"/>
      <c r="F283"/>
      <c r="G283"/>
      <c r="H283"/>
      <c r="I283"/>
      <c r="J283"/>
    </row>
    <row r="284" spans="2:10" x14ac:dyDescent="0.3">
      <c r="B284"/>
      <c r="C284" s="99"/>
      <c r="D284"/>
      <c r="E284"/>
      <c r="F284"/>
      <c r="G284"/>
      <c r="H284"/>
      <c r="I284"/>
      <c r="J284"/>
    </row>
    <row r="285" spans="2:10" x14ac:dyDescent="0.3">
      <c r="B285"/>
      <c r="C285" s="99"/>
      <c r="D285"/>
      <c r="E285"/>
      <c r="F285"/>
      <c r="G285"/>
      <c r="H285"/>
      <c r="I285"/>
      <c r="J285"/>
    </row>
    <row r="286" spans="2:10" x14ac:dyDescent="0.3">
      <c r="B286"/>
      <c r="C286" s="99"/>
      <c r="D286"/>
      <c r="E286"/>
      <c r="F286"/>
      <c r="G286"/>
      <c r="H286"/>
      <c r="I286"/>
      <c r="J286"/>
    </row>
    <row r="287" spans="2:10" x14ac:dyDescent="0.3">
      <c r="B287"/>
      <c r="C287" s="99"/>
      <c r="D287"/>
      <c r="E287"/>
      <c r="F287"/>
      <c r="G287"/>
      <c r="H287"/>
      <c r="I287"/>
      <c r="J287"/>
    </row>
    <row r="288" spans="2:10" x14ac:dyDescent="0.3">
      <c r="B288"/>
      <c r="C288" s="99"/>
      <c r="D288"/>
      <c r="E288"/>
      <c r="F288"/>
      <c r="G288"/>
      <c r="H288"/>
      <c r="I288"/>
      <c r="J288"/>
    </row>
    <row r="289" spans="2:10" x14ac:dyDescent="0.3">
      <c r="B289"/>
      <c r="C289" s="99"/>
      <c r="D289"/>
      <c r="E289"/>
      <c r="F289"/>
      <c r="G289"/>
      <c r="H289"/>
      <c r="I289"/>
      <c r="J289"/>
    </row>
    <row r="290" spans="2:10" x14ac:dyDescent="0.3">
      <c r="B290"/>
      <c r="C290" s="99"/>
      <c r="D290"/>
      <c r="E290"/>
      <c r="F290"/>
      <c r="G290"/>
      <c r="H290"/>
      <c r="I290"/>
      <c r="J290"/>
    </row>
    <row r="291" spans="2:10" x14ac:dyDescent="0.3">
      <c r="B291"/>
      <c r="C291" s="99"/>
      <c r="D291"/>
      <c r="E291"/>
      <c r="F291"/>
      <c r="G291"/>
      <c r="H291"/>
      <c r="I291"/>
      <c r="J291"/>
    </row>
    <row r="292" spans="2:10" x14ac:dyDescent="0.3">
      <c r="B292"/>
      <c r="C292" s="99"/>
      <c r="D292"/>
      <c r="E292"/>
      <c r="F292"/>
      <c r="G292"/>
      <c r="H292"/>
      <c r="I292"/>
      <c r="J292"/>
    </row>
    <row r="293" spans="2:10" x14ac:dyDescent="0.3">
      <c r="B293"/>
      <c r="C293" s="99"/>
      <c r="D293"/>
      <c r="E293"/>
      <c r="F293"/>
      <c r="G293"/>
      <c r="H293"/>
      <c r="I293"/>
      <c r="J293"/>
    </row>
    <row r="294" spans="2:10" x14ac:dyDescent="0.3">
      <c r="B294"/>
      <c r="C294" s="99"/>
      <c r="D294"/>
      <c r="E294"/>
      <c r="F294"/>
      <c r="G294"/>
      <c r="H294"/>
      <c r="I294"/>
      <c r="J294"/>
    </row>
    <row r="295" spans="2:10" x14ac:dyDescent="0.3">
      <c r="B295"/>
      <c r="C295" s="99"/>
      <c r="D295"/>
      <c r="E295"/>
      <c r="F295"/>
      <c r="G295"/>
      <c r="H295"/>
      <c r="I295"/>
      <c r="J295"/>
    </row>
    <row r="296" spans="2:10" x14ac:dyDescent="0.3">
      <c r="B296"/>
      <c r="C296" s="99"/>
      <c r="D296"/>
      <c r="E296"/>
      <c r="F296"/>
      <c r="G296"/>
      <c r="H296"/>
      <c r="I296"/>
      <c r="J296"/>
    </row>
    <row r="297" spans="2:10" x14ac:dyDescent="0.3">
      <c r="B297"/>
      <c r="C297" s="99"/>
      <c r="D297"/>
      <c r="E297"/>
      <c r="F297"/>
      <c r="G297"/>
      <c r="H297"/>
      <c r="I297"/>
      <c r="J297"/>
    </row>
    <row r="298" spans="2:10" x14ac:dyDescent="0.3">
      <c r="B298"/>
      <c r="C298" s="99"/>
      <c r="D298"/>
      <c r="E298"/>
      <c r="F298"/>
      <c r="G298"/>
      <c r="H298"/>
      <c r="I298"/>
      <c r="J298"/>
    </row>
    <row r="299" spans="2:10" x14ac:dyDescent="0.3">
      <c r="B299"/>
      <c r="C299" s="99"/>
      <c r="D299"/>
      <c r="E299"/>
      <c r="F299"/>
      <c r="G299"/>
      <c r="H299"/>
      <c r="I299"/>
      <c r="J299"/>
    </row>
    <row r="300" spans="2:10" x14ac:dyDescent="0.3">
      <c r="B300"/>
      <c r="C300" s="99"/>
      <c r="D300"/>
      <c r="E300"/>
      <c r="F300"/>
      <c r="G300"/>
      <c r="H300"/>
      <c r="I300"/>
      <c r="J300"/>
    </row>
    <row r="301" spans="2:10" x14ac:dyDescent="0.3">
      <c r="B301"/>
      <c r="C301" s="99"/>
      <c r="D301"/>
      <c r="E301"/>
      <c r="F301"/>
      <c r="G301"/>
      <c r="H301"/>
      <c r="I301"/>
      <c r="J301"/>
    </row>
    <row r="302" spans="2:10" x14ac:dyDescent="0.3">
      <c r="B302"/>
      <c r="C302" s="99"/>
      <c r="D302"/>
      <c r="E302"/>
      <c r="F302"/>
      <c r="G302"/>
      <c r="H302"/>
      <c r="I302"/>
      <c r="J302"/>
    </row>
    <row r="303" spans="2:10" x14ac:dyDescent="0.3">
      <c r="B303"/>
      <c r="C303" s="99"/>
      <c r="D303"/>
      <c r="E303"/>
      <c r="F303"/>
      <c r="G303"/>
      <c r="H303"/>
      <c r="I303"/>
      <c r="J303"/>
    </row>
    <row r="304" spans="2:10" x14ac:dyDescent="0.3">
      <c r="B304"/>
      <c r="C304" s="99"/>
      <c r="D304"/>
      <c r="E304"/>
      <c r="F304"/>
      <c r="G304"/>
      <c r="H304"/>
      <c r="I304"/>
      <c r="J304"/>
    </row>
    <row r="305" spans="2:10" x14ac:dyDescent="0.3">
      <c r="B305"/>
      <c r="C305" s="99"/>
      <c r="D305"/>
      <c r="E305"/>
      <c r="F305"/>
      <c r="G305"/>
      <c r="H305"/>
      <c r="I305"/>
      <c r="J305"/>
    </row>
    <row r="306" spans="2:10" x14ac:dyDescent="0.3">
      <c r="B306"/>
      <c r="C306" s="99"/>
      <c r="D306"/>
      <c r="E306"/>
      <c r="F306"/>
      <c r="G306"/>
      <c r="H306"/>
      <c r="I306"/>
      <c r="J306"/>
    </row>
    <row r="307" spans="2:10" x14ac:dyDescent="0.3">
      <c r="B307"/>
      <c r="C307" s="99"/>
      <c r="D307"/>
      <c r="E307"/>
      <c r="F307"/>
      <c r="G307"/>
      <c r="H307"/>
      <c r="I307"/>
      <c r="J307"/>
    </row>
    <row r="308" spans="2:10" x14ac:dyDescent="0.3">
      <c r="B308"/>
      <c r="C308" s="99"/>
      <c r="D308"/>
      <c r="E308"/>
      <c r="F308"/>
      <c r="G308"/>
      <c r="H308"/>
      <c r="I308"/>
      <c r="J308"/>
    </row>
    <row r="309" spans="2:10" x14ac:dyDescent="0.3">
      <c r="B309"/>
      <c r="C309" s="99"/>
      <c r="D309"/>
      <c r="E309"/>
      <c r="F309"/>
      <c r="G309"/>
      <c r="H309"/>
      <c r="I309"/>
      <c r="J309"/>
    </row>
    <row r="310" spans="2:10" x14ac:dyDescent="0.3">
      <c r="B310"/>
      <c r="C310" s="99"/>
      <c r="D310"/>
      <c r="E310"/>
      <c r="F310"/>
      <c r="G310"/>
      <c r="H310"/>
      <c r="I310"/>
      <c r="J310"/>
    </row>
    <row r="311" spans="2:10" x14ac:dyDescent="0.3">
      <c r="B311"/>
      <c r="C311" s="99"/>
      <c r="D311"/>
      <c r="E311"/>
      <c r="F311"/>
      <c r="G311"/>
      <c r="H311"/>
      <c r="I311"/>
      <c r="J311"/>
    </row>
    <row r="312" spans="2:10" x14ac:dyDescent="0.3">
      <c r="B312"/>
      <c r="C312" s="99"/>
      <c r="D312"/>
      <c r="E312"/>
      <c r="F312"/>
      <c r="G312"/>
      <c r="H312"/>
      <c r="I312"/>
      <c r="J312"/>
    </row>
    <row r="313" spans="2:10" x14ac:dyDescent="0.3">
      <c r="B313"/>
      <c r="C313" s="99"/>
      <c r="D313"/>
      <c r="E313"/>
      <c r="F313"/>
      <c r="G313"/>
      <c r="H313"/>
      <c r="I313"/>
      <c r="J313"/>
    </row>
    <row r="314" spans="2:10" x14ac:dyDescent="0.3">
      <c r="B314"/>
      <c r="C314" s="99"/>
      <c r="D314"/>
      <c r="E314"/>
      <c r="F314"/>
      <c r="G314"/>
      <c r="H314"/>
      <c r="I314"/>
      <c r="J314"/>
    </row>
    <row r="315" spans="2:10" x14ac:dyDescent="0.3">
      <c r="B315"/>
      <c r="C315" s="99"/>
      <c r="D315"/>
      <c r="E315"/>
      <c r="F315"/>
      <c r="G315"/>
      <c r="H315"/>
      <c r="I315"/>
      <c r="J315"/>
    </row>
    <row r="316" spans="2:10" x14ac:dyDescent="0.3">
      <c r="B316"/>
      <c r="C316" s="99"/>
      <c r="D316"/>
      <c r="E316"/>
      <c r="F316"/>
      <c r="G316"/>
      <c r="H316"/>
      <c r="I316"/>
      <c r="J316"/>
    </row>
    <row r="317" spans="2:10" x14ac:dyDescent="0.3">
      <c r="B317"/>
      <c r="C317" s="99"/>
      <c r="D317"/>
      <c r="E317"/>
      <c r="F317"/>
      <c r="G317"/>
      <c r="H317"/>
      <c r="I317"/>
      <c r="J317"/>
    </row>
    <row r="318" spans="2:10" x14ac:dyDescent="0.3">
      <c r="B318"/>
      <c r="C318" s="99"/>
      <c r="D318"/>
      <c r="E318"/>
      <c r="F318"/>
      <c r="G318"/>
      <c r="H318"/>
      <c r="I318"/>
      <c r="J318"/>
    </row>
    <row r="319" spans="2:10" x14ac:dyDescent="0.3">
      <c r="B319"/>
      <c r="C319" s="99"/>
      <c r="D319"/>
      <c r="E319"/>
      <c r="F319"/>
      <c r="G319"/>
      <c r="H319"/>
      <c r="I319"/>
      <c r="J319"/>
    </row>
    <row r="320" spans="2:10" x14ac:dyDescent="0.3">
      <c r="B320"/>
      <c r="C320" s="99"/>
      <c r="D320"/>
      <c r="E320"/>
      <c r="F320"/>
      <c r="G320"/>
      <c r="H320"/>
      <c r="I320"/>
      <c r="J320"/>
    </row>
    <row r="321" spans="2:10" x14ac:dyDescent="0.3">
      <c r="B321"/>
      <c r="C321" s="99"/>
      <c r="D321"/>
      <c r="E321"/>
      <c r="F321"/>
      <c r="G321"/>
      <c r="H321"/>
      <c r="I321"/>
      <c r="J321"/>
    </row>
    <row r="322" spans="2:10" x14ac:dyDescent="0.3">
      <c r="B322"/>
      <c r="C322" s="99"/>
      <c r="D322"/>
      <c r="E322"/>
      <c r="F322"/>
      <c r="G322"/>
      <c r="H322"/>
      <c r="I322"/>
      <c r="J322"/>
    </row>
    <row r="323" spans="2:10" x14ac:dyDescent="0.3">
      <c r="B323"/>
      <c r="C323" s="99"/>
      <c r="D323"/>
      <c r="E323"/>
      <c r="F323"/>
      <c r="G323"/>
      <c r="H323"/>
      <c r="I323"/>
      <c r="J323"/>
    </row>
    <row r="324" spans="2:10" x14ac:dyDescent="0.3">
      <c r="B324"/>
      <c r="C324" s="99"/>
      <c r="D324"/>
      <c r="E324"/>
      <c r="F324"/>
      <c r="G324"/>
      <c r="H324"/>
      <c r="I324"/>
      <c r="J324"/>
    </row>
    <row r="325" spans="2:10" x14ac:dyDescent="0.3">
      <c r="B325"/>
      <c r="C325" s="99"/>
      <c r="D325"/>
      <c r="E325"/>
      <c r="F325"/>
      <c r="G325"/>
      <c r="H325"/>
      <c r="I325"/>
      <c r="J325"/>
    </row>
    <row r="326" spans="2:10" x14ac:dyDescent="0.3">
      <c r="B326"/>
      <c r="C326" s="99"/>
      <c r="D326"/>
      <c r="E326"/>
      <c r="F326"/>
      <c r="G326"/>
      <c r="H326"/>
      <c r="I326"/>
      <c r="J326"/>
    </row>
    <row r="327" spans="2:10" x14ac:dyDescent="0.3">
      <c r="B327"/>
      <c r="C327" s="99"/>
      <c r="D327"/>
      <c r="E327"/>
      <c r="F327"/>
      <c r="G327"/>
      <c r="H327"/>
      <c r="I327"/>
      <c r="J327"/>
    </row>
    <row r="328" spans="2:10" x14ac:dyDescent="0.3">
      <c r="B328"/>
      <c r="C328" s="99"/>
      <c r="D328"/>
      <c r="E328"/>
      <c r="F328"/>
      <c r="G328"/>
      <c r="H328"/>
      <c r="I328"/>
      <c r="J328"/>
    </row>
    <row r="329" spans="2:10" x14ac:dyDescent="0.3">
      <c r="B329"/>
      <c r="C329" s="99"/>
      <c r="D329"/>
      <c r="E329"/>
      <c r="F329"/>
      <c r="G329"/>
      <c r="H329"/>
      <c r="I329"/>
      <c r="J329"/>
    </row>
    <row r="330" spans="2:10" x14ac:dyDescent="0.3">
      <c r="B330"/>
      <c r="C330" s="99"/>
      <c r="D330"/>
      <c r="E330"/>
      <c r="F330"/>
      <c r="G330"/>
      <c r="H330"/>
      <c r="I330"/>
      <c r="J330"/>
    </row>
    <row r="331" spans="2:10" x14ac:dyDescent="0.3">
      <c r="B331"/>
      <c r="C331" s="99"/>
      <c r="D331"/>
      <c r="E331"/>
      <c r="F331"/>
      <c r="G331"/>
      <c r="H331"/>
      <c r="I331"/>
      <c r="J331"/>
    </row>
    <row r="332" spans="2:10" x14ac:dyDescent="0.3">
      <c r="B332"/>
      <c r="C332" s="99"/>
      <c r="D332"/>
      <c r="E332"/>
      <c r="F332"/>
      <c r="G332"/>
      <c r="H332"/>
      <c r="I332"/>
      <c r="J332"/>
    </row>
    <row r="333" spans="2:10" x14ac:dyDescent="0.3">
      <c r="B333"/>
      <c r="C333" s="99"/>
      <c r="D333"/>
      <c r="E333"/>
      <c r="F333"/>
      <c r="G333"/>
      <c r="H333"/>
      <c r="I333"/>
      <c r="J333"/>
    </row>
    <row r="334" spans="2:10" x14ac:dyDescent="0.3">
      <c r="B334"/>
      <c r="C334" s="99"/>
      <c r="D334"/>
      <c r="E334"/>
      <c r="F334"/>
      <c r="G334"/>
      <c r="H334"/>
      <c r="I334"/>
      <c r="J334"/>
    </row>
    <row r="335" spans="2:10" x14ac:dyDescent="0.3">
      <c r="B335"/>
      <c r="C335" s="99"/>
      <c r="D335"/>
      <c r="E335"/>
      <c r="F335"/>
      <c r="G335"/>
      <c r="H335"/>
      <c r="I335"/>
      <c r="J335"/>
    </row>
    <row r="336" spans="2:10" x14ac:dyDescent="0.3">
      <c r="B336"/>
      <c r="C336" s="99"/>
      <c r="D336"/>
      <c r="E336"/>
      <c r="F336"/>
      <c r="G336"/>
      <c r="H336"/>
      <c r="I336"/>
      <c r="J336"/>
    </row>
    <row r="337" spans="2:10" x14ac:dyDescent="0.3">
      <c r="B337"/>
      <c r="C337" s="99"/>
      <c r="D337"/>
      <c r="E337"/>
      <c r="F337"/>
      <c r="G337"/>
      <c r="H337"/>
      <c r="I337"/>
      <c r="J337"/>
    </row>
    <row r="338" spans="2:10" x14ac:dyDescent="0.3">
      <c r="B338"/>
      <c r="C338" s="99"/>
      <c r="D338"/>
      <c r="E338"/>
      <c r="F338"/>
      <c r="G338"/>
      <c r="H338"/>
      <c r="I338"/>
      <c r="J338"/>
    </row>
    <row r="339" spans="2:10" x14ac:dyDescent="0.3">
      <c r="B339"/>
      <c r="C339" s="99"/>
      <c r="D339"/>
      <c r="E339"/>
      <c r="F339"/>
      <c r="G339"/>
      <c r="H339"/>
      <c r="I339"/>
      <c r="J339"/>
    </row>
    <row r="340" spans="2:10" x14ac:dyDescent="0.3">
      <c r="B340"/>
      <c r="C340" s="99"/>
      <c r="D340"/>
      <c r="E340"/>
      <c r="F340"/>
      <c r="G340"/>
      <c r="H340"/>
      <c r="I340"/>
      <c r="J340"/>
    </row>
    <row r="341" spans="2:10" x14ac:dyDescent="0.3">
      <c r="B341"/>
      <c r="C341" s="99"/>
      <c r="D341"/>
      <c r="E341"/>
      <c r="F341"/>
      <c r="G341"/>
      <c r="H341"/>
      <c r="I341"/>
      <c r="J341"/>
    </row>
    <row r="342" spans="2:10" x14ac:dyDescent="0.3">
      <c r="B342"/>
      <c r="C342" s="99"/>
      <c r="D342"/>
      <c r="E342"/>
      <c r="F342"/>
      <c r="G342"/>
      <c r="H342"/>
      <c r="I342"/>
      <c r="J342"/>
    </row>
    <row r="343" spans="2:10" x14ac:dyDescent="0.3">
      <c r="B343"/>
      <c r="C343" s="99"/>
      <c r="D343"/>
      <c r="E343"/>
      <c r="F343"/>
      <c r="G343"/>
      <c r="H343"/>
      <c r="I343"/>
      <c r="J343"/>
    </row>
    <row r="344" spans="2:10" x14ac:dyDescent="0.3">
      <c r="B344"/>
      <c r="C344" s="99"/>
      <c r="D344"/>
      <c r="E344"/>
      <c r="F344"/>
      <c r="G344"/>
      <c r="H344"/>
      <c r="I344"/>
      <c r="J344"/>
    </row>
    <row r="345" spans="2:10" x14ac:dyDescent="0.3">
      <c r="B345"/>
      <c r="C345" s="99"/>
      <c r="D345"/>
      <c r="E345"/>
      <c r="F345"/>
      <c r="G345"/>
      <c r="H345"/>
      <c r="I345"/>
      <c r="J345"/>
    </row>
    <row r="346" spans="2:10" x14ac:dyDescent="0.3">
      <c r="B346"/>
      <c r="C346" s="99"/>
      <c r="D346"/>
      <c r="E346"/>
      <c r="F346"/>
      <c r="G346"/>
      <c r="H346"/>
      <c r="I346"/>
      <c r="J346"/>
    </row>
    <row r="347" spans="2:10" x14ac:dyDescent="0.3">
      <c r="B347"/>
      <c r="C347" s="99"/>
      <c r="D347"/>
      <c r="E347"/>
      <c r="F347"/>
      <c r="G347"/>
      <c r="H347"/>
      <c r="I347"/>
      <c r="J347"/>
    </row>
    <row r="348" spans="2:10" x14ac:dyDescent="0.3">
      <c r="B348"/>
      <c r="C348" s="99"/>
      <c r="D348"/>
      <c r="E348"/>
      <c r="F348"/>
      <c r="G348"/>
      <c r="H348"/>
      <c r="I348"/>
      <c r="J348"/>
    </row>
    <row r="349" spans="2:10" x14ac:dyDescent="0.3">
      <c r="B349"/>
      <c r="C349" s="99"/>
      <c r="D349"/>
      <c r="E349"/>
      <c r="F349"/>
      <c r="G349"/>
      <c r="H349"/>
      <c r="I349"/>
      <c r="J349"/>
    </row>
    <row r="350" spans="2:10" x14ac:dyDescent="0.3">
      <c r="B350"/>
      <c r="C350" s="99"/>
      <c r="D350"/>
      <c r="E350"/>
      <c r="F350"/>
      <c r="G350"/>
      <c r="H350"/>
      <c r="I350"/>
      <c r="J350"/>
    </row>
    <row r="351" spans="2:10" x14ac:dyDescent="0.3">
      <c r="B351"/>
      <c r="C351" s="99"/>
      <c r="D351"/>
      <c r="E351"/>
      <c r="F351"/>
      <c r="G351"/>
      <c r="H351"/>
      <c r="I351"/>
      <c r="J351"/>
    </row>
    <row r="352" spans="2:10" x14ac:dyDescent="0.3">
      <c r="B352"/>
      <c r="C352" s="99"/>
      <c r="D352"/>
      <c r="E352"/>
      <c r="F352"/>
      <c r="G352"/>
      <c r="H352"/>
      <c r="I352"/>
      <c r="J352"/>
    </row>
    <row r="353" spans="2:10" x14ac:dyDescent="0.3">
      <c r="B353"/>
      <c r="C353" s="99"/>
      <c r="D353"/>
      <c r="E353"/>
      <c r="F353"/>
      <c r="G353"/>
      <c r="H353"/>
      <c r="I353"/>
      <c r="J353"/>
    </row>
    <row r="354" spans="2:10" x14ac:dyDescent="0.3">
      <c r="B354"/>
      <c r="C354" s="99"/>
      <c r="D354"/>
      <c r="E354"/>
      <c r="F354"/>
      <c r="G354"/>
      <c r="H354"/>
      <c r="I354"/>
      <c r="J354"/>
    </row>
    <row r="355" spans="2:10" x14ac:dyDescent="0.3">
      <c r="B355"/>
      <c r="C355" s="99"/>
      <c r="D355"/>
      <c r="E355"/>
      <c r="F355"/>
      <c r="G355"/>
      <c r="H355"/>
      <c r="I355"/>
      <c r="J355"/>
    </row>
    <row r="356" spans="2:10" x14ac:dyDescent="0.3">
      <c r="B356"/>
      <c r="C356" s="99"/>
      <c r="D356"/>
      <c r="E356"/>
      <c r="F356"/>
      <c r="G356"/>
      <c r="H356"/>
      <c r="I356"/>
      <c r="J356"/>
    </row>
    <row r="357" spans="2:10" x14ac:dyDescent="0.3">
      <c r="B357"/>
      <c r="C357" s="99"/>
      <c r="D357"/>
      <c r="E357"/>
      <c r="F357"/>
      <c r="G357"/>
      <c r="H357"/>
      <c r="I357"/>
      <c r="J357"/>
    </row>
    <row r="358" spans="2:10" x14ac:dyDescent="0.3">
      <c r="B358"/>
      <c r="C358" s="99"/>
      <c r="D358"/>
      <c r="E358"/>
      <c r="F358"/>
      <c r="G358"/>
      <c r="H358"/>
      <c r="I358"/>
      <c r="J358"/>
    </row>
    <row r="359" spans="2:10" x14ac:dyDescent="0.3">
      <c r="B359"/>
      <c r="C359" s="99"/>
      <c r="D359"/>
      <c r="E359"/>
      <c r="F359"/>
      <c r="G359"/>
      <c r="H359"/>
      <c r="I359"/>
      <c r="J359"/>
    </row>
    <row r="360" spans="2:10" x14ac:dyDescent="0.3">
      <c r="B360"/>
      <c r="C360" s="99"/>
      <c r="D360"/>
      <c r="E360"/>
      <c r="F360"/>
      <c r="G360"/>
      <c r="H360"/>
      <c r="I360"/>
      <c r="J360"/>
    </row>
    <row r="361" spans="2:10" x14ac:dyDescent="0.3">
      <c r="B361"/>
      <c r="C361" s="99"/>
      <c r="D361"/>
      <c r="E361"/>
      <c r="F361"/>
      <c r="G361"/>
      <c r="H361"/>
      <c r="I361"/>
      <c r="J361"/>
    </row>
    <row r="362" spans="2:10" x14ac:dyDescent="0.3">
      <c r="B362"/>
      <c r="C362" s="99"/>
      <c r="D362"/>
      <c r="E362"/>
      <c r="F362"/>
      <c r="G362"/>
      <c r="H362"/>
      <c r="I362"/>
      <c r="J362"/>
    </row>
    <row r="363" spans="2:10" x14ac:dyDescent="0.3">
      <c r="B363"/>
      <c r="C363" s="99"/>
      <c r="D363"/>
      <c r="E363"/>
      <c r="F363"/>
      <c r="G363"/>
      <c r="H363"/>
      <c r="I363"/>
      <c r="J363"/>
    </row>
    <row r="364" spans="2:10" x14ac:dyDescent="0.3">
      <c r="B364"/>
      <c r="C364" s="99"/>
      <c r="D364"/>
      <c r="E364"/>
      <c r="F364"/>
      <c r="G364"/>
      <c r="H364"/>
      <c r="I364"/>
      <c r="J364"/>
    </row>
    <row r="365" spans="2:10" x14ac:dyDescent="0.3">
      <c r="B365"/>
      <c r="C365" s="99"/>
      <c r="D365"/>
      <c r="E365"/>
      <c r="F365"/>
      <c r="G365"/>
      <c r="H365"/>
      <c r="I365"/>
      <c r="J365"/>
    </row>
    <row r="366" spans="2:10" x14ac:dyDescent="0.3">
      <c r="B366"/>
      <c r="C366" s="99"/>
      <c r="D366"/>
      <c r="E366"/>
      <c r="F366"/>
      <c r="G366"/>
      <c r="H366"/>
      <c r="I366"/>
      <c r="J366"/>
    </row>
    <row r="367" spans="2:10" x14ac:dyDescent="0.3">
      <c r="B367"/>
      <c r="C367" s="99"/>
      <c r="D367"/>
      <c r="E367"/>
      <c r="F367"/>
      <c r="G367"/>
      <c r="H367"/>
      <c r="I367"/>
      <c r="J367"/>
    </row>
    <row r="368" spans="2:10" x14ac:dyDescent="0.3">
      <c r="B368"/>
      <c r="C368" s="99"/>
      <c r="D368"/>
      <c r="E368"/>
      <c r="F368"/>
      <c r="G368"/>
      <c r="H368"/>
      <c r="I368"/>
      <c r="J368"/>
    </row>
    <row r="369" spans="2:10" x14ac:dyDescent="0.3">
      <c r="B369"/>
      <c r="C369" s="99"/>
      <c r="D369"/>
      <c r="E369"/>
      <c r="F369"/>
      <c r="G369"/>
      <c r="H369"/>
      <c r="I369"/>
      <c r="J369"/>
    </row>
    <row r="370" spans="2:10" x14ac:dyDescent="0.3">
      <c r="B370"/>
      <c r="C370" s="99"/>
      <c r="D370"/>
      <c r="E370"/>
      <c r="F370"/>
      <c r="G370"/>
      <c r="H370"/>
      <c r="I370"/>
      <c r="J370"/>
    </row>
    <row r="371" spans="2:10" x14ac:dyDescent="0.3">
      <c r="B371"/>
      <c r="C371" s="99"/>
      <c r="D371"/>
      <c r="E371"/>
      <c r="F371"/>
      <c r="G371"/>
      <c r="H371"/>
      <c r="I371"/>
      <c r="J371"/>
    </row>
    <row r="372" spans="2:10" x14ac:dyDescent="0.3">
      <c r="B372"/>
      <c r="C372" s="99"/>
      <c r="D372"/>
      <c r="E372"/>
      <c r="F372"/>
      <c r="G372"/>
      <c r="H372"/>
      <c r="I372"/>
      <c r="J372"/>
    </row>
    <row r="373" spans="2:10" x14ac:dyDescent="0.3">
      <c r="B373"/>
      <c r="C373" s="99"/>
      <c r="D373"/>
      <c r="E373"/>
      <c r="F373"/>
      <c r="G373"/>
      <c r="H373"/>
      <c r="I373"/>
      <c r="J373"/>
    </row>
    <row r="374" spans="2:10" x14ac:dyDescent="0.3">
      <c r="B374"/>
      <c r="C374" s="99"/>
      <c r="D374"/>
      <c r="E374"/>
      <c r="F374"/>
      <c r="G374"/>
      <c r="H374"/>
      <c r="I374"/>
      <c r="J374"/>
    </row>
    <row r="375" spans="2:10" x14ac:dyDescent="0.3">
      <c r="B375"/>
      <c r="C375" s="99"/>
      <c r="D375"/>
      <c r="E375"/>
      <c r="F375"/>
      <c r="G375"/>
      <c r="H375"/>
      <c r="I375"/>
      <c r="J375"/>
    </row>
    <row r="376" spans="2:10" x14ac:dyDescent="0.3">
      <c r="B376"/>
      <c r="C376" s="99"/>
      <c r="D376"/>
      <c r="E376"/>
      <c r="F376"/>
      <c r="G376"/>
      <c r="H376"/>
      <c r="I376"/>
      <c r="J376"/>
    </row>
  </sheetData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&amp;L_x000D_&amp;1#&amp;"Aptos"&amp;11&amp;K5F5F5F S-OIL: Company Use Only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B125-FEE9-4DA2-8FDA-AA56F17AEA10}">
  <sheetPr codeName="Sheet3"/>
  <dimension ref="A1:B9"/>
  <sheetViews>
    <sheetView zoomScale="85" zoomScaleNormal="85" workbookViewId="0">
      <selection activeCell="A4" sqref="A4"/>
    </sheetView>
  </sheetViews>
  <sheetFormatPr defaultRowHeight="16.5" x14ac:dyDescent="0.3"/>
  <cols>
    <col min="1" max="1" width="20.625" customWidth="1"/>
  </cols>
  <sheetData>
    <row r="1" spans="1:2" x14ac:dyDescent="0.3">
      <c r="A1" s="30" t="s">
        <v>2045</v>
      </c>
      <c r="B1" s="29" t="s">
        <v>2048</v>
      </c>
    </row>
    <row r="2" spans="1:2" x14ac:dyDescent="0.3">
      <c r="A2" s="31" t="s">
        <v>1299</v>
      </c>
      <c r="B2" s="31">
        <v>0.6</v>
      </c>
    </row>
    <row r="3" spans="1:2" x14ac:dyDescent="0.3">
      <c r="A3" s="31" t="s">
        <v>1288</v>
      </c>
      <c r="B3" s="31">
        <v>0.3</v>
      </c>
    </row>
    <row r="4" spans="1:2" x14ac:dyDescent="0.3">
      <c r="A4" s="31" t="s">
        <v>1303</v>
      </c>
      <c r="B4" s="31">
        <v>0.1</v>
      </c>
    </row>
    <row r="5" spans="1:2" x14ac:dyDescent="0.3">
      <c r="A5" s="31" t="s">
        <v>3704</v>
      </c>
      <c r="B5" s="31">
        <v>0.25</v>
      </c>
    </row>
    <row r="6" spans="1:2" x14ac:dyDescent="0.3">
      <c r="A6" s="85" t="s">
        <v>3706</v>
      </c>
      <c r="B6" s="31">
        <v>0.5</v>
      </c>
    </row>
    <row r="7" spans="1:2" x14ac:dyDescent="0.3">
      <c r="A7" s="85" t="s">
        <v>3708</v>
      </c>
      <c r="B7" s="31">
        <v>0.25</v>
      </c>
    </row>
    <row r="8" spans="1:2" x14ac:dyDescent="0.3">
      <c r="A8" s="31" t="s">
        <v>3710</v>
      </c>
      <c r="B8" s="31">
        <v>0.7</v>
      </c>
    </row>
    <row r="9" spans="1:2" x14ac:dyDescent="0.3">
      <c r="A9" s="31" t="s">
        <v>3711</v>
      </c>
      <c r="B9" s="31">
        <v>0.3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03A3-A397-450C-BD79-5375C28BFA4E}">
  <dimension ref="A1:N92"/>
  <sheetViews>
    <sheetView topLeftCell="E30" zoomScale="70" zoomScaleNormal="70" workbookViewId="0">
      <selection activeCell="N14" sqref="N14"/>
    </sheetView>
  </sheetViews>
  <sheetFormatPr defaultRowHeight="16.5" x14ac:dyDescent="0.3"/>
  <cols>
    <col min="1" max="1" width="12.75" bestFit="1" customWidth="1"/>
    <col min="2" max="2" width="11.875" bestFit="1" customWidth="1"/>
    <col min="3" max="3" width="30.75" bestFit="1" customWidth="1"/>
    <col min="4" max="4" width="30.25" bestFit="1" customWidth="1"/>
    <col min="5" max="5" width="33.125" bestFit="1" customWidth="1"/>
    <col min="6" max="6" width="51.875" bestFit="1" customWidth="1"/>
    <col min="7" max="7" width="25.5" bestFit="1" customWidth="1"/>
    <col min="8" max="8" width="26.875" bestFit="1" customWidth="1"/>
    <col min="9" max="9" width="44.875" bestFit="1" customWidth="1"/>
    <col min="10" max="10" width="7.375" bestFit="1" customWidth="1"/>
    <col min="12" max="12" width="11.375" customWidth="1"/>
    <col min="13" max="13" width="16.625" bestFit="1" customWidth="1"/>
    <col min="14" max="14" width="11.875" customWidth="1"/>
  </cols>
  <sheetData>
    <row r="1" spans="1:14" x14ac:dyDescent="0.3">
      <c r="B1">
        <f>_xlfn.XLOOKUP(B4,표13[end_use_category],표13[end_use_att])</f>
        <v>1.1388743810634696</v>
      </c>
      <c r="C1">
        <f>_xlfn.XLOOKUP(C4,표13[end_use_category],표13[end_use_att])</f>
        <v>2.3451012396109632</v>
      </c>
      <c r="D1">
        <f>_xlfn.XLOOKUP(D4,표13[end_use_category],표13[end_use_att])</f>
        <v>0.80557530408755751</v>
      </c>
      <c r="E1">
        <f>_xlfn.XLOOKUP(E4,표13[end_use_category],표13[end_use_att])</f>
        <v>1.5528525997275633</v>
      </c>
      <c r="F1">
        <f>_xlfn.XLOOKUP(F4,표13[end_use_category],표13[end_use_att])</f>
        <v>4.1622727272727271</v>
      </c>
      <c r="G1">
        <f>_xlfn.XLOOKUP(G4,표13[end_use_category],표13[end_use_att])</f>
        <v>2.3192870195143729</v>
      </c>
      <c r="H1">
        <f>_xlfn.XLOOKUP(H4,표13[end_use_category],표13[end_use_att])</f>
        <v>2.2155187117189854</v>
      </c>
      <c r="I1">
        <f>_xlfn.XLOOKUP(I4,표13[end_use_category],표13[end_use_att])</f>
        <v>3.3653124591337518</v>
      </c>
    </row>
    <row r="2" spans="1:14" x14ac:dyDescent="0.3">
      <c r="B2">
        <f>(B1-MIN($B$1:$I$1))/(MAX($B$1:$I$1)-MIN($B$1:$I$1))*10</f>
        <v>0.99293750659135871</v>
      </c>
      <c r="C2">
        <f t="shared" ref="C2:I2" si="0">(C1-MIN($B$1:$I$1))/(MAX($B$1:$I$1)-MIN($B$1:$I$1))*10</f>
        <v>4.5864304744588793</v>
      </c>
      <c r="D2">
        <f t="shared" si="0"/>
        <v>0</v>
      </c>
      <c r="E2">
        <f t="shared" si="0"/>
        <v>2.2262277513560171</v>
      </c>
      <c r="F2">
        <f t="shared" si="0"/>
        <v>10</v>
      </c>
      <c r="G2">
        <f t="shared" si="0"/>
        <v>4.5095268491327243</v>
      </c>
      <c r="H2">
        <f t="shared" si="0"/>
        <v>4.2003887448798789</v>
      </c>
      <c r="I2">
        <f t="shared" si="0"/>
        <v>7.6257607771428502</v>
      </c>
    </row>
    <row r="3" spans="1:14" x14ac:dyDescent="0.3">
      <c r="A3" s="87" t="s">
        <v>3741</v>
      </c>
      <c r="B3" s="87" t="s">
        <v>3740</v>
      </c>
    </row>
    <row r="4" spans="1:14" x14ac:dyDescent="0.3">
      <c r="A4" s="87" t="s">
        <v>3714</v>
      </c>
      <c r="B4" t="s">
        <v>1267</v>
      </c>
      <c r="C4" t="s">
        <v>1276</v>
      </c>
      <c r="D4" t="s">
        <v>1282</v>
      </c>
      <c r="E4" t="s">
        <v>1279</v>
      </c>
      <c r="F4" t="s">
        <v>1261</v>
      </c>
      <c r="G4" t="s">
        <v>1273</v>
      </c>
      <c r="H4" t="s">
        <v>1270</v>
      </c>
      <c r="I4" t="s">
        <v>1264</v>
      </c>
      <c r="J4" t="s">
        <v>3719</v>
      </c>
      <c r="L4" t="s">
        <v>1</v>
      </c>
      <c r="M4" t="s">
        <v>2</v>
      </c>
      <c r="N4" t="s">
        <v>3742</v>
      </c>
    </row>
    <row r="5" spans="1:14" x14ac:dyDescent="0.3">
      <c r="A5" s="33" t="s">
        <v>261</v>
      </c>
      <c r="C5">
        <v>0.3</v>
      </c>
      <c r="D5">
        <v>0.6</v>
      </c>
      <c r="E5">
        <v>0.6</v>
      </c>
      <c r="J5">
        <v>0.6</v>
      </c>
      <c r="L5" s="33" t="s">
        <v>261</v>
      </c>
      <c r="M5" s="33" t="str">
        <f>_xlfn.XLOOKUP(L5,표2[material_id],표2[material_name])</f>
        <v>HDPE</v>
      </c>
      <c r="N5" s="90">
        <f>SUMPRODUCT($B$2:$I$2,B5:I5)</f>
        <v>2.711665793151274</v>
      </c>
    </row>
    <row r="6" spans="1:14" x14ac:dyDescent="0.3">
      <c r="A6" s="33" t="s">
        <v>8</v>
      </c>
      <c r="D6">
        <v>0.1</v>
      </c>
      <c r="E6">
        <v>0.6</v>
      </c>
      <c r="G6">
        <v>0.3</v>
      </c>
      <c r="I6">
        <v>0.1</v>
      </c>
      <c r="J6">
        <v>0.6</v>
      </c>
      <c r="L6" s="33" t="s">
        <v>8</v>
      </c>
      <c r="M6" s="33" t="str">
        <f>_xlfn.XLOOKUP(L6,표2[material_id],표2[material_name])</f>
        <v>LDPE</v>
      </c>
      <c r="N6" s="90">
        <f t="shared" ref="N6:N69" si="1">SUMPRODUCT($B$2:$I$2,B6:I6)</f>
        <v>3.4511707832677123</v>
      </c>
    </row>
    <row r="7" spans="1:14" x14ac:dyDescent="0.3">
      <c r="A7" s="33" t="s">
        <v>10</v>
      </c>
      <c r="B7">
        <v>0.3</v>
      </c>
      <c r="E7">
        <v>0.6</v>
      </c>
      <c r="G7">
        <v>0.1</v>
      </c>
      <c r="J7">
        <v>0.6</v>
      </c>
      <c r="L7" s="33" t="s">
        <v>10</v>
      </c>
      <c r="M7" s="33" t="str">
        <f>_xlfn.XLOOKUP(L7,표2[material_id],표2[material_name])</f>
        <v>LLDPE</v>
      </c>
      <c r="N7" s="90">
        <f t="shared" si="1"/>
        <v>2.0845705877042904</v>
      </c>
    </row>
    <row r="8" spans="1:14" x14ac:dyDescent="0.3">
      <c r="A8" s="33" t="s">
        <v>11</v>
      </c>
      <c r="I8">
        <v>0.6</v>
      </c>
      <c r="J8">
        <v>0.6</v>
      </c>
      <c r="L8" s="33" t="s">
        <v>11</v>
      </c>
      <c r="M8" s="33" t="str">
        <f>_xlfn.XLOOKUP(L8,표2[material_id],표2[material_name])</f>
        <v>EDC</v>
      </c>
      <c r="N8" s="90">
        <f t="shared" si="1"/>
        <v>4.5754564662857096</v>
      </c>
    </row>
    <row r="9" spans="1:14" x14ac:dyDescent="0.3">
      <c r="A9" s="33" t="s">
        <v>12</v>
      </c>
      <c r="I9">
        <v>0.6</v>
      </c>
      <c r="J9">
        <v>0.6</v>
      </c>
      <c r="L9" s="33" t="s">
        <v>12</v>
      </c>
      <c r="M9" s="33" t="str">
        <f>_xlfn.XLOOKUP(L9,표2[material_id],표2[material_name])</f>
        <v>VCM</v>
      </c>
      <c r="N9" s="90">
        <f t="shared" si="1"/>
        <v>4.5754564662857096</v>
      </c>
    </row>
    <row r="10" spans="1:14" x14ac:dyDescent="0.3">
      <c r="A10" s="33" t="s">
        <v>14</v>
      </c>
      <c r="D10">
        <v>0.6</v>
      </c>
      <c r="E10">
        <v>0.3</v>
      </c>
      <c r="G10">
        <v>0.3</v>
      </c>
      <c r="H10">
        <v>0.1</v>
      </c>
      <c r="I10">
        <v>0.1</v>
      </c>
      <c r="J10">
        <v>0.6</v>
      </c>
      <c r="L10" s="33" t="s">
        <v>14</v>
      </c>
      <c r="M10" s="33" t="str">
        <f>_xlfn.XLOOKUP(L10,표2[material_id],표2[material_name])</f>
        <v>PVC</v>
      </c>
      <c r="N10" s="90">
        <f t="shared" si="1"/>
        <v>3.2033413323488951</v>
      </c>
    </row>
    <row r="11" spans="1:14" x14ac:dyDescent="0.3">
      <c r="A11" s="33" t="s">
        <v>17</v>
      </c>
      <c r="G11">
        <v>0.6</v>
      </c>
      <c r="I11">
        <v>0.3</v>
      </c>
      <c r="J11">
        <v>0.6</v>
      </c>
      <c r="L11" s="33" t="s">
        <v>17</v>
      </c>
      <c r="M11" s="33" t="str">
        <f>_xlfn.XLOOKUP(L11,표2[material_id],표2[material_name])</f>
        <v>Ethanol</v>
      </c>
      <c r="N11" s="90">
        <f t="shared" si="1"/>
        <v>4.9934443426224888</v>
      </c>
    </row>
    <row r="12" spans="1:14" x14ac:dyDescent="0.3">
      <c r="A12" s="33" t="s">
        <v>20</v>
      </c>
      <c r="E12">
        <v>0.3</v>
      </c>
      <c r="I12">
        <v>0.6</v>
      </c>
      <c r="J12">
        <v>0.6</v>
      </c>
      <c r="L12" s="33" t="s">
        <v>20</v>
      </c>
      <c r="M12" s="33" t="str">
        <f>_xlfn.XLOOKUP(L12,표2[material_id],표2[material_name])</f>
        <v>Ethyl acetate</v>
      </c>
      <c r="N12" s="90">
        <f t="shared" si="1"/>
        <v>5.2433247916925145</v>
      </c>
    </row>
    <row r="13" spans="1:14" x14ac:dyDescent="0.3">
      <c r="A13" s="33" t="s">
        <v>46</v>
      </c>
      <c r="E13">
        <v>0.3</v>
      </c>
      <c r="I13">
        <v>0.6</v>
      </c>
      <c r="J13">
        <v>0.6</v>
      </c>
      <c r="L13" s="33" t="s">
        <v>46</v>
      </c>
      <c r="M13" s="33" t="str">
        <f>_xlfn.XLOOKUP(L13,표2[material_id],표2[material_name])</f>
        <v>EO</v>
      </c>
      <c r="N13" s="90">
        <f t="shared" si="1"/>
        <v>5.2433247916925145</v>
      </c>
    </row>
    <row r="14" spans="1:14" x14ac:dyDescent="0.3">
      <c r="A14" s="33" t="s">
        <v>48</v>
      </c>
      <c r="D14">
        <v>0.3</v>
      </c>
      <c r="E14">
        <v>0.3</v>
      </c>
      <c r="G14">
        <v>0.6</v>
      </c>
      <c r="I14">
        <v>0.6</v>
      </c>
      <c r="J14">
        <v>0.6</v>
      </c>
      <c r="L14" s="33" t="s">
        <v>48</v>
      </c>
      <c r="M14" s="33" t="str">
        <f>_xlfn.XLOOKUP(L14,표2[material_id],표2[material_name])</f>
        <v>MEA</v>
      </c>
      <c r="N14" s="90">
        <f t="shared" si="1"/>
        <v>7.9490409011721486</v>
      </c>
    </row>
    <row r="15" spans="1:14" x14ac:dyDescent="0.3">
      <c r="A15" s="33" t="s">
        <v>49</v>
      </c>
      <c r="B15">
        <v>0.6</v>
      </c>
      <c r="D15">
        <v>0.3</v>
      </c>
      <c r="E15">
        <v>0.3</v>
      </c>
      <c r="I15">
        <v>0.1</v>
      </c>
      <c r="J15">
        <v>0.6</v>
      </c>
      <c r="L15" s="33" t="s">
        <v>49</v>
      </c>
      <c r="M15" s="33" t="str">
        <f>_xlfn.XLOOKUP(L15,표2[material_id],표2[material_name])</f>
        <v>DEA</v>
      </c>
      <c r="N15" s="90">
        <f t="shared" si="1"/>
        <v>2.0262069070759052</v>
      </c>
    </row>
    <row r="16" spans="1:14" x14ac:dyDescent="0.3">
      <c r="A16" s="33" t="s">
        <v>50</v>
      </c>
      <c r="D16">
        <v>0.6</v>
      </c>
      <c r="E16">
        <v>0.6</v>
      </c>
      <c r="I16">
        <v>0.3</v>
      </c>
      <c r="J16">
        <v>0.6</v>
      </c>
      <c r="L16" s="33" t="s">
        <v>50</v>
      </c>
      <c r="M16" s="33" t="str">
        <f>_xlfn.XLOOKUP(L16,표2[material_id],표2[material_name])</f>
        <v>TEA</v>
      </c>
      <c r="N16" s="90">
        <f t="shared" si="1"/>
        <v>3.6234648839564647</v>
      </c>
    </row>
    <row r="17" spans="1:14" x14ac:dyDescent="0.3">
      <c r="A17" s="33" t="s">
        <v>51</v>
      </c>
      <c r="C17">
        <v>0.3</v>
      </c>
      <c r="E17">
        <v>0.6</v>
      </c>
      <c r="J17">
        <v>0.6</v>
      </c>
      <c r="L17" s="33" t="s">
        <v>51</v>
      </c>
      <c r="M17" s="33" t="str">
        <f>_xlfn.XLOOKUP(L17,표2[material_id],표2[material_name])</f>
        <v>MEG</v>
      </c>
      <c r="N17" s="90">
        <f t="shared" si="1"/>
        <v>2.711665793151274</v>
      </c>
    </row>
    <row r="18" spans="1:14" x14ac:dyDescent="0.3">
      <c r="A18" s="33" t="s">
        <v>53</v>
      </c>
      <c r="E18">
        <v>0.3</v>
      </c>
      <c r="I18">
        <v>0.6</v>
      </c>
      <c r="J18">
        <v>0.6</v>
      </c>
      <c r="L18" s="33" t="s">
        <v>53</v>
      </c>
      <c r="M18" s="33" t="str">
        <f>_xlfn.XLOOKUP(L18,표2[material_id],표2[material_name])</f>
        <v>VAM</v>
      </c>
      <c r="N18" s="90">
        <f t="shared" si="1"/>
        <v>5.2433247916925145</v>
      </c>
    </row>
    <row r="19" spans="1:14" x14ac:dyDescent="0.3">
      <c r="A19" s="33" t="s">
        <v>55</v>
      </c>
      <c r="C19">
        <v>0.1</v>
      </c>
      <c r="E19">
        <v>0.6</v>
      </c>
      <c r="I19">
        <v>0.6</v>
      </c>
      <c r="J19">
        <v>0.6</v>
      </c>
      <c r="L19" s="33" t="s">
        <v>55</v>
      </c>
      <c r="M19" s="33" t="str">
        <f>_xlfn.XLOOKUP(L19,표2[material_id],표2[material_name])</f>
        <v>AN</v>
      </c>
      <c r="N19" s="90">
        <f t="shared" si="1"/>
        <v>6.369836164545208</v>
      </c>
    </row>
    <row r="20" spans="1:14" x14ac:dyDescent="0.3">
      <c r="A20" s="33" t="s">
        <v>56</v>
      </c>
      <c r="C20">
        <v>0.3</v>
      </c>
      <c r="D20">
        <v>0.3</v>
      </c>
      <c r="E20">
        <v>0.6</v>
      </c>
      <c r="F20">
        <v>0.6</v>
      </c>
      <c r="I20">
        <v>0.3</v>
      </c>
      <c r="J20">
        <v>0.6</v>
      </c>
      <c r="L20" s="33" t="s">
        <v>56</v>
      </c>
      <c r="M20" s="33" t="str">
        <f>_xlfn.XLOOKUP(L20,표2[material_id],표2[material_name])</f>
        <v>ABS</v>
      </c>
      <c r="N20" s="90">
        <f t="shared" si="1"/>
        <v>10.99939402629413</v>
      </c>
    </row>
    <row r="21" spans="1:14" x14ac:dyDescent="0.3">
      <c r="A21" s="33" t="s">
        <v>57</v>
      </c>
      <c r="C21">
        <v>0.1</v>
      </c>
      <c r="E21">
        <v>0.6</v>
      </c>
      <c r="H21">
        <v>0.1</v>
      </c>
      <c r="I21">
        <v>0.6</v>
      </c>
      <c r="J21">
        <v>0.6</v>
      </c>
      <c r="L21" s="33" t="s">
        <v>57</v>
      </c>
      <c r="M21" s="33" t="str">
        <f>_xlfn.XLOOKUP(L21,표2[material_id],표2[material_name])</f>
        <v>SAN</v>
      </c>
      <c r="N21" s="90">
        <f t="shared" si="1"/>
        <v>6.7898750390331957</v>
      </c>
    </row>
    <row r="22" spans="1:14" x14ac:dyDescent="0.3">
      <c r="A22" s="33" t="s">
        <v>58</v>
      </c>
      <c r="C22">
        <v>0.6</v>
      </c>
      <c r="G22">
        <v>0.3</v>
      </c>
      <c r="H22">
        <v>0.6</v>
      </c>
      <c r="I22">
        <v>0.3</v>
      </c>
      <c r="J22">
        <v>0.6</v>
      </c>
      <c r="L22" s="33" t="s">
        <v>58</v>
      </c>
      <c r="M22" s="33" t="str">
        <f>_xlfn.XLOOKUP(L22,표2[material_id],표2[material_name])</f>
        <v>NBR</v>
      </c>
      <c r="N22" s="90">
        <f t="shared" si="1"/>
        <v>8.9126778194859266</v>
      </c>
    </row>
    <row r="23" spans="1:14" x14ac:dyDescent="0.3">
      <c r="A23" s="33" t="s">
        <v>59</v>
      </c>
      <c r="C23">
        <v>0.6</v>
      </c>
      <c r="D23">
        <v>0.3</v>
      </c>
      <c r="E23">
        <v>0.6</v>
      </c>
      <c r="F23">
        <v>0.1</v>
      </c>
      <c r="G23">
        <v>0.3</v>
      </c>
      <c r="H23">
        <v>0.3</v>
      </c>
      <c r="J23">
        <v>0.6</v>
      </c>
      <c r="L23" s="33" t="s">
        <v>59</v>
      </c>
      <c r="M23" s="33" t="str">
        <f>_xlfn.XLOOKUP(L23,표2[material_id],표2[material_name])</f>
        <v>PP</v>
      </c>
      <c r="N23" s="90">
        <f t="shared" si="1"/>
        <v>7.7005696136927195</v>
      </c>
    </row>
    <row r="24" spans="1:14" x14ac:dyDescent="0.3">
      <c r="A24" s="33" t="s">
        <v>60</v>
      </c>
      <c r="F24">
        <v>0.3</v>
      </c>
      <c r="I24">
        <v>0.6</v>
      </c>
      <c r="J24">
        <v>0.6</v>
      </c>
      <c r="L24" s="33" t="s">
        <v>60</v>
      </c>
      <c r="M24" s="33" t="str">
        <f>_xlfn.XLOOKUP(L24,표2[material_id],표2[material_name])</f>
        <v>PO</v>
      </c>
      <c r="N24" s="90">
        <f t="shared" si="1"/>
        <v>7.5754564662857096</v>
      </c>
    </row>
    <row r="25" spans="1:14" x14ac:dyDescent="0.3">
      <c r="A25" s="33" t="s">
        <v>61</v>
      </c>
      <c r="D25">
        <v>0.6</v>
      </c>
      <c r="E25">
        <v>0.3</v>
      </c>
      <c r="H25">
        <v>0.3</v>
      </c>
      <c r="I25">
        <v>0.3</v>
      </c>
      <c r="J25">
        <v>0.6</v>
      </c>
      <c r="L25" s="33" t="s">
        <v>61</v>
      </c>
      <c r="M25" s="33" t="str">
        <f>_xlfn.XLOOKUP(L25,표2[material_id],표2[material_name])</f>
        <v>PG</v>
      </c>
      <c r="N25" s="90">
        <f t="shared" si="1"/>
        <v>4.2157131820136229</v>
      </c>
    </row>
    <row r="26" spans="1:14" x14ac:dyDescent="0.3">
      <c r="A26" s="33" t="s">
        <v>62</v>
      </c>
      <c r="C26">
        <v>0.3</v>
      </c>
      <c r="D26">
        <v>0.6</v>
      </c>
      <c r="E26">
        <v>0.6</v>
      </c>
      <c r="I26">
        <v>0.3</v>
      </c>
      <c r="J26">
        <v>0.6</v>
      </c>
      <c r="L26" s="33" t="s">
        <v>62</v>
      </c>
      <c r="M26" s="33" t="str">
        <f>_xlfn.XLOOKUP(L26,표2[material_id],표2[material_name])</f>
        <v>PPG</v>
      </c>
      <c r="N26" s="90">
        <f t="shared" si="1"/>
        <v>4.9993940262941283</v>
      </c>
    </row>
    <row r="27" spans="1:14" x14ac:dyDescent="0.3">
      <c r="A27" s="33" t="s">
        <v>63</v>
      </c>
      <c r="D27">
        <v>0.6</v>
      </c>
      <c r="E27">
        <v>0.3</v>
      </c>
      <c r="I27">
        <v>0.6</v>
      </c>
      <c r="J27">
        <v>0.6</v>
      </c>
      <c r="L27" s="33" t="s">
        <v>63</v>
      </c>
      <c r="M27" s="33" t="str">
        <f>_xlfn.XLOOKUP(L27,표2[material_id],표2[material_name])</f>
        <v>Polyols</v>
      </c>
      <c r="N27" s="90">
        <f t="shared" si="1"/>
        <v>5.2433247916925145</v>
      </c>
    </row>
    <row r="28" spans="1:14" x14ac:dyDescent="0.3">
      <c r="A28" s="33" t="s">
        <v>64</v>
      </c>
      <c r="C28">
        <v>0.3</v>
      </c>
      <c r="D28">
        <v>0.6</v>
      </c>
      <c r="E28">
        <v>0.6</v>
      </c>
      <c r="G28">
        <v>0.1</v>
      </c>
      <c r="H28">
        <v>0.1</v>
      </c>
      <c r="I28">
        <v>0.3</v>
      </c>
      <c r="J28">
        <v>0.6</v>
      </c>
      <c r="L28" s="33" t="s">
        <v>64</v>
      </c>
      <c r="M28" s="33" t="str">
        <f>_xlfn.XLOOKUP(L28,표2[material_id],표2[material_name])</f>
        <v>PU</v>
      </c>
      <c r="N28" s="90">
        <f t="shared" si="1"/>
        <v>5.8703855856953888</v>
      </c>
    </row>
    <row r="29" spans="1:14" x14ac:dyDescent="0.3">
      <c r="A29" s="33" t="s">
        <v>65</v>
      </c>
      <c r="E29">
        <v>0.6</v>
      </c>
      <c r="I29">
        <v>0.6</v>
      </c>
      <c r="J29">
        <v>0.6</v>
      </c>
      <c r="L29" s="33" t="s">
        <v>65</v>
      </c>
      <c r="M29" s="33" t="str">
        <f>_xlfn.XLOOKUP(L29,표2[material_id],표2[material_name])</f>
        <v>Acrylic acid</v>
      </c>
      <c r="N29" s="90">
        <f t="shared" si="1"/>
        <v>5.9111931170993195</v>
      </c>
    </row>
    <row r="30" spans="1:14" x14ac:dyDescent="0.3">
      <c r="A30" s="33" t="s">
        <v>67</v>
      </c>
      <c r="D30">
        <v>0.6</v>
      </c>
      <c r="E30">
        <v>0.6</v>
      </c>
      <c r="I30">
        <v>0.3</v>
      </c>
      <c r="J30">
        <v>0.6</v>
      </c>
      <c r="L30" s="33" t="s">
        <v>67</v>
      </c>
      <c r="M30" s="33" t="str">
        <f>_xlfn.XLOOKUP(L30,표2[material_id],표2[material_name])</f>
        <v>Acrylate ester</v>
      </c>
      <c r="N30" s="90">
        <f t="shared" si="1"/>
        <v>3.6234648839564647</v>
      </c>
    </row>
    <row r="31" spans="1:14" x14ac:dyDescent="0.3">
      <c r="A31" s="33" t="s">
        <v>68</v>
      </c>
      <c r="B31">
        <v>0.1</v>
      </c>
      <c r="E31">
        <v>0.6</v>
      </c>
      <c r="H31">
        <v>0.3</v>
      </c>
      <c r="J31">
        <v>0.6</v>
      </c>
      <c r="L31" s="33" t="s">
        <v>68</v>
      </c>
      <c r="M31" s="33" t="str">
        <f>_xlfn.XLOOKUP(L31,표2[material_id],표2[material_name])</f>
        <v>SAP</v>
      </c>
      <c r="N31" s="90">
        <f t="shared" si="1"/>
        <v>2.6951470249367095</v>
      </c>
    </row>
    <row r="32" spans="1:14" x14ac:dyDescent="0.3">
      <c r="A32" s="33" t="s">
        <v>69</v>
      </c>
      <c r="I32">
        <v>0.6</v>
      </c>
      <c r="J32">
        <v>0.6</v>
      </c>
      <c r="L32" s="33" t="s">
        <v>69</v>
      </c>
      <c r="M32" s="33" t="str">
        <f>_xlfn.XLOOKUP(L32,표2[material_id],표2[material_name])</f>
        <v>n-Butyraldehyde</v>
      </c>
      <c r="N32" s="90">
        <f t="shared" si="1"/>
        <v>4.5754564662857096</v>
      </c>
    </row>
    <row r="33" spans="1:14" x14ac:dyDescent="0.3">
      <c r="A33" s="33" t="s">
        <v>70</v>
      </c>
      <c r="D33">
        <v>0.6</v>
      </c>
      <c r="I33">
        <v>0.6</v>
      </c>
      <c r="J33">
        <v>0.6</v>
      </c>
      <c r="L33" s="33" t="s">
        <v>70</v>
      </c>
      <c r="M33" s="33" t="str">
        <f>_xlfn.XLOOKUP(L33,표2[material_id],표2[material_name])</f>
        <v>2-Ethylhexanol</v>
      </c>
      <c r="N33" s="90">
        <f t="shared" si="1"/>
        <v>4.5754564662857096</v>
      </c>
    </row>
    <row r="34" spans="1:14" x14ac:dyDescent="0.3">
      <c r="A34" s="33" t="s">
        <v>71</v>
      </c>
      <c r="I34">
        <v>0.6</v>
      </c>
      <c r="J34">
        <v>0.6</v>
      </c>
      <c r="L34" s="33" t="s">
        <v>71</v>
      </c>
      <c r="M34" s="33" t="str">
        <f>_xlfn.XLOOKUP(L34,표2[material_id],표2[material_name])</f>
        <v>n-Butanol</v>
      </c>
      <c r="N34" s="90">
        <f t="shared" si="1"/>
        <v>4.5754564662857096</v>
      </c>
    </row>
    <row r="35" spans="1:14" x14ac:dyDescent="0.3">
      <c r="A35" s="33" t="s">
        <v>72</v>
      </c>
      <c r="I35">
        <v>0.6</v>
      </c>
      <c r="J35">
        <v>0.6</v>
      </c>
      <c r="L35" s="33" t="s">
        <v>72</v>
      </c>
      <c r="M35" s="33" t="str">
        <f>_xlfn.XLOOKUP(L35,표2[material_id],표2[material_name])</f>
        <v>n-Butyl acetate</v>
      </c>
      <c r="N35" s="90">
        <f t="shared" si="1"/>
        <v>4.5754564662857096</v>
      </c>
    </row>
    <row r="36" spans="1:14" x14ac:dyDescent="0.3">
      <c r="A36" s="33" t="s">
        <v>73</v>
      </c>
      <c r="I36">
        <v>0.6</v>
      </c>
      <c r="J36">
        <v>0.6</v>
      </c>
      <c r="L36" s="33" t="s">
        <v>73</v>
      </c>
      <c r="M36" s="33" t="str">
        <f>_xlfn.XLOOKUP(L36,표2[material_id],표2[material_name])</f>
        <v>Isobutanol</v>
      </c>
      <c r="N36" s="90">
        <f t="shared" si="1"/>
        <v>4.5754564662857096</v>
      </c>
    </row>
    <row r="37" spans="1:14" x14ac:dyDescent="0.3">
      <c r="A37" s="33" t="s">
        <v>74</v>
      </c>
      <c r="I37">
        <v>0.6</v>
      </c>
      <c r="J37">
        <v>0.6</v>
      </c>
      <c r="L37" s="33" t="s">
        <v>74</v>
      </c>
      <c r="M37" s="33" t="str">
        <f>_xlfn.XLOOKUP(L37,표2[material_id],표2[material_name])</f>
        <v>Isobutyl acetate</v>
      </c>
      <c r="N37" s="90">
        <f t="shared" si="1"/>
        <v>4.5754564662857096</v>
      </c>
    </row>
    <row r="38" spans="1:14" x14ac:dyDescent="0.3">
      <c r="A38" s="33" t="s">
        <v>75</v>
      </c>
      <c r="E38">
        <v>0.3</v>
      </c>
      <c r="F38">
        <v>0.1</v>
      </c>
      <c r="H38">
        <v>0.3</v>
      </c>
      <c r="I38">
        <v>0.6</v>
      </c>
      <c r="J38">
        <v>0.6</v>
      </c>
      <c r="L38" s="33" t="s">
        <v>75</v>
      </c>
      <c r="M38" s="33" t="str">
        <f>_xlfn.XLOOKUP(L38,표2[material_id],표2[material_name])</f>
        <v>IPA</v>
      </c>
      <c r="N38" s="90">
        <f t="shared" si="1"/>
        <v>7.5034414151564786</v>
      </c>
    </row>
    <row r="39" spans="1:14" x14ac:dyDescent="0.3">
      <c r="A39" s="33" t="s">
        <v>76</v>
      </c>
      <c r="E39">
        <v>0.1</v>
      </c>
      <c r="I39">
        <v>0.6</v>
      </c>
      <c r="J39">
        <v>0.6</v>
      </c>
      <c r="L39" s="33" t="s">
        <v>76</v>
      </c>
      <c r="M39" s="33" t="str">
        <f>_xlfn.XLOOKUP(L39,표2[material_id],표2[material_name])</f>
        <v>Isopropyl acetate</v>
      </c>
      <c r="N39" s="90">
        <f t="shared" si="1"/>
        <v>4.7980792414213109</v>
      </c>
    </row>
    <row r="40" spans="1:14" x14ac:dyDescent="0.3">
      <c r="A40" s="33" t="s">
        <v>77</v>
      </c>
      <c r="I40">
        <v>0.6</v>
      </c>
      <c r="J40">
        <v>0.6</v>
      </c>
      <c r="L40" s="33" t="s">
        <v>77</v>
      </c>
      <c r="M40" s="33" t="str">
        <f>_xlfn.XLOOKUP(L40,표2[material_id],표2[material_name])</f>
        <v>Butadiene</v>
      </c>
      <c r="N40" s="90">
        <f t="shared" si="1"/>
        <v>4.5754564662857096</v>
      </c>
    </row>
    <row r="41" spans="1:14" x14ac:dyDescent="0.3">
      <c r="A41" s="33" t="s">
        <v>78</v>
      </c>
      <c r="C41">
        <v>0.6</v>
      </c>
      <c r="E41">
        <v>0.3</v>
      </c>
      <c r="I41">
        <v>0.3</v>
      </c>
      <c r="J41">
        <v>0.6</v>
      </c>
      <c r="L41" s="33" t="s">
        <v>78</v>
      </c>
      <c r="M41" s="33" t="str">
        <f>_xlfn.XLOOKUP(L41,표2[material_id],표2[material_name])</f>
        <v>BR</v>
      </c>
      <c r="N41" s="90">
        <f t="shared" si="1"/>
        <v>5.707454843224987</v>
      </c>
    </row>
    <row r="42" spans="1:14" x14ac:dyDescent="0.3">
      <c r="A42" s="33" t="s">
        <v>79</v>
      </c>
      <c r="C42">
        <v>0.6</v>
      </c>
      <c r="E42">
        <v>0.1</v>
      </c>
      <c r="I42">
        <v>0.3</v>
      </c>
      <c r="J42">
        <v>0.6</v>
      </c>
      <c r="L42" s="33" t="s">
        <v>79</v>
      </c>
      <c r="M42" s="33" t="str">
        <f>_xlfn.XLOOKUP(L42,표2[material_id],표2[material_name])</f>
        <v>SBR</v>
      </c>
      <c r="N42" s="90">
        <f t="shared" si="1"/>
        <v>5.2622092929537843</v>
      </c>
    </row>
    <row r="43" spans="1:14" x14ac:dyDescent="0.3">
      <c r="A43" s="33" t="s">
        <v>80</v>
      </c>
      <c r="G43">
        <v>0.3</v>
      </c>
      <c r="I43">
        <v>0.6</v>
      </c>
      <c r="J43">
        <v>0.6</v>
      </c>
      <c r="L43" s="33" t="s">
        <v>80</v>
      </c>
      <c r="M43" s="33" t="str">
        <f>_xlfn.XLOOKUP(L43,표2[material_id],표2[material_name])</f>
        <v>Isobutylene</v>
      </c>
      <c r="N43" s="90">
        <f t="shared" si="1"/>
        <v>5.928314521025527</v>
      </c>
    </row>
    <row r="44" spans="1:14" x14ac:dyDescent="0.3">
      <c r="A44" s="33" t="s">
        <v>81</v>
      </c>
      <c r="G44">
        <v>0.3</v>
      </c>
      <c r="I44">
        <v>0.6</v>
      </c>
      <c r="J44">
        <v>0.6</v>
      </c>
      <c r="L44" s="33" t="s">
        <v>81</v>
      </c>
      <c r="M44" s="33" t="str">
        <f>_xlfn.XLOOKUP(L44,표2[material_id],표2[material_name])</f>
        <v>PIB</v>
      </c>
      <c r="N44" s="90">
        <f t="shared" si="1"/>
        <v>5.928314521025527</v>
      </c>
    </row>
    <row r="45" spans="1:14" x14ac:dyDescent="0.3">
      <c r="A45" s="33" t="s">
        <v>82</v>
      </c>
      <c r="D45">
        <v>0.6</v>
      </c>
      <c r="E45">
        <v>0.3</v>
      </c>
      <c r="J45">
        <v>0.6</v>
      </c>
      <c r="L45" s="33" t="s">
        <v>82</v>
      </c>
      <c r="M45" s="33" t="str">
        <f>_xlfn.XLOOKUP(L45,표2[material_id],표2[material_name])</f>
        <v>PB-1</v>
      </c>
      <c r="N45" s="90">
        <f t="shared" si="1"/>
        <v>0.66786832540680507</v>
      </c>
    </row>
    <row r="46" spans="1:14" x14ac:dyDescent="0.3">
      <c r="A46" s="33" t="s">
        <v>83</v>
      </c>
      <c r="G46">
        <v>0.6</v>
      </c>
      <c r="H46">
        <v>0.1</v>
      </c>
      <c r="I46">
        <v>0.3</v>
      </c>
      <c r="J46">
        <v>0.6</v>
      </c>
      <c r="L46" s="33" t="s">
        <v>83</v>
      </c>
      <c r="M46" s="33" t="str">
        <f>_xlfn.XLOOKUP(L46,표2[material_id],표2[material_name])</f>
        <v>MTBE</v>
      </c>
      <c r="N46" s="90">
        <f t="shared" si="1"/>
        <v>5.4134832171104774</v>
      </c>
    </row>
    <row r="47" spans="1:14" x14ac:dyDescent="0.3">
      <c r="A47" s="33" t="s">
        <v>84</v>
      </c>
      <c r="C47">
        <v>0.6</v>
      </c>
      <c r="H47">
        <v>0.3</v>
      </c>
      <c r="I47">
        <v>0.3</v>
      </c>
      <c r="J47">
        <v>0.6</v>
      </c>
      <c r="L47" s="33" t="s">
        <v>84</v>
      </c>
      <c r="M47" s="33" t="str">
        <f>_xlfn.XLOOKUP(L47,표2[material_id],표2[material_name])</f>
        <v>Butyl rubber</v>
      </c>
      <c r="N47" s="90">
        <f t="shared" si="1"/>
        <v>6.299703141282146</v>
      </c>
    </row>
    <row r="48" spans="1:14" x14ac:dyDescent="0.3">
      <c r="A48" s="33" t="s">
        <v>86</v>
      </c>
      <c r="E48">
        <v>0.6</v>
      </c>
      <c r="I48">
        <v>0.3</v>
      </c>
      <c r="J48">
        <v>0.6</v>
      </c>
      <c r="L48" s="33" t="s">
        <v>86</v>
      </c>
      <c r="M48" s="33" t="str">
        <f>_xlfn.XLOOKUP(L48,표2[material_id],표2[material_name])</f>
        <v>1-Butene</v>
      </c>
      <c r="N48" s="90">
        <f t="shared" si="1"/>
        <v>3.6234648839564647</v>
      </c>
    </row>
    <row r="49" spans="1:14" x14ac:dyDescent="0.3">
      <c r="A49" s="33" t="s">
        <v>116</v>
      </c>
      <c r="I49">
        <v>0.6</v>
      </c>
      <c r="J49">
        <v>0.6</v>
      </c>
      <c r="L49" s="33" t="s">
        <v>116</v>
      </c>
      <c r="M49" s="33" t="str">
        <f>_xlfn.XLOOKUP(L49,표2[material_id],표2[material_name])</f>
        <v>Ethylbenzene</v>
      </c>
      <c r="N49" s="90">
        <f t="shared" si="1"/>
        <v>4.5754564662857096</v>
      </c>
    </row>
    <row r="50" spans="1:14" x14ac:dyDescent="0.3">
      <c r="A50" s="33" t="s">
        <v>117</v>
      </c>
      <c r="C50">
        <v>0.6</v>
      </c>
      <c r="D50">
        <v>0.6</v>
      </c>
      <c r="E50">
        <v>0.6</v>
      </c>
      <c r="I50">
        <v>0.3</v>
      </c>
      <c r="J50">
        <v>0.6</v>
      </c>
      <c r="L50" s="33" t="s">
        <v>117</v>
      </c>
      <c r="M50" s="33" t="str">
        <f>_xlfn.XLOOKUP(L50,표2[material_id],표2[material_name])</f>
        <v>Styrene</v>
      </c>
      <c r="N50" s="90">
        <f t="shared" si="1"/>
        <v>6.3753231686317928</v>
      </c>
    </row>
    <row r="51" spans="1:14" x14ac:dyDescent="0.3">
      <c r="A51" s="33" t="s">
        <v>123</v>
      </c>
      <c r="D51">
        <v>0.3</v>
      </c>
      <c r="E51">
        <v>0.6</v>
      </c>
      <c r="F51">
        <v>0.6</v>
      </c>
      <c r="H51">
        <v>0.1</v>
      </c>
      <c r="J51">
        <v>0.6</v>
      </c>
      <c r="L51" s="33" t="s">
        <v>123</v>
      </c>
      <c r="M51" s="33" t="str">
        <f>_xlfn.XLOOKUP(L51,표2[material_id],표2[material_name])</f>
        <v>PS</v>
      </c>
      <c r="N51" s="90">
        <f t="shared" si="1"/>
        <v>7.7557755253015976</v>
      </c>
    </row>
    <row r="52" spans="1:14" x14ac:dyDescent="0.3">
      <c r="A52" s="33" t="s">
        <v>124</v>
      </c>
      <c r="I52">
        <v>0.6</v>
      </c>
      <c r="J52">
        <v>0.6</v>
      </c>
      <c r="L52" s="33" t="s">
        <v>124</v>
      </c>
      <c r="M52" s="33" t="str">
        <f>_xlfn.XLOOKUP(L52,표2[material_id],표2[material_name])</f>
        <v>Cumene</v>
      </c>
      <c r="N52" s="90">
        <f t="shared" si="1"/>
        <v>4.5754564662857096</v>
      </c>
    </row>
    <row r="53" spans="1:14" x14ac:dyDescent="0.3">
      <c r="A53" s="33" t="s">
        <v>125</v>
      </c>
      <c r="C53">
        <v>0.3</v>
      </c>
      <c r="D53">
        <v>0.6</v>
      </c>
      <c r="I53">
        <v>0.6</v>
      </c>
      <c r="J53">
        <v>0.6</v>
      </c>
      <c r="L53" s="33" t="s">
        <v>125</v>
      </c>
      <c r="M53" s="33" t="str">
        <f>_xlfn.XLOOKUP(L53,표2[material_id],표2[material_name])</f>
        <v>Phenol</v>
      </c>
      <c r="N53" s="90">
        <f t="shared" si="1"/>
        <v>5.9513856086233732</v>
      </c>
    </row>
    <row r="54" spans="1:14" x14ac:dyDescent="0.3">
      <c r="A54" s="33" t="s">
        <v>126</v>
      </c>
      <c r="I54">
        <v>0.6</v>
      </c>
      <c r="J54">
        <v>0.6</v>
      </c>
      <c r="L54" s="33" t="s">
        <v>126</v>
      </c>
      <c r="M54" s="33" t="str">
        <f>_xlfn.XLOOKUP(L54,표2[material_id],표2[material_name])</f>
        <v>Acetone</v>
      </c>
      <c r="N54" s="90">
        <f t="shared" si="1"/>
        <v>4.5754564662857096</v>
      </c>
    </row>
    <row r="55" spans="1:14" x14ac:dyDescent="0.3">
      <c r="A55" s="33" t="s">
        <v>127</v>
      </c>
      <c r="I55">
        <v>0.6</v>
      </c>
      <c r="J55">
        <v>0.6</v>
      </c>
      <c r="L55" s="33" t="s">
        <v>127</v>
      </c>
      <c r="M55" s="33" t="str">
        <f>_xlfn.XLOOKUP(L55,표2[material_id],표2[material_name])</f>
        <v>BPA</v>
      </c>
      <c r="N55" s="90">
        <f t="shared" si="1"/>
        <v>4.5754564662857096</v>
      </c>
    </row>
    <row r="56" spans="1:14" x14ac:dyDescent="0.3">
      <c r="A56" s="33" t="s">
        <v>128</v>
      </c>
      <c r="C56">
        <v>0.6</v>
      </c>
      <c r="D56">
        <v>0.3</v>
      </c>
      <c r="E56">
        <v>0.3</v>
      </c>
      <c r="F56">
        <v>0.6</v>
      </c>
      <c r="H56">
        <v>0.1</v>
      </c>
      <c r="J56">
        <v>0.6</v>
      </c>
      <c r="L56" s="33" t="s">
        <v>128</v>
      </c>
      <c r="M56" s="33" t="str">
        <f>_xlfn.XLOOKUP(L56,표2[material_id],표2[material_name])</f>
        <v>PC</v>
      </c>
      <c r="N56" s="90">
        <f t="shared" si="1"/>
        <v>9.8397654845701208</v>
      </c>
    </row>
    <row r="57" spans="1:14" x14ac:dyDescent="0.3">
      <c r="A57" s="33" t="s">
        <v>129</v>
      </c>
      <c r="C57">
        <v>0.3</v>
      </c>
      <c r="D57">
        <v>0.3</v>
      </c>
      <c r="F57">
        <v>0.6</v>
      </c>
      <c r="I57">
        <v>0.6</v>
      </c>
      <c r="J57">
        <v>0.6</v>
      </c>
      <c r="L57" s="33" t="s">
        <v>129</v>
      </c>
      <c r="M57" s="33" t="str">
        <f>_xlfn.XLOOKUP(L57,표2[material_id],표2[material_name])</f>
        <v>Epoxy resin</v>
      </c>
      <c r="N57" s="90">
        <f t="shared" si="1"/>
        <v>11.951385608623372</v>
      </c>
    </row>
    <row r="58" spans="1:14" x14ac:dyDescent="0.3">
      <c r="A58" s="33" t="s">
        <v>130</v>
      </c>
      <c r="I58">
        <v>0.6</v>
      </c>
      <c r="J58">
        <v>0.6</v>
      </c>
      <c r="L58" s="33" t="s">
        <v>130</v>
      </c>
      <c r="M58" s="33" t="str">
        <f>_xlfn.XLOOKUP(L58,표2[material_id],표2[material_name])</f>
        <v>Cyclohexane</v>
      </c>
      <c r="N58" s="90">
        <f t="shared" si="1"/>
        <v>4.5754564662857096</v>
      </c>
    </row>
    <row r="59" spans="1:14" x14ac:dyDescent="0.3">
      <c r="A59" s="33" t="s">
        <v>131</v>
      </c>
      <c r="B59">
        <v>0.1</v>
      </c>
      <c r="C59">
        <v>0.3</v>
      </c>
      <c r="H59">
        <v>0.1</v>
      </c>
      <c r="I59">
        <v>0.6</v>
      </c>
      <c r="J59">
        <v>0.6</v>
      </c>
      <c r="L59" s="33" t="s">
        <v>131</v>
      </c>
      <c r="M59" s="33" t="str">
        <f>_xlfn.XLOOKUP(L59,표2[material_id],표2[material_name])</f>
        <v>Aniline</v>
      </c>
      <c r="N59" s="90">
        <f t="shared" si="1"/>
        <v>6.4707182337704969</v>
      </c>
    </row>
    <row r="60" spans="1:14" x14ac:dyDescent="0.3">
      <c r="A60" s="33" t="s">
        <v>132</v>
      </c>
      <c r="E60">
        <v>0.6</v>
      </c>
      <c r="I60">
        <v>0.6</v>
      </c>
      <c r="J60">
        <v>0.6</v>
      </c>
      <c r="L60" s="33" t="s">
        <v>132</v>
      </c>
      <c r="M60" s="33" t="str">
        <f>_xlfn.XLOOKUP(L60,표2[material_id],표2[material_name])</f>
        <v>LAB</v>
      </c>
      <c r="N60" s="90">
        <f t="shared" si="1"/>
        <v>5.9111931170993195</v>
      </c>
    </row>
    <row r="61" spans="1:14" x14ac:dyDescent="0.3">
      <c r="A61" s="33" t="s">
        <v>3720</v>
      </c>
      <c r="B61">
        <v>0.1</v>
      </c>
      <c r="I61">
        <v>0.6</v>
      </c>
      <c r="J61">
        <v>0.6</v>
      </c>
      <c r="L61" s="33" t="s">
        <v>3720</v>
      </c>
      <c r="M61" s="33" t="str">
        <f>_xlfn.XLOOKUP(L61,표2[material_id],표2[material_name])</f>
        <v>Cyclohexanone</v>
      </c>
      <c r="N61" s="90">
        <f t="shared" si="1"/>
        <v>4.6747502169448456</v>
      </c>
    </row>
    <row r="62" spans="1:14" x14ac:dyDescent="0.3">
      <c r="A62" s="33" t="s">
        <v>462</v>
      </c>
      <c r="B62">
        <v>0.1</v>
      </c>
      <c r="D62">
        <v>0.6</v>
      </c>
      <c r="E62">
        <v>0.3</v>
      </c>
      <c r="I62">
        <v>0.3</v>
      </c>
      <c r="J62">
        <v>0.6</v>
      </c>
      <c r="L62" s="33" t="s">
        <v>462</v>
      </c>
      <c r="M62" s="33" t="str">
        <f>_xlfn.XLOOKUP(L62,표2[material_id],표2[material_name])</f>
        <v>MA</v>
      </c>
      <c r="N62" s="90">
        <f t="shared" si="1"/>
        <v>3.0548903092087958</v>
      </c>
    </row>
    <row r="63" spans="1:14" x14ac:dyDescent="0.3">
      <c r="A63" s="33" t="s">
        <v>755</v>
      </c>
      <c r="D63">
        <v>0.6</v>
      </c>
      <c r="I63">
        <v>0.6</v>
      </c>
      <c r="J63">
        <v>0.6</v>
      </c>
      <c r="L63" s="33" t="s">
        <v>755</v>
      </c>
      <c r="M63" s="33" t="str">
        <f>_xlfn.XLOOKUP(L63,표2[material_id],표2[material_name])</f>
        <v>PA</v>
      </c>
      <c r="N63" s="90">
        <f t="shared" si="1"/>
        <v>4.5754564662857096</v>
      </c>
    </row>
    <row r="64" spans="1:14" x14ac:dyDescent="0.3">
      <c r="A64" s="33" t="s">
        <v>3721</v>
      </c>
      <c r="C64">
        <v>0.6</v>
      </c>
      <c r="E64">
        <v>0.6</v>
      </c>
      <c r="F64">
        <v>0.3</v>
      </c>
      <c r="J64">
        <v>0.6</v>
      </c>
      <c r="L64" s="33" t="s">
        <v>3721</v>
      </c>
      <c r="M64" s="33" t="str">
        <f>_xlfn.XLOOKUP(L64,표2[material_id],표2[material_name])</f>
        <v>Caprolactam</v>
      </c>
      <c r="N64" s="90">
        <f t="shared" si="1"/>
        <v>7.087594935488938</v>
      </c>
    </row>
    <row r="65" spans="1:14" x14ac:dyDescent="0.3">
      <c r="A65" s="33" t="s">
        <v>3722</v>
      </c>
      <c r="E65">
        <v>0.6</v>
      </c>
      <c r="I65">
        <v>0.6</v>
      </c>
      <c r="J65">
        <v>0.6</v>
      </c>
      <c r="L65" s="33" t="s">
        <v>3722</v>
      </c>
      <c r="M65" s="33" t="str">
        <f>_xlfn.XLOOKUP(L65,표2[material_id],표2[material_name])</f>
        <v>LAO</v>
      </c>
      <c r="N65" s="90">
        <f t="shared" si="1"/>
        <v>5.9111931170993195</v>
      </c>
    </row>
    <row r="66" spans="1:14" x14ac:dyDescent="0.3">
      <c r="A66" s="33" t="s">
        <v>3723</v>
      </c>
      <c r="C66">
        <v>0.6</v>
      </c>
      <c r="I66">
        <v>0.6</v>
      </c>
      <c r="J66">
        <v>0.6</v>
      </c>
      <c r="L66" s="33" t="s">
        <v>3723</v>
      </c>
      <c r="M66" s="33" t="str">
        <f>_xlfn.XLOOKUP(L66,표2[material_id],표2[material_name])</f>
        <v>PAO</v>
      </c>
      <c r="N66" s="90">
        <f t="shared" si="1"/>
        <v>7.3273147509610368</v>
      </c>
    </row>
    <row r="67" spans="1:14" x14ac:dyDescent="0.3">
      <c r="A67" s="33" t="s">
        <v>714</v>
      </c>
      <c r="D67">
        <v>0.1</v>
      </c>
      <c r="I67">
        <v>0.6</v>
      </c>
      <c r="J67">
        <v>0.6</v>
      </c>
      <c r="L67" s="33" t="s">
        <v>714</v>
      </c>
      <c r="M67" s="33" t="str">
        <f>_xlfn.XLOOKUP(L67,표2[material_id],표2[material_name])</f>
        <v>MMA</v>
      </c>
      <c r="N67" s="90">
        <f t="shared" si="1"/>
        <v>4.5754564662857096</v>
      </c>
    </row>
    <row r="68" spans="1:14" x14ac:dyDescent="0.3">
      <c r="A68" s="33" t="s">
        <v>715</v>
      </c>
      <c r="C68">
        <v>0.6</v>
      </c>
      <c r="D68">
        <v>0.6</v>
      </c>
      <c r="E68">
        <v>0.3</v>
      </c>
      <c r="F68">
        <v>0.3</v>
      </c>
      <c r="H68">
        <v>0.3</v>
      </c>
      <c r="J68">
        <v>0.6</v>
      </c>
      <c r="L68" s="33" t="s">
        <v>715</v>
      </c>
      <c r="M68" s="33" t="str">
        <f>_xlfn.XLOOKUP(L68,표2[material_id],표2[material_name])</f>
        <v>PMMA</v>
      </c>
      <c r="N68" s="90">
        <f t="shared" si="1"/>
        <v>7.6798432335460962</v>
      </c>
    </row>
    <row r="69" spans="1:14" x14ac:dyDescent="0.3">
      <c r="A69" s="33" t="s">
        <v>3724</v>
      </c>
      <c r="C69">
        <v>0.6</v>
      </c>
      <c r="I69">
        <v>0.3</v>
      </c>
      <c r="J69">
        <v>0.6</v>
      </c>
      <c r="L69" s="33" t="s">
        <v>3724</v>
      </c>
      <c r="M69" s="33" t="str">
        <f>_xlfn.XLOOKUP(L69,표2[material_id],표2[material_name])</f>
        <v>EC</v>
      </c>
      <c r="N69" s="90">
        <f t="shared" si="1"/>
        <v>5.0395865178181829</v>
      </c>
    </row>
    <row r="70" spans="1:14" x14ac:dyDescent="0.3">
      <c r="A70" s="33" t="s">
        <v>3725</v>
      </c>
      <c r="C70">
        <v>0.6</v>
      </c>
      <c r="I70">
        <v>0.6</v>
      </c>
      <c r="J70">
        <v>0.6</v>
      </c>
      <c r="L70" s="33" t="s">
        <v>3725</v>
      </c>
      <c r="M70" s="33" t="str">
        <f>_xlfn.XLOOKUP(L70,표2[material_id],표2[material_name])</f>
        <v>DMC</v>
      </c>
      <c r="N70" s="90">
        <f t="shared" ref="N70:N91" si="2">SUMPRODUCT($B$2:$I$2,B70:I70)</f>
        <v>7.3273147509610368</v>
      </c>
    </row>
    <row r="71" spans="1:14" x14ac:dyDescent="0.3">
      <c r="A71" s="33" t="s">
        <v>3726</v>
      </c>
      <c r="C71">
        <v>0.6</v>
      </c>
      <c r="E71">
        <v>0.3</v>
      </c>
      <c r="I71">
        <v>0.6</v>
      </c>
      <c r="J71">
        <v>0.6</v>
      </c>
      <c r="L71" s="33" t="s">
        <v>3726</v>
      </c>
      <c r="M71" s="33" t="str">
        <f>_xlfn.XLOOKUP(L71,표2[material_id],표2[material_name])</f>
        <v>PVOH</v>
      </c>
      <c r="N71" s="90">
        <f t="shared" si="2"/>
        <v>7.9951830763678426</v>
      </c>
    </row>
    <row r="72" spans="1:14" x14ac:dyDescent="0.3">
      <c r="A72" s="33" t="s">
        <v>3727</v>
      </c>
      <c r="E72">
        <v>0.3</v>
      </c>
      <c r="G72">
        <v>0.6</v>
      </c>
      <c r="I72">
        <v>0.1</v>
      </c>
      <c r="J72">
        <v>0.6</v>
      </c>
      <c r="L72" s="33" t="s">
        <v>3727</v>
      </c>
      <c r="M72" s="33" t="str">
        <f>_xlfn.XLOOKUP(L72,표2[material_id],표2[material_name])</f>
        <v>EVA</v>
      </c>
      <c r="N72" s="90">
        <f t="shared" si="2"/>
        <v>4.1361605126007248</v>
      </c>
    </row>
    <row r="73" spans="1:14" x14ac:dyDescent="0.3">
      <c r="A73" s="33" t="s">
        <v>716</v>
      </c>
      <c r="D73">
        <v>0.6</v>
      </c>
      <c r="E73">
        <v>0.3</v>
      </c>
      <c r="I73">
        <v>0.3</v>
      </c>
      <c r="J73">
        <v>0.6</v>
      </c>
      <c r="L73" s="33" t="s">
        <v>716</v>
      </c>
      <c r="M73" s="33" t="str">
        <f>_xlfn.XLOOKUP(L73,표2[material_id],표2[material_name])</f>
        <v>MDI</v>
      </c>
      <c r="N73" s="90">
        <f t="shared" si="2"/>
        <v>2.9555965585496597</v>
      </c>
    </row>
    <row r="74" spans="1:14" x14ac:dyDescent="0.3">
      <c r="A74" s="33" t="s">
        <v>717</v>
      </c>
      <c r="E74">
        <v>0.6</v>
      </c>
      <c r="I74">
        <v>0.3</v>
      </c>
      <c r="J74">
        <v>0.6</v>
      </c>
      <c r="L74" s="33" t="s">
        <v>717</v>
      </c>
      <c r="M74" s="33" t="str">
        <f>_xlfn.XLOOKUP(L74,표2[material_id],표2[material_name])</f>
        <v>TDI</v>
      </c>
      <c r="N74" s="90">
        <f t="shared" si="2"/>
        <v>3.6234648839564647</v>
      </c>
    </row>
    <row r="75" spans="1:14" x14ac:dyDescent="0.3">
      <c r="A75" s="33" t="s">
        <v>3728</v>
      </c>
      <c r="B75">
        <v>0.1</v>
      </c>
      <c r="I75">
        <v>0.6</v>
      </c>
      <c r="J75">
        <v>0.6</v>
      </c>
      <c r="L75" s="33" t="s">
        <v>3728</v>
      </c>
      <c r="M75" s="33" t="str">
        <f>_xlfn.XLOOKUP(L75,표2[material_id],표2[material_name])</f>
        <v>o-Xylene</v>
      </c>
      <c r="N75" s="90">
        <f t="shared" si="2"/>
        <v>4.6747502169448456</v>
      </c>
    </row>
    <row r="76" spans="1:14" x14ac:dyDescent="0.3">
      <c r="A76" s="33" t="s">
        <v>3729</v>
      </c>
      <c r="I76">
        <v>0.6</v>
      </c>
      <c r="J76">
        <v>0.6</v>
      </c>
      <c r="L76" s="33" t="s">
        <v>3729</v>
      </c>
      <c r="M76" s="33" t="str">
        <f>_xlfn.XLOOKUP(L76,표2[material_id],표2[material_name])</f>
        <v>m-Xylene</v>
      </c>
      <c r="N76" s="90">
        <f t="shared" si="2"/>
        <v>4.5754564662857096</v>
      </c>
    </row>
    <row r="77" spans="1:14" x14ac:dyDescent="0.3">
      <c r="A77" s="33" t="s">
        <v>711</v>
      </c>
      <c r="I77">
        <v>0.6</v>
      </c>
      <c r="J77">
        <v>0.6</v>
      </c>
      <c r="L77" s="33" t="s">
        <v>711</v>
      </c>
      <c r="M77" s="33" t="str">
        <f>_xlfn.XLOOKUP(L77,표2[material_id],표2[material_name])</f>
        <v>p-Xylene</v>
      </c>
      <c r="N77" s="90">
        <f t="shared" si="2"/>
        <v>4.5754564662857096</v>
      </c>
    </row>
    <row r="78" spans="1:14" x14ac:dyDescent="0.3">
      <c r="A78" s="33" t="s">
        <v>663</v>
      </c>
      <c r="E78">
        <v>0.6</v>
      </c>
      <c r="I78">
        <v>0.3</v>
      </c>
      <c r="J78">
        <v>0.6</v>
      </c>
      <c r="L78" s="33" t="s">
        <v>663</v>
      </c>
      <c r="M78" s="33" t="str">
        <f>_xlfn.XLOOKUP(L78,표2[material_id],표2[material_name])</f>
        <v>PIA</v>
      </c>
      <c r="N78" s="90">
        <f t="shared" si="2"/>
        <v>3.6234648839564647</v>
      </c>
    </row>
    <row r="79" spans="1:14" x14ac:dyDescent="0.3">
      <c r="A79" s="33" t="s">
        <v>664</v>
      </c>
      <c r="E79">
        <v>0.6</v>
      </c>
      <c r="F79">
        <v>0.1</v>
      </c>
      <c r="I79">
        <v>0.1</v>
      </c>
      <c r="J79">
        <v>0.6</v>
      </c>
      <c r="L79" s="33" t="s">
        <v>664</v>
      </c>
      <c r="M79" s="33" t="str">
        <f>_xlfn.XLOOKUP(L79,표2[material_id],표2[material_name])</f>
        <v>TPA</v>
      </c>
      <c r="N79" s="90">
        <f t="shared" si="2"/>
        <v>3.0983127285278949</v>
      </c>
    </row>
    <row r="80" spans="1:14" x14ac:dyDescent="0.3">
      <c r="A80" s="33" t="s">
        <v>665</v>
      </c>
      <c r="E80">
        <v>0.6</v>
      </c>
      <c r="F80">
        <v>0.1</v>
      </c>
      <c r="J80">
        <v>0.6</v>
      </c>
      <c r="L80" s="33" t="s">
        <v>665</v>
      </c>
      <c r="M80" s="33" t="str">
        <f>_xlfn.XLOOKUP(L80,표2[material_id],표2[material_name])</f>
        <v>DMT</v>
      </c>
      <c r="N80" s="90">
        <f t="shared" si="2"/>
        <v>2.3357366508136099</v>
      </c>
    </row>
    <row r="81" spans="1:14" x14ac:dyDescent="0.3">
      <c r="A81" s="33" t="s">
        <v>3730</v>
      </c>
      <c r="E81">
        <v>0.6</v>
      </c>
      <c r="J81">
        <v>0.6</v>
      </c>
      <c r="L81" s="33" t="s">
        <v>3730</v>
      </c>
      <c r="M81" s="33" t="str">
        <f>_xlfn.XLOOKUP(L81,표2[material_id],표2[material_name])</f>
        <v>PET</v>
      </c>
      <c r="N81" s="90">
        <f>SUMPRODUCT($B$2:$I$2,B81:I81)</f>
        <v>1.3357366508136101</v>
      </c>
    </row>
    <row r="82" spans="1:14" x14ac:dyDescent="0.3">
      <c r="A82" s="33" t="s">
        <v>3731</v>
      </c>
      <c r="C82">
        <v>0.6</v>
      </c>
      <c r="D82">
        <v>0.6</v>
      </c>
      <c r="E82">
        <v>0.3</v>
      </c>
      <c r="F82">
        <v>0.3</v>
      </c>
      <c r="I82">
        <v>0.6</v>
      </c>
      <c r="J82">
        <v>0.6</v>
      </c>
      <c r="L82" s="33" t="s">
        <v>3731</v>
      </c>
      <c r="M82" s="33" t="str">
        <f>_xlfn.XLOOKUP(L82,표2[material_id],표2[material_name])</f>
        <v>EPDM</v>
      </c>
      <c r="N82" s="90">
        <f t="shared" si="2"/>
        <v>10.995183076367843</v>
      </c>
    </row>
    <row r="83" spans="1:14" x14ac:dyDescent="0.3">
      <c r="A83" s="33" t="s">
        <v>3732</v>
      </c>
      <c r="C83">
        <v>0.1</v>
      </c>
      <c r="I83">
        <v>0.6</v>
      </c>
      <c r="J83">
        <v>0.6</v>
      </c>
      <c r="L83" s="33" t="s">
        <v>3732</v>
      </c>
      <c r="M83" s="33" t="str">
        <f>_xlfn.XLOOKUP(L83,표2[material_id],표2[material_name])</f>
        <v>ECH</v>
      </c>
      <c r="N83" s="90">
        <f t="shared" si="2"/>
        <v>5.0340995137315971</v>
      </c>
    </row>
    <row r="84" spans="1:14" x14ac:dyDescent="0.3">
      <c r="A84" s="33" t="s">
        <v>3733</v>
      </c>
      <c r="C84">
        <v>0.6</v>
      </c>
      <c r="D84">
        <v>0.3</v>
      </c>
      <c r="E84">
        <v>0.1</v>
      </c>
      <c r="H84">
        <v>0.1</v>
      </c>
      <c r="I84">
        <v>0.1</v>
      </c>
      <c r="J84">
        <v>0.6</v>
      </c>
      <c r="L84" s="33" t="s">
        <v>3733</v>
      </c>
      <c r="M84" s="33" t="str">
        <f>_xlfn.XLOOKUP(L84,표2[material_id],표2[material_name])</f>
        <v>Adipic Acid</v>
      </c>
      <c r="N84" s="90">
        <f t="shared" si="2"/>
        <v>4.1570960120132021</v>
      </c>
    </row>
    <row r="85" spans="1:14" x14ac:dyDescent="0.3">
      <c r="A85" s="33" t="s">
        <v>3734</v>
      </c>
      <c r="C85">
        <v>0.6</v>
      </c>
      <c r="E85">
        <v>0.6</v>
      </c>
      <c r="H85">
        <v>0.1</v>
      </c>
      <c r="I85">
        <v>0.1</v>
      </c>
      <c r="J85">
        <v>0.6</v>
      </c>
      <c r="L85" s="33" t="s">
        <v>3734</v>
      </c>
      <c r="M85" s="33" t="str">
        <f>_xlfn.XLOOKUP(L85,표2[material_id],표2[material_name])</f>
        <v>Isoprene</v>
      </c>
      <c r="N85" s="90">
        <f t="shared" si="2"/>
        <v>5.2702098876912107</v>
      </c>
    </row>
    <row r="86" spans="1:14" x14ac:dyDescent="0.3">
      <c r="A86" s="33" t="s">
        <v>3735</v>
      </c>
      <c r="C86">
        <v>0.3</v>
      </c>
      <c r="D86">
        <v>0.3</v>
      </c>
      <c r="E86">
        <v>0.3</v>
      </c>
      <c r="I86">
        <v>0.6</v>
      </c>
      <c r="J86">
        <v>0.6</v>
      </c>
      <c r="L86" s="33" t="s">
        <v>3735</v>
      </c>
      <c r="M86" s="33" t="str">
        <f>_xlfn.XLOOKUP(L86,표2[material_id],표2[material_name])</f>
        <v>Piperylene</v>
      </c>
      <c r="N86" s="90">
        <f t="shared" si="2"/>
        <v>6.6192539340301781</v>
      </c>
    </row>
    <row r="87" spans="1:14" x14ac:dyDescent="0.3">
      <c r="A87" s="33" t="s">
        <v>3736</v>
      </c>
      <c r="C87">
        <v>0.3</v>
      </c>
      <c r="E87">
        <v>0.6</v>
      </c>
      <c r="F87">
        <v>0.1</v>
      </c>
      <c r="I87">
        <v>0.6</v>
      </c>
      <c r="J87">
        <v>0.6</v>
      </c>
      <c r="L87" s="33" t="s">
        <v>3736</v>
      </c>
      <c r="M87" s="33" t="str">
        <f>_xlfn.XLOOKUP(L87,표2[material_id],표2[material_name])</f>
        <v>DCPD</v>
      </c>
      <c r="N87" s="90">
        <f t="shared" si="2"/>
        <v>8.287122259436984</v>
      </c>
    </row>
    <row r="88" spans="1:14" x14ac:dyDescent="0.3">
      <c r="A88" s="33" t="s">
        <v>3737</v>
      </c>
      <c r="C88">
        <v>0.6</v>
      </c>
      <c r="E88">
        <v>0.3</v>
      </c>
      <c r="H88">
        <v>0.3</v>
      </c>
      <c r="J88">
        <v>0.6</v>
      </c>
      <c r="L88" s="33" t="s">
        <v>3737</v>
      </c>
      <c r="M88" s="33" t="str">
        <f>_xlfn.XLOOKUP(L88,표2[material_id],표2[material_name])</f>
        <v>IR</v>
      </c>
      <c r="N88" s="90">
        <f t="shared" si="2"/>
        <v>4.6798432335460962</v>
      </c>
    </row>
    <row r="89" spans="1:14" x14ac:dyDescent="0.3">
      <c r="A89" s="33" t="s">
        <v>3738</v>
      </c>
      <c r="D89">
        <v>0.3</v>
      </c>
      <c r="E89">
        <v>0.6</v>
      </c>
      <c r="I89">
        <v>0.3</v>
      </c>
      <c r="J89">
        <v>0.6</v>
      </c>
      <c r="L89" s="33" t="s">
        <v>3738</v>
      </c>
      <c r="M89" s="33" t="str">
        <f>_xlfn.XLOOKUP(L89,표2[material_id],표2[material_name])</f>
        <v>SIS</v>
      </c>
      <c r="N89" s="90">
        <f t="shared" si="2"/>
        <v>3.6234648839564647</v>
      </c>
    </row>
    <row r="90" spans="1:14" x14ac:dyDescent="0.3">
      <c r="A90" s="33" t="s">
        <v>1062</v>
      </c>
      <c r="C90">
        <v>0.3</v>
      </c>
      <c r="D90">
        <v>0.6</v>
      </c>
      <c r="I90">
        <v>0.3</v>
      </c>
      <c r="J90">
        <v>0.6</v>
      </c>
      <c r="L90" s="33" t="s">
        <v>3739</v>
      </c>
      <c r="M90" s="33" t="str">
        <f>_xlfn.XLOOKUP(L90,표2[material_id],표2[material_name])</f>
        <v>i-butyraldehyde</v>
      </c>
      <c r="N90" s="90">
        <f t="shared" si="2"/>
        <v>3.6636573754805184</v>
      </c>
    </row>
    <row r="91" spans="1:14" x14ac:dyDescent="0.3">
      <c r="A91" s="33" t="s">
        <v>3814</v>
      </c>
      <c r="I91">
        <v>0.6</v>
      </c>
      <c r="J91">
        <v>0.6</v>
      </c>
      <c r="L91" s="33" t="s">
        <v>1062</v>
      </c>
      <c r="M91" s="33" t="str">
        <f>_xlfn.XLOOKUP(L91,표2[material_id],표2[material_name])</f>
        <v>UPR</v>
      </c>
      <c r="N91" s="90">
        <f t="shared" si="2"/>
        <v>4.5754564662857096</v>
      </c>
    </row>
    <row r="92" spans="1:14" x14ac:dyDescent="0.3">
      <c r="A92" s="33" t="s">
        <v>3719</v>
      </c>
      <c r="B92">
        <v>0.6</v>
      </c>
      <c r="C92">
        <v>0.6</v>
      </c>
      <c r="D92">
        <v>0.6</v>
      </c>
      <c r="E92">
        <v>0.6</v>
      </c>
      <c r="F92">
        <v>0.6</v>
      </c>
      <c r="G92">
        <v>0.6</v>
      </c>
      <c r="H92">
        <v>0.6</v>
      </c>
      <c r="I92">
        <v>0.6</v>
      </c>
      <c r="J92">
        <v>0.6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0E54-C638-4CC2-B855-590537DA817D}">
  <sheetPr codeName="Sheet5"/>
  <dimension ref="A1:L389"/>
  <sheetViews>
    <sheetView zoomScale="85" zoomScaleNormal="85" workbookViewId="0">
      <selection activeCell="F7" sqref="F7"/>
    </sheetView>
  </sheetViews>
  <sheetFormatPr defaultRowHeight="16.5" x14ac:dyDescent="0.3"/>
  <cols>
    <col min="1" max="4" width="8.625" customWidth="1"/>
    <col min="5" max="5" width="17.125" bestFit="1" customWidth="1"/>
    <col min="6" max="8" width="30.625" customWidth="1"/>
    <col min="9" max="9" width="13.875" bestFit="1" customWidth="1"/>
    <col min="10" max="10" width="50.625" customWidth="1"/>
    <col min="11" max="11" width="19.5" bestFit="1" customWidth="1"/>
    <col min="12" max="12" width="9.5" bestFit="1" customWidth="1"/>
  </cols>
  <sheetData>
    <row r="1" spans="1:12" x14ac:dyDescent="0.3">
      <c r="A1" s="28" t="s">
        <v>1</v>
      </c>
      <c r="B1" s="28" t="s">
        <v>1259</v>
      </c>
      <c r="C1" s="28" t="s">
        <v>1285</v>
      </c>
      <c r="D1" s="27" t="s">
        <v>2048</v>
      </c>
      <c r="E1" s="6" t="s">
        <v>2</v>
      </c>
      <c r="F1" s="6" t="s">
        <v>2047</v>
      </c>
      <c r="G1" s="6" t="s">
        <v>1258</v>
      </c>
      <c r="H1" s="6" t="s">
        <v>2046</v>
      </c>
      <c r="I1" s="6" t="s">
        <v>2045</v>
      </c>
      <c r="J1" s="6" t="s">
        <v>2044</v>
      </c>
      <c r="K1" s="6" t="s">
        <v>2043</v>
      </c>
      <c r="L1" s="6" t="s">
        <v>2042</v>
      </c>
    </row>
    <row r="2" spans="1:12" x14ac:dyDescent="0.3">
      <c r="A2" s="11" t="str">
        <f>_xlfn.XLOOKUP(표14[[#This Row],[material_name]],표2[material_name],표2[material_id])</f>
        <v>M002</v>
      </c>
      <c r="B2" s="11" t="str">
        <f>_xlfn.XLOOKUP(표14[[#This Row],[application_taxonomy]],표11[application_taxonomy],표11[app_id])</f>
        <v>A06</v>
      </c>
      <c r="C2" s="11" t="str">
        <f>_xlfn.XLOOKUP(표14[[#This Row],[end_use_industry]],표13[end_use_category],표13[end_use_id])</f>
        <v>E02</v>
      </c>
      <c r="D2" s="11">
        <f>_xlfn.XLOOKUP(표14[[#This Row],[importance]],표15[importance],표15[rating])</f>
        <v>0.6</v>
      </c>
      <c r="E2" s="1" t="s">
        <v>29</v>
      </c>
      <c r="F2" s="1" t="s">
        <v>2041</v>
      </c>
      <c r="G2" s="1" t="s">
        <v>1424</v>
      </c>
      <c r="H2" s="1" t="s">
        <v>1279</v>
      </c>
      <c r="I2" s="1" t="s">
        <v>1299</v>
      </c>
      <c r="J2" s="1" t="s">
        <v>2040</v>
      </c>
      <c r="K2" s="1" t="s">
        <v>1286</v>
      </c>
      <c r="L2" s="11"/>
    </row>
    <row r="3" spans="1:12" x14ac:dyDescent="0.3">
      <c r="A3" s="11" t="str">
        <f>_xlfn.XLOOKUP(표14[[#This Row],[material_name]],표2[material_name],표2[material_id])</f>
        <v>M002</v>
      </c>
      <c r="B3" s="11" t="str">
        <f>_xlfn.XLOOKUP(표14[[#This Row],[application_taxonomy]],표11[application_taxonomy],표11[app_id])</f>
        <v>A05</v>
      </c>
      <c r="C3" s="11" t="str">
        <f>_xlfn.XLOOKUP(표14[[#This Row],[end_use_industry]],표13[end_use_category],표13[end_use_id])</f>
        <v>E02</v>
      </c>
      <c r="D3" s="11">
        <f>_xlfn.XLOOKUP(표14[[#This Row],[importance]],표15[importance],표15[rating])</f>
        <v>0.6</v>
      </c>
      <c r="E3" s="1" t="s">
        <v>29</v>
      </c>
      <c r="F3" s="1" t="s">
        <v>1899</v>
      </c>
      <c r="G3" s="1" t="s">
        <v>1323</v>
      </c>
      <c r="H3" s="1" t="s">
        <v>1279</v>
      </c>
      <c r="I3" s="1" t="s">
        <v>1299</v>
      </c>
      <c r="J3" s="1" t="s">
        <v>2039</v>
      </c>
      <c r="K3" s="1" t="s">
        <v>1286</v>
      </c>
      <c r="L3" s="11"/>
    </row>
    <row r="4" spans="1:12" x14ac:dyDescent="0.3">
      <c r="A4" s="11" t="str">
        <f>_xlfn.XLOOKUP(표14[[#This Row],[material_name]],표2[material_name],표2[material_id])</f>
        <v>M002</v>
      </c>
      <c r="B4" s="11" t="str">
        <f>_xlfn.XLOOKUP(표14[[#This Row],[application_taxonomy]],표11[application_taxonomy],표11[app_id])</f>
        <v>A09</v>
      </c>
      <c r="C4" s="11" t="str">
        <f>_xlfn.XLOOKUP(표14[[#This Row],[end_use_industry]],표13[end_use_category],표13[end_use_id])</f>
        <v>E01</v>
      </c>
      <c r="D4" s="11">
        <f>_xlfn.XLOOKUP(표14[[#This Row],[importance]],표15[importance],표15[rating])</f>
        <v>0.6</v>
      </c>
      <c r="E4" s="1" t="s">
        <v>29</v>
      </c>
      <c r="F4" s="1" t="s">
        <v>1887</v>
      </c>
      <c r="G4" s="1" t="s">
        <v>1403</v>
      </c>
      <c r="H4" s="1" t="s">
        <v>1282</v>
      </c>
      <c r="I4" s="1" t="s">
        <v>1299</v>
      </c>
      <c r="J4" s="1" t="s">
        <v>2038</v>
      </c>
      <c r="K4" s="1" t="s">
        <v>1286</v>
      </c>
      <c r="L4" s="11"/>
    </row>
    <row r="5" spans="1:12" x14ac:dyDescent="0.3">
      <c r="A5" s="11" t="str">
        <f>_xlfn.XLOOKUP(표14[[#This Row],[material_name]],표2[material_name],표2[material_id])</f>
        <v>M002</v>
      </c>
      <c r="B5" s="11" t="str">
        <f>_xlfn.XLOOKUP(표14[[#This Row],[application_taxonomy]],표11[application_taxonomy],표11[app_id])</f>
        <v>A04</v>
      </c>
      <c r="C5" s="11" t="str">
        <f>_xlfn.XLOOKUP(표14[[#This Row],[end_use_industry]],표13[end_use_category],표13[end_use_id])</f>
        <v>E02</v>
      </c>
      <c r="D5" s="11">
        <f>_xlfn.XLOOKUP(표14[[#This Row],[importance]],표15[importance],표15[rating])</f>
        <v>0.3</v>
      </c>
      <c r="E5" s="1" t="s">
        <v>29</v>
      </c>
      <c r="F5" s="1" t="s">
        <v>1897</v>
      </c>
      <c r="G5" s="1" t="s">
        <v>1320</v>
      </c>
      <c r="H5" s="1" t="s">
        <v>1279</v>
      </c>
      <c r="I5" s="1" t="s">
        <v>1288</v>
      </c>
      <c r="J5" s="1" t="s">
        <v>2037</v>
      </c>
      <c r="K5" s="1" t="s">
        <v>1286</v>
      </c>
      <c r="L5" s="11"/>
    </row>
    <row r="6" spans="1:12" ht="33" x14ac:dyDescent="0.3">
      <c r="A6" s="11" t="str">
        <f>_xlfn.XLOOKUP(표14[[#This Row],[material_name]],표2[material_name],표2[material_id])</f>
        <v>M002</v>
      </c>
      <c r="B6" s="11" t="str">
        <f>_xlfn.XLOOKUP(표14[[#This Row],[application_taxonomy]],표11[application_taxonomy],표11[app_id])</f>
        <v>A09</v>
      </c>
      <c r="C6" s="11" t="str">
        <f>_xlfn.XLOOKUP(표14[[#This Row],[end_use_industry]],표13[end_use_category],표13[end_use_id])</f>
        <v>E01</v>
      </c>
      <c r="D6" s="11">
        <f>_xlfn.XLOOKUP(표14[[#This Row],[importance]],표15[importance],표15[rating])</f>
        <v>0.3</v>
      </c>
      <c r="E6" s="1" t="s">
        <v>29</v>
      </c>
      <c r="F6" s="1" t="s">
        <v>2036</v>
      </c>
      <c r="G6" s="1" t="s">
        <v>1403</v>
      </c>
      <c r="H6" s="1" t="s">
        <v>1282</v>
      </c>
      <c r="I6" s="1" t="s">
        <v>1288</v>
      </c>
      <c r="J6" s="1" t="s">
        <v>2035</v>
      </c>
      <c r="K6" s="1" t="s">
        <v>1286</v>
      </c>
      <c r="L6" s="11"/>
    </row>
    <row r="7" spans="1:12" ht="33" x14ac:dyDescent="0.3">
      <c r="A7" s="11" t="str">
        <f>_xlfn.XLOOKUP(표14[[#This Row],[material_name]],표2[material_name],표2[material_id])</f>
        <v>M002</v>
      </c>
      <c r="B7" s="11" t="str">
        <f>_xlfn.XLOOKUP(표14[[#This Row],[application_taxonomy]],표11[application_taxonomy],표11[app_id])</f>
        <v>A16</v>
      </c>
      <c r="C7" s="11" t="str">
        <f>_xlfn.XLOOKUP(표14[[#This Row],[end_use_industry]],표13[end_use_category],표13[end_use_id])</f>
        <v>E03</v>
      </c>
      <c r="D7" s="11">
        <f>_xlfn.XLOOKUP(표14[[#This Row],[importance]],표15[importance],표15[rating])</f>
        <v>0.3</v>
      </c>
      <c r="E7" s="1" t="s">
        <v>29</v>
      </c>
      <c r="F7" s="1" t="s">
        <v>2034</v>
      </c>
      <c r="G7" s="1" t="s">
        <v>1296</v>
      </c>
      <c r="H7" s="1" t="s">
        <v>1276</v>
      </c>
      <c r="I7" s="1" t="s">
        <v>1288</v>
      </c>
      <c r="J7" s="1" t="s">
        <v>2033</v>
      </c>
      <c r="K7" s="1" t="s">
        <v>1286</v>
      </c>
      <c r="L7" s="11"/>
    </row>
    <row r="8" spans="1:12" x14ac:dyDescent="0.3">
      <c r="A8" s="11" t="str">
        <f>_xlfn.XLOOKUP(표14[[#This Row],[material_name]],표2[material_name],표2[material_id])</f>
        <v>M003</v>
      </c>
      <c r="B8" s="11" t="str">
        <f>_xlfn.XLOOKUP(표14[[#This Row],[application_taxonomy]],표11[application_taxonomy],표11[app_id])</f>
        <v>A05</v>
      </c>
      <c r="C8" s="11" t="str">
        <f>_xlfn.XLOOKUP(표14[[#This Row],[end_use_industry]],표13[end_use_category],표13[end_use_id])</f>
        <v>E02</v>
      </c>
      <c r="D8" s="11">
        <f>_xlfn.XLOOKUP(표14[[#This Row],[importance]],표15[importance],표15[rating])</f>
        <v>0.6</v>
      </c>
      <c r="E8" s="1" t="s">
        <v>31</v>
      </c>
      <c r="F8" s="1" t="s">
        <v>1899</v>
      </c>
      <c r="G8" s="1" t="s">
        <v>1323</v>
      </c>
      <c r="H8" s="1" t="s">
        <v>1279</v>
      </c>
      <c r="I8" s="1" t="s">
        <v>1299</v>
      </c>
      <c r="J8" s="1" t="s">
        <v>2032</v>
      </c>
      <c r="K8" s="1" t="s">
        <v>1286</v>
      </c>
      <c r="L8" s="11"/>
    </row>
    <row r="9" spans="1:12" x14ac:dyDescent="0.3">
      <c r="A9" s="11" t="str">
        <f>_xlfn.XLOOKUP(표14[[#This Row],[material_name]],표2[material_name],표2[material_id])</f>
        <v>M003</v>
      </c>
      <c r="B9" s="11" t="str">
        <f>_xlfn.XLOOKUP(표14[[#This Row],[application_taxonomy]],표11[application_taxonomy],표11[app_id])</f>
        <v>A07</v>
      </c>
      <c r="C9" s="11" t="str">
        <f>_xlfn.XLOOKUP(표14[[#This Row],[end_use_industry]],표13[end_use_category],표13[end_use_id])</f>
        <v>E02</v>
      </c>
      <c r="D9" s="11">
        <f>_xlfn.XLOOKUP(표14[[#This Row],[importance]],표15[importance],표15[rating])</f>
        <v>0.3</v>
      </c>
      <c r="E9" s="1" t="s">
        <v>31</v>
      </c>
      <c r="F9" s="1" t="s">
        <v>2031</v>
      </c>
      <c r="G9" s="1" t="s">
        <v>1421</v>
      </c>
      <c r="H9" s="1" t="s">
        <v>1279</v>
      </c>
      <c r="I9" s="1" t="s">
        <v>1288</v>
      </c>
      <c r="J9" s="1" t="s">
        <v>2030</v>
      </c>
      <c r="K9" s="1" t="s">
        <v>1286</v>
      </c>
      <c r="L9" s="11"/>
    </row>
    <row r="10" spans="1:12" x14ac:dyDescent="0.3">
      <c r="A10" s="11" t="str">
        <f>_xlfn.XLOOKUP(표14[[#This Row],[material_name]],표2[material_name],표2[material_id])</f>
        <v>M003</v>
      </c>
      <c r="B10" s="11" t="str">
        <f>_xlfn.XLOOKUP(표14[[#This Row],[application_taxonomy]],표11[application_taxonomy],표11[app_id])</f>
        <v>A13</v>
      </c>
      <c r="C10" s="11" t="str">
        <f>_xlfn.XLOOKUP(표14[[#This Row],[end_use_industry]],표13[end_use_category],표13[end_use_id])</f>
        <v>E04</v>
      </c>
      <c r="D10" s="11">
        <f>_xlfn.XLOOKUP(표14[[#This Row],[importance]],표15[importance],표15[rating])</f>
        <v>0.3</v>
      </c>
      <c r="E10" s="1" t="s">
        <v>31</v>
      </c>
      <c r="F10" s="1" t="s">
        <v>1488</v>
      </c>
      <c r="G10" s="1" t="s">
        <v>1410</v>
      </c>
      <c r="H10" s="1" t="s">
        <v>1273</v>
      </c>
      <c r="I10" s="1" t="s">
        <v>1288</v>
      </c>
      <c r="J10" s="1" t="s">
        <v>2029</v>
      </c>
      <c r="K10" s="1" t="s">
        <v>1286</v>
      </c>
      <c r="L10" s="11"/>
    </row>
    <row r="11" spans="1:12" x14ac:dyDescent="0.3">
      <c r="A11" s="11" t="str">
        <f>_xlfn.XLOOKUP(표14[[#This Row],[material_name]],표2[material_name],표2[material_id])</f>
        <v>M003</v>
      </c>
      <c r="B11" s="11" t="str">
        <f>_xlfn.XLOOKUP(표14[[#This Row],[application_taxonomy]],표11[application_taxonomy],표11[app_id])</f>
        <v>A04</v>
      </c>
      <c r="C11" s="11" t="str">
        <f>_xlfn.XLOOKUP(표14[[#This Row],[end_use_industry]],표13[end_use_category],표13[end_use_id])</f>
        <v>E02</v>
      </c>
      <c r="D11" s="11">
        <f>_xlfn.XLOOKUP(표14[[#This Row],[importance]],표15[importance],표15[rating])</f>
        <v>0.3</v>
      </c>
      <c r="E11" s="1" t="s">
        <v>31</v>
      </c>
      <c r="F11" s="1" t="s">
        <v>1897</v>
      </c>
      <c r="G11" s="1" t="s">
        <v>1320</v>
      </c>
      <c r="H11" s="1" t="s">
        <v>1279</v>
      </c>
      <c r="I11" s="1" t="s">
        <v>1288</v>
      </c>
      <c r="J11" s="1" t="s">
        <v>2028</v>
      </c>
      <c r="K11" s="1" t="s">
        <v>1286</v>
      </c>
      <c r="L11" s="11"/>
    </row>
    <row r="12" spans="1:12" ht="33" x14ac:dyDescent="0.3">
      <c r="A12" s="11" t="str">
        <f>_xlfn.XLOOKUP(표14[[#This Row],[material_name]],표2[material_name],표2[material_id])</f>
        <v>M003</v>
      </c>
      <c r="B12" s="11" t="str">
        <f>_xlfn.XLOOKUP(표14[[#This Row],[application_taxonomy]],표11[application_taxonomy],표11[app_id])</f>
        <v>A09</v>
      </c>
      <c r="C12" s="11" t="str">
        <f>_xlfn.XLOOKUP(표14[[#This Row],[end_use_industry]],표13[end_use_category],표13[end_use_id])</f>
        <v>E01</v>
      </c>
      <c r="D12" s="11">
        <f>_xlfn.XLOOKUP(표14[[#This Row],[importance]],표15[importance],표15[rating])</f>
        <v>0.1</v>
      </c>
      <c r="E12" s="1" t="s">
        <v>31</v>
      </c>
      <c r="F12" s="1" t="s">
        <v>1887</v>
      </c>
      <c r="G12" s="1" t="s">
        <v>1403</v>
      </c>
      <c r="H12" s="1" t="s">
        <v>1282</v>
      </c>
      <c r="I12" s="1" t="s">
        <v>1303</v>
      </c>
      <c r="J12" s="1" t="s">
        <v>2027</v>
      </c>
      <c r="K12" s="1" t="s">
        <v>1286</v>
      </c>
      <c r="L12" s="11"/>
    </row>
    <row r="13" spans="1:12" ht="33" x14ac:dyDescent="0.3">
      <c r="A13" s="11" t="str">
        <f>_xlfn.XLOOKUP(표14[[#This Row],[material_name]],표2[material_name],표2[material_id])</f>
        <v>M003</v>
      </c>
      <c r="B13" s="11" t="str">
        <f>_xlfn.XLOOKUP(표14[[#This Row],[application_taxonomy]],표11[application_taxonomy],표11[app_id])</f>
        <v>A20</v>
      </c>
      <c r="C13" s="11" t="str">
        <f>_xlfn.XLOOKUP(표14[[#This Row],[end_use_industry]],표13[end_use_category],표13[end_use_id])</f>
        <v>E07</v>
      </c>
      <c r="D13" s="11">
        <f>_xlfn.XLOOKUP(표14[[#This Row],[importance]],표15[importance],표15[rating])</f>
        <v>0.1</v>
      </c>
      <c r="E13" s="1" t="s">
        <v>31</v>
      </c>
      <c r="F13" s="1" t="s">
        <v>1469</v>
      </c>
      <c r="G13" s="1" t="s">
        <v>1329</v>
      </c>
      <c r="H13" s="1" t="s">
        <v>1264</v>
      </c>
      <c r="I13" s="1" t="s">
        <v>1303</v>
      </c>
      <c r="J13" s="1" t="s">
        <v>2026</v>
      </c>
      <c r="K13" s="1" t="s">
        <v>1286</v>
      </c>
      <c r="L13" s="11"/>
    </row>
    <row r="14" spans="1:12" x14ac:dyDescent="0.3">
      <c r="A14" s="11" t="str">
        <f>_xlfn.XLOOKUP(표14[[#This Row],[material_name]],표2[material_name],표2[material_id])</f>
        <v>M004</v>
      </c>
      <c r="B14" s="11" t="str">
        <f>_xlfn.XLOOKUP(표14[[#This Row],[application_taxonomy]],표11[application_taxonomy],표11[app_id])</f>
        <v>A05</v>
      </c>
      <c r="C14" s="11" t="str">
        <f>_xlfn.XLOOKUP(표14[[#This Row],[end_use_industry]],표13[end_use_category],표13[end_use_id])</f>
        <v>E02</v>
      </c>
      <c r="D14" s="11">
        <f>_xlfn.XLOOKUP(표14[[#This Row],[importance]],표15[importance],표15[rating])</f>
        <v>0.6</v>
      </c>
      <c r="E14" s="1" t="s">
        <v>32</v>
      </c>
      <c r="F14" s="1" t="s">
        <v>1899</v>
      </c>
      <c r="G14" s="1" t="s">
        <v>1323</v>
      </c>
      <c r="H14" s="1" t="s">
        <v>1279</v>
      </c>
      <c r="I14" s="1" t="s">
        <v>1299</v>
      </c>
      <c r="J14" s="1" t="s">
        <v>2025</v>
      </c>
      <c r="K14" s="1" t="s">
        <v>1286</v>
      </c>
      <c r="L14" s="11"/>
    </row>
    <row r="15" spans="1:12" ht="33" x14ac:dyDescent="0.3">
      <c r="A15" s="11" t="str">
        <f>_xlfn.XLOOKUP(표14[[#This Row],[material_name]],표2[material_name],표2[material_id])</f>
        <v>M004</v>
      </c>
      <c r="B15" s="11" t="str">
        <f>_xlfn.XLOOKUP(표14[[#This Row],[application_taxonomy]],표11[application_taxonomy],표11[app_id])</f>
        <v>A34</v>
      </c>
      <c r="C15" s="11" t="str">
        <f>_xlfn.XLOOKUP(표14[[#This Row],[end_use_industry]],표13[end_use_category],표13[end_use_id])</f>
        <v>E06</v>
      </c>
      <c r="D15" s="11">
        <f>_xlfn.XLOOKUP(표14[[#This Row],[importance]],표15[importance],표15[rating])</f>
        <v>0.3</v>
      </c>
      <c r="E15" s="1" t="s">
        <v>32</v>
      </c>
      <c r="F15" s="1" t="s">
        <v>2024</v>
      </c>
      <c r="G15" s="1" t="s">
        <v>1798</v>
      </c>
      <c r="H15" s="1" t="s">
        <v>1267</v>
      </c>
      <c r="I15" s="1" t="s">
        <v>1288</v>
      </c>
      <c r="J15" s="1" t="s">
        <v>2023</v>
      </c>
      <c r="K15" s="1" t="s">
        <v>1286</v>
      </c>
      <c r="L15" s="11"/>
    </row>
    <row r="16" spans="1:12" x14ac:dyDescent="0.3">
      <c r="A16" s="11" t="str">
        <f>_xlfn.XLOOKUP(표14[[#This Row],[material_name]],표2[material_name],표2[material_id])</f>
        <v>M004</v>
      </c>
      <c r="B16" s="11" t="str">
        <f>_xlfn.XLOOKUP(표14[[#This Row],[application_taxonomy]],표11[application_taxonomy],표11[app_id])</f>
        <v>A04</v>
      </c>
      <c r="C16" s="11" t="str">
        <f>_xlfn.XLOOKUP(표14[[#This Row],[end_use_industry]],표13[end_use_category],표13[end_use_id])</f>
        <v>E02</v>
      </c>
      <c r="D16" s="11">
        <f>_xlfn.XLOOKUP(표14[[#This Row],[importance]],표15[importance],표15[rating])</f>
        <v>0.3</v>
      </c>
      <c r="E16" s="1" t="s">
        <v>32</v>
      </c>
      <c r="F16" s="1" t="s">
        <v>1897</v>
      </c>
      <c r="G16" s="1" t="s">
        <v>1320</v>
      </c>
      <c r="H16" s="1" t="s">
        <v>1279</v>
      </c>
      <c r="I16" s="1" t="s">
        <v>1288</v>
      </c>
      <c r="J16" s="1" t="s">
        <v>2022</v>
      </c>
      <c r="K16" s="1" t="s">
        <v>1286</v>
      </c>
      <c r="L16" s="11"/>
    </row>
    <row r="17" spans="1:12" ht="33" x14ac:dyDescent="0.3">
      <c r="A17" s="11" t="str">
        <f>_xlfn.XLOOKUP(표14[[#This Row],[material_name]],표2[material_name],표2[material_id])</f>
        <v>M004</v>
      </c>
      <c r="B17" s="11" t="str">
        <f>_xlfn.XLOOKUP(표14[[#This Row],[application_taxonomy]],표11[application_taxonomy],표11[app_id])</f>
        <v>A13</v>
      </c>
      <c r="C17" s="11" t="str">
        <f>_xlfn.XLOOKUP(표14[[#This Row],[end_use_industry]],표13[end_use_category],표13[end_use_id])</f>
        <v>E04</v>
      </c>
      <c r="D17" s="11">
        <f>_xlfn.XLOOKUP(표14[[#This Row],[importance]],표15[importance],표15[rating])</f>
        <v>0.1</v>
      </c>
      <c r="E17" s="1" t="s">
        <v>32</v>
      </c>
      <c r="F17" s="1" t="s">
        <v>1488</v>
      </c>
      <c r="G17" s="1" t="s">
        <v>1410</v>
      </c>
      <c r="H17" s="1" t="s">
        <v>1273</v>
      </c>
      <c r="I17" s="1" t="s">
        <v>1303</v>
      </c>
      <c r="J17" s="1" t="s">
        <v>2021</v>
      </c>
      <c r="K17" s="1" t="s">
        <v>1286</v>
      </c>
      <c r="L17" s="11"/>
    </row>
    <row r="18" spans="1:12" ht="33" x14ac:dyDescent="0.3">
      <c r="A18" s="11" t="str">
        <f>_xlfn.XLOOKUP(표14[[#This Row],[material_name]],표2[material_name],표2[material_id])</f>
        <v>M005</v>
      </c>
      <c r="B18" s="11" t="str">
        <f>_xlfn.XLOOKUP(표14[[#This Row],[application_taxonomy]],표11[application_taxonomy],표11[app_id])</f>
        <v>A01</v>
      </c>
      <c r="C18" s="11" t="str">
        <f>_xlfn.XLOOKUP(표14[[#This Row],[end_use_industry]],표13[end_use_category],표13[end_use_id])</f>
        <v>E07</v>
      </c>
      <c r="D18" s="11">
        <f>_xlfn.XLOOKUP(표14[[#This Row],[importance]],표15[importance],표15[rating])</f>
        <v>0.6</v>
      </c>
      <c r="E18" s="1" t="s">
        <v>892</v>
      </c>
      <c r="F18" s="1" t="s">
        <v>33</v>
      </c>
      <c r="G18" s="1" t="s">
        <v>1314</v>
      </c>
      <c r="H18" s="1" t="s">
        <v>1264</v>
      </c>
      <c r="I18" s="1" t="s">
        <v>1299</v>
      </c>
      <c r="J18" s="1" t="s">
        <v>2020</v>
      </c>
      <c r="K18" s="1" t="s">
        <v>1286</v>
      </c>
      <c r="L18" s="11"/>
    </row>
    <row r="19" spans="1:12" ht="33" x14ac:dyDescent="0.3">
      <c r="A19" s="11" t="str">
        <f>_xlfn.XLOOKUP(표14[[#This Row],[material_name]],표2[material_name],표2[material_id])</f>
        <v>M005</v>
      </c>
      <c r="B19" s="11" t="str">
        <f>_xlfn.XLOOKUP(표14[[#This Row],[application_taxonomy]],표11[application_taxonomy],표11[app_id])</f>
        <v>A02</v>
      </c>
      <c r="C19" s="11" t="str">
        <f>_xlfn.XLOOKUP(표14[[#This Row],[end_use_industry]],표13[end_use_category],표13[end_use_id])</f>
        <v>E07</v>
      </c>
      <c r="D19" s="11">
        <f>_xlfn.XLOOKUP(표14[[#This Row],[importance]],표15[importance],표15[rating])</f>
        <v>0.1</v>
      </c>
      <c r="E19" s="1" t="s">
        <v>892</v>
      </c>
      <c r="F19" s="1" t="s">
        <v>2019</v>
      </c>
      <c r="G19" s="1" t="s">
        <v>1309</v>
      </c>
      <c r="H19" s="1" t="s">
        <v>1264</v>
      </c>
      <c r="I19" s="1" t="s">
        <v>1303</v>
      </c>
      <c r="J19" s="1" t="s">
        <v>2018</v>
      </c>
      <c r="K19" s="1" t="s">
        <v>1286</v>
      </c>
      <c r="L19" s="11"/>
    </row>
    <row r="20" spans="1:12" ht="33" x14ac:dyDescent="0.3">
      <c r="A20" s="11" t="str">
        <f>_xlfn.XLOOKUP(표14[[#This Row],[material_name]],표2[material_name],표2[material_id])</f>
        <v>M005</v>
      </c>
      <c r="B20" s="11" t="str">
        <f>_xlfn.XLOOKUP(표14[[#This Row],[application_taxonomy]],표11[application_taxonomy],표11[app_id])</f>
        <v>A02</v>
      </c>
      <c r="C20" s="11" t="str">
        <f>_xlfn.XLOOKUP(표14[[#This Row],[end_use_industry]],표13[end_use_category],표13[end_use_id])</f>
        <v>E07</v>
      </c>
      <c r="D20" s="11">
        <f>_xlfn.XLOOKUP(표14[[#This Row],[importance]],표15[importance],표15[rating])</f>
        <v>0.1</v>
      </c>
      <c r="E20" s="1" t="s">
        <v>892</v>
      </c>
      <c r="F20" s="1" t="s">
        <v>1978</v>
      </c>
      <c r="G20" s="1" t="s">
        <v>1309</v>
      </c>
      <c r="H20" s="1" t="s">
        <v>1264</v>
      </c>
      <c r="I20" s="1" t="s">
        <v>1303</v>
      </c>
      <c r="J20" s="1" t="s">
        <v>2017</v>
      </c>
      <c r="K20" s="1" t="s">
        <v>1286</v>
      </c>
      <c r="L20" s="11"/>
    </row>
    <row r="21" spans="1:12" ht="33" x14ac:dyDescent="0.3">
      <c r="A21" s="11" t="str">
        <f>_xlfn.XLOOKUP(표14[[#This Row],[material_name]],표2[material_name],표2[material_id])</f>
        <v>M006</v>
      </c>
      <c r="B21" s="11" t="str">
        <f>_xlfn.XLOOKUP(표14[[#This Row],[application_taxonomy]],표11[application_taxonomy],표11[app_id])</f>
        <v>A01</v>
      </c>
      <c r="C21" s="11" t="str">
        <f>_xlfn.XLOOKUP(표14[[#This Row],[end_use_industry]],표13[end_use_category],표13[end_use_id])</f>
        <v>E07</v>
      </c>
      <c r="D21" s="11">
        <f>_xlfn.XLOOKUP(표14[[#This Row],[importance]],표15[importance],표15[rating])</f>
        <v>0.6</v>
      </c>
      <c r="E21" s="1" t="s">
        <v>893</v>
      </c>
      <c r="F21" s="1" t="s">
        <v>2016</v>
      </c>
      <c r="G21" s="1" t="s">
        <v>1314</v>
      </c>
      <c r="H21" s="1" t="s">
        <v>1264</v>
      </c>
      <c r="I21" s="1" t="s">
        <v>1299</v>
      </c>
      <c r="J21" s="1" t="s">
        <v>2015</v>
      </c>
      <c r="K21" s="1" t="s">
        <v>1286</v>
      </c>
      <c r="L21" s="11"/>
    </row>
    <row r="22" spans="1:12" ht="33" x14ac:dyDescent="0.3">
      <c r="A22" s="11" t="str">
        <f>_xlfn.XLOOKUP(표14[[#This Row],[material_name]],표2[material_name],표2[material_id])</f>
        <v>M006</v>
      </c>
      <c r="B22" s="11" t="str">
        <f>_xlfn.XLOOKUP(표14[[#This Row],[application_taxonomy]],표11[application_taxonomy],표11[app_id])</f>
        <v>A03</v>
      </c>
      <c r="C22" s="11" t="str">
        <f>_xlfn.XLOOKUP(표14[[#This Row],[end_use_industry]],표13[end_use_category],표13[end_use_id])</f>
        <v>E07</v>
      </c>
      <c r="D22" s="11">
        <f>_xlfn.XLOOKUP(표14[[#This Row],[importance]],표15[importance],표15[rating])</f>
        <v>0.1</v>
      </c>
      <c r="E22" s="1" t="s">
        <v>893</v>
      </c>
      <c r="F22" s="1" t="s">
        <v>2014</v>
      </c>
      <c r="G22" s="1" t="s">
        <v>1381</v>
      </c>
      <c r="H22" s="1" t="s">
        <v>1264</v>
      </c>
      <c r="I22" s="1" t="s">
        <v>1303</v>
      </c>
      <c r="J22" s="1" t="s">
        <v>2013</v>
      </c>
      <c r="K22" s="1" t="s">
        <v>1286</v>
      </c>
      <c r="L22" s="11"/>
    </row>
    <row r="23" spans="1:12" x14ac:dyDescent="0.3">
      <c r="A23" s="11" t="str">
        <f>_xlfn.XLOOKUP(표14[[#This Row],[material_name]],표2[material_name],표2[material_id])</f>
        <v>M007</v>
      </c>
      <c r="B23" s="11" t="str">
        <f>_xlfn.XLOOKUP(표14[[#This Row],[application_taxonomy]],표11[application_taxonomy],표11[app_id])</f>
        <v>A09</v>
      </c>
      <c r="C23" s="11" t="str">
        <f>_xlfn.XLOOKUP(표14[[#This Row],[end_use_industry]],표13[end_use_category],표13[end_use_id])</f>
        <v>E01</v>
      </c>
      <c r="D23" s="11">
        <f>_xlfn.XLOOKUP(표14[[#This Row],[importance]],표15[importance],표15[rating])</f>
        <v>0.6</v>
      </c>
      <c r="E23" s="1" t="s">
        <v>34</v>
      </c>
      <c r="F23" s="1" t="s">
        <v>2012</v>
      </c>
      <c r="G23" s="1" t="s">
        <v>1403</v>
      </c>
      <c r="H23" s="1" t="s">
        <v>1282</v>
      </c>
      <c r="I23" s="1" t="s">
        <v>1299</v>
      </c>
      <c r="J23" s="1" t="s">
        <v>2011</v>
      </c>
      <c r="K23" s="1" t="s">
        <v>1286</v>
      </c>
      <c r="L23" s="11"/>
    </row>
    <row r="24" spans="1:12" x14ac:dyDescent="0.3">
      <c r="A24" s="11" t="str">
        <f>_xlfn.XLOOKUP(표14[[#This Row],[material_name]],표2[material_name],표2[material_id])</f>
        <v>M007</v>
      </c>
      <c r="B24" s="11" t="str">
        <f>_xlfn.XLOOKUP(표14[[#This Row],[application_taxonomy]],표11[application_taxonomy],표11[app_id])</f>
        <v>A10</v>
      </c>
      <c r="C24" s="11" t="str">
        <f>_xlfn.XLOOKUP(표14[[#This Row],[end_use_industry]],표13[end_use_category],표13[end_use_id])</f>
        <v>E01</v>
      </c>
      <c r="D24" s="11">
        <f>_xlfn.XLOOKUP(표14[[#This Row],[importance]],표15[importance],표15[rating])</f>
        <v>0.6</v>
      </c>
      <c r="E24" s="1" t="s">
        <v>34</v>
      </c>
      <c r="F24" s="1" t="s">
        <v>2010</v>
      </c>
      <c r="G24" s="1" t="s">
        <v>1289</v>
      </c>
      <c r="H24" s="1" t="s">
        <v>1282</v>
      </c>
      <c r="I24" s="1" t="s">
        <v>1299</v>
      </c>
      <c r="J24" s="1" t="s">
        <v>2009</v>
      </c>
      <c r="K24" s="1" t="s">
        <v>1286</v>
      </c>
      <c r="L24" s="11"/>
    </row>
    <row r="25" spans="1:12" x14ac:dyDescent="0.3">
      <c r="A25" s="11" t="str">
        <f>_xlfn.XLOOKUP(표14[[#This Row],[material_name]],표2[material_name],표2[material_id])</f>
        <v>M007</v>
      </c>
      <c r="B25" s="11" t="str">
        <f>_xlfn.XLOOKUP(표14[[#This Row],[application_taxonomy]],표11[application_taxonomy],표11[app_id])</f>
        <v>A13</v>
      </c>
      <c r="C25" s="11" t="str">
        <f>_xlfn.XLOOKUP(표14[[#This Row],[end_use_industry]],표13[end_use_category],표13[end_use_id])</f>
        <v>E04</v>
      </c>
      <c r="D25" s="11">
        <f>_xlfn.XLOOKUP(표14[[#This Row],[importance]],표15[importance],표15[rating])</f>
        <v>0.3</v>
      </c>
      <c r="E25" s="1" t="s">
        <v>34</v>
      </c>
      <c r="F25" s="1" t="s">
        <v>2008</v>
      </c>
      <c r="G25" s="1" t="s">
        <v>1410</v>
      </c>
      <c r="H25" s="1" t="s">
        <v>1273</v>
      </c>
      <c r="I25" s="1" t="s">
        <v>1288</v>
      </c>
      <c r="J25" s="1" t="s">
        <v>2007</v>
      </c>
      <c r="K25" s="1" t="s">
        <v>1286</v>
      </c>
      <c r="L25" s="11"/>
    </row>
    <row r="26" spans="1:12" x14ac:dyDescent="0.3">
      <c r="A26" s="11" t="str">
        <f>_xlfn.XLOOKUP(표14[[#This Row],[material_name]],표2[material_name],표2[material_id])</f>
        <v>M007</v>
      </c>
      <c r="B26" s="11" t="str">
        <f>_xlfn.XLOOKUP(표14[[#This Row],[application_taxonomy]],표11[application_taxonomy],표11[app_id])</f>
        <v>A11</v>
      </c>
      <c r="C26" s="11" t="str">
        <f>_xlfn.XLOOKUP(표14[[#This Row],[end_use_industry]],표13[end_use_category],표13[end_use_id])</f>
        <v>E01</v>
      </c>
      <c r="D26" s="11">
        <f>_xlfn.XLOOKUP(표14[[#This Row],[importance]],표15[importance],표15[rating])</f>
        <v>0.3</v>
      </c>
      <c r="E26" s="1" t="s">
        <v>34</v>
      </c>
      <c r="F26" s="1" t="s">
        <v>2006</v>
      </c>
      <c r="G26" s="1" t="s">
        <v>1627</v>
      </c>
      <c r="H26" s="1" t="s">
        <v>1282</v>
      </c>
      <c r="I26" s="1" t="s">
        <v>1288</v>
      </c>
      <c r="J26" s="1" t="s">
        <v>2005</v>
      </c>
      <c r="K26" s="1" t="s">
        <v>1286</v>
      </c>
      <c r="L26" s="11"/>
    </row>
    <row r="27" spans="1:12" x14ac:dyDescent="0.3">
      <c r="A27" s="11" t="str">
        <f>_xlfn.XLOOKUP(표14[[#This Row],[material_name]],표2[material_name],표2[material_id])</f>
        <v>M007</v>
      </c>
      <c r="B27" s="11" t="str">
        <f>_xlfn.XLOOKUP(표14[[#This Row],[application_taxonomy]],표11[application_taxonomy],표11[app_id])</f>
        <v>A05</v>
      </c>
      <c r="C27" s="11" t="str">
        <f>_xlfn.XLOOKUP(표14[[#This Row],[end_use_industry]],표13[end_use_category],표13[end_use_id])</f>
        <v>E02</v>
      </c>
      <c r="D27" s="11">
        <f>_xlfn.XLOOKUP(표14[[#This Row],[importance]],표15[importance],표15[rating])</f>
        <v>0.3</v>
      </c>
      <c r="E27" s="1" t="s">
        <v>34</v>
      </c>
      <c r="F27" s="1" t="s">
        <v>1899</v>
      </c>
      <c r="G27" s="1" t="s">
        <v>1323</v>
      </c>
      <c r="H27" s="1" t="s">
        <v>1279</v>
      </c>
      <c r="I27" s="1" t="s">
        <v>1288</v>
      </c>
      <c r="J27" s="1" t="s">
        <v>2004</v>
      </c>
      <c r="K27" s="1" t="s">
        <v>1286</v>
      </c>
      <c r="L27" s="11"/>
    </row>
    <row r="28" spans="1:12" ht="33" x14ac:dyDescent="0.3">
      <c r="A28" s="11" t="str">
        <f>_xlfn.XLOOKUP(표14[[#This Row],[material_name]],표2[material_name],표2[material_id])</f>
        <v>M007</v>
      </c>
      <c r="B28" s="11" t="str">
        <f>_xlfn.XLOOKUP(표14[[#This Row],[application_taxonomy]],표11[application_taxonomy],표11[app_id])</f>
        <v>A22</v>
      </c>
      <c r="C28" s="11" t="str">
        <f>_xlfn.XLOOKUP(표14[[#This Row],[end_use_industry]],표13[end_use_category],표13[end_use_id])</f>
        <v>E07</v>
      </c>
      <c r="D28" s="11">
        <f>_xlfn.XLOOKUP(표14[[#This Row],[importance]],표15[importance],표15[rating])</f>
        <v>0.1</v>
      </c>
      <c r="E28" s="1" t="s">
        <v>34</v>
      </c>
      <c r="F28" s="1" t="s">
        <v>1632</v>
      </c>
      <c r="G28" s="1" t="s">
        <v>1293</v>
      </c>
      <c r="H28" s="1" t="s">
        <v>1264</v>
      </c>
      <c r="I28" s="1" t="s">
        <v>1303</v>
      </c>
      <c r="J28" s="1" t="s">
        <v>2003</v>
      </c>
      <c r="K28" s="1" t="s">
        <v>1286</v>
      </c>
      <c r="L28" s="11"/>
    </row>
    <row r="29" spans="1:12" ht="33" x14ac:dyDescent="0.3">
      <c r="A29" s="11" t="str">
        <f>_xlfn.XLOOKUP(표14[[#This Row],[material_name]],표2[material_name],표2[material_id])</f>
        <v>M007</v>
      </c>
      <c r="B29" s="11" t="str">
        <f>_xlfn.XLOOKUP(표14[[#This Row],[application_taxonomy]],표11[application_taxonomy],표11[app_id])</f>
        <v>A33</v>
      </c>
      <c r="C29" s="11" t="str">
        <f>_xlfn.XLOOKUP(표14[[#This Row],[end_use_industry]],표13[end_use_category],표13[end_use_id])</f>
        <v>E05</v>
      </c>
      <c r="D29" s="11">
        <f>_xlfn.XLOOKUP(표14[[#This Row],[importance]],표15[importance],표15[rating])</f>
        <v>0.1</v>
      </c>
      <c r="E29" s="1" t="s">
        <v>34</v>
      </c>
      <c r="F29" s="1" t="s">
        <v>2002</v>
      </c>
      <c r="G29" s="1" t="s">
        <v>1334</v>
      </c>
      <c r="H29" s="1" t="s">
        <v>1270</v>
      </c>
      <c r="I29" s="1" t="s">
        <v>1303</v>
      </c>
      <c r="J29" s="1" t="s">
        <v>2001</v>
      </c>
      <c r="K29" s="1" t="s">
        <v>1286</v>
      </c>
      <c r="L29" s="11"/>
    </row>
    <row r="30" spans="1:12" x14ac:dyDescent="0.3">
      <c r="A30" s="11" t="str">
        <f>_xlfn.XLOOKUP(표14[[#This Row],[material_name]],표2[material_name],표2[material_id])</f>
        <v>M008</v>
      </c>
      <c r="B30" s="11" t="str">
        <f>_xlfn.XLOOKUP(표14[[#This Row],[application_taxonomy]],표11[application_taxonomy],표11[app_id])</f>
        <v>A43</v>
      </c>
      <c r="C30" s="11" t="str">
        <f>_xlfn.XLOOKUP(표14[[#This Row],[end_use_industry]],표13[end_use_category],표13[end_use_id])</f>
        <v>E04</v>
      </c>
      <c r="D30" s="11">
        <f>_xlfn.XLOOKUP(표14[[#This Row],[importance]],표15[importance],표15[rating])</f>
        <v>0.6</v>
      </c>
      <c r="E30" s="1" t="s">
        <v>36</v>
      </c>
      <c r="F30" s="1" t="s">
        <v>2000</v>
      </c>
      <c r="G30" s="1" t="s">
        <v>1129</v>
      </c>
      <c r="H30" s="1" t="s">
        <v>1273</v>
      </c>
      <c r="I30" s="1" t="s">
        <v>1299</v>
      </c>
      <c r="J30" s="1" t="s">
        <v>1999</v>
      </c>
      <c r="K30" s="1" t="s">
        <v>1286</v>
      </c>
      <c r="L30" s="11"/>
    </row>
    <row r="31" spans="1:12" ht="33" x14ac:dyDescent="0.3">
      <c r="A31" s="11" t="str">
        <f>_xlfn.XLOOKUP(표14[[#This Row],[material_name]],표2[material_name],표2[material_id])</f>
        <v>M008</v>
      </c>
      <c r="B31" s="11" t="str">
        <f>_xlfn.XLOOKUP(표14[[#This Row],[application_taxonomy]],표11[application_taxonomy],표11[app_id])</f>
        <v>A24</v>
      </c>
      <c r="C31" s="11" t="str">
        <f>_xlfn.XLOOKUP(표14[[#This Row],[end_use_industry]],표13[end_use_category],표13[end_use_id])</f>
        <v>E07</v>
      </c>
      <c r="D31" s="11">
        <f>_xlfn.XLOOKUP(표14[[#This Row],[importance]],표15[importance],표15[rating])</f>
        <v>0.3</v>
      </c>
      <c r="E31" s="1" t="s">
        <v>36</v>
      </c>
      <c r="F31" s="1" t="s">
        <v>1998</v>
      </c>
      <c r="G31" s="1" t="s">
        <v>1304</v>
      </c>
      <c r="H31" s="1" t="s">
        <v>1264</v>
      </c>
      <c r="I31" s="1" t="s">
        <v>1288</v>
      </c>
      <c r="J31" s="1" t="s">
        <v>1997</v>
      </c>
      <c r="K31" s="1" t="s">
        <v>1286</v>
      </c>
      <c r="L31" s="11"/>
    </row>
    <row r="32" spans="1:12" ht="33" x14ac:dyDescent="0.3">
      <c r="A32" s="11" t="str">
        <f>_xlfn.XLOOKUP(표14[[#This Row],[material_name]],표2[material_name],표2[material_id])</f>
        <v>M008</v>
      </c>
      <c r="B32" s="11" t="str">
        <f>_xlfn.XLOOKUP(표14[[#This Row],[application_taxonomy]],표11[application_taxonomy],표11[app_id])</f>
        <v>A01</v>
      </c>
      <c r="C32" s="11" t="str">
        <f>_xlfn.XLOOKUP(표14[[#This Row],[end_use_industry]],표13[end_use_category],표13[end_use_id])</f>
        <v>E07</v>
      </c>
      <c r="D32" s="11">
        <f>_xlfn.XLOOKUP(표14[[#This Row],[importance]],표15[importance],표15[rating])</f>
        <v>0.3</v>
      </c>
      <c r="E32" s="1" t="s">
        <v>36</v>
      </c>
      <c r="F32" s="1" t="s">
        <v>1996</v>
      </c>
      <c r="G32" s="1" t="s">
        <v>1255</v>
      </c>
      <c r="H32" s="1" t="s">
        <v>1264</v>
      </c>
      <c r="I32" s="1" t="s">
        <v>1288</v>
      </c>
      <c r="J32" s="1" t="s">
        <v>1995</v>
      </c>
      <c r="K32" s="1" t="s">
        <v>1286</v>
      </c>
      <c r="L32" s="11"/>
    </row>
    <row r="33" spans="1:12" ht="33" x14ac:dyDescent="0.3">
      <c r="A33" s="11" t="str">
        <f>_xlfn.XLOOKUP(표14[[#This Row],[material_name]],표2[material_name],표2[material_id])</f>
        <v>M008</v>
      </c>
      <c r="B33" s="11" t="str">
        <f>_xlfn.XLOOKUP(표14[[#This Row],[application_taxonomy]],표11[application_taxonomy],표11[app_id])</f>
        <v>A14</v>
      </c>
      <c r="C33" s="11" t="str">
        <f>_xlfn.XLOOKUP(표14[[#This Row],[end_use_industry]],표13[end_use_category],표13[end_use_id])</f>
        <v>E04</v>
      </c>
      <c r="D33" s="11">
        <f>_xlfn.XLOOKUP(표14[[#This Row],[importance]],표15[importance],표15[rating])</f>
        <v>0.1</v>
      </c>
      <c r="E33" s="1" t="s">
        <v>36</v>
      </c>
      <c r="F33" s="1" t="s">
        <v>1994</v>
      </c>
      <c r="G33" s="1" t="s">
        <v>1492</v>
      </c>
      <c r="H33" s="1" t="s">
        <v>1273</v>
      </c>
      <c r="I33" s="1" t="s">
        <v>1303</v>
      </c>
      <c r="J33" s="1" t="s">
        <v>1993</v>
      </c>
      <c r="K33" s="1" t="s">
        <v>1286</v>
      </c>
      <c r="L33" s="11"/>
    </row>
    <row r="34" spans="1:12" ht="33" x14ac:dyDescent="0.3">
      <c r="A34" s="11" t="str">
        <f>_xlfn.XLOOKUP(표14[[#This Row],[material_name]],표2[material_name],표2[material_id])</f>
        <v>M010</v>
      </c>
      <c r="B34" s="11" t="str">
        <f>_xlfn.XLOOKUP(표14[[#This Row],[application_taxonomy]],표11[application_taxonomy],표11[app_id])</f>
        <v>A22</v>
      </c>
      <c r="C34" s="11" t="str">
        <f>_xlfn.XLOOKUP(표14[[#This Row],[end_use_industry]],표13[end_use_category],표13[end_use_id])</f>
        <v>E07</v>
      </c>
      <c r="D34" s="11">
        <f>_xlfn.XLOOKUP(표14[[#This Row],[importance]],표15[importance],표15[rating])</f>
        <v>0.6</v>
      </c>
      <c r="E34" s="1" t="s">
        <v>1988</v>
      </c>
      <c r="F34" s="1" t="s">
        <v>1471</v>
      </c>
      <c r="G34" s="1" t="s">
        <v>1293</v>
      </c>
      <c r="H34" s="1" t="s">
        <v>1264</v>
      </c>
      <c r="I34" s="1" t="s">
        <v>1299</v>
      </c>
      <c r="J34" s="1" t="s">
        <v>1992</v>
      </c>
      <c r="K34" s="1" t="s">
        <v>1286</v>
      </c>
      <c r="L34" s="11"/>
    </row>
    <row r="35" spans="1:12" x14ac:dyDescent="0.3">
      <c r="A35" s="11" t="str">
        <f>_xlfn.XLOOKUP(표14[[#This Row],[material_name]],표2[material_name],표2[material_id])</f>
        <v>M010</v>
      </c>
      <c r="B35" s="11" t="str">
        <f>_xlfn.XLOOKUP(표14[[#This Row],[application_taxonomy]],표11[application_taxonomy],표11[app_id])</f>
        <v>A23</v>
      </c>
      <c r="C35" s="11" t="str">
        <f>_xlfn.XLOOKUP(표14[[#This Row],[end_use_industry]],표13[end_use_category],표13[end_use_id])</f>
        <v>E02</v>
      </c>
      <c r="D35" s="11">
        <f>_xlfn.XLOOKUP(표14[[#This Row],[importance]],표15[importance],표15[rating])</f>
        <v>0.3</v>
      </c>
      <c r="E35" s="1" t="s">
        <v>1988</v>
      </c>
      <c r="F35" s="1" t="s">
        <v>1758</v>
      </c>
      <c r="G35" s="1" t="s">
        <v>1567</v>
      </c>
      <c r="H35" s="1" t="s">
        <v>1279</v>
      </c>
      <c r="I35" s="1" t="s">
        <v>1288</v>
      </c>
      <c r="J35" s="1" t="s">
        <v>1991</v>
      </c>
      <c r="K35" s="1" t="s">
        <v>1286</v>
      </c>
      <c r="L35" s="11"/>
    </row>
    <row r="36" spans="1:12" ht="33" x14ac:dyDescent="0.3">
      <c r="A36" s="11" t="str">
        <f>_xlfn.XLOOKUP(표14[[#This Row],[material_name]],표2[material_name],표2[material_id])</f>
        <v>M010</v>
      </c>
      <c r="B36" s="11" t="str">
        <f>_xlfn.XLOOKUP(표14[[#This Row],[application_taxonomy]],표11[application_taxonomy],표11[app_id])</f>
        <v>A24</v>
      </c>
      <c r="C36" s="11" t="str">
        <f>_xlfn.XLOOKUP(표14[[#This Row],[end_use_industry]],표13[end_use_category],표13[end_use_id])</f>
        <v>E07</v>
      </c>
      <c r="D36" s="11">
        <f>_xlfn.XLOOKUP(표14[[#This Row],[importance]],표15[importance],표15[rating])</f>
        <v>0.3</v>
      </c>
      <c r="E36" s="1" t="s">
        <v>1988</v>
      </c>
      <c r="F36" s="1" t="s">
        <v>1990</v>
      </c>
      <c r="G36" s="1" t="s">
        <v>1304</v>
      </c>
      <c r="H36" s="1" t="s">
        <v>1264</v>
      </c>
      <c r="I36" s="1" t="s">
        <v>1288</v>
      </c>
      <c r="J36" s="1" t="s">
        <v>1989</v>
      </c>
      <c r="K36" s="1" t="s">
        <v>1286</v>
      </c>
      <c r="L36" s="11"/>
    </row>
    <row r="37" spans="1:12" ht="33" x14ac:dyDescent="0.3">
      <c r="A37" s="11" t="str">
        <f>_xlfn.XLOOKUP(표14[[#This Row],[material_name]],표2[material_name],표2[material_id])</f>
        <v>M010</v>
      </c>
      <c r="B37" s="11" t="str">
        <f>_xlfn.XLOOKUP(표14[[#This Row],[application_taxonomy]],표11[application_taxonomy],표11[app_id])</f>
        <v>A20</v>
      </c>
      <c r="C37" s="11" t="str">
        <f>_xlfn.XLOOKUP(표14[[#This Row],[end_use_industry]],표13[end_use_category],표13[end_use_id])</f>
        <v>E07</v>
      </c>
      <c r="D37" s="11">
        <f>_xlfn.XLOOKUP(표14[[#This Row],[importance]],표15[importance],표15[rating])</f>
        <v>0.3</v>
      </c>
      <c r="E37" s="1" t="s">
        <v>1988</v>
      </c>
      <c r="F37" s="1" t="s">
        <v>1440</v>
      </c>
      <c r="G37" s="1" t="s">
        <v>1329</v>
      </c>
      <c r="H37" s="1" t="s">
        <v>1264</v>
      </c>
      <c r="I37" s="1" t="s">
        <v>1288</v>
      </c>
      <c r="J37" s="1" t="s">
        <v>1987</v>
      </c>
      <c r="K37" s="1" t="s">
        <v>1286</v>
      </c>
      <c r="L37" s="11"/>
    </row>
    <row r="38" spans="1:12" ht="33" x14ac:dyDescent="0.3">
      <c r="A38" s="11" t="str">
        <f>_xlfn.XLOOKUP(표14[[#This Row],[material_name]],표2[material_name],표2[material_id])</f>
        <v>M012</v>
      </c>
      <c r="B38" s="11" t="str">
        <f>_xlfn.XLOOKUP(표14[[#This Row],[application_taxonomy]],표11[application_taxonomy],표11[app_id])</f>
        <v>A01</v>
      </c>
      <c r="C38" s="11" t="str">
        <f>_xlfn.XLOOKUP(표14[[#This Row],[end_use_industry]],표13[end_use_category],표13[end_use_id])</f>
        <v>E07</v>
      </c>
      <c r="D38" s="11">
        <f>_xlfn.XLOOKUP(표14[[#This Row],[importance]],표15[importance],표15[rating])</f>
        <v>0.6</v>
      </c>
      <c r="E38" s="1" t="s">
        <v>894</v>
      </c>
      <c r="F38" s="1" t="s">
        <v>1986</v>
      </c>
      <c r="G38" s="1" t="s">
        <v>1314</v>
      </c>
      <c r="H38" s="1" t="s">
        <v>1264</v>
      </c>
      <c r="I38" s="1" t="s">
        <v>1299</v>
      </c>
      <c r="J38" s="1" t="s">
        <v>1985</v>
      </c>
      <c r="K38" s="1" t="s">
        <v>1286</v>
      </c>
      <c r="L38" s="11"/>
    </row>
    <row r="39" spans="1:12" x14ac:dyDescent="0.3">
      <c r="A39" s="11" t="str">
        <f>_xlfn.XLOOKUP(표14[[#This Row],[material_name]],표2[material_name],표2[material_id])</f>
        <v>M012</v>
      </c>
      <c r="B39" s="11" t="str">
        <f>_xlfn.XLOOKUP(표14[[#This Row],[application_taxonomy]],표11[application_taxonomy],표11[app_id])</f>
        <v>A30</v>
      </c>
      <c r="C39" s="11" t="str">
        <f>_xlfn.XLOOKUP(표14[[#This Row],[end_use_industry]],표13[end_use_category],표13[end_use_id])</f>
        <v>E02</v>
      </c>
      <c r="D39" s="11">
        <f>_xlfn.XLOOKUP(표14[[#This Row],[importance]],표15[importance],표15[rating])</f>
        <v>0.3</v>
      </c>
      <c r="E39" s="1" t="s">
        <v>894</v>
      </c>
      <c r="F39" s="1" t="s">
        <v>1984</v>
      </c>
      <c r="G39" s="1" t="s">
        <v>1546</v>
      </c>
      <c r="H39" s="1" t="s">
        <v>1279</v>
      </c>
      <c r="I39" s="1" t="s">
        <v>1288</v>
      </c>
      <c r="J39" s="1" t="s">
        <v>1983</v>
      </c>
      <c r="K39" s="1" t="s">
        <v>1286</v>
      </c>
      <c r="L39" s="11"/>
    </row>
    <row r="40" spans="1:12" ht="33" x14ac:dyDescent="0.3">
      <c r="A40" s="11" t="str">
        <f>_xlfn.XLOOKUP(표14[[#This Row],[material_name]],표2[material_name],표2[material_id])</f>
        <v>M012</v>
      </c>
      <c r="B40" s="11" t="str">
        <f>_xlfn.XLOOKUP(표14[[#This Row],[application_taxonomy]],표11[application_taxonomy],표11[app_id])</f>
        <v>A01</v>
      </c>
      <c r="C40" s="11" t="str">
        <f>_xlfn.XLOOKUP(표14[[#This Row],[end_use_industry]],표13[end_use_category],표13[end_use_id])</f>
        <v>E07</v>
      </c>
      <c r="D40" s="11">
        <f>_xlfn.XLOOKUP(표14[[#This Row],[importance]],표15[importance],표15[rating])</f>
        <v>0.3</v>
      </c>
      <c r="E40" s="1" t="s">
        <v>894</v>
      </c>
      <c r="F40" s="1" t="s">
        <v>39</v>
      </c>
      <c r="G40" s="1" t="s">
        <v>1314</v>
      </c>
      <c r="H40" s="1" t="s">
        <v>1264</v>
      </c>
      <c r="I40" s="1" t="s">
        <v>1288</v>
      </c>
      <c r="J40" s="1" t="s">
        <v>1982</v>
      </c>
      <c r="K40" s="1" t="s">
        <v>1286</v>
      </c>
      <c r="L40" s="11"/>
    </row>
    <row r="41" spans="1:12" ht="33" x14ac:dyDescent="0.3">
      <c r="A41" s="11" t="str">
        <f>_xlfn.XLOOKUP(표14[[#This Row],[material_name]],표2[material_name],표2[material_id])</f>
        <v>M012</v>
      </c>
      <c r="B41" s="11" t="str">
        <f>_xlfn.XLOOKUP(표14[[#This Row],[application_taxonomy]],표11[application_taxonomy],표11[app_id])</f>
        <v>A24</v>
      </c>
      <c r="C41" s="11" t="str">
        <f>_xlfn.XLOOKUP(표14[[#This Row],[end_use_industry]],표13[end_use_category],표13[end_use_id])</f>
        <v>E07</v>
      </c>
      <c r="D41" s="11">
        <f>_xlfn.XLOOKUP(표14[[#This Row],[importance]],표15[importance],표15[rating])</f>
        <v>0.3</v>
      </c>
      <c r="E41" s="1" t="s">
        <v>894</v>
      </c>
      <c r="F41" s="1" t="s">
        <v>1981</v>
      </c>
      <c r="G41" s="1" t="s">
        <v>1304</v>
      </c>
      <c r="H41" s="1" t="s">
        <v>1264</v>
      </c>
      <c r="I41" s="1" t="s">
        <v>1288</v>
      </c>
      <c r="J41" s="1" t="s">
        <v>1980</v>
      </c>
      <c r="K41" s="1" t="s">
        <v>1286</v>
      </c>
      <c r="L41" s="11"/>
    </row>
    <row r="42" spans="1:12" x14ac:dyDescent="0.3">
      <c r="A42" s="11" t="str">
        <f>_xlfn.XLOOKUP(표14[[#This Row],[material_name]],표2[material_name],표2[material_id])</f>
        <v>M012</v>
      </c>
      <c r="B42" s="11" t="str">
        <f>_xlfn.XLOOKUP(표14[[#This Row],[application_taxonomy]],표11[application_taxonomy],표11[app_id])</f>
        <v>A17</v>
      </c>
      <c r="C42" s="11" t="str">
        <f>_xlfn.XLOOKUP(표14[[#This Row],[end_use_industry]],표13[end_use_category],표13[end_use_id])</f>
        <v>E02</v>
      </c>
      <c r="D42" s="11">
        <f>_xlfn.XLOOKUP(표14[[#This Row],[importance]],표15[importance],표15[rating])</f>
        <v>0.3</v>
      </c>
      <c r="E42" s="1" t="s">
        <v>894</v>
      </c>
      <c r="F42" s="1" t="s">
        <v>1876</v>
      </c>
      <c r="G42" s="1" t="s">
        <v>1399</v>
      </c>
      <c r="H42" s="1" t="s">
        <v>1279</v>
      </c>
      <c r="I42" s="1" t="s">
        <v>1288</v>
      </c>
      <c r="J42" s="1" t="s">
        <v>1979</v>
      </c>
      <c r="K42" s="1" t="s">
        <v>1286</v>
      </c>
      <c r="L42" s="11"/>
    </row>
    <row r="43" spans="1:12" ht="33" x14ac:dyDescent="0.3">
      <c r="A43" s="11" t="str">
        <f>_xlfn.XLOOKUP(표14[[#This Row],[material_name]],표2[material_name],표2[material_id])</f>
        <v>M014</v>
      </c>
      <c r="B43" s="11" t="str">
        <f>_xlfn.XLOOKUP(표14[[#This Row],[application_taxonomy]],표11[application_taxonomy],표11[app_id])</f>
        <v>A02</v>
      </c>
      <c r="C43" s="11" t="str">
        <f>_xlfn.XLOOKUP(표14[[#This Row],[end_use_industry]],표13[end_use_category],표13[end_use_id])</f>
        <v>E07</v>
      </c>
      <c r="D43" s="11">
        <f>_xlfn.XLOOKUP(표14[[#This Row],[importance]],표15[importance],표15[rating])</f>
        <v>0.6</v>
      </c>
      <c r="E43" s="1" t="s">
        <v>40</v>
      </c>
      <c r="F43" s="1" t="s">
        <v>1978</v>
      </c>
      <c r="G43" s="1" t="s">
        <v>1309</v>
      </c>
      <c r="H43" s="1" t="s">
        <v>1264</v>
      </c>
      <c r="I43" s="1" t="s">
        <v>1299</v>
      </c>
      <c r="J43" s="1" t="s">
        <v>1977</v>
      </c>
      <c r="K43" s="1" t="s">
        <v>1286</v>
      </c>
      <c r="L43" s="11"/>
    </row>
    <row r="44" spans="1:12" ht="33" x14ac:dyDescent="0.3">
      <c r="A44" s="11" t="str">
        <f>_xlfn.XLOOKUP(표14[[#This Row],[material_name]],표2[material_name],표2[material_id])</f>
        <v>M014</v>
      </c>
      <c r="B44" s="11" t="str">
        <f>_xlfn.XLOOKUP(표14[[#This Row],[application_taxonomy]],표11[application_taxonomy],표11[app_id])</f>
        <v>A26</v>
      </c>
      <c r="C44" s="11" t="str">
        <f>_xlfn.XLOOKUP(표14[[#This Row],[end_use_industry]],표13[end_use_category],표13[end_use_id])</f>
        <v>E04</v>
      </c>
      <c r="D44" s="11">
        <f>_xlfn.XLOOKUP(표14[[#This Row],[importance]],표15[importance],표15[rating])</f>
        <v>0.6</v>
      </c>
      <c r="E44" s="1" t="s">
        <v>40</v>
      </c>
      <c r="F44" s="1" t="s">
        <v>1976</v>
      </c>
      <c r="G44" s="1" t="s">
        <v>1975</v>
      </c>
      <c r="H44" s="1" t="s">
        <v>1273</v>
      </c>
      <c r="I44" s="1" t="s">
        <v>1299</v>
      </c>
      <c r="J44" s="1" t="s">
        <v>1974</v>
      </c>
      <c r="K44" s="1" t="s">
        <v>1286</v>
      </c>
      <c r="L44" s="11"/>
    </row>
    <row r="45" spans="1:12" x14ac:dyDescent="0.3">
      <c r="A45" s="11" t="str">
        <f>_xlfn.XLOOKUP(표14[[#This Row],[material_name]],표2[material_name],표2[material_id])</f>
        <v>M014</v>
      </c>
      <c r="B45" s="11" t="str">
        <f>_xlfn.XLOOKUP(표14[[#This Row],[application_taxonomy]],표11[application_taxonomy],표11[app_id])</f>
        <v>A30</v>
      </c>
      <c r="C45" s="11" t="str">
        <f>_xlfn.XLOOKUP(표14[[#This Row],[end_use_industry]],표13[end_use_category],표13[end_use_id])</f>
        <v>E02</v>
      </c>
      <c r="D45" s="11">
        <f>_xlfn.XLOOKUP(표14[[#This Row],[importance]],표15[importance],표15[rating])</f>
        <v>0.3</v>
      </c>
      <c r="E45" s="1" t="s">
        <v>40</v>
      </c>
      <c r="F45" s="1" t="s">
        <v>1973</v>
      </c>
      <c r="G45" s="1" t="s">
        <v>1546</v>
      </c>
      <c r="H45" s="1" t="s">
        <v>1279</v>
      </c>
      <c r="I45" s="1" t="s">
        <v>1288</v>
      </c>
      <c r="J45" s="1" t="s">
        <v>1972</v>
      </c>
      <c r="K45" s="1" t="s">
        <v>1286</v>
      </c>
      <c r="L45" s="11"/>
    </row>
    <row r="46" spans="1:12" x14ac:dyDescent="0.3">
      <c r="A46" s="11" t="str">
        <f>_xlfn.XLOOKUP(표14[[#This Row],[material_name]],표2[material_name],표2[material_id])</f>
        <v>M014</v>
      </c>
      <c r="B46" s="11" t="str">
        <f>_xlfn.XLOOKUP(표14[[#This Row],[application_taxonomy]],표11[application_taxonomy],표11[app_id])</f>
        <v>A02</v>
      </c>
      <c r="C46" s="11" t="str">
        <f>_xlfn.XLOOKUP(표14[[#This Row],[end_use_industry]],표13[end_use_category],표13[end_use_id])</f>
        <v>E01</v>
      </c>
      <c r="D46" s="11">
        <f>_xlfn.XLOOKUP(표14[[#This Row],[importance]],표15[importance],표15[rating])</f>
        <v>0.3</v>
      </c>
      <c r="E46" s="1" t="s">
        <v>40</v>
      </c>
      <c r="F46" s="1" t="s">
        <v>1971</v>
      </c>
      <c r="G46" s="1" t="s">
        <v>1309</v>
      </c>
      <c r="H46" s="1" t="s">
        <v>1282</v>
      </c>
      <c r="I46" s="1" t="s">
        <v>1288</v>
      </c>
      <c r="J46" s="1" t="s">
        <v>1970</v>
      </c>
      <c r="K46" s="1" t="s">
        <v>1286</v>
      </c>
      <c r="L46" s="11"/>
    </row>
    <row r="47" spans="1:12" x14ac:dyDescent="0.3">
      <c r="A47" s="11" t="str">
        <f>_xlfn.XLOOKUP(표14[[#This Row],[material_name]],표2[material_name],표2[material_id])</f>
        <v>M015</v>
      </c>
      <c r="B47" s="11" t="str">
        <f>_xlfn.XLOOKUP(표14[[#This Row],[application_taxonomy]],표11[application_taxonomy],표11[app_id])</f>
        <v>A02</v>
      </c>
      <c r="C47" s="11" t="str">
        <f>_xlfn.XLOOKUP(표14[[#This Row],[end_use_industry]],표13[end_use_category],표13[end_use_id])</f>
        <v>E06</v>
      </c>
      <c r="D47" s="11">
        <f>_xlfn.XLOOKUP(표14[[#This Row],[importance]],표15[importance],표15[rating])</f>
        <v>0.6</v>
      </c>
      <c r="E47" s="1" t="s">
        <v>41</v>
      </c>
      <c r="F47" s="1" t="s">
        <v>1969</v>
      </c>
      <c r="G47" s="1" t="s">
        <v>1309</v>
      </c>
      <c r="H47" s="1" t="s">
        <v>1267</v>
      </c>
      <c r="I47" s="1" t="s">
        <v>1299</v>
      </c>
      <c r="J47" s="1" t="s">
        <v>1968</v>
      </c>
      <c r="K47" s="1" t="s">
        <v>1286</v>
      </c>
      <c r="L47" s="11"/>
    </row>
    <row r="48" spans="1:12" x14ac:dyDescent="0.3">
      <c r="A48" s="11" t="str">
        <f>_xlfn.XLOOKUP(표14[[#This Row],[material_name]],표2[material_name],표2[material_id])</f>
        <v>M015</v>
      </c>
      <c r="B48" s="11" t="str">
        <f>_xlfn.XLOOKUP(표14[[#This Row],[application_taxonomy]],표11[application_taxonomy],표11[app_id])</f>
        <v>A28</v>
      </c>
      <c r="C48" s="11" t="str">
        <f>_xlfn.XLOOKUP(표14[[#This Row],[end_use_industry]],표13[end_use_category],표13[end_use_id])</f>
        <v>E01</v>
      </c>
      <c r="D48" s="11">
        <f>_xlfn.XLOOKUP(표14[[#This Row],[importance]],표15[importance],표15[rating])</f>
        <v>0.3</v>
      </c>
      <c r="E48" s="1" t="s">
        <v>41</v>
      </c>
      <c r="F48" s="1" t="s">
        <v>1967</v>
      </c>
      <c r="G48" s="1" t="s">
        <v>1361</v>
      </c>
      <c r="H48" s="1" t="s">
        <v>1282</v>
      </c>
      <c r="I48" s="1" t="s">
        <v>1288</v>
      </c>
      <c r="J48" s="1" t="s">
        <v>1966</v>
      </c>
      <c r="K48" s="1" t="s">
        <v>1286</v>
      </c>
      <c r="L48" s="11"/>
    </row>
    <row r="49" spans="1:12" x14ac:dyDescent="0.3">
      <c r="A49" s="11" t="str">
        <f>_xlfn.XLOOKUP(표14[[#This Row],[material_name]],표2[material_name],표2[material_id])</f>
        <v>M015</v>
      </c>
      <c r="B49" s="11" t="str">
        <f>_xlfn.XLOOKUP(표14[[#This Row],[application_taxonomy]],표11[application_taxonomy],표11[app_id])</f>
        <v>A30</v>
      </c>
      <c r="C49" s="11" t="str">
        <f>_xlfn.XLOOKUP(표14[[#This Row],[end_use_industry]],표13[end_use_category],표13[end_use_id])</f>
        <v>E02</v>
      </c>
      <c r="D49" s="11">
        <f>_xlfn.XLOOKUP(표14[[#This Row],[importance]],표15[importance],표15[rating])</f>
        <v>0.3</v>
      </c>
      <c r="E49" s="1" t="s">
        <v>41</v>
      </c>
      <c r="F49" s="1" t="s">
        <v>1965</v>
      </c>
      <c r="G49" s="1" t="s">
        <v>1546</v>
      </c>
      <c r="H49" s="1" t="s">
        <v>1279</v>
      </c>
      <c r="I49" s="1" t="s">
        <v>1288</v>
      </c>
      <c r="J49" s="1" t="s">
        <v>1964</v>
      </c>
      <c r="K49" s="1" t="s">
        <v>1286</v>
      </c>
      <c r="L49" s="11"/>
    </row>
    <row r="50" spans="1:12" ht="33" x14ac:dyDescent="0.3">
      <c r="A50" s="11" t="str">
        <f>_xlfn.XLOOKUP(표14[[#This Row],[material_name]],표2[material_name],표2[material_id])</f>
        <v>M015</v>
      </c>
      <c r="B50" s="11" t="str">
        <f>_xlfn.XLOOKUP(표14[[#This Row],[application_taxonomy]],표11[application_taxonomy],표11[app_id])</f>
        <v>A29</v>
      </c>
      <c r="C50" s="11" t="str">
        <f>_xlfn.XLOOKUP(표14[[#This Row],[end_use_industry]],표13[end_use_category],표13[end_use_id])</f>
        <v>E07</v>
      </c>
      <c r="D50" s="11">
        <f>_xlfn.XLOOKUP(표14[[#This Row],[importance]],표15[importance],표15[rating])</f>
        <v>0.1</v>
      </c>
      <c r="E50" s="1" t="s">
        <v>41</v>
      </c>
      <c r="F50" s="1" t="s">
        <v>1963</v>
      </c>
      <c r="G50" s="1" t="s">
        <v>1866</v>
      </c>
      <c r="H50" s="1" t="s">
        <v>1264</v>
      </c>
      <c r="I50" s="1" t="s">
        <v>1303</v>
      </c>
      <c r="J50" s="1" t="s">
        <v>1962</v>
      </c>
      <c r="K50" s="1" t="s">
        <v>1286</v>
      </c>
      <c r="L50" s="11"/>
    </row>
    <row r="51" spans="1:12" ht="33" x14ac:dyDescent="0.3">
      <c r="A51" s="11" t="str">
        <f>_xlfn.XLOOKUP(표14[[#This Row],[material_name]],표2[material_name],표2[material_id])</f>
        <v>M016</v>
      </c>
      <c r="B51" s="11" t="str">
        <f>_xlfn.XLOOKUP(표14[[#This Row],[application_taxonomy]],표11[application_taxonomy],표11[app_id])</f>
        <v>A10</v>
      </c>
      <c r="C51" s="11" t="str">
        <f>_xlfn.XLOOKUP(표14[[#This Row],[end_use_industry]],표13[end_use_category],표13[end_use_id])</f>
        <v>E01</v>
      </c>
      <c r="D51" s="11">
        <f>_xlfn.XLOOKUP(표14[[#This Row],[importance]],표15[importance],표15[rating])</f>
        <v>0.6</v>
      </c>
      <c r="E51" s="1" t="s">
        <v>42</v>
      </c>
      <c r="F51" s="1" t="s">
        <v>1961</v>
      </c>
      <c r="G51" t="s">
        <v>1289</v>
      </c>
      <c r="H51" s="1" t="s">
        <v>1282</v>
      </c>
      <c r="I51" s="1" t="s">
        <v>1299</v>
      </c>
      <c r="J51" s="1" t="s">
        <v>1960</v>
      </c>
      <c r="K51" s="1" t="s">
        <v>1286</v>
      </c>
      <c r="L51" s="11"/>
    </row>
    <row r="52" spans="1:12" ht="33" x14ac:dyDescent="0.3">
      <c r="A52" s="11" t="str">
        <f>_xlfn.XLOOKUP(표14[[#This Row],[material_name]],표2[material_name],표2[material_id])</f>
        <v>M016</v>
      </c>
      <c r="B52" s="11" t="str">
        <f>_xlfn.XLOOKUP(표14[[#This Row],[application_taxonomy]],표11[application_taxonomy],표11[app_id])</f>
        <v>A30</v>
      </c>
      <c r="C52" s="11" t="str">
        <f>_xlfn.XLOOKUP(표14[[#This Row],[end_use_industry]],표13[end_use_category],표13[end_use_id])</f>
        <v>E02</v>
      </c>
      <c r="D52" s="11">
        <f>_xlfn.XLOOKUP(표14[[#This Row],[importance]],표15[importance],표15[rating])</f>
        <v>0.6</v>
      </c>
      <c r="E52" s="1" t="s">
        <v>42</v>
      </c>
      <c r="F52" s="1" t="s">
        <v>1959</v>
      </c>
      <c r="G52" s="1" t="s">
        <v>1546</v>
      </c>
      <c r="H52" s="1" t="s">
        <v>1279</v>
      </c>
      <c r="I52" s="1" t="s">
        <v>1299</v>
      </c>
      <c r="J52" s="1" t="s">
        <v>1958</v>
      </c>
      <c r="K52" s="1" t="s">
        <v>1286</v>
      </c>
      <c r="L52" s="11"/>
    </row>
    <row r="53" spans="1:12" ht="33" x14ac:dyDescent="0.3">
      <c r="A53" s="11" t="str">
        <f>_xlfn.XLOOKUP(표14[[#This Row],[material_name]],표2[material_name],표2[material_id])</f>
        <v>M016</v>
      </c>
      <c r="B53" s="11" t="str">
        <f>_xlfn.XLOOKUP(표14[[#This Row],[application_taxonomy]],표11[application_taxonomy],표11[app_id])</f>
        <v>A31</v>
      </c>
      <c r="C53" s="11" t="str">
        <f>_xlfn.XLOOKUP(표14[[#This Row],[end_use_industry]],표13[end_use_category],표13[end_use_id])</f>
        <v>E02</v>
      </c>
      <c r="D53" s="11">
        <f>_xlfn.XLOOKUP(표14[[#This Row],[importance]],표15[importance],표15[rating])</f>
        <v>0.3</v>
      </c>
      <c r="E53" s="1" t="s">
        <v>42</v>
      </c>
      <c r="F53" s="1" t="s">
        <v>1957</v>
      </c>
      <c r="G53" s="1" t="s">
        <v>1755</v>
      </c>
      <c r="H53" s="1" t="s">
        <v>1279</v>
      </c>
      <c r="I53" s="1" t="s">
        <v>1288</v>
      </c>
      <c r="J53" s="1" t="s">
        <v>1956</v>
      </c>
      <c r="K53" s="1" t="s">
        <v>1286</v>
      </c>
      <c r="L53" s="11"/>
    </row>
    <row r="54" spans="1:12" ht="33" x14ac:dyDescent="0.3">
      <c r="A54" s="11" t="str">
        <f>_xlfn.XLOOKUP(표14[[#This Row],[material_name]],표2[material_name],표2[material_id])</f>
        <v>M016</v>
      </c>
      <c r="B54" s="11" t="str">
        <f>_xlfn.XLOOKUP(표14[[#This Row],[application_taxonomy]],표11[application_taxonomy],표11[app_id])</f>
        <v>A29</v>
      </c>
      <c r="C54" s="11" t="str">
        <f>_xlfn.XLOOKUP(표14[[#This Row],[end_use_industry]],표13[end_use_category],표13[end_use_id])</f>
        <v>E07</v>
      </c>
      <c r="D54" s="11">
        <f>_xlfn.XLOOKUP(표14[[#This Row],[importance]],표15[importance],표15[rating])</f>
        <v>0.3</v>
      </c>
      <c r="E54" s="1" t="s">
        <v>42</v>
      </c>
      <c r="F54" s="1" t="s">
        <v>1955</v>
      </c>
      <c r="G54" s="1" t="s">
        <v>1866</v>
      </c>
      <c r="H54" s="1" t="s">
        <v>1264</v>
      </c>
      <c r="I54" s="1" t="s">
        <v>1288</v>
      </c>
      <c r="J54" s="1" t="s">
        <v>1954</v>
      </c>
      <c r="K54" s="1" t="s">
        <v>1286</v>
      </c>
      <c r="L54" s="11"/>
    </row>
    <row r="55" spans="1:12" x14ac:dyDescent="0.3">
      <c r="A55" s="11" t="str">
        <f>_xlfn.XLOOKUP(표14[[#This Row],[material_name]],표2[material_name],표2[material_id])</f>
        <v>M017</v>
      </c>
      <c r="B55" s="11" t="str">
        <f>_xlfn.XLOOKUP(표14[[#This Row],[application_taxonomy]],표11[application_taxonomy],표11[app_id])</f>
        <v>A01</v>
      </c>
      <c r="C55" s="11" t="str">
        <f>_xlfn.XLOOKUP(표14[[#This Row],[end_use_industry]],표13[end_use_category],표13[end_use_id])</f>
        <v>E02</v>
      </c>
      <c r="D55" s="11">
        <f>_xlfn.XLOOKUP(표14[[#This Row],[importance]],표15[importance],표15[rating])</f>
        <v>0.6</v>
      </c>
      <c r="E55" s="1" t="s">
        <v>895</v>
      </c>
      <c r="F55" s="1" t="s">
        <v>1953</v>
      </c>
      <c r="G55" s="1" t="s">
        <v>1314</v>
      </c>
      <c r="H55" s="1" t="s">
        <v>1279</v>
      </c>
      <c r="I55" s="1" t="s">
        <v>1299</v>
      </c>
      <c r="J55" s="1" t="s">
        <v>1952</v>
      </c>
      <c r="K55" s="1" t="s">
        <v>1286</v>
      </c>
      <c r="L55" s="11"/>
    </row>
    <row r="56" spans="1:12" ht="33" x14ac:dyDescent="0.3">
      <c r="A56" s="11" t="str">
        <f>_xlfn.XLOOKUP(표14[[#This Row],[material_name]],표2[material_name],표2[material_id])</f>
        <v>M017</v>
      </c>
      <c r="B56" s="11" t="str">
        <f>_xlfn.XLOOKUP(표14[[#This Row],[application_taxonomy]],표11[application_taxonomy],표11[app_id])</f>
        <v>A15</v>
      </c>
      <c r="C56" s="11" t="str">
        <f>_xlfn.XLOOKUP(표14[[#This Row],[end_use_industry]],표13[end_use_category],표13[end_use_id])</f>
        <v>E03</v>
      </c>
      <c r="D56" s="11">
        <f>_xlfn.XLOOKUP(표14[[#This Row],[importance]],표15[importance],표15[rating])</f>
        <v>0.3</v>
      </c>
      <c r="E56" s="1" t="s">
        <v>895</v>
      </c>
      <c r="F56" s="1" t="s">
        <v>1951</v>
      </c>
      <c r="G56" s="1" t="s">
        <v>1509</v>
      </c>
      <c r="H56" s="1" t="s">
        <v>1276</v>
      </c>
      <c r="I56" s="1" t="s">
        <v>1288</v>
      </c>
      <c r="J56" s="1" t="s">
        <v>1950</v>
      </c>
      <c r="K56" s="1" t="s">
        <v>1286</v>
      </c>
      <c r="L56" s="11"/>
    </row>
    <row r="57" spans="1:12" ht="33" x14ac:dyDescent="0.3">
      <c r="A57" s="11" t="str">
        <f>_xlfn.XLOOKUP(표14[[#This Row],[material_name]],표2[material_name],표2[material_id])</f>
        <v>M019</v>
      </c>
      <c r="B57" s="11" t="str">
        <f>_xlfn.XLOOKUP(표14[[#This Row],[application_taxonomy]],표11[application_taxonomy],표11[app_id])</f>
        <v>A01</v>
      </c>
      <c r="C57" s="11" t="str">
        <f>_xlfn.XLOOKUP(표14[[#This Row],[end_use_industry]],표13[end_use_category],표13[end_use_id])</f>
        <v>E07</v>
      </c>
      <c r="D57" s="11">
        <f>_xlfn.XLOOKUP(표14[[#This Row],[importance]],표15[importance],표15[rating])</f>
        <v>0.6</v>
      </c>
      <c r="E57" s="1" t="s">
        <v>896</v>
      </c>
      <c r="F57" s="1" t="s">
        <v>1949</v>
      </c>
      <c r="G57" s="1" t="s">
        <v>1255</v>
      </c>
      <c r="H57" s="1" t="s">
        <v>1264</v>
      </c>
      <c r="I57" s="1" t="s">
        <v>1299</v>
      </c>
      <c r="J57" s="1" t="s">
        <v>1948</v>
      </c>
      <c r="K57" s="1" t="s">
        <v>1286</v>
      </c>
      <c r="L57" s="11"/>
    </row>
    <row r="58" spans="1:12" ht="33" x14ac:dyDescent="0.3">
      <c r="A58" s="11" t="str">
        <f>_xlfn.XLOOKUP(표14[[#This Row],[material_name]],표2[material_name],표2[material_id])</f>
        <v>M019</v>
      </c>
      <c r="B58" s="11" t="str">
        <f>_xlfn.XLOOKUP(표14[[#This Row],[application_taxonomy]],표11[application_taxonomy],표11[app_id])</f>
        <v>A01</v>
      </c>
      <c r="C58" s="11" t="str">
        <f>_xlfn.XLOOKUP(표14[[#This Row],[end_use_industry]],표13[end_use_category],표13[end_use_id])</f>
        <v>E07</v>
      </c>
      <c r="D58" s="11">
        <f>_xlfn.XLOOKUP(표14[[#This Row],[importance]],표15[importance],표15[rating])</f>
        <v>0.6</v>
      </c>
      <c r="E58" s="1" t="s">
        <v>896</v>
      </c>
      <c r="F58" s="1" t="s">
        <v>1947</v>
      </c>
      <c r="G58" s="1" t="s">
        <v>1255</v>
      </c>
      <c r="H58" s="1" t="s">
        <v>1264</v>
      </c>
      <c r="I58" s="1" t="s">
        <v>1299</v>
      </c>
      <c r="J58" s="1" t="s">
        <v>1946</v>
      </c>
      <c r="K58" s="1" t="s">
        <v>1286</v>
      </c>
      <c r="L58" s="11"/>
    </row>
    <row r="59" spans="1:12" ht="33" x14ac:dyDescent="0.3">
      <c r="A59" s="11" t="str">
        <f>_xlfn.XLOOKUP(표14[[#This Row],[material_name]],표2[material_name],표2[material_id])</f>
        <v>M019</v>
      </c>
      <c r="B59" s="11" t="e">
        <f>_xlfn.XLOOKUP(표14[[#This Row],[application_taxonomy]],표11[application_taxonomy],표11[app_id])</f>
        <v>#N/A</v>
      </c>
      <c r="C59" s="11" t="str">
        <f>_xlfn.XLOOKUP(표14[[#This Row],[end_use_industry]],표13[end_use_category],표13[end_use_id])</f>
        <v>E07</v>
      </c>
      <c r="D59" s="11">
        <f>_xlfn.XLOOKUP(표14[[#This Row],[importance]],표15[importance],표15[rating])</f>
        <v>0.3</v>
      </c>
      <c r="E59" s="1" t="s">
        <v>896</v>
      </c>
      <c r="F59" s="1" t="s">
        <v>1945</v>
      </c>
      <c r="G59" s="1">
        <v>0</v>
      </c>
      <c r="H59" s="1" t="s">
        <v>1264</v>
      </c>
      <c r="I59" s="1" t="s">
        <v>1288</v>
      </c>
      <c r="J59" s="1" t="s">
        <v>1944</v>
      </c>
      <c r="K59" s="1" t="s">
        <v>1286</v>
      </c>
      <c r="L59" s="11"/>
    </row>
    <row r="60" spans="1:12" x14ac:dyDescent="0.3">
      <c r="A60" s="11" t="str">
        <f>_xlfn.XLOOKUP(표14[[#This Row],[material_name]],표2[material_name],표2[material_id])</f>
        <v>M019</v>
      </c>
      <c r="B60" s="11" t="str">
        <f>_xlfn.XLOOKUP(표14[[#This Row],[application_taxonomy]],표11[application_taxonomy],표11[app_id])</f>
        <v>A01</v>
      </c>
      <c r="C60" s="11" t="str">
        <f>_xlfn.XLOOKUP(표14[[#This Row],[end_use_industry]],표13[end_use_category],표13[end_use_id])</f>
        <v>E02</v>
      </c>
      <c r="D60" s="11">
        <f>_xlfn.XLOOKUP(표14[[#This Row],[importance]],표15[importance],표15[rating])</f>
        <v>0.3</v>
      </c>
      <c r="E60" s="1" t="s">
        <v>896</v>
      </c>
      <c r="F60" s="1" t="s">
        <v>1943</v>
      </c>
      <c r="G60" s="1" t="s">
        <v>1255</v>
      </c>
      <c r="H60" s="1" t="s">
        <v>1279</v>
      </c>
      <c r="I60" s="1" t="s">
        <v>1288</v>
      </c>
      <c r="J60" s="1" t="s">
        <v>1942</v>
      </c>
      <c r="K60" s="1" t="s">
        <v>1286</v>
      </c>
      <c r="L60" s="11"/>
    </row>
    <row r="61" spans="1:12" ht="33" x14ac:dyDescent="0.3">
      <c r="A61" s="11" t="str">
        <f>_xlfn.XLOOKUP(표14[[#This Row],[material_name]],표2[material_name],표2[material_id])</f>
        <v>M021</v>
      </c>
      <c r="B61" s="11" t="str">
        <f>_xlfn.XLOOKUP(표14[[#This Row],[application_taxonomy]],표11[application_taxonomy],표11[app_id])</f>
        <v>A01</v>
      </c>
      <c r="C61" s="11" t="str">
        <f>_xlfn.XLOOKUP(표14[[#This Row],[end_use_industry]],표13[end_use_category],표13[end_use_id])</f>
        <v>E07</v>
      </c>
      <c r="D61" s="11">
        <f>_xlfn.XLOOKUP(표14[[#This Row],[importance]],표15[importance],표15[rating])</f>
        <v>0.6</v>
      </c>
      <c r="E61" s="1" t="s">
        <v>897</v>
      </c>
      <c r="F61" s="1" t="s">
        <v>1749</v>
      </c>
      <c r="G61" s="24" t="s">
        <v>1255</v>
      </c>
      <c r="H61" s="1" t="s">
        <v>1264</v>
      </c>
      <c r="I61" s="1" t="s">
        <v>1299</v>
      </c>
      <c r="J61" s="1" t="s">
        <v>1941</v>
      </c>
      <c r="K61" s="1" t="s">
        <v>1286</v>
      </c>
      <c r="L61" s="11"/>
    </row>
    <row r="62" spans="1:12" ht="33" x14ac:dyDescent="0.3">
      <c r="A62" s="11" t="str">
        <f>_xlfn.XLOOKUP(표14[[#This Row],[material_name]],표2[material_name],표2[material_id])</f>
        <v>M021</v>
      </c>
      <c r="B62" s="11" t="str">
        <f>_xlfn.XLOOKUP(표14[[#This Row],[application_taxonomy]],표11[application_taxonomy],표11[app_id])</f>
        <v>A02</v>
      </c>
      <c r="C62" s="11" t="str">
        <f>_xlfn.XLOOKUP(표14[[#This Row],[end_use_industry]],표13[end_use_category],표13[end_use_id])</f>
        <v>E07</v>
      </c>
      <c r="D62" s="11">
        <f>_xlfn.XLOOKUP(표14[[#This Row],[importance]],표15[importance],표15[rating])</f>
        <v>0.6</v>
      </c>
      <c r="E62" s="1" t="s">
        <v>897</v>
      </c>
      <c r="F62" s="1" t="s">
        <v>1940</v>
      </c>
      <c r="G62" s="1" t="s">
        <v>1309</v>
      </c>
      <c r="H62" s="1" t="s">
        <v>1264</v>
      </c>
      <c r="I62" s="1" t="s">
        <v>1299</v>
      </c>
      <c r="J62" s="1" t="s">
        <v>1939</v>
      </c>
      <c r="K62" s="1" t="s">
        <v>1286</v>
      </c>
      <c r="L62" s="11"/>
    </row>
    <row r="63" spans="1:12" x14ac:dyDescent="0.3">
      <c r="A63" s="11" t="str">
        <f>_xlfn.XLOOKUP(표14[[#This Row],[material_name]],표2[material_name],표2[material_id])</f>
        <v>M021</v>
      </c>
      <c r="B63" s="11" t="str">
        <f>_xlfn.XLOOKUP(표14[[#This Row],[application_taxonomy]],표11[application_taxonomy],표11[app_id])</f>
        <v>A03</v>
      </c>
      <c r="C63" s="11" t="str">
        <f>_xlfn.XLOOKUP(표14[[#This Row],[end_use_industry]],표13[end_use_category],표13[end_use_id])</f>
        <v>E02</v>
      </c>
      <c r="D63" s="11">
        <f>_xlfn.XLOOKUP(표14[[#This Row],[importance]],표15[importance],표15[rating])</f>
        <v>0.6</v>
      </c>
      <c r="E63" s="1" t="s">
        <v>897</v>
      </c>
      <c r="F63" s="1" t="s">
        <v>1938</v>
      </c>
      <c r="G63" s="1" t="s">
        <v>1381</v>
      </c>
      <c r="H63" s="1" t="s">
        <v>1279</v>
      </c>
      <c r="I63" s="1" t="s">
        <v>1299</v>
      </c>
      <c r="J63" s="1" t="s">
        <v>1937</v>
      </c>
      <c r="K63" s="1" t="s">
        <v>1286</v>
      </c>
      <c r="L63" s="11"/>
    </row>
    <row r="64" spans="1:12" ht="33" x14ac:dyDescent="0.3">
      <c r="A64" s="11" t="str">
        <f>_xlfn.XLOOKUP(표14[[#This Row],[material_name]],표2[material_name],표2[material_id])</f>
        <v>M021</v>
      </c>
      <c r="B64" s="11" t="str">
        <f>_xlfn.XLOOKUP(표14[[#This Row],[application_taxonomy]],표11[application_taxonomy],표11[app_id])</f>
        <v>A01</v>
      </c>
      <c r="C64" s="11" t="str">
        <f>_xlfn.XLOOKUP(표14[[#This Row],[end_use_industry]],표13[end_use_category],표13[end_use_id])</f>
        <v>E07</v>
      </c>
      <c r="D64" s="11">
        <f>_xlfn.XLOOKUP(표14[[#This Row],[importance]],표15[importance],표15[rating])</f>
        <v>0.3</v>
      </c>
      <c r="E64" s="1" t="s">
        <v>897</v>
      </c>
      <c r="F64" s="1" t="s">
        <v>1936</v>
      </c>
      <c r="G64" s="24" t="s">
        <v>1255</v>
      </c>
      <c r="H64" s="1" t="s">
        <v>1264</v>
      </c>
      <c r="I64" s="1" t="s">
        <v>1288</v>
      </c>
      <c r="J64" s="1" t="s">
        <v>1935</v>
      </c>
      <c r="K64" s="1" t="s">
        <v>1286</v>
      </c>
      <c r="L64" s="11"/>
    </row>
    <row r="65" spans="1:12" ht="33" x14ac:dyDescent="0.3">
      <c r="A65" s="11" t="str">
        <f>_xlfn.XLOOKUP(표14[[#This Row],[material_name]],표2[material_name],표2[material_id])</f>
        <v>M021</v>
      </c>
      <c r="B65" s="11" t="str">
        <f>_xlfn.XLOOKUP(표14[[#This Row],[application_taxonomy]],표11[application_taxonomy],표11[app_id])</f>
        <v>A01</v>
      </c>
      <c r="C65" s="11" t="str">
        <f>_xlfn.XLOOKUP(표14[[#This Row],[end_use_industry]],표13[end_use_category],표13[end_use_id])</f>
        <v>E03</v>
      </c>
      <c r="D65" s="11">
        <f>_xlfn.XLOOKUP(표14[[#This Row],[importance]],표15[importance],표15[rating])</f>
        <v>0.1</v>
      </c>
      <c r="E65" s="1" t="s">
        <v>897</v>
      </c>
      <c r="F65" s="1" t="s">
        <v>1934</v>
      </c>
      <c r="G65" s="24" t="s">
        <v>1255</v>
      </c>
      <c r="H65" s="1" t="s">
        <v>1276</v>
      </c>
      <c r="I65" s="1" t="s">
        <v>1303</v>
      </c>
      <c r="J65" s="1" t="s">
        <v>1933</v>
      </c>
      <c r="K65" s="1" t="s">
        <v>1286</v>
      </c>
      <c r="L65" s="11"/>
    </row>
    <row r="66" spans="1:12" x14ac:dyDescent="0.3">
      <c r="A66" s="11" t="str">
        <f>_xlfn.XLOOKUP(표14[[#This Row],[material_name]],표2[material_name],표2[material_id])</f>
        <v>M022</v>
      </c>
      <c r="B66" s="11" t="str">
        <f>_xlfn.XLOOKUP(표14[[#This Row],[application_taxonomy]],표11[application_taxonomy],표11[app_id])</f>
        <v>A04</v>
      </c>
      <c r="C66" s="11" t="str">
        <f>_xlfn.XLOOKUP(표14[[#This Row],[end_use_industry]],표13[end_use_category],표13[end_use_id])</f>
        <v>E02</v>
      </c>
      <c r="D66" s="11">
        <f>_xlfn.XLOOKUP(표14[[#This Row],[importance]],표15[importance],표15[rating])</f>
        <v>0.6</v>
      </c>
      <c r="E66" s="1" t="s">
        <v>101</v>
      </c>
      <c r="F66" s="1" t="s">
        <v>1882</v>
      </c>
      <c r="G66" s="1" t="s">
        <v>1320</v>
      </c>
      <c r="H66" s="1" t="s">
        <v>1279</v>
      </c>
      <c r="I66" s="1" t="s">
        <v>1299</v>
      </c>
      <c r="J66" s="1" t="s">
        <v>1932</v>
      </c>
      <c r="K66" s="1" t="s">
        <v>1286</v>
      </c>
      <c r="L66" s="11"/>
    </row>
    <row r="67" spans="1:12" ht="33" x14ac:dyDescent="0.3">
      <c r="A67" s="11" t="str">
        <f>_xlfn.XLOOKUP(표14[[#This Row],[material_name]],표2[material_name],표2[material_id])</f>
        <v>M022</v>
      </c>
      <c r="B67" s="11" t="str">
        <f>_xlfn.XLOOKUP(표14[[#This Row],[application_taxonomy]],표11[application_taxonomy],표11[app_id])</f>
        <v>A40</v>
      </c>
      <c r="C67" s="11" t="str">
        <f>_xlfn.XLOOKUP(표14[[#This Row],[end_use_industry]],표13[end_use_category],표13[end_use_id])</f>
        <v>E08</v>
      </c>
      <c r="D67" s="11">
        <f>_xlfn.XLOOKUP(표14[[#This Row],[importance]],표15[importance],표15[rating])</f>
        <v>0.6</v>
      </c>
      <c r="E67" s="1" t="s">
        <v>101</v>
      </c>
      <c r="F67" s="1" t="s">
        <v>1931</v>
      </c>
      <c r="G67" s="1" t="s">
        <v>1520</v>
      </c>
      <c r="H67" s="1" t="s">
        <v>1261</v>
      </c>
      <c r="I67" s="1" t="s">
        <v>1299</v>
      </c>
      <c r="J67" s="1" t="s">
        <v>1930</v>
      </c>
      <c r="K67" s="1" t="s">
        <v>1286</v>
      </c>
      <c r="L67" s="11"/>
    </row>
    <row r="68" spans="1:12" ht="33" x14ac:dyDescent="0.3">
      <c r="A68" s="11" t="str">
        <f>_xlfn.XLOOKUP(표14[[#This Row],[material_name]],표2[material_name],표2[material_id])</f>
        <v>M022</v>
      </c>
      <c r="B68" s="11" t="str">
        <f>_xlfn.XLOOKUP(표14[[#This Row],[application_taxonomy]],표11[application_taxonomy],표11[app_id])</f>
        <v>A16</v>
      </c>
      <c r="C68" s="11" t="str">
        <f>_xlfn.XLOOKUP(표14[[#This Row],[end_use_industry]],표13[end_use_category],표13[end_use_id])</f>
        <v>E03</v>
      </c>
      <c r="D68" s="11">
        <f>_xlfn.XLOOKUP(표14[[#This Row],[importance]],표15[importance],표15[rating])</f>
        <v>0.3</v>
      </c>
      <c r="E68" s="1" t="s">
        <v>101</v>
      </c>
      <c r="F68" s="1" t="s">
        <v>1895</v>
      </c>
      <c r="G68" s="1" t="s">
        <v>1296</v>
      </c>
      <c r="H68" s="1" t="s">
        <v>1276</v>
      </c>
      <c r="I68" s="1" t="s">
        <v>1288</v>
      </c>
      <c r="J68" s="1" t="s">
        <v>1929</v>
      </c>
      <c r="K68" s="1" t="s">
        <v>1286</v>
      </c>
      <c r="L68" s="11"/>
    </row>
    <row r="69" spans="1:12" x14ac:dyDescent="0.3">
      <c r="A69" s="11" t="str">
        <f>_xlfn.XLOOKUP(표14[[#This Row],[material_name]],표2[material_name],표2[material_id])</f>
        <v>M022</v>
      </c>
      <c r="B69" s="11" t="str">
        <f>_xlfn.XLOOKUP(표14[[#This Row],[application_taxonomy]],표11[application_taxonomy],표11[app_id])</f>
        <v>A10</v>
      </c>
      <c r="C69" s="11" t="str">
        <f>_xlfn.XLOOKUP(표14[[#This Row],[end_use_industry]],표13[end_use_category],표13[end_use_id])</f>
        <v>E01</v>
      </c>
      <c r="D69" s="11">
        <f>_xlfn.XLOOKUP(표14[[#This Row],[importance]],표15[importance],표15[rating])</f>
        <v>0.3</v>
      </c>
      <c r="E69" s="1" t="s">
        <v>101</v>
      </c>
      <c r="F69" s="1" t="s">
        <v>1928</v>
      </c>
      <c r="G69" s="1" t="s">
        <v>1289</v>
      </c>
      <c r="H69" s="1" t="s">
        <v>1282</v>
      </c>
      <c r="I69" s="1" t="s">
        <v>1288</v>
      </c>
      <c r="J69" s="1" t="s">
        <v>1927</v>
      </c>
      <c r="K69" s="1" t="s">
        <v>1286</v>
      </c>
      <c r="L69" s="11"/>
    </row>
    <row r="70" spans="1:12" ht="33" x14ac:dyDescent="0.3">
      <c r="A70" s="11" t="str">
        <f>_xlfn.XLOOKUP(표14[[#This Row],[material_name]],표2[material_name],표2[material_id])</f>
        <v>M022</v>
      </c>
      <c r="B70" s="11" t="str">
        <f>_xlfn.XLOOKUP(표14[[#This Row],[application_taxonomy]],표11[application_taxonomy],표11[app_id])</f>
        <v>A38</v>
      </c>
      <c r="C70" s="11" t="str">
        <f>_xlfn.XLOOKUP(표14[[#This Row],[end_use_industry]],표13[end_use_category],표13[end_use_id])</f>
        <v>E07</v>
      </c>
      <c r="D70" s="11">
        <f>_xlfn.XLOOKUP(표14[[#This Row],[importance]],표15[importance],표15[rating])</f>
        <v>0.3</v>
      </c>
      <c r="E70" s="1" t="s">
        <v>101</v>
      </c>
      <c r="F70" s="1" t="s">
        <v>1926</v>
      </c>
      <c r="G70" s="1" t="s">
        <v>1435</v>
      </c>
      <c r="H70" s="1" t="s">
        <v>1264</v>
      </c>
      <c r="I70" s="1" t="s">
        <v>1288</v>
      </c>
      <c r="J70" s="1" t="s">
        <v>1925</v>
      </c>
      <c r="K70" s="1" t="s">
        <v>1286</v>
      </c>
      <c r="L70" s="11"/>
    </row>
    <row r="71" spans="1:12" x14ac:dyDescent="0.3">
      <c r="A71" s="11" t="str">
        <f>_xlfn.XLOOKUP(표14[[#This Row],[material_name]],표2[material_name],표2[material_id])</f>
        <v>M023</v>
      </c>
      <c r="B71" s="11" t="str">
        <f>_xlfn.XLOOKUP(표14[[#This Row],[application_taxonomy]],표11[application_taxonomy],표11[app_id])</f>
        <v>A04</v>
      </c>
      <c r="C71" s="11" t="str">
        <f>_xlfn.XLOOKUP(표14[[#This Row],[end_use_industry]],표13[end_use_category],표13[end_use_id])</f>
        <v>E02</v>
      </c>
      <c r="D71" s="11">
        <f>_xlfn.XLOOKUP(표14[[#This Row],[importance]],표15[importance],표15[rating])</f>
        <v>0.6</v>
      </c>
      <c r="E71" s="1" t="s">
        <v>102</v>
      </c>
      <c r="F71" s="1" t="s">
        <v>1924</v>
      </c>
      <c r="G71" s="1" t="s">
        <v>1320</v>
      </c>
      <c r="H71" s="1" t="s">
        <v>1279</v>
      </c>
      <c r="I71" s="1" t="s">
        <v>1299</v>
      </c>
      <c r="J71" s="1" t="s">
        <v>1923</v>
      </c>
      <c r="K71" s="1" t="s">
        <v>1286</v>
      </c>
      <c r="L71" s="11"/>
    </row>
    <row r="72" spans="1:12" ht="33" x14ac:dyDescent="0.3">
      <c r="A72" s="11" t="str">
        <f>_xlfn.XLOOKUP(표14[[#This Row],[material_name]],표2[material_name],표2[material_id])</f>
        <v>M023</v>
      </c>
      <c r="B72" s="11" t="str">
        <f>_xlfn.XLOOKUP(표14[[#This Row],[application_taxonomy]],표11[application_taxonomy],표11[app_id])</f>
        <v>A38</v>
      </c>
      <c r="C72" s="11" t="str">
        <f>_xlfn.XLOOKUP(표14[[#This Row],[end_use_industry]],표13[end_use_category],표13[end_use_id])</f>
        <v>E07</v>
      </c>
      <c r="D72" s="11">
        <f>_xlfn.XLOOKUP(표14[[#This Row],[importance]],표15[importance],표15[rating])</f>
        <v>0.6</v>
      </c>
      <c r="E72" s="1" t="s">
        <v>102</v>
      </c>
      <c r="F72" s="1" t="s">
        <v>1922</v>
      </c>
      <c r="G72" s="1" t="s">
        <v>1435</v>
      </c>
      <c r="H72" s="1" t="s">
        <v>1264</v>
      </c>
      <c r="I72" s="1" t="s">
        <v>1299</v>
      </c>
      <c r="J72" s="1" t="s">
        <v>1921</v>
      </c>
      <c r="K72" s="1" t="s">
        <v>1286</v>
      </c>
      <c r="L72" s="11"/>
    </row>
    <row r="73" spans="1:12" x14ac:dyDescent="0.3">
      <c r="A73" s="11" t="str">
        <f>_xlfn.XLOOKUP(표14[[#This Row],[material_name]],표2[material_name],표2[material_id])</f>
        <v>M023</v>
      </c>
      <c r="B73" s="11" t="str">
        <f>_xlfn.XLOOKUP(표14[[#This Row],[application_taxonomy]],표11[application_taxonomy],표11[app_id])</f>
        <v>A06</v>
      </c>
      <c r="C73" s="11" t="str">
        <f>_xlfn.XLOOKUP(표14[[#This Row],[end_use_industry]],표13[end_use_category],표13[end_use_id])</f>
        <v>E02</v>
      </c>
      <c r="D73" s="11">
        <f>_xlfn.XLOOKUP(표14[[#This Row],[importance]],표15[importance],표15[rating])</f>
        <v>0.3</v>
      </c>
      <c r="E73" s="1" t="s">
        <v>102</v>
      </c>
      <c r="F73" s="1" t="s">
        <v>1920</v>
      </c>
      <c r="G73" s="1" t="s">
        <v>1424</v>
      </c>
      <c r="H73" s="1" t="s">
        <v>1279</v>
      </c>
      <c r="I73" s="1" t="s">
        <v>1288</v>
      </c>
      <c r="J73" s="1" t="s">
        <v>1919</v>
      </c>
      <c r="K73" s="1" t="s">
        <v>1286</v>
      </c>
      <c r="L73" s="11"/>
    </row>
    <row r="74" spans="1:12" x14ac:dyDescent="0.3">
      <c r="A74" s="11" t="str">
        <f>_xlfn.XLOOKUP(표14[[#This Row],[material_name]],표2[material_name],표2[material_id])</f>
        <v>M023</v>
      </c>
      <c r="B74" s="11" t="str">
        <f>_xlfn.XLOOKUP(표14[[#This Row],[application_taxonomy]],표11[application_taxonomy],표11[app_id])</f>
        <v>A04</v>
      </c>
      <c r="C74" s="11" t="str">
        <f>_xlfn.XLOOKUP(표14[[#This Row],[end_use_industry]],표13[end_use_category],표13[end_use_id])</f>
        <v>E02</v>
      </c>
      <c r="D74" s="11">
        <f>_xlfn.XLOOKUP(표14[[#This Row],[importance]],표15[importance],표15[rating])</f>
        <v>0.3</v>
      </c>
      <c r="E74" s="1" t="s">
        <v>102</v>
      </c>
      <c r="F74" s="1" t="s">
        <v>1882</v>
      </c>
      <c r="G74" s="1" t="s">
        <v>1320</v>
      </c>
      <c r="H74" s="1" t="s">
        <v>1279</v>
      </c>
      <c r="I74" s="1" t="s">
        <v>1288</v>
      </c>
      <c r="J74" s="1" t="s">
        <v>1918</v>
      </c>
      <c r="K74" s="1" t="s">
        <v>1286</v>
      </c>
      <c r="L74" s="11"/>
    </row>
    <row r="75" spans="1:12" ht="33" x14ac:dyDescent="0.3">
      <c r="A75" s="11" t="str">
        <f>_xlfn.XLOOKUP(표14[[#This Row],[material_name]],표2[material_name],표2[material_id])</f>
        <v>M023</v>
      </c>
      <c r="B75" s="11" t="str">
        <f>_xlfn.XLOOKUP(표14[[#This Row],[application_taxonomy]],표11[application_taxonomy],표11[app_id])</f>
        <v>A33</v>
      </c>
      <c r="C75" s="11" t="str">
        <f>_xlfn.XLOOKUP(표14[[#This Row],[end_use_industry]],표13[end_use_category],표13[end_use_id])</f>
        <v>E05</v>
      </c>
      <c r="D75" s="11">
        <f>_xlfn.XLOOKUP(표14[[#This Row],[importance]],표15[importance],표15[rating])</f>
        <v>0.1</v>
      </c>
      <c r="E75" s="1" t="s">
        <v>102</v>
      </c>
      <c r="F75" s="1" t="s">
        <v>1917</v>
      </c>
      <c r="G75" s="1" t="s">
        <v>1334</v>
      </c>
      <c r="H75" s="1" t="s">
        <v>1270</v>
      </c>
      <c r="I75" s="1" t="s">
        <v>1303</v>
      </c>
      <c r="J75" s="1" t="s">
        <v>1916</v>
      </c>
      <c r="K75" s="1" t="s">
        <v>1286</v>
      </c>
      <c r="L75" s="11"/>
    </row>
    <row r="76" spans="1:12" ht="33" x14ac:dyDescent="0.3">
      <c r="A76" s="11" t="str">
        <f>_xlfn.XLOOKUP(표14[[#This Row],[material_name]],표2[material_name],표2[material_id])</f>
        <v>M023</v>
      </c>
      <c r="B76" s="11" t="str">
        <f>_xlfn.XLOOKUP(표14[[#This Row],[application_taxonomy]],표11[application_taxonomy],표11[app_id])</f>
        <v>A41</v>
      </c>
      <c r="C76" s="11" t="str">
        <f>_xlfn.XLOOKUP(표14[[#This Row],[end_use_industry]],표13[end_use_category],표13[end_use_id])</f>
        <v>E03</v>
      </c>
      <c r="D76" s="11">
        <f>_xlfn.XLOOKUP(표14[[#This Row],[importance]],표15[importance],표15[rating])</f>
        <v>0.1</v>
      </c>
      <c r="E76" s="1" t="s">
        <v>102</v>
      </c>
      <c r="F76" s="1" t="s">
        <v>1915</v>
      </c>
      <c r="G76" s="1" t="s">
        <v>1344</v>
      </c>
      <c r="H76" s="1" t="s">
        <v>1276</v>
      </c>
      <c r="I76" s="1" t="s">
        <v>1303</v>
      </c>
      <c r="J76" s="1" t="s">
        <v>1914</v>
      </c>
      <c r="K76" s="1" t="s">
        <v>1286</v>
      </c>
      <c r="L76" s="11"/>
    </row>
    <row r="77" spans="1:12" x14ac:dyDescent="0.3">
      <c r="A77" s="11" t="str">
        <f>_xlfn.XLOOKUP(표14[[#This Row],[material_name]],표2[material_name],표2[material_id])</f>
        <v>M024</v>
      </c>
      <c r="B77" s="11" t="str">
        <f>_xlfn.XLOOKUP(표14[[#This Row],[application_taxonomy]],표11[application_taxonomy],표11[app_id])</f>
        <v>A33</v>
      </c>
      <c r="C77" s="11" t="str">
        <f>_xlfn.XLOOKUP(표14[[#This Row],[end_use_industry]],표13[end_use_category],표13[end_use_id])</f>
        <v>E05</v>
      </c>
      <c r="D77" s="11">
        <f>_xlfn.XLOOKUP(표14[[#This Row],[importance]],표15[importance],표15[rating])</f>
        <v>0.6</v>
      </c>
      <c r="E77" s="1" t="s">
        <v>89</v>
      </c>
      <c r="F77" s="1" t="s">
        <v>1913</v>
      </c>
      <c r="G77" s="1" t="s">
        <v>1334</v>
      </c>
      <c r="H77" s="1" t="s">
        <v>1270</v>
      </c>
      <c r="I77" s="1" t="s">
        <v>1299</v>
      </c>
      <c r="J77" s="1" t="s">
        <v>1912</v>
      </c>
      <c r="K77" s="1" t="s">
        <v>1286</v>
      </c>
      <c r="L77" s="11"/>
    </row>
    <row r="78" spans="1:12" ht="33" x14ac:dyDescent="0.3">
      <c r="A78" s="11" t="str">
        <f>_xlfn.XLOOKUP(표14[[#This Row],[material_name]],표2[material_name],표2[material_id])</f>
        <v>M024</v>
      </c>
      <c r="B78" s="11" t="str">
        <f>_xlfn.XLOOKUP(표14[[#This Row],[application_taxonomy]],표11[application_taxonomy],표11[app_id])</f>
        <v>A18</v>
      </c>
      <c r="C78" s="11" t="str">
        <f>_xlfn.XLOOKUP(표14[[#This Row],[end_use_industry]],표13[end_use_category],표13[end_use_id])</f>
        <v>E03</v>
      </c>
      <c r="D78" s="11">
        <f>_xlfn.XLOOKUP(표14[[#This Row],[importance]],표15[importance],표15[rating])</f>
        <v>0.6</v>
      </c>
      <c r="E78" s="1" t="s">
        <v>89</v>
      </c>
      <c r="F78" s="1" t="s">
        <v>1911</v>
      </c>
      <c r="G78" s="1" t="s">
        <v>1389</v>
      </c>
      <c r="H78" s="1" t="s">
        <v>1276</v>
      </c>
      <c r="I78" s="1" t="s">
        <v>1299</v>
      </c>
      <c r="J78" s="1" t="s">
        <v>1910</v>
      </c>
      <c r="K78" s="1" t="s">
        <v>1286</v>
      </c>
      <c r="L78" s="11"/>
    </row>
    <row r="79" spans="1:12" ht="33" x14ac:dyDescent="0.3">
      <c r="A79" s="11" t="str">
        <f>_xlfn.XLOOKUP(표14[[#This Row],[material_name]],표2[material_name],표2[material_id])</f>
        <v>M024</v>
      </c>
      <c r="B79" s="11" t="str">
        <f>_xlfn.XLOOKUP(표14[[#This Row],[application_taxonomy]],표11[application_taxonomy],표11[app_id])</f>
        <v>A19</v>
      </c>
      <c r="C79" s="11" t="str">
        <f>_xlfn.XLOOKUP(표14[[#This Row],[end_use_industry]],표13[end_use_category],표13[end_use_id])</f>
        <v>E07</v>
      </c>
      <c r="D79" s="11">
        <f>_xlfn.XLOOKUP(표14[[#This Row],[importance]],표15[importance],표15[rating])</f>
        <v>0.3</v>
      </c>
      <c r="E79" s="1" t="s">
        <v>89</v>
      </c>
      <c r="F79" s="1" t="s">
        <v>1909</v>
      </c>
      <c r="G79" s="1" t="s">
        <v>1341</v>
      </c>
      <c r="H79" s="1" t="s">
        <v>1264</v>
      </c>
      <c r="I79" s="1" t="s">
        <v>1288</v>
      </c>
      <c r="J79" s="1" t="s">
        <v>1908</v>
      </c>
      <c r="K79" s="1" t="s">
        <v>1286</v>
      </c>
      <c r="L79" s="11"/>
    </row>
    <row r="80" spans="1:12" x14ac:dyDescent="0.3">
      <c r="A80" s="11" t="str">
        <f>_xlfn.XLOOKUP(표14[[#This Row],[material_name]],표2[material_name],표2[material_id])</f>
        <v>M024</v>
      </c>
      <c r="B80" s="11" t="str">
        <f>_xlfn.XLOOKUP(표14[[#This Row],[application_taxonomy]],표11[application_taxonomy],표11[app_id])</f>
        <v>A13</v>
      </c>
      <c r="C80" s="11" t="str">
        <f>_xlfn.XLOOKUP(표14[[#This Row],[end_use_industry]],표13[end_use_category],표13[end_use_id])</f>
        <v>E04</v>
      </c>
      <c r="D80" s="11">
        <f>_xlfn.XLOOKUP(표14[[#This Row],[importance]],표15[importance],표15[rating])</f>
        <v>0.3</v>
      </c>
      <c r="E80" s="1" t="s">
        <v>89</v>
      </c>
      <c r="F80" s="1" t="s">
        <v>1907</v>
      </c>
      <c r="G80" s="1" t="s">
        <v>1410</v>
      </c>
      <c r="H80" s="1" t="s">
        <v>1273</v>
      </c>
      <c r="I80" s="1" t="s">
        <v>1288</v>
      </c>
      <c r="J80" s="1" t="s">
        <v>1906</v>
      </c>
      <c r="K80" s="1" t="s">
        <v>1286</v>
      </c>
      <c r="L80" s="11"/>
    </row>
    <row r="81" spans="1:12" ht="33" x14ac:dyDescent="0.3">
      <c r="A81" s="11" t="str">
        <f>_xlfn.XLOOKUP(표14[[#This Row],[material_name]],표2[material_name],표2[material_id])</f>
        <v>M024</v>
      </c>
      <c r="B81" s="11" t="str">
        <f>_xlfn.XLOOKUP(표14[[#This Row],[application_taxonomy]],표11[application_taxonomy],표11[app_id])</f>
        <v>A20</v>
      </c>
      <c r="C81" s="11" t="str">
        <f>_xlfn.XLOOKUP(표14[[#This Row],[end_use_industry]],표13[end_use_category],표13[end_use_id])</f>
        <v>E07</v>
      </c>
      <c r="D81" s="11">
        <f>_xlfn.XLOOKUP(표14[[#This Row],[importance]],표15[importance],표15[rating])</f>
        <v>0.3</v>
      </c>
      <c r="E81" s="1" t="s">
        <v>89</v>
      </c>
      <c r="F81" s="1" t="s">
        <v>1440</v>
      </c>
      <c r="G81" s="1" t="s">
        <v>1329</v>
      </c>
      <c r="H81" s="1" t="s">
        <v>1264</v>
      </c>
      <c r="I81" s="1" t="s">
        <v>1288</v>
      </c>
      <c r="J81" s="1" t="s">
        <v>1905</v>
      </c>
      <c r="K81" s="1" t="s">
        <v>1286</v>
      </c>
      <c r="L81" s="11"/>
    </row>
    <row r="82" spans="1:12" ht="33" x14ac:dyDescent="0.3">
      <c r="A82" s="11" t="str">
        <f>_xlfn.XLOOKUP(표14[[#This Row],[material_name]],표2[material_name],표2[material_id])</f>
        <v>M024</v>
      </c>
      <c r="B82" s="11" t="str">
        <f>_xlfn.XLOOKUP(표14[[#This Row],[application_taxonomy]],표11[application_taxonomy],표11[app_id])</f>
        <v>A38</v>
      </c>
      <c r="C82" s="11" t="str">
        <f>_xlfn.XLOOKUP(표14[[#This Row],[end_use_industry]],표13[end_use_category],표13[end_use_id])</f>
        <v>E07</v>
      </c>
      <c r="D82" s="11">
        <f>_xlfn.XLOOKUP(표14[[#This Row],[importance]],표15[importance],표15[rating])</f>
        <v>0.3</v>
      </c>
      <c r="E82" s="1" t="s">
        <v>89</v>
      </c>
      <c r="F82" s="1" t="s">
        <v>1904</v>
      </c>
      <c r="G82" s="1" t="s">
        <v>1435</v>
      </c>
      <c r="H82" s="1" t="s">
        <v>1264</v>
      </c>
      <c r="I82" s="1" t="s">
        <v>1288</v>
      </c>
      <c r="J82" s="1" t="s">
        <v>1903</v>
      </c>
      <c r="K82" s="1" t="s">
        <v>1286</v>
      </c>
      <c r="L82" s="11"/>
    </row>
    <row r="83" spans="1:12" ht="33" x14ac:dyDescent="0.3">
      <c r="A83" s="11" t="str">
        <f>_xlfn.XLOOKUP(표14[[#This Row],[material_name]],표2[material_name],표2[material_id])</f>
        <v>M024</v>
      </c>
      <c r="B83" s="11" t="str">
        <f>_xlfn.XLOOKUP(표14[[#This Row],[application_taxonomy]],표11[application_taxonomy],표11[app_id])</f>
        <v>A21</v>
      </c>
      <c r="C83" s="11" t="str">
        <f>_xlfn.XLOOKUP(표14[[#This Row],[end_use_industry]],표13[end_use_category],표13[end_use_id])</f>
        <v>E04</v>
      </c>
      <c r="D83" s="11">
        <f>_xlfn.XLOOKUP(표14[[#This Row],[importance]],표15[importance],표15[rating])</f>
        <v>0.1</v>
      </c>
      <c r="E83" s="1" t="s">
        <v>89</v>
      </c>
      <c r="F83" s="1" t="s">
        <v>1902</v>
      </c>
      <c r="G83" s="1" t="s">
        <v>1195</v>
      </c>
      <c r="H83" s="1" t="s">
        <v>1901</v>
      </c>
      <c r="I83" s="1" t="s">
        <v>1303</v>
      </c>
      <c r="J83" s="1" t="s">
        <v>1900</v>
      </c>
      <c r="K83" s="1" t="s">
        <v>1286</v>
      </c>
      <c r="L83" s="11"/>
    </row>
    <row r="84" spans="1:12" x14ac:dyDescent="0.3">
      <c r="A84" s="11" t="str">
        <f>_xlfn.XLOOKUP(표14[[#This Row],[material_name]],표2[material_name],표2[material_id])</f>
        <v>M025</v>
      </c>
      <c r="B84" s="11" t="str">
        <f>_xlfn.XLOOKUP(표14[[#This Row],[application_taxonomy]],표11[application_taxonomy],표11[app_id])</f>
        <v>A05</v>
      </c>
      <c r="C84" s="11" t="str">
        <f>_xlfn.XLOOKUP(표14[[#This Row],[end_use_industry]],표13[end_use_category],표13[end_use_id])</f>
        <v>E02</v>
      </c>
      <c r="D84" s="11">
        <f>_xlfn.XLOOKUP(표14[[#This Row],[importance]],표15[importance],표15[rating])</f>
        <v>0.6</v>
      </c>
      <c r="E84" s="1" t="s">
        <v>898</v>
      </c>
      <c r="F84" s="1" t="s">
        <v>1899</v>
      </c>
      <c r="G84" s="1" t="s">
        <v>1323</v>
      </c>
      <c r="H84" s="1" t="s">
        <v>1279</v>
      </c>
      <c r="I84" s="1" t="s">
        <v>1299</v>
      </c>
      <c r="J84" s="1" t="s">
        <v>1898</v>
      </c>
      <c r="K84" s="1" t="s">
        <v>1286</v>
      </c>
      <c r="L84" s="11"/>
    </row>
    <row r="85" spans="1:12" x14ac:dyDescent="0.3">
      <c r="A85" s="11" t="str">
        <f>_xlfn.XLOOKUP(표14[[#This Row],[material_name]],표2[material_name],표2[material_id])</f>
        <v>M025</v>
      </c>
      <c r="B85" s="11" t="str">
        <f>_xlfn.XLOOKUP(표14[[#This Row],[application_taxonomy]],표11[application_taxonomy],표11[app_id])</f>
        <v>A04</v>
      </c>
      <c r="C85" s="11" t="str">
        <f>_xlfn.XLOOKUP(표14[[#This Row],[end_use_industry]],표13[end_use_category],표13[end_use_id])</f>
        <v>E02</v>
      </c>
      <c r="D85" s="11">
        <f>_xlfn.XLOOKUP(표14[[#This Row],[importance]],표15[importance],표15[rating])</f>
        <v>0.6</v>
      </c>
      <c r="E85" s="1" t="s">
        <v>898</v>
      </c>
      <c r="F85" s="1" t="s">
        <v>1897</v>
      </c>
      <c r="G85" s="1" t="s">
        <v>1320</v>
      </c>
      <c r="H85" s="1" t="s">
        <v>1279</v>
      </c>
      <c r="I85" s="1" t="s">
        <v>1299</v>
      </c>
      <c r="J85" s="1" t="s">
        <v>1896</v>
      </c>
      <c r="K85" s="1" t="s">
        <v>1286</v>
      </c>
      <c r="L85" s="11"/>
    </row>
    <row r="86" spans="1:12" ht="33" x14ac:dyDescent="0.3">
      <c r="A86" s="11" t="str">
        <f>_xlfn.XLOOKUP(표14[[#This Row],[material_name]],표2[material_name],표2[material_id])</f>
        <v>M025</v>
      </c>
      <c r="B86" s="11" t="str">
        <f>_xlfn.XLOOKUP(표14[[#This Row],[application_taxonomy]],표11[application_taxonomy],표11[app_id])</f>
        <v>A16</v>
      </c>
      <c r="C86" s="11" t="str">
        <f>_xlfn.XLOOKUP(표14[[#This Row],[end_use_industry]],표13[end_use_category],표13[end_use_id])</f>
        <v>E03</v>
      </c>
      <c r="D86" s="11">
        <f>_xlfn.XLOOKUP(표14[[#This Row],[importance]],표15[importance],표15[rating])</f>
        <v>0.6</v>
      </c>
      <c r="E86" s="1" t="s">
        <v>898</v>
      </c>
      <c r="F86" s="1" t="s">
        <v>1895</v>
      </c>
      <c r="G86" s="1" t="s">
        <v>1296</v>
      </c>
      <c r="H86" s="1" t="s">
        <v>1276</v>
      </c>
      <c r="I86" s="1" t="s">
        <v>1299</v>
      </c>
      <c r="J86" s="1" t="s">
        <v>1894</v>
      </c>
      <c r="K86" s="1" t="s">
        <v>1286</v>
      </c>
      <c r="L86" s="11"/>
    </row>
    <row r="87" spans="1:12" x14ac:dyDescent="0.3">
      <c r="A87" s="11" t="str">
        <f>_xlfn.XLOOKUP(표14[[#This Row],[material_name]],표2[material_name],표2[material_id])</f>
        <v>M025</v>
      </c>
      <c r="B87" s="11" t="str">
        <f>_xlfn.XLOOKUP(표14[[#This Row],[application_taxonomy]],표11[application_taxonomy],표11[app_id])</f>
        <v>A05</v>
      </c>
      <c r="C87" s="11" t="str">
        <f>_xlfn.XLOOKUP(표14[[#This Row],[end_use_industry]],표13[end_use_category],표13[end_use_id])</f>
        <v>E02</v>
      </c>
      <c r="D87" s="11">
        <f>_xlfn.XLOOKUP(표14[[#This Row],[importance]],표15[importance],표15[rating])</f>
        <v>0.6</v>
      </c>
      <c r="E87" s="1" t="s">
        <v>898</v>
      </c>
      <c r="F87" s="1" t="s">
        <v>1893</v>
      </c>
      <c r="G87" s="1" t="s">
        <v>1323</v>
      </c>
      <c r="H87" s="1" t="s">
        <v>1279</v>
      </c>
      <c r="I87" s="1" t="s">
        <v>1299</v>
      </c>
      <c r="J87" s="1" t="s">
        <v>1892</v>
      </c>
      <c r="K87" s="1" t="s">
        <v>1286</v>
      </c>
      <c r="L87" s="11"/>
    </row>
    <row r="88" spans="1:12" x14ac:dyDescent="0.3">
      <c r="A88" s="11" t="str">
        <f>_xlfn.XLOOKUP(표14[[#This Row],[material_name]],표2[material_name],표2[material_id])</f>
        <v>M025</v>
      </c>
      <c r="B88" s="11" t="str">
        <f>_xlfn.XLOOKUP(표14[[#This Row],[application_taxonomy]],표11[application_taxonomy],표11[app_id])</f>
        <v>A32</v>
      </c>
      <c r="C88" s="11" t="str">
        <f>_xlfn.XLOOKUP(표14[[#This Row],[end_use_industry]],표13[end_use_category],표13[end_use_id])</f>
        <v>E05</v>
      </c>
      <c r="D88" s="11">
        <f>_xlfn.XLOOKUP(표14[[#This Row],[importance]],표15[importance],표15[rating])</f>
        <v>0.3</v>
      </c>
      <c r="E88" s="1" t="s">
        <v>898</v>
      </c>
      <c r="F88" s="1" t="s">
        <v>1891</v>
      </c>
      <c r="G88" s="1" t="s">
        <v>1802</v>
      </c>
      <c r="H88" s="1" t="s">
        <v>1270</v>
      </c>
      <c r="I88" s="1" t="s">
        <v>1288</v>
      </c>
      <c r="J88" s="1" t="s">
        <v>1890</v>
      </c>
      <c r="K88" s="1" t="s">
        <v>1286</v>
      </c>
      <c r="L88" s="11"/>
    </row>
    <row r="89" spans="1:12" x14ac:dyDescent="0.3">
      <c r="A89" s="11" t="str">
        <f>_xlfn.XLOOKUP(표14[[#This Row],[material_name]],표2[material_name],표2[material_id])</f>
        <v>M025</v>
      </c>
      <c r="B89" s="11" t="str">
        <f>_xlfn.XLOOKUP(표14[[#This Row],[application_taxonomy]],표11[application_taxonomy],표11[app_id])</f>
        <v>A06</v>
      </c>
      <c r="C89" s="11" t="str">
        <f>_xlfn.XLOOKUP(표14[[#This Row],[end_use_industry]],표13[end_use_category],표13[end_use_id])</f>
        <v>E02</v>
      </c>
      <c r="D89" s="11">
        <f>_xlfn.XLOOKUP(표14[[#This Row],[importance]],표15[importance],표15[rating])</f>
        <v>0.3</v>
      </c>
      <c r="E89" s="1" t="s">
        <v>898</v>
      </c>
      <c r="F89" s="1" t="s">
        <v>1889</v>
      </c>
      <c r="G89" s="1" t="s">
        <v>1424</v>
      </c>
      <c r="H89" s="1" t="s">
        <v>1279</v>
      </c>
      <c r="I89" s="1" t="s">
        <v>1288</v>
      </c>
      <c r="J89" s="1" t="s">
        <v>1888</v>
      </c>
      <c r="K89" s="1" t="s">
        <v>1286</v>
      </c>
      <c r="L89" s="11"/>
    </row>
    <row r="90" spans="1:12" x14ac:dyDescent="0.3">
      <c r="A90" s="11" t="str">
        <f>_xlfn.XLOOKUP(표14[[#This Row],[material_name]],표2[material_name],표2[material_id])</f>
        <v>M025</v>
      </c>
      <c r="B90" s="11" t="str">
        <f>_xlfn.XLOOKUP(표14[[#This Row],[application_taxonomy]],표11[application_taxonomy],표11[app_id])</f>
        <v>A09</v>
      </c>
      <c r="C90" s="11" t="str">
        <f>_xlfn.XLOOKUP(표14[[#This Row],[end_use_industry]],표13[end_use_category],표13[end_use_id])</f>
        <v>E01</v>
      </c>
      <c r="D90" s="11">
        <f>_xlfn.XLOOKUP(표14[[#This Row],[importance]],표15[importance],표15[rating])</f>
        <v>0.3</v>
      </c>
      <c r="E90" s="1" t="s">
        <v>898</v>
      </c>
      <c r="F90" s="1" t="s">
        <v>1887</v>
      </c>
      <c r="G90" s="1" t="s">
        <v>1403</v>
      </c>
      <c r="H90" s="1" t="s">
        <v>1282</v>
      </c>
      <c r="I90" s="1" t="s">
        <v>1288</v>
      </c>
      <c r="J90" s="1" t="s">
        <v>1886</v>
      </c>
      <c r="K90" s="1" t="s">
        <v>1286</v>
      </c>
      <c r="L90" s="11"/>
    </row>
    <row r="91" spans="1:12" x14ac:dyDescent="0.3">
      <c r="A91" s="11" t="str">
        <f>_xlfn.XLOOKUP(표14[[#This Row],[material_name]],표2[material_name],표2[material_id])</f>
        <v>M025</v>
      </c>
      <c r="B91" s="11" t="str">
        <f>_xlfn.XLOOKUP(표14[[#This Row],[application_taxonomy]],표11[application_taxonomy],표11[app_id])</f>
        <v>A13</v>
      </c>
      <c r="C91" s="11" t="str">
        <f>_xlfn.XLOOKUP(표14[[#This Row],[end_use_industry]],표13[end_use_category],표13[end_use_id])</f>
        <v>E04</v>
      </c>
      <c r="D91" s="11">
        <f>_xlfn.XLOOKUP(표14[[#This Row],[importance]],표15[importance],표15[rating])</f>
        <v>0.3</v>
      </c>
      <c r="E91" s="1" t="s">
        <v>898</v>
      </c>
      <c r="F91" s="1" t="s">
        <v>1488</v>
      </c>
      <c r="G91" s="1" t="s">
        <v>1410</v>
      </c>
      <c r="H91" s="1" t="s">
        <v>1273</v>
      </c>
      <c r="I91" s="1" t="s">
        <v>1288</v>
      </c>
      <c r="J91" s="1" t="s">
        <v>1885</v>
      </c>
      <c r="K91" s="1" t="s">
        <v>1286</v>
      </c>
      <c r="L91" s="11"/>
    </row>
    <row r="92" spans="1:12" ht="33" x14ac:dyDescent="0.3">
      <c r="A92" s="11" t="str">
        <f>_xlfn.XLOOKUP(표14[[#This Row],[material_name]],표2[material_name],표2[material_id])</f>
        <v>M025</v>
      </c>
      <c r="B92" s="11" t="str">
        <f>_xlfn.XLOOKUP(표14[[#This Row],[application_taxonomy]],표11[application_taxonomy],표11[app_id])</f>
        <v>A33</v>
      </c>
      <c r="C92" s="11" t="str">
        <f>_xlfn.XLOOKUP(표14[[#This Row],[end_use_industry]],표13[end_use_category],표13[end_use_id])</f>
        <v>E05</v>
      </c>
      <c r="D92" s="11">
        <f>_xlfn.XLOOKUP(표14[[#This Row],[importance]],표15[importance],표15[rating])</f>
        <v>0.3</v>
      </c>
      <c r="E92" s="1" t="s">
        <v>898</v>
      </c>
      <c r="F92" s="1" t="s">
        <v>1884</v>
      </c>
      <c r="G92" s="1" t="s">
        <v>1334</v>
      </c>
      <c r="H92" s="1" t="s">
        <v>1270</v>
      </c>
      <c r="I92" s="1" t="s">
        <v>1288</v>
      </c>
      <c r="J92" s="1" t="s">
        <v>1883</v>
      </c>
      <c r="K92" s="1" t="s">
        <v>1286</v>
      </c>
      <c r="L92" s="11"/>
    </row>
    <row r="93" spans="1:12" x14ac:dyDescent="0.3">
      <c r="A93" s="11" t="str">
        <f>_xlfn.XLOOKUP(표14[[#This Row],[material_name]],표2[material_name],표2[material_id])</f>
        <v>M025</v>
      </c>
      <c r="B93" s="11" t="str">
        <f>_xlfn.XLOOKUP(표14[[#This Row],[application_taxonomy]],표11[application_taxonomy],표11[app_id])</f>
        <v>A04</v>
      </c>
      <c r="C93" s="11" t="str">
        <f>_xlfn.XLOOKUP(표14[[#This Row],[end_use_industry]],표13[end_use_category],표13[end_use_id])</f>
        <v>E02</v>
      </c>
      <c r="D93" s="11">
        <f>_xlfn.XLOOKUP(표14[[#This Row],[importance]],표15[importance],표15[rating])</f>
        <v>0.3</v>
      </c>
      <c r="E93" s="1" t="s">
        <v>898</v>
      </c>
      <c r="F93" s="1" t="s">
        <v>1882</v>
      </c>
      <c r="G93" s="1" t="s">
        <v>1320</v>
      </c>
      <c r="H93" s="1" t="s">
        <v>1279</v>
      </c>
      <c r="I93" s="1" t="s">
        <v>1288</v>
      </c>
      <c r="J93" s="1" t="s">
        <v>1881</v>
      </c>
      <c r="K93" s="1" t="s">
        <v>1286</v>
      </c>
      <c r="L93" s="11"/>
    </row>
    <row r="94" spans="1:12" x14ac:dyDescent="0.3">
      <c r="A94" s="11" t="str">
        <f>_xlfn.XLOOKUP(표14[[#This Row],[material_name]],표2[material_name],표2[material_id])</f>
        <v>M025</v>
      </c>
      <c r="B94" s="11" t="str">
        <f>_xlfn.XLOOKUP(표14[[#This Row],[application_taxonomy]],표11[application_taxonomy],표11[app_id])</f>
        <v>A04</v>
      </c>
      <c r="C94" s="11" t="str">
        <f>_xlfn.XLOOKUP(표14[[#This Row],[end_use_industry]],표13[end_use_category],표13[end_use_id])</f>
        <v>E02</v>
      </c>
      <c r="D94" s="11">
        <f>_xlfn.XLOOKUP(표14[[#This Row],[importance]],표15[importance],표15[rating])</f>
        <v>0.3</v>
      </c>
      <c r="E94" s="1" t="s">
        <v>898</v>
      </c>
      <c r="F94" s="1" t="s">
        <v>1880</v>
      </c>
      <c r="G94" s="1" t="s">
        <v>1320</v>
      </c>
      <c r="H94" s="1" t="s">
        <v>1279</v>
      </c>
      <c r="I94" s="1" t="s">
        <v>1288</v>
      </c>
      <c r="J94" s="1" t="s">
        <v>1879</v>
      </c>
      <c r="K94" s="1" t="s">
        <v>1286</v>
      </c>
      <c r="L94" s="11"/>
    </row>
    <row r="95" spans="1:12" ht="33" x14ac:dyDescent="0.3">
      <c r="A95" s="11" t="str">
        <f>_xlfn.XLOOKUP(표14[[#This Row],[material_name]],표2[material_name],표2[material_id])</f>
        <v>M025</v>
      </c>
      <c r="B95" s="11" t="str">
        <f>_xlfn.XLOOKUP(표14[[#This Row],[application_taxonomy]],표11[application_taxonomy],표11[app_id])</f>
        <v>A40</v>
      </c>
      <c r="C95" s="11" t="str">
        <f>_xlfn.XLOOKUP(표14[[#This Row],[end_use_industry]],표13[end_use_category],표13[end_use_id])</f>
        <v>E08</v>
      </c>
      <c r="D95" s="11">
        <f>_xlfn.XLOOKUP(표14[[#This Row],[importance]],표15[importance],표15[rating])</f>
        <v>0.1</v>
      </c>
      <c r="E95" s="1" t="s">
        <v>898</v>
      </c>
      <c r="F95" s="1" t="s">
        <v>1878</v>
      </c>
      <c r="G95" s="1" t="s">
        <v>1520</v>
      </c>
      <c r="H95" s="1" t="s">
        <v>1261</v>
      </c>
      <c r="I95" s="1" t="s">
        <v>1303</v>
      </c>
      <c r="J95" s="1" t="s">
        <v>1877</v>
      </c>
      <c r="K95" s="1" t="s">
        <v>1286</v>
      </c>
      <c r="L95" s="11"/>
    </row>
    <row r="96" spans="1:12" ht="33" x14ac:dyDescent="0.3">
      <c r="A96" s="11" t="str">
        <f>_xlfn.XLOOKUP(표14[[#This Row],[material_name]],표2[material_name],표2[material_id])</f>
        <v>M026</v>
      </c>
      <c r="B96" s="11" t="str">
        <f>_xlfn.XLOOKUP(표14[[#This Row],[application_taxonomy]],표11[application_taxonomy],표11[app_id])</f>
        <v>A01</v>
      </c>
      <c r="C96" s="11" t="str">
        <f>_xlfn.XLOOKUP(표14[[#This Row],[end_use_industry]],표13[end_use_category],표13[end_use_id])</f>
        <v>E07</v>
      </c>
      <c r="D96" s="11">
        <f>_xlfn.XLOOKUP(표14[[#This Row],[importance]],표15[importance],표15[rating])</f>
        <v>0.6</v>
      </c>
      <c r="E96" s="1" t="s">
        <v>899</v>
      </c>
      <c r="F96" s="1" t="s">
        <v>1876</v>
      </c>
      <c r="G96" s="1" t="s">
        <v>1314</v>
      </c>
      <c r="H96" s="1" t="s">
        <v>1264</v>
      </c>
      <c r="I96" s="1" t="s">
        <v>1299</v>
      </c>
      <c r="J96" s="1" t="s">
        <v>1875</v>
      </c>
      <c r="K96" s="1" t="s">
        <v>1286</v>
      </c>
      <c r="L96" s="11"/>
    </row>
    <row r="97" spans="1:12" ht="33" x14ac:dyDescent="0.3">
      <c r="A97" s="11" t="str">
        <f>_xlfn.XLOOKUP(표14[[#This Row],[material_name]],표2[material_name],표2[material_id])</f>
        <v>M026</v>
      </c>
      <c r="B97" s="11" t="str">
        <f>_xlfn.XLOOKUP(표14[[#This Row],[application_taxonomy]],표11[application_taxonomy],표11[app_id])</f>
        <v>A01</v>
      </c>
      <c r="C97" s="11" t="str">
        <f>_xlfn.XLOOKUP(표14[[#This Row],[end_use_industry]],표13[end_use_category],표13[end_use_id])</f>
        <v>E07</v>
      </c>
      <c r="D97" s="11">
        <f>_xlfn.XLOOKUP(표14[[#This Row],[importance]],표15[importance],표15[rating])</f>
        <v>0.3</v>
      </c>
      <c r="E97" s="1" t="s">
        <v>899</v>
      </c>
      <c r="F97" s="1" t="s">
        <v>1874</v>
      </c>
      <c r="G97" s="1" t="s">
        <v>1314</v>
      </c>
      <c r="H97" s="1" t="s">
        <v>1264</v>
      </c>
      <c r="I97" s="1" t="s">
        <v>1288</v>
      </c>
      <c r="J97" s="1" t="s">
        <v>1873</v>
      </c>
      <c r="K97" s="1" t="s">
        <v>1286</v>
      </c>
      <c r="L97" s="11"/>
    </row>
    <row r="98" spans="1:12" ht="33" x14ac:dyDescent="0.3">
      <c r="A98" s="11" t="str">
        <f>_xlfn.XLOOKUP(표14[[#This Row],[material_name]],표2[material_name],표2[material_id])</f>
        <v>M026</v>
      </c>
      <c r="B98" s="11" t="str">
        <f>_xlfn.XLOOKUP(표14[[#This Row],[application_taxonomy]],표11[application_taxonomy],표11[app_id])</f>
        <v>A02</v>
      </c>
      <c r="C98" s="11" t="str">
        <f>_xlfn.XLOOKUP(표14[[#This Row],[end_use_industry]],표13[end_use_category],표13[end_use_id])</f>
        <v>E08</v>
      </c>
      <c r="D98" s="11">
        <f>_xlfn.XLOOKUP(표14[[#This Row],[importance]],표15[importance],표15[rating])</f>
        <v>0.3</v>
      </c>
      <c r="E98" s="1" t="s">
        <v>899</v>
      </c>
      <c r="F98" s="26" t="s">
        <v>1872</v>
      </c>
      <c r="G98" s="1" t="s">
        <v>1309</v>
      </c>
      <c r="H98" s="1" t="s">
        <v>1261</v>
      </c>
      <c r="I98" s="1" t="s">
        <v>1288</v>
      </c>
      <c r="J98" s="1" t="s">
        <v>1871</v>
      </c>
      <c r="K98" s="1" t="s">
        <v>1286</v>
      </c>
      <c r="L98" s="11"/>
    </row>
    <row r="99" spans="1:12" ht="33" x14ac:dyDescent="0.3">
      <c r="A99" s="11" t="str">
        <f>_xlfn.XLOOKUP(표14[[#This Row],[material_name]],표2[material_name],표2[material_id])</f>
        <v>M026</v>
      </c>
      <c r="B99" s="11" t="str">
        <f>_xlfn.XLOOKUP(표14[[#This Row],[application_taxonomy]],표11[application_taxonomy],표11[app_id])</f>
        <v>A02</v>
      </c>
      <c r="C99" s="11" t="str">
        <f>_xlfn.XLOOKUP(표14[[#This Row],[end_use_industry]],표13[end_use_category],표13[end_use_id])</f>
        <v>E07</v>
      </c>
      <c r="D99" s="11">
        <f>_xlfn.XLOOKUP(표14[[#This Row],[importance]],표15[importance],표15[rating])</f>
        <v>0.1</v>
      </c>
      <c r="E99" s="1" t="s">
        <v>899</v>
      </c>
      <c r="F99" s="26" t="s">
        <v>1870</v>
      </c>
      <c r="G99" s="1" t="s">
        <v>1309</v>
      </c>
      <c r="H99" s="1" t="s">
        <v>1264</v>
      </c>
      <c r="I99" s="1" t="s">
        <v>1303</v>
      </c>
      <c r="J99" s="1" t="s">
        <v>1869</v>
      </c>
      <c r="K99" s="1" t="s">
        <v>1286</v>
      </c>
      <c r="L99" s="11"/>
    </row>
    <row r="100" spans="1:12" x14ac:dyDescent="0.3">
      <c r="A100" s="11" t="str">
        <f>_xlfn.XLOOKUP(표14[[#This Row],[material_name]],표2[material_name],표2[material_id])</f>
        <v>M027</v>
      </c>
      <c r="B100" s="11" t="str">
        <f>_xlfn.XLOOKUP(표14[[#This Row],[application_taxonomy]],표11[application_taxonomy],표11[app_id])</f>
        <v>A01</v>
      </c>
      <c r="C100" s="11" t="str">
        <f>_xlfn.XLOOKUP(표14[[#This Row],[end_use_industry]],표13[end_use_category],표13[end_use_id])</f>
        <v>E01</v>
      </c>
      <c r="D100" s="11">
        <f>_xlfn.XLOOKUP(표14[[#This Row],[importance]],표15[importance],표15[rating])</f>
        <v>0.6</v>
      </c>
      <c r="E100" s="1" t="s">
        <v>1858</v>
      </c>
      <c r="F100" s="1" t="s">
        <v>1352</v>
      </c>
      <c r="G100" s="1" t="s">
        <v>1314</v>
      </c>
      <c r="H100" s="1" t="s">
        <v>1282</v>
      </c>
      <c r="I100" s="1" t="s">
        <v>1299</v>
      </c>
      <c r="J100" s="1" t="s">
        <v>1868</v>
      </c>
      <c r="K100" s="1" t="s">
        <v>1286</v>
      </c>
      <c r="L100" s="11"/>
    </row>
    <row r="101" spans="1:12" ht="33" x14ac:dyDescent="0.3">
      <c r="A101" s="11" t="str">
        <f>_xlfn.XLOOKUP(표14[[#This Row],[material_name]],표2[material_name],표2[material_id])</f>
        <v>M027</v>
      </c>
      <c r="B101" s="11" t="str">
        <f>_xlfn.XLOOKUP(표14[[#This Row],[application_taxonomy]],표11[application_taxonomy],표11[app_id])</f>
        <v>A29</v>
      </c>
      <c r="C101" s="11" t="str">
        <f>_xlfn.XLOOKUP(표14[[#This Row],[end_use_industry]],표13[end_use_category],표13[end_use_id])</f>
        <v>E07</v>
      </c>
      <c r="D101" s="11">
        <f>_xlfn.XLOOKUP(표14[[#This Row],[importance]],표15[importance],표15[rating])</f>
        <v>0.3</v>
      </c>
      <c r="E101" s="1" t="s">
        <v>1858</v>
      </c>
      <c r="F101" s="1" t="s">
        <v>1867</v>
      </c>
      <c r="G101" s="1" t="s">
        <v>1866</v>
      </c>
      <c r="H101" s="1" t="s">
        <v>1264</v>
      </c>
      <c r="I101" s="1" t="s">
        <v>1288</v>
      </c>
      <c r="J101" s="1" t="s">
        <v>1865</v>
      </c>
      <c r="K101" s="1" t="s">
        <v>1286</v>
      </c>
      <c r="L101" s="11"/>
    </row>
    <row r="102" spans="1:12" ht="33" x14ac:dyDescent="0.3">
      <c r="A102" s="11" t="str">
        <f>_xlfn.XLOOKUP(표14[[#This Row],[material_name]],표2[material_name],표2[material_id])</f>
        <v>M027</v>
      </c>
      <c r="B102" s="11" t="str">
        <f>_xlfn.XLOOKUP(표14[[#This Row],[application_taxonomy]],표11[application_taxonomy],표11[app_id])</f>
        <v>A31</v>
      </c>
      <c r="C102" s="11" t="str">
        <f>_xlfn.XLOOKUP(표14[[#This Row],[end_use_industry]],표13[end_use_category],표13[end_use_id])</f>
        <v>E02</v>
      </c>
      <c r="D102" s="11">
        <f>_xlfn.XLOOKUP(표14[[#This Row],[importance]],표15[importance],표15[rating])</f>
        <v>0.3</v>
      </c>
      <c r="E102" s="1" t="s">
        <v>1858</v>
      </c>
      <c r="F102" s="1" t="s">
        <v>1864</v>
      </c>
      <c r="G102" s="1" t="s">
        <v>1755</v>
      </c>
      <c r="H102" s="1" t="s">
        <v>1279</v>
      </c>
      <c r="I102" s="1" t="s">
        <v>1288</v>
      </c>
      <c r="J102" s="1" t="s">
        <v>1863</v>
      </c>
      <c r="K102" s="1" t="s">
        <v>1286</v>
      </c>
      <c r="L102" s="11"/>
    </row>
    <row r="103" spans="1:12" x14ac:dyDescent="0.3">
      <c r="A103" s="11" t="str">
        <f>_xlfn.XLOOKUP(표14[[#This Row],[material_name]],표2[material_name],표2[material_id])</f>
        <v>M027</v>
      </c>
      <c r="B103" s="11" t="str">
        <f>_xlfn.XLOOKUP(표14[[#This Row],[application_taxonomy]],표11[application_taxonomy],표11[app_id])</f>
        <v>A36</v>
      </c>
      <c r="C103" s="11" t="str">
        <f>_xlfn.XLOOKUP(표14[[#This Row],[end_use_industry]],표13[end_use_category],표13[end_use_id])</f>
        <v>E05</v>
      </c>
      <c r="D103" s="11">
        <f>_xlfn.XLOOKUP(표14[[#This Row],[importance]],표15[importance],표15[rating])</f>
        <v>0.3</v>
      </c>
      <c r="E103" s="1" t="s">
        <v>1858</v>
      </c>
      <c r="F103" s="1" t="s">
        <v>1862</v>
      </c>
      <c r="G103" s="1" t="s">
        <v>1583</v>
      </c>
      <c r="H103" s="1" t="s">
        <v>1270</v>
      </c>
      <c r="I103" s="1" t="s">
        <v>1288</v>
      </c>
      <c r="J103" s="1" t="s">
        <v>1861</v>
      </c>
      <c r="K103" s="1" t="s">
        <v>1286</v>
      </c>
      <c r="L103" s="11"/>
    </row>
    <row r="104" spans="1:12" x14ac:dyDescent="0.3">
      <c r="A104" s="11" t="str">
        <f>_xlfn.XLOOKUP(표14[[#This Row],[material_name]],표2[material_name],표2[material_id])</f>
        <v>M027</v>
      </c>
      <c r="B104" s="11" t="str">
        <f>_xlfn.XLOOKUP(표14[[#This Row],[application_taxonomy]],표11[application_taxonomy],표11[app_id])</f>
        <v>A30</v>
      </c>
      <c r="C104" s="11" t="str">
        <f>_xlfn.XLOOKUP(표14[[#This Row],[end_use_industry]],표13[end_use_category],표13[end_use_id])</f>
        <v>E02</v>
      </c>
      <c r="D104" s="11">
        <f>_xlfn.XLOOKUP(표14[[#This Row],[importance]],표15[importance],표15[rating])</f>
        <v>0.3</v>
      </c>
      <c r="E104" s="1" t="s">
        <v>1858</v>
      </c>
      <c r="F104" s="1" t="s">
        <v>1860</v>
      </c>
      <c r="G104" s="1" t="s">
        <v>1546</v>
      </c>
      <c r="H104" s="1" t="s">
        <v>1279</v>
      </c>
      <c r="I104" s="1" t="s">
        <v>1288</v>
      </c>
      <c r="J104" s="1" t="s">
        <v>1859</v>
      </c>
      <c r="K104" s="1" t="s">
        <v>1286</v>
      </c>
      <c r="L104" s="11"/>
    </row>
    <row r="105" spans="1:12" ht="33" x14ac:dyDescent="0.3">
      <c r="A105" s="11" t="str">
        <f>_xlfn.XLOOKUP(표14[[#This Row],[material_name]],표2[material_name],표2[material_id])</f>
        <v>M027</v>
      </c>
      <c r="B105" s="11" t="str">
        <f>_xlfn.XLOOKUP(표14[[#This Row],[application_taxonomy]],표11[application_taxonomy],표11[app_id])</f>
        <v>A01</v>
      </c>
      <c r="C105" s="11" t="str">
        <f>_xlfn.XLOOKUP(표14[[#This Row],[end_use_industry]],표13[end_use_category],표13[end_use_id])</f>
        <v>E07</v>
      </c>
      <c r="D105" s="11">
        <f>_xlfn.XLOOKUP(표14[[#This Row],[importance]],표15[importance],표15[rating])</f>
        <v>0.3</v>
      </c>
      <c r="E105" s="1" t="s">
        <v>1858</v>
      </c>
      <c r="F105" s="1" t="s">
        <v>1857</v>
      </c>
      <c r="G105" s="1" t="s">
        <v>1314</v>
      </c>
      <c r="H105" s="1" t="s">
        <v>1264</v>
      </c>
      <c r="I105" s="1" t="s">
        <v>1288</v>
      </c>
      <c r="J105" s="1" t="s">
        <v>1856</v>
      </c>
      <c r="K105" s="1" t="s">
        <v>1286</v>
      </c>
      <c r="L105" s="11"/>
    </row>
    <row r="106" spans="1:12" ht="33" x14ac:dyDescent="0.3">
      <c r="A106" s="11" t="str">
        <f>_xlfn.XLOOKUP(표14[[#This Row],[material_name]],표2[material_name],표2[material_id])</f>
        <v>M028</v>
      </c>
      <c r="B106" s="11" t="str">
        <f>_xlfn.XLOOKUP(표14[[#This Row],[application_taxonomy]],표11[application_taxonomy],표11[app_id])</f>
        <v>A01</v>
      </c>
      <c r="C106" s="11" t="str">
        <f>_xlfn.XLOOKUP(표14[[#This Row],[end_use_industry]],표13[end_use_category],표13[end_use_id])</f>
        <v>E02</v>
      </c>
      <c r="D106" s="11">
        <f>_xlfn.XLOOKUP(표14[[#This Row],[importance]],표15[importance],표15[rating])</f>
        <v>0.6</v>
      </c>
      <c r="E106" s="1" t="s">
        <v>1848</v>
      </c>
      <c r="F106" s="1" t="s">
        <v>1855</v>
      </c>
      <c r="G106" s="1" t="s">
        <v>1314</v>
      </c>
      <c r="H106" s="1" t="s">
        <v>1279</v>
      </c>
      <c r="I106" s="1" t="s">
        <v>1299</v>
      </c>
      <c r="J106" s="1" t="s">
        <v>1854</v>
      </c>
      <c r="K106" s="1" t="s">
        <v>1286</v>
      </c>
      <c r="L106" s="11" t="s">
        <v>1318</v>
      </c>
    </row>
    <row r="107" spans="1:12" x14ac:dyDescent="0.3">
      <c r="A107" s="11" t="str">
        <f>_xlfn.XLOOKUP(표14[[#This Row],[material_name]],표2[material_name],표2[material_id])</f>
        <v>M028</v>
      </c>
      <c r="B107" s="11" t="str">
        <f>_xlfn.XLOOKUP(표14[[#This Row],[application_taxonomy]],표11[application_taxonomy],표11[app_id])</f>
        <v>A01</v>
      </c>
      <c r="C107" s="11" t="str">
        <f>_xlfn.XLOOKUP(표14[[#This Row],[end_use_industry]],표13[end_use_category],표13[end_use_id])</f>
        <v>E01</v>
      </c>
      <c r="D107" s="11">
        <f>_xlfn.XLOOKUP(표14[[#This Row],[importance]],표15[importance],표15[rating])</f>
        <v>0.6</v>
      </c>
      <c r="E107" s="1" t="s">
        <v>1848</v>
      </c>
      <c r="F107" s="1" t="s">
        <v>1853</v>
      </c>
      <c r="G107" s="1" t="s">
        <v>1314</v>
      </c>
      <c r="H107" s="1" t="s">
        <v>1282</v>
      </c>
      <c r="I107" s="1" t="s">
        <v>1299</v>
      </c>
      <c r="J107" s="1" t="s">
        <v>1852</v>
      </c>
      <c r="K107" s="1" t="s">
        <v>1286</v>
      </c>
      <c r="L107" s="11" t="s">
        <v>1318</v>
      </c>
    </row>
    <row r="108" spans="1:12" x14ac:dyDescent="0.3">
      <c r="A108" s="11" t="str">
        <f>_xlfn.XLOOKUP(표14[[#This Row],[material_name]],표2[material_name],표2[material_id])</f>
        <v>M028</v>
      </c>
      <c r="B108" s="11" t="str">
        <f>_xlfn.XLOOKUP(표14[[#This Row],[application_taxonomy]],표11[application_taxonomy],표11[app_id])</f>
        <v>A01</v>
      </c>
      <c r="C108" s="11" t="str">
        <f>_xlfn.XLOOKUP(표14[[#This Row],[end_use_industry]],표13[end_use_category],표13[end_use_id])</f>
        <v>E03</v>
      </c>
      <c r="D108" s="11">
        <f>_xlfn.XLOOKUP(표14[[#This Row],[importance]],표15[importance],표15[rating])</f>
        <v>0.3</v>
      </c>
      <c r="E108" s="1" t="s">
        <v>1848</v>
      </c>
      <c r="F108" s="1" t="s">
        <v>1851</v>
      </c>
      <c r="G108" s="1" t="s">
        <v>1314</v>
      </c>
      <c r="H108" s="1" t="s">
        <v>1276</v>
      </c>
      <c r="I108" s="1" t="s">
        <v>1288</v>
      </c>
      <c r="J108" s="1" t="s">
        <v>1850</v>
      </c>
      <c r="K108" s="1" t="s">
        <v>1286</v>
      </c>
      <c r="L108" s="11" t="s">
        <v>1318</v>
      </c>
    </row>
    <row r="109" spans="1:12" ht="33" x14ac:dyDescent="0.3">
      <c r="A109" s="11" t="str">
        <f>_xlfn.XLOOKUP(표14[[#This Row],[material_name]],표2[material_name],표2[material_id])</f>
        <v>M028</v>
      </c>
      <c r="B109" s="11" t="str">
        <f>_xlfn.XLOOKUP(표14[[#This Row],[application_taxonomy]],표11[application_taxonomy],표11[app_id])</f>
        <v>A01</v>
      </c>
      <c r="C109" s="11" t="str">
        <f>_xlfn.XLOOKUP(표14[[#This Row],[end_use_industry]],표13[end_use_category],표13[end_use_id])</f>
        <v>E07</v>
      </c>
      <c r="D109" s="11">
        <f>_xlfn.XLOOKUP(표14[[#This Row],[importance]],표15[importance],표15[rating])</f>
        <v>0.3</v>
      </c>
      <c r="E109" s="1" t="s">
        <v>1848</v>
      </c>
      <c r="F109" s="1" t="s">
        <v>1469</v>
      </c>
      <c r="G109" s="1" t="s">
        <v>1314</v>
      </c>
      <c r="H109" s="1" t="s">
        <v>1264</v>
      </c>
      <c r="I109" s="1" t="s">
        <v>1288</v>
      </c>
      <c r="J109" s="1" t="s">
        <v>1849</v>
      </c>
      <c r="K109" s="1" t="s">
        <v>1286</v>
      </c>
      <c r="L109" s="11" t="s">
        <v>1318</v>
      </c>
    </row>
    <row r="110" spans="1:12" ht="33" x14ac:dyDescent="0.3">
      <c r="A110" s="11" t="str">
        <f>_xlfn.XLOOKUP(표14[[#This Row],[material_name]],표2[material_name],표2[material_id])</f>
        <v>M028</v>
      </c>
      <c r="B110" s="11" t="str">
        <f>_xlfn.XLOOKUP(표14[[#This Row],[application_taxonomy]],표11[application_taxonomy],표11[app_id])</f>
        <v>A01</v>
      </c>
      <c r="C110" s="11" t="str">
        <f>_xlfn.XLOOKUP(표14[[#This Row],[end_use_industry]],표13[end_use_category],표13[end_use_id])</f>
        <v>E07</v>
      </c>
      <c r="D110" s="11">
        <f>_xlfn.XLOOKUP(표14[[#This Row],[importance]],표15[importance],표15[rating])</f>
        <v>0.3</v>
      </c>
      <c r="E110" s="1" t="s">
        <v>1848</v>
      </c>
      <c r="F110" s="1" t="s">
        <v>1471</v>
      </c>
      <c r="G110" s="1" t="s">
        <v>1314</v>
      </c>
      <c r="H110" s="1" t="s">
        <v>1264</v>
      </c>
      <c r="I110" s="1" t="s">
        <v>1288</v>
      </c>
      <c r="J110" s="1" t="s">
        <v>1847</v>
      </c>
      <c r="K110" s="1" t="s">
        <v>1286</v>
      </c>
      <c r="L110" s="11" t="s">
        <v>1318</v>
      </c>
    </row>
    <row r="111" spans="1:12" ht="33" x14ac:dyDescent="0.3">
      <c r="A111" s="11" t="str">
        <f>_xlfn.XLOOKUP(표14[[#This Row],[material_name]],표2[material_name],표2[material_id])</f>
        <v>M029</v>
      </c>
      <c r="B111" s="11" t="str">
        <f>_xlfn.XLOOKUP(표14[[#This Row],[application_taxonomy]],표11[application_taxonomy],표11[app_id])</f>
        <v>A01</v>
      </c>
      <c r="C111" s="11" t="str">
        <f>_xlfn.XLOOKUP(표14[[#This Row],[end_use_industry]],표13[end_use_category],표13[end_use_id])</f>
        <v>E01</v>
      </c>
      <c r="D111" s="11">
        <f>_xlfn.XLOOKUP(표14[[#This Row],[importance]],표15[importance],표15[rating])</f>
        <v>0.6</v>
      </c>
      <c r="E111" s="1" t="s">
        <v>1120</v>
      </c>
      <c r="F111" s="1" t="s">
        <v>1846</v>
      </c>
      <c r="G111" s="1" t="s">
        <v>1314</v>
      </c>
      <c r="H111" s="1" t="s">
        <v>1282</v>
      </c>
      <c r="I111" s="1" t="s">
        <v>1299</v>
      </c>
      <c r="J111" s="1" t="s">
        <v>1845</v>
      </c>
      <c r="K111" s="1" t="s">
        <v>1286</v>
      </c>
      <c r="L111" s="11"/>
    </row>
    <row r="112" spans="1:12" ht="33" x14ac:dyDescent="0.3">
      <c r="A112" s="11" t="str">
        <f>_xlfn.XLOOKUP(표14[[#This Row],[material_name]],표2[material_name],표2[material_id])</f>
        <v>M029</v>
      </c>
      <c r="B112" s="11" t="str">
        <f>_xlfn.XLOOKUP(표14[[#This Row],[application_taxonomy]],표11[application_taxonomy],표11[app_id])</f>
        <v>A01</v>
      </c>
      <c r="C112" s="11" t="str">
        <f>_xlfn.XLOOKUP(표14[[#This Row],[end_use_industry]],표13[end_use_category],표13[end_use_id])</f>
        <v>E07</v>
      </c>
      <c r="D112" s="11">
        <f>_xlfn.XLOOKUP(표14[[#This Row],[importance]],표15[importance],표15[rating])</f>
        <v>0.6</v>
      </c>
      <c r="E112" s="1" t="s">
        <v>1120</v>
      </c>
      <c r="F112" s="1" t="s">
        <v>1844</v>
      </c>
      <c r="G112" s="1" t="s">
        <v>1314</v>
      </c>
      <c r="H112" s="1" t="s">
        <v>1264</v>
      </c>
      <c r="I112" s="1" t="s">
        <v>1299</v>
      </c>
      <c r="J112" s="1" t="s">
        <v>1843</v>
      </c>
      <c r="K112" s="1" t="s">
        <v>1286</v>
      </c>
      <c r="L112" s="11"/>
    </row>
    <row r="113" spans="1:12" ht="33" x14ac:dyDescent="0.3">
      <c r="A113" s="11" t="str">
        <f>_xlfn.XLOOKUP(표14[[#This Row],[material_name]],표2[material_name],표2[material_id])</f>
        <v>M029</v>
      </c>
      <c r="B113" s="11" t="str">
        <f>_xlfn.XLOOKUP(표14[[#This Row],[application_taxonomy]],표11[application_taxonomy],표11[app_id])</f>
        <v>A01</v>
      </c>
      <c r="C113" s="11" t="str">
        <f>_xlfn.XLOOKUP(표14[[#This Row],[end_use_industry]],표13[end_use_category],표13[end_use_id])</f>
        <v>E07</v>
      </c>
      <c r="D113" s="11">
        <f>_xlfn.XLOOKUP(표14[[#This Row],[importance]],표15[importance],표15[rating])</f>
        <v>0.3</v>
      </c>
      <c r="E113" s="1" t="s">
        <v>1120</v>
      </c>
      <c r="F113" s="1" t="s">
        <v>1471</v>
      </c>
      <c r="G113" s="1" t="s">
        <v>1314</v>
      </c>
      <c r="H113" s="1" t="s">
        <v>1264</v>
      </c>
      <c r="I113" s="1" t="s">
        <v>1288</v>
      </c>
      <c r="J113" s="1" t="s">
        <v>1842</v>
      </c>
      <c r="K113" s="1" t="s">
        <v>1286</v>
      </c>
      <c r="L113" s="11"/>
    </row>
    <row r="114" spans="1:12" ht="33" x14ac:dyDescent="0.3">
      <c r="A114" s="11" t="str">
        <f>_xlfn.XLOOKUP(표14[[#This Row],[material_name]],표2[material_name],표2[material_id])</f>
        <v>M029</v>
      </c>
      <c r="B114" s="11" t="str">
        <f>_xlfn.XLOOKUP(표14[[#This Row],[application_taxonomy]],표11[application_taxonomy],표11[app_id])</f>
        <v>A01</v>
      </c>
      <c r="C114" s="11" t="str">
        <f>_xlfn.XLOOKUP(표14[[#This Row],[end_use_industry]],표13[end_use_category],표13[end_use_id])</f>
        <v>E07</v>
      </c>
      <c r="D114" s="11">
        <f>_xlfn.XLOOKUP(표14[[#This Row],[importance]],표15[importance],표15[rating])</f>
        <v>0.3</v>
      </c>
      <c r="E114" s="1" t="s">
        <v>1120</v>
      </c>
      <c r="F114" s="1" t="s">
        <v>1469</v>
      </c>
      <c r="G114" s="1" t="s">
        <v>1314</v>
      </c>
      <c r="H114" s="1" t="s">
        <v>1264</v>
      </c>
      <c r="I114" s="1" t="s">
        <v>1288</v>
      </c>
      <c r="J114" s="1" t="s">
        <v>1841</v>
      </c>
      <c r="K114" s="1" t="s">
        <v>1286</v>
      </c>
      <c r="L114" s="11"/>
    </row>
    <row r="115" spans="1:12" x14ac:dyDescent="0.3">
      <c r="A115" s="11" t="str">
        <f>_xlfn.XLOOKUP(표14[[#This Row],[material_name]],표2[material_name],표2[material_id])</f>
        <v>M029</v>
      </c>
      <c r="B115" s="11" t="str">
        <f>_xlfn.XLOOKUP(표14[[#This Row],[application_taxonomy]],표11[application_taxonomy],표11[app_id])</f>
        <v>A01</v>
      </c>
      <c r="C115" s="11" t="str">
        <f>_xlfn.XLOOKUP(표14[[#This Row],[end_use_industry]],표13[end_use_category],표13[end_use_id])</f>
        <v>E02</v>
      </c>
      <c r="D115" s="11">
        <f>_xlfn.XLOOKUP(표14[[#This Row],[importance]],표15[importance],표15[rating])</f>
        <v>0.3</v>
      </c>
      <c r="E115" s="1" t="s">
        <v>1120</v>
      </c>
      <c r="F115" s="1" t="s">
        <v>1840</v>
      </c>
      <c r="G115" s="1" t="s">
        <v>1314</v>
      </c>
      <c r="H115" s="1" t="s">
        <v>1279</v>
      </c>
      <c r="I115" s="1" t="s">
        <v>1288</v>
      </c>
      <c r="J115" s="1" t="s">
        <v>1839</v>
      </c>
      <c r="K115" s="1" t="s">
        <v>1286</v>
      </c>
      <c r="L115" s="11"/>
    </row>
    <row r="116" spans="1:12" ht="33" x14ac:dyDescent="0.3">
      <c r="A116" s="11" t="str">
        <f>_xlfn.XLOOKUP(표14[[#This Row],[material_name]],표2[material_name],표2[material_id])</f>
        <v>M030</v>
      </c>
      <c r="B116" s="11" t="str">
        <f>_xlfn.XLOOKUP(표14[[#This Row],[application_taxonomy]],표11[application_taxonomy],표11[app_id])</f>
        <v>A17</v>
      </c>
      <c r="C116" s="11" t="str">
        <f>_xlfn.XLOOKUP(표14[[#This Row],[end_use_industry]],표13[end_use_category],표13[end_use_id])</f>
        <v>E02</v>
      </c>
      <c r="D116" s="11">
        <f>_xlfn.XLOOKUP(표14[[#This Row],[importance]],표15[importance],표15[rating])</f>
        <v>0.6</v>
      </c>
      <c r="E116" s="1" t="s">
        <v>973</v>
      </c>
      <c r="F116" s="1" t="s">
        <v>1838</v>
      </c>
      <c r="G116" s="1" t="s">
        <v>1399</v>
      </c>
      <c r="H116" s="1" t="s">
        <v>1279</v>
      </c>
      <c r="I116" s="1" t="s">
        <v>1299</v>
      </c>
      <c r="J116" s="1" t="s">
        <v>1837</v>
      </c>
      <c r="K116" s="1" t="s">
        <v>1286</v>
      </c>
      <c r="L116" s="11"/>
    </row>
    <row r="117" spans="1:12" ht="33" x14ac:dyDescent="0.3">
      <c r="A117" s="11" t="str">
        <f>_xlfn.XLOOKUP(표14[[#This Row],[material_name]],표2[material_name],표2[material_id])</f>
        <v>M030</v>
      </c>
      <c r="B117" s="11" t="str">
        <f>_xlfn.XLOOKUP(표14[[#This Row],[application_taxonomy]],표11[application_taxonomy],표11[app_id])</f>
        <v>A12</v>
      </c>
      <c r="C117" s="11" t="str">
        <f>_xlfn.XLOOKUP(표14[[#This Row],[end_use_industry]],표13[end_use_category],표13[end_use_id])</f>
        <v>E01</v>
      </c>
      <c r="D117" s="11">
        <f>_xlfn.XLOOKUP(표14[[#This Row],[importance]],표15[importance],표15[rating])</f>
        <v>0.6</v>
      </c>
      <c r="E117" s="1" t="s">
        <v>973</v>
      </c>
      <c r="F117" s="1" t="s">
        <v>1836</v>
      </c>
      <c r="G117" s="1" t="s">
        <v>1668</v>
      </c>
      <c r="H117" s="1" t="s">
        <v>1282</v>
      </c>
      <c r="I117" s="1" t="s">
        <v>1299</v>
      </c>
      <c r="J117" s="1" t="s">
        <v>1835</v>
      </c>
      <c r="K117" s="1" t="s">
        <v>1286</v>
      </c>
      <c r="L117" s="11"/>
    </row>
    <row r="118" spans="1:12" x14ac:dyDescent="0.3">
      <c r="A118" s="11" t="str">
        <f>_xlfn.XLOOKUP(표14[[#This Row],[material_name]],표2[material_name],표2[material_id])</f>
        <v>M030</v>
      </c>
      <c r="B118" s="11" t="str">
        <f>_xlfn.XLOOKUP(표14[[#This Row],[application_taxonomy]],표11[application_taxonomy],표11[app_id])</f>
        <v>A18</v>
      </c>
      <c r="C118" s="11" t="str">
        <f>_xlfn.XLOOKUP(표14[[#This Row],[end_use_industry]],표13[end_use_category],표13[end_use_id])</f>
        <v>E02</v>
      </c>
      <c r="D118" s="11">
        <f>_xlfn.XLOOKUP(표14[[#This Row],[importance]],표15[importance],표15[rating])</f>
        <v>0.6</v>
      </c>
      <c r="E118" s="1" t="s">
        <v>973</v>
      </c>
      <c r="F118" s="1" t="s">
        <v>1834</v>
      </c>
      <c r="G118" s="1" t="s">
        <v>1389</v>
      </c>
      <c r="H118" s="1" t="s">
        <v>1279</v>
      </c>
      <c r="I118" s="1" t="s">
        <v>1299</v>
      </c>
      <c r="J118" s="1" t="s">
        <v>1833</v>
      </c>
      <c r="K118" s="1" t="s">
        <v>1286</v>
      </c>
      <c r="L118" s="11"/>
    </row>
    <row r="119" spans="1:12" ht="33" x14ac:dyDescent="0.3">
      <c r="A119" s="11" t="str">
        <f>_xlfn.XLOOKUP(표14[[#This Row],[material_name]],표2[material_name],표2[material_id])</f>
        <v>M030</v>
      </c>
      <c r="B119" s="11" t="str">
        <f>_xlfn.XLOOKUP(표14[[#This Row],[application_taxonomy]],표11[application_taxonomy],표11[app_id])</f>
        <v>A16</v>
      </c>
      <c r="C119" s="11" t="str">
        <f>_xlfn.XLOOKUP(표14[[#This Row],[end_use_industry]],표13[end_use_category],표13[end_use_id])</f>
        <v>E03</v>
      </c>
      <c r="D119" s="11">
        <f>_xlfn.XLOOKUP(표14[[#This Row],[importance]],표15[importance],표15[rating])</f>
        <v>0.3</v>
      </c>
      <c r="E119" s="1" t="s">
        <v>973</v>
      </c>
      <c r="F119" s="1" t="s">
        <v>1832</v>
      </c>
      <c r="G119" s="1" t="s">
        <v>1296</v>
      </c>
      <c r="H119" s="1" t="s">
        <v>1831</v>
      </c>
      <c r="I119" s="1" t="s">
        <v>1288</v>
      </c>
      <c r="J119" s="1" t="s">
        <v>1830</v>
      </c>
      <c r="K119" s="1" t="s">
        <v>1286</v>
      </c>
      <c r="L119" s="11"/>
    </row>
    <row r="120" spans="1:12" ht="33" x14ac:dyDescent="0.3">
      <c r="A120" s="11" t="str">
        <f>_xlfn.XLOOKUP(표14[[#This Row],[material_name]],표2[material_name],표2[material_id])</f>
        <v>M030</v>
      </c>
      <c r="B120" s="11" t="str">
        <f>_xlfn.XLOOKUP(표14[[#This Row],[application_taxonomy]],표11[application_taxonomy],표11[app_id])</f>
        <v>A19</v>
      </c>
      <c r="C120" s="11" t="str">
        <f>_xlfn.XLOOKUP(표14[[#This Row],[end_use_industry]],표13[end_use_category],표13[end_use_id])</f>
        <v>E07</v>
      </c>
      <c r="D120" s="11">
        <f>_xlfn.XLOOKUP(표14[[#This Row],[importance]],표15[importance],표15[rating])</f>
        <v>0.3</v>
      </c>
      <c r="E120" s="1" t="s">
        <v>973</v>
      </c>
      <c r="F120" s="1" t="s">
        <v>1829</v>
      </c>
      <c r="G120" s="1" t="s">
        <v>1341</v>
      </c>
      <c r="H120" s="1" t="s">
        <v>1264</v>
      </c>
      <c r="I120" s="1" t="s">
        <v>1288</v>
      </c>
      <c r="J120" s="1" t="s">
        <v>1828</v>
      </c>
      <c r="K120" s="1" t="s">
        <v>1286</v>
      </c>
      <c r="L120" s="11"/>
    </row>
    <row r="121" spans="1:12" ht="33" x14ac:dyDescent="0.3">
      <c r="A121" s="11" t="str">
        <f>_xlfn.XLOOKUP(표14[[#This Row],[material_name]],표2[material_name],표2[material_id])</f>
        <v>M030</v>
      </c>
      <c r="B121" s="11" t="str">
        <f>_xlfn.XLOOKUP(표14[[#This Row],[application_taxonomy]],표11[application_taxonomy],표11[app_id])</f>
        <v>A18</v>
      </c>
      <c r="C121" s="11" t="str">
        <f>_xlfn.XLOOKUP(표14[[#This Row],[end_use_industry]],표13[end_use_category],표13[end_use_id])</f>
        <v>E07</v>
      </c>
      <c r="D121" s="11">
        <f>_xlfn.XLOOKUP(표14[[#This Row],[importance]],표15[importance],표15[rating])</f>
        <v>0.3</v>
      </c>
      <c r="E121" s="1" t="s">
        <v>973</v>
      </c>
      <c r="F121" s="1" t="s">
        <v>1827</v>
      </c>
      <c r="G121" s="1" t="s">
        <v>1389</v>
      </c>
      <c r="H121" s="1" t="s">
        <v>1264</v>
      </c>
      <c r="I121" s="1" t="s">
        <v>1288</v>
      </c>
      <c r="J121" s="1" t="s">
        <v>1826</v>
      </c>
      <c r="K121" s="1" t="s">
        <v>1286</v>
      </c>
      <c r="L121" s="11"/>
    </row>
    <row r="122" spans="1:12" ht="33" x14ac:dyDescent="0.3">
      <c r="A122" s="11" t="str">
        <f>_xlfn.XLOOKUP(표14[[#This Row],[material_name]],표2[material_name],표2[material_id])</f>
        <v>M030</v>
      </c>
      <c r="B122" s="11" t="str">
        <f>_xlfn.XLOOKUP(표14[[#This Row],[application_taxonomy]],표11[application_taxonomy],표11[app_id])</f>
        <v>A13</v>
      </c>
      <c r="C122" s="11" t="str">
        <f>_xlfn.XLOOKUP(표14[[#This Row],[end_use_industry]],표13[end_use_category],표13[end_use_id])</f>
        <v>E04</v>
      </c>
      <c r="D122" s="11">
        <f>_xlfn.XLOOKUP(표14[[#This Row],[importance]],표15[importance],표15[rating])</f>
        <v>0.1</v>
      </c>
      <c r="E122" s="1" t="s">
        <v>973</v>
      </c>
      <c r="F122" s="1" t="s">
        <v>1825</v>
      </c>
      <c r="G122" s="1" t="s">
        <v>1410</v>
      </c>
      <c r="H122" s="1" t="s">
        <v>1273</v>
      </c>
      <c r="I122" s="1" t="s">
        <v>1303</v>
      </c>
      <c r="J122" s="1" t="s">
        <v>1824</v>
      </c>
      <c r="K122" s="1" t="s">
        <v>1286</v>
      </c>
      <c r="L122" s="11"/>
    </row>
    <row r="123" spans="1:12" ht="33" x14ac:dyDescent="0.3">
      <c r="A123" s="11" t="str">
        <f>_xlfn.XLOOKUP(표14[[#This Row],[material_name]],표2[material_name],표2[material_id])</f>
        <v>M030</v>
      </c>
      <c r="B123" s="11" t="str">
        <f>_xlfn.XLOOKUP(표14[[#This Row],[application_taxonomy]],표11[application_taxonomy],표11[app_id])</f>
        <v>A33</v>
      </c>
      <c r="C123" s="11" t="str">
        <f>_xlfn.XLOOKUP(표14[[#This Row],[end_use_industry]],표13[end_use_category],표13[end_use_id])</f>
        <v>E05</v>
      </c>
      <c r="D123" s="11">
        <f>_xlfn.XLOOKUP(표14[[#This Row],[importance]],표15[importance],표15[rating])</f>
        <v>0.1</v>
      </c>
      <c r="E123" s="1" t="s">
        <v>973</v>
      </c>
      <c r="F123" s="1" t="s">
        <v>1823</v>
      </c>
      <c r="G123" s="1" t="s">
        <v>1334</v>
      </c>
      <c r="H123" s="1" t="s">
        <v>1270</v>
      </c>
      <c r="I123" s="1" t="s">
        <v>1303</v>
      </c>
      <c r="J123" s="1" t="s">
        <v>1822</v>
      </c>
      <c r="K123" s="1" t="s">
        <v>1286</v>
      </c>
      <c r="L123" s="11"/>
    </row>
    <row r="124" spans="1:12" ht="33" x14ac:dyDescent="0.3">
      <c r="A124" s="11" t="str">
        <f>_xlfn.XLOOKUP(표14[[#This Row],[material_name]],표2[material_name],표2[material_id])</f>
        <v>M031</v>
      </c>
      <c r="B124" s="11" t="str">
        <f>_xlfn.XLOOKUP(표14[[#This Row],[application_taxonomy]],표11[application_taxonomy],표11[app_id])</f>
        <v>A01</v>
      </c>
      <c r="C124" s="11" t="str">
        <f>_xlfn.XLOOKUP(표14[[#This Row],[end_use_industry]],표13[end_use_category],표13[end_use_id])</f>
        <v>E07</v>
      </c>
      <c r="D124" s="11">
        <f>_xlfn.XLOOKUP(표14[[#This Row],[importance]],표15[importance],표15[rating])</f>
        <v>0.6</v>
      </c>
      <c r="E124" s="1" t="s">
        <v>1817</v>
      </c>
      <c r="F124" s="1" t="s">
        <v>1821</v>
      </c>
      <c r="G124" s="1" t="s">
        <v>1255</v>
      </c>
      <c r="H124" s="1" t="s">
        <v>1264</v>
      </c>
      <c r="I124" s="1" t="s">
        <v>1299</v>
      </c>
      <c r="J124" s="1" t="s">
        <v>1820</v>
      </c>
      <c r="K124" s="1" t="s">
        <v>1286</v>
      </c>
      <c r="L124" s="11"/>
    </row>
    <row r="125" spans="1:12" x14ac:dyDescent="0.3">
      <c r="A125" s="11" t="str">
        <f>_xlfn.XLOOKUP(표14[[#This Row],[material_name]],표2[material_name],표2[material_id])</f>
        <v>M031</v>
      </c>
      <c r="B125" s="11" t="str">
        <f>_xlfn.XLOOKUP(표14[[#This Row],[application_taxonomy]],표11[application_taxonomy],표11[app_id])</f>
        <v>A01</v>
      </c>
      <c r="C125" s="11" t="str">
        <f>_xlfn.XLOOKUP(표14[[#This Row],[end_use_industry]],표13[end_use_category],표13[end_use_id])</f>
        <v>E02</v>
      </c>
      <c r="D125" s="11">
        <f>_xlfn.XLOOKUP(표14[[#This Row],[importance]],표15[importance],표15[rating])</f>
        <v>0.6</v>
      </c>
      <c r="E125" s="1" t="s">
        <v>1817</v>
      </c>
      <c r="F125" s="1" t="s">
        <v>1819</v>
      </c>
      <c r="G125" s="1" t="s">
        <v>1255</v>
      </c>
      <c r="H125" s="1" t="s">
        <v>1279</v>
      </c>
      <c r="I125" s="1" t="s">
        <v>1299</v>
      </c>
      <c r="J125" s="1" t="s">
        <v>1818</v>
      </c>
      <c r="K125" s="1" t="s">
        <v>1286</v>
      </c>
      <c r="L125" s="11"/>
    </row>
    <row r="126" spans="1:12" ht="33" x14ac:dyDescent="0.3">
      <c r="A126" s="11" t="str">
        <f>_xlfn.XLOOKUP(표14[[#This Row],[material_name]],표2[material_name],표2[material_id])</f>
        <v>M031</v>
      </c>
      <c r="B126" s="11" t="str">
        <f>_xlfn.XLOOKUP(표14[[#This Row],[application_taxonomy]],표11[application_taxonomy],표11[app_id])</f>
        <v>A27</v>
      </c>
      <c r="C126" s="11" t="str">
        <f>_xlfn.XLOOKUP(표14[[#This Row],[end_use_industry]],표13[end_use_category],표13[end_use_id])</f>
        <v>E07</v>
      </c>
      <c r="D126" s="11">
        <f>_xlfn.XLOOKUP(표14[[#This Row],[importance]],표15[importance],표15[rating])</f>
        <v>0.3</v>
      </c>
      <c r="E126" s="1" t="s">
        <v>1817</v>
      </c>
      <c r="F126" s="1" t="s">
        <v>1816</v>
      </c>
      <c r="G126" s="1" t="s">
        <v>1392</v>
      </c>
      <c r="H126" s="1" t="s">
        <v>1264</v>
      </c>
      <c r="I126" s="1" t="s">
        <v>1288</v>
      </c>
      <c r="J126" s="1" t="s">
        <v>1815</v>
      </c>
      <c r="K126" s="1" t="s">
        <v>1286</v>
      </c>
      <c r="L126" s="11"/>
    </row>
    <row r="127" spans="1:12" ht="33" x14ac:dyDescent="0.3">
      <c r="A127" s="11" t="str">
        <f>_xlfn.XLOOKUP(표14[[#This Row],[material_name]],표2[material_name],표2[material_id])</f>
        <v>M033</v>
      </c>
      <c r="B127" s="11" t="str">
        <f>_xlfn.XLOOKUP(표14[[#This Row],[application_taxonomy]],표11[application_taxonomy],표11[app_id])</f>
        <v>A22</v>
      </c>
      <c r="C127" s="11" t="str">
        <f>_xlfn.XLOOKUP(표14[[#This Row],[end_use_industry]],표13[end_use_category],표13[end_use_id])</f>
        <v>E01</v>
      </c>
      <c r="D127" s="11">
        <f>_xlfn.XLOOKUP(표14[[#This Row],[importance]],표15[importance],표15[rating])</f>
        <v>0.6</v>
      </c>
      <c r="E127" s="1" t="s">
        <v>1810</v>
      </c>
      <c r="F127" s="1" t="s">
        <v>1471</v>
      </c>
      <c r="G127" s="1" t="s">
        <v>1293</v>
      </c>
      <c r="H127" s="1" t="s">
        <v>1282</v>
      </c>
      <c r="I127" s="1" t="s">
        <v>1299</v>
      </c>
      <c r="J127" s="1" t="s">
        <v>1814</v>
      </c>
      <c r="K127" s="1" t="s">
        <v>1286</v>
      </c>
      <c r="L127" s="11"/>
    </row>
    <row r="128" spans="1:12" ht="33" x14ac:dyDescent="0.3">
      <c r="A128" s="11" t="str">
        <f>_xlfn.XLOOKUP(표14[[#This Row],[material_name]],표2[material_name],표2[material_id])</f>
        <v>M033</v>
      </c>
      <c r="B128" s="11" t="str">
        <f>_xlfn.XLOOKUP(표14[[#This Row],[application_taxonomy]],표11[application_taxonomy],표11[app_id])</f>
        <v>A20</v>
      </c>
      <c r="C128" s="11" t="str">
        <f>_xlfn.XLOOKUP(표14[[#This Row],[end_use_industry]],표13[end_use_category],표13[end_use_id])</f>
        <v>E02</v>
      </c>
      <c r="D128" s="11">
        <f>_xlfn.XLOOKUP(표14[[#This Row],[importance]],표15[importance],표15[rating])</f>
        <v>0.6</v>
      </c>
      <c r="E128" s="1" t="s">
        <v>1810</v>
      </c>
      <c r="F128" s="1" t="s">
        <v>1469</v>
      </c>
      <c r="G128" s="1" t="s">
        <v>1329</v>
      </c>
      <c r="H128" s="1" t="s">
        <v>1279</v>
      </c>
      <c r="I128" s="1" t="s">
        <v>1299</v>
      </c>
      <c r="J128" s="1" t="s">
        <v>1813</v>
      </c>
      <c r="K128" s="1" t="s">
        <v>1286</v>
      </c>
      <c r="L128" s="11"/>
    </row>
    <row r="129" spans="1:12" ht="33" x14ac:dyDescent="0.3">
      <c r="A129" s="11" t="str">
        <f>_xlfn.XLOOKUP(표14[[#This Row],[material_name]],표2[material_name],표2[material_id])</f>
        <v>M033</v>
      </c>
      <c r="B129" s="11" t="str">
        <f>_xlfn.XLOOKUP(표14[[#This Row],[application_taxonomy]],표11[application_taxonomy],표11[app_id])</f>
        <v>A22</v>
      </c>
      <c r="C129" s="11" t="str">
        <f>_xlfn.XLOOKUP(표14[[#This Row],[end_use_industry]],표13[end_use_category],표13[end_use_id])</f>
        <v>E07</v>
      </c>
      <c r="D129" s="11">
        <f>_xlfn.XLOOKUP(표14[[#This Row],[importance]],표15[importance],표15[rating])</f>
        <v>0.3</v>
      </c>
      <c r="E129" s="1" t="s">
        <v>1810</v>
      </c>
      <c r="F129" s="1" t="s">
        <v>1812</v>
      </c>
      <c r="G129" s="1" t="s">
        <v>1293</v>
      </c>
      <c r="H129" s="1" t="s">
        <v>1264</v>
      </c>
      <c r="I129" s="1" t="s">
        <v>1288</v>
      </c>
      <c r="J129" s="1" t="s">
        <v>1811</v>
      </c>
      <c r="K129" s="1" t="s">
        <v>1286</v>
      </c>
      <c r="L129" s="11"/>
    </row>
    <row r="130" spans="1:12" ht="33" x14ac:dyDescent="0.3">
      <c r="A130" s="11" t="str">
        <f>_xlfn.XLOOKUP(표14[[#This Row],[material_name]],표2[material_name],표2[material_id])</f>
        <v>M033</v>
      </c>
      <c r="B130" s="11" t="str">
        <f>_xlfn.XLOOKUP(표14[[#This Row],[application_taxonomy]],표11[application_taxonomy],표11[app_id])</f>
        <v>A38</v>
      </c>
      <c r="C130" s="11" t="str">
        <f>_xlfn.XLOOKUP(표14[[#This Row],[end_use_industry]],표13[end_use_category],표13[end_use_id])</f>
        <v>E07</v>
      </c>
      <c r="D130" s="11">
        <f>_xlfn.XLOOKUP(표14[[#This Row],[importance]],표15[importance],표15[rating])</f>
        <v>0.3</v>
      </c>
      <c r="E130" s="1" t="s">
        <v>1810</v>
      </c>
      <c r="F130" s="1" t="s">
        <v>1809</v>
      </c>
      <c r="G130" s="1" t="s">
        <v>1435</v>
      </c>
      <c r="H130" s="1" t="s">
        <v>1264</v>
      </c>
      <c r="I130" s="1" t="s">
        <v>1288</v>
      </c>
      <c r="J130" s="1" t="s">
        <v>1808</v>
      </c>
      <c r="K130" s="1" t="s">
        <v>1286</v>
      </c>
      <c r="L130" s="11"/>
    </row>
    <row r="131" spans="1:12" ht="33" x14ac:dyDescent="0.3">
      <c r="A131" s="11" t="str">
        <f>_xlfn.XLOOKUP(표14[[#This Row],[material_name]],표2[material_name],표2[material_id])</f>
        <v>M034</v>
      </c>
      <c r="B131" s="11" t="str">
        <f>_xlfn.XLOOKUP(표14[[#This Row],[application_taxonomy]],표11[application_taxonomy],표11[app_id])</f>
        <v>A32</v>
      </c>
      <c r="C131" s="11" t="str">
        <f>_xlfn.XLOOKUP(표14[[#This Row],[end_use_industry]],표13[end_use_category],표13[end_use_id])</f>
        <v>E02</v>
      </c>
      <c r="D131" s="11">
        <f>_xlfn.XLOOKUP(표14[[#This Row],[importance]],표15[importance],표15[rating])</f>
        <v>0.6</v>
      </c>
      <c r="E131" s="1" t="s">
        <v>1800</v>
      </c>
      <c r="F131" s="1" t="s">
        <v>1807</v>
      </c>
      <c r="G131" s="1" t="s">
        <v>1802</v>
      </c>
      <c r="H131" s="1" t="s">
        <v>1279</v>
      </c>
      <c r="I131" s="1" t="s">
        <v>1299</v>
      </c>
      <c r="J131" s="1" t="s">
        <v>1806</v>
      </c>
      <c r="K131" s="1" t="s">
        <v>1286</v>
      </c>
      <c r="L131" s="11"/>
    </row>
    <row r="132" spans="1:12" x14ac:dyDescent="0.3">
      <c r="A132" s="11" t="str">
        <f>_xlfn.XLOOKUP(표14[[#This Row],[material_name]],표2[material_name],표2[material_id])</f>
        <v>M034</v>
      </c>
      <c r="B132" s="11" t="str">
        <f>_xlfn.XLOOKUP(표14[[#This Row],[application_taxonomy]],표11[application_taxonomy],표11[app_id])</f>
        <v>A32</v>
      </c>
      <c r="C132" s="11" t="str">
        <f>_xlfn.XLOOKUP(표14[[#This Row],[end_use_industry]],표13[end_use_category],표13[end_use_id])</f>
        <v>E05</v>
      </c>
      <c r="D132" s="11">
        <f>_xlfn.XLOOKUP(표14[[#This Row],[importance]],표15[importance],표15[rating])</f>
        <v>0.3</v>
      </c>
      <c r="E132" s="1" t="s">
        <v>1800</v>
      </c>
      <c r="F132" s="1" t="s">
        <v>1805</v>
      </c>
      <c r="G132" s="1" t="s">
        <v>1802</v>
      </c>
      <c r="H132" s="1" t="s">
        <v>1270</v>
      </c>
      <c r="I132" s="1" t="s">
        <v>1288</v>
      </c>
      <c r="J132" s="1" t="s">
        <v>1804</v>
      </c>
      <c r="K132" s="1" t="s">
        <v>1286</v>
      </c>
      <c r="L132" s="11"/>
    </row>
    <row r="133" spans="1:12" x14ac:dyDescent="0.3">
      <c r="A133" s="11" t="str">
        <f>_xlfn.XLOOKUP(표14[[#This Row],[material_name]],표2[material_name],표2[material_id])</f>
        <v>M034</v>
      </c>
      <c r="B133" s="11" t="str">
        <f>_xlfn.XLOOKUP(표14[[#This Row],[application_taxonomy]],표11[application_taxonomy],표11[app_id])</f>
        <v>A32</v>
      </c>
      <c r="C133" s="11" t="str">
        <f>_xlfn.XLOOKUP(표14[[#This Row],[end_use_industry]],표13[end_use_category],표13[end_use_id])</f>
        <v>E02</v>
      </c>
      <c r="D133" s="11">
        <f>_xlfn.XLOOKUP(표14[[#This Row],[importance]],표15[importance],표15[rating])</f>
        <v>0.3</v>
      </c>
      <c r="E133" s="1" t="s">
        <v>1800</v>
      </c>
      <c r="F133" s="1" t="s">
        <v>1803</v>
      </c>
      <c r="G133" s="1" t="s">
        <v>1802</v>
      </c>
      <c r="H133" s="1" t="s">
        <v>1279</v>
      </c>
      <c r="I133" s="1" t="s">
        <v>1288</v>
      </c>
      <c r="J133" s="1" t="s">
        <v>1801</v>
      </c>
      <c r="K133" s="1" t="s">
        <v>1286</v>
      </c>
      <c r="L133" s="11"/>
    </row>
    <row r="134" spans="1:12" ht="33" x14ac:dyDescent="0.3">
      <c r="A134" s="11" t="str">
        <f>_xlfn.XLOOKUP(표14[[#This Row],[material_name]],표2[material_name],표2[material_id])</f>
        <v>M034</v>
      </c>
      <c r="B134" s="11" t="str">
        <f>_xlfn.XLOOKUP(표14[[#This Row],[application_taxonomy]],표11[application_taxonomy],표11[app_id])</f>
        <v>A34</v>
      </c>
      <c r="C134" s="11" t="str">
        <f>_xlfn.XLOOKUP(표14[[#This Row],[end_use_industry]],표13[end_use_category],표13[end_use_id])</f>
        <v>E06</v>
      </c>
      <c r="D134" s="11">
        <f>_xlfn.XLOOKUP(표14[[#This Row],[importance]],표15[importance],표15[rating])</f>
        <v>0.1</v>
      </c>
      <c r="E134" s="1" t="s">
        <v>1800</v>
      </c>
      <c r="F134" s="1" t="s">
        <v>1799</v>
      </c>
      <c r="G134" s="1" t="s">
        <v>1798</v>
      </c>
      <c r="H134" s="1" t="s">
        <v>1267</v>
      </c>
      <c r="I134" s="1" t="s">
        <v>1303</v>
      </c>
      <c r="J134" s="1" t="s">
        <v>1797</v>
      </c>
      <c r="K134" s="1" t="s">
        <v>1286</v>
      </c>
      <c r="L134" s="11"/>
    </row>
    <row r="135" spans="1:12" ht="33" x14ac:dyDescent="0.3">
      <c r="A135" s="11" t="str">
        <f>_xlfn.XLOOKUP(표14[[#This Row],[material_name]],표2[material_name],표2[material_id])</f>
        <v>M035</v>
      </c>
      <c r="B135" s="11" t="str">
        <f>_xlfn.XLOOKUP(표14[[#This Row],[application_taxonomy]],표11[application_taxonomy],표11[app_id])</f>
        <v>A01</v>
      </c>
      <c r="C135" s="11" t="str">
        <f>_xlfn.XLOOKUP(표14[[#This Row],[end_use_industry]],표13[end_use_category],표13[end_use_id])</f>
        <v>E07</v>
      </c>
      <c r="D135" s="11">
        <f>_xlfn.XLOOKUP(표14[[#This Row],[importance]],표15[importance],표15[rating])</f>
        <v>0.6</v>
      </c>
      <c r="E135" s="1" t="s">
        <v>1035</v>
      </c>
      <c r="F135" s="1" t="s">
        <v>1096</v>
      </c>
      <c r="G135" s="1" t="s">
        <v>1314</v>
      </c>
      <c r="H135" s="1" t="s">
        <v>1264</v>
      </c>
      <c r="I135" s="1" t="s">
        <v>1299</v>
      </c>
      <c r="J135" s="1" t="s">
        <v>1796</v>
      </c>
      <c r="K135" s="1" t="s">
        <v>1286</v>
      </c>
      <c r="L135" s="11"/>
    </row>
    <row r="136" spans="1:12" ht="33" x14ac:dyDescent="0.3">
      <c r="A136" s="11" t="str">
        <f>_xlfn.XLOOKUP(표14[[#This Row],[material_name]],표2[material_name],표2[material_id])</f>
        <v>M035</v>
      </c>
      <c r="B136" s="11" t="str">
        <f>_xlfn.XLOOKUP(표14[[#This Row],[application_taxonomy]],표11[application_taxonomy],표11[app_id])</f>
        <v>A01</v>
      </c>
      <c r="C136" s="11" t="str">
        <f>_xlfn.XLOOKUP(표14[[#This Row],[end_use_industry]],표13[end_use_category],표13[end_use_id])</f>
        <v>E07</v>
      </c>
      <c r="D136" s="11">
        <f>_xlfn.XLOOKUP(표14[[#This Row],[importance]],표15[importance],표15[rating])</f>
        <v>0.6</v>
      </c>
      <c r="E136" s="1" t="s">
        <v>1035</v>
      </c>
      <c r="F136" s="1" t="s">
        <v>1795</v>
      </c>
      <c r="G136" s="1" t="s">
        <v>1314</v>
      </c>
      <c r="H136" s="1" t="s">
        <v>1264</v>
      </c>
      <c r="I136" s="1" t="s">
        <v>1299</v>
      </c>
      <c r="J136" s="1" t="s">
        <v>1794</v>
      </c>
      <c r="K136" s="1" t="s">
        <v>1286</v>
      </c>
      <c r="L136" s="11"/>
    </row>
    <row r="137" spans="1:12" ht="33" x14ac:dyDescent="0.3">
      <c r="A137" s="11" t="str">
        <f>_xlfn.XLOOKUP(표14[[#This Row],[material_name]],표2[material_name],표2[material_id])</f>
        <v>M035</v>
      </c>
      <c r="B137" s="11" t="str">
        <f>_xlfn.XLOOKUP(표14[[#This Row],[application_taxonomy]],표11[application_taxonomy],표11[app_id])</f>
        <v>A02</v>
      </c>
      <c r="C137" s="11" t="str">
        <f>_xlfn.XLOOKUP(표14[[#This Row],[end_use_industry]],표13[end_use_category],표13[end_use_id])</f>
        <v>E07</v>
      </c>
      <c r="D137" s="11">
        <f>_xlfn.XLOOKUP(표14[[#This Row],[importance]],표15[importance],표15[rating])</f>
        <v>0.3</v>
      </c>
      <c r="E137" s="1" t="s">
        <v>1035</v>
      </c>
      <c r="F137" s="1" t="s">
        <v>1793</v>
      </c>
      <c r="G137" s="1" t="s">
        <v>1309</v>
      </c>
      <c r="H137" s="1" t="s">
        <v>1264</v>
      </c>
      <c r="I137" s="1" t="s">
        <v>1288</v>
      </c>
      <c r="J137" s="1" t="s">
        <v>1792</v>
      </c>
      <c r="K137" s="1" t="s">
        <v>1286</v>
      </c>
      <c r="L137" s="11"/>
    </row>
    <row r="138" spans="1:12" ht="33" x14ac:dyDescent="0.3">
      <c r="A138" s="11" t="str">
        <f>_xlfn.XLOOKUP(표14[[#This Row],[material_name]],표2[material_name],표2[material_id])</f>
        <v>M035</v>
      </c>
      <c r="B138" s="11" t="str">
        <f>_xlfn.XLOOKUP(표14[[#This Row],[application_taxonomy]],표11[application_taxonomy],표11[app_id])</f>
        <v>A02</v>
      </c>
      <c r="C138" s="11" t="str">
        <f>_xlfn.XLOOKUP(표14[[#This Row],[end_use_industry]],표13[end_use_category],표13[end_use_id])</f>
        <v>E07</v>
      </c>
      <c r="D138" s="11">
        <f>_xlfn.XLOOKUP(표14[[#This Row],[importance]],표15[importance],표15[rating])</f>
        <v>0.6</v>
      </c>
      <c r="E138" s="1" t="s">
        <v>1035</v>
      </c>
      <c r="F138" s="1" t="s">
        <v>1317</v>
      </c>
      <c r="G138" s="1" t="s">
        <v>1309</v>
      </c>
      <c r="H138" s="1" t="s">
        <v>1264</v>
      </c>
      <c r="I138" s="1" t="s">
        <v>1299</v>
      </c>
      <c r="J138" s="1" t="s">
        <v>1791</v>
      </c>
      <c r="K138" s="1" t="s">
        <v>1286</v>
      </c>
      <c r="L138" s="11"/>
    </row>
    <row r="139" spans="1:12" ht="33" x14ac:dyDescent="0.3">
      <c r="A139" s="11" t="str">
        <f>_xlfn.XLOOKUP(표14[[#This Row],[material_name]],표2[material_name],표2[material_id])</f>
        <v>M035</v>
      </c>
      <c r="B139" s="11" t="str">
        <f>_xlfn.XLOOKUP(표14[[#This Row],[application_taxonomy]],표11[application_taxonomy],표11[app_id])</f>
        <v>A01</v>
      </c>
      <c r="C139" s="11" t="str">
        <f>_xlfn.XLOOKUP(표14[[#This Row],[end_use_industry]],표13[end_use_category],표13[end_use_id])</f>
        <v>E07</v>
      </c>
      <c r="D139" s="11">
        <f>_xlfn.XLOOKUP(표14[[#This Row],[importance]],표15[importance],표15[rating])</f>
        <v>0.3</v>
      </c>
      <c r="E139" s="1" t="s">
        <v>1035</v>
      </c>
      <c r="F139" s="1" t="s">
        <v>1315</v>
      </c>
      <c r="G139" s="1" t="s">
        <v>1314</v>
      </c>
      <c r="H139" s="1" t="s">
        <v>1264</v>
      </c>
      <c r="I139" s="1" t="s">
        <v>1288</v>
      </c>
      <c r="J139" s="1" t="s">
        <v>1790</v>
      </c>
      <c r="K139" s="1" t="s">
        <v>1286</v>
      </c>
      <c r="L139" s="11"/>
    </row>
    <row r="140" spans="1:12" ht="33" x14ac:dyDescent="0.3">
      <c r="A140" s="11" t="str">
        <f>_xlfn.XLOOKUP(표14[[#This Row],[material_name]],표2[material_name],표2[material_id])</f>
        <v>M036</v>
      </c>
      <c r="B140" s="11" t="str">
        <f>_xlfn.XLOOKUP(표14[[#This Row],[application_taxonomy]],표11[application_taxonomy],표11[app_id])</f>
        <v>A38</v>
      </c>
      <c r="C140" s="11" t="str">
        <f>_xlfn.XLOOKUP(표14[[#This Row],[end_use_industry]],표13[end_use_category],표13[end_use_id])</f>
        <v>E01</v>
      </c>
      <c r="D140" s="11">
        <f>_xlfn.XLOOKUP(표14[[#This Row],[importance]],표15[importance],표15[rating])</f>
        <v>0.6</v>
      </c>
      <c r="E140" s="1" t="s">
        <v>1788</v>
      </c>
      <c r="F140" s="1" t="s">
        <v>1544</v>
      </c>
      <c r="G140" s="1" t="s">
        <v>1435</v>
      </c>
      <c r="H140" s="1" t="s">
        <v>1282</v>
      </c>
      <c r="I140" s="1" t="s">
        <v>1299</v>
      </c>
      <c r="J140" s="1" t="s">
        <v>1789</v>
      </c>
      <c r="K140" s="1" t="s">
        <v>1286</v>
      </c>
      <c r="L140" s="11"/>
    </row>
    <row r="141" spans="1:12" ht="33" x14ac:dyDescent="0.3">
      <c r="A141" s="11" t="str">
        <f>_xlfn.XLOOKUP(표14[[#This Row],[material_name]],표2[material_name],표2[material_id])</f>
        <v>M036</v>
      </c>
      <c r="B141" s="11" t="str">
        <f>_xlfn.XLOOKUP(표14[[#This Row],[application_taxonomy]],표11[application_taxonomy],표11[app_id])</f>
        <v>A03</v>
      </c>
      <c r="C141" s="11" t="str">
        <f>_xlfn.XLOOKUP(표14[[#This Row],[end_use_industry]],표13[end_use_category],표13[end_use_id])</f>
        <v>E07</v>
      </c>
      <c r="D141" s="11">
        <f>_xlfn.XLOOKUP(표14[[#This Row],[importance]],표15[importance],표15[rating])</f>
        <v>0.6</v>
      </c>
      <c r="E141" s="1" t="s">
        <v>1788</v>
      </c>
      <c r="F141" s="1" t="s">
        <v>1787</v>
      </c>
      <c r="G141" s="1" t="s">
        <v>1381</v>
      </c>
      <c r="H141" s="1" t="s">
        <v>1264</v>
      </c>
      <c r="I141" s="1" t="s">
        <v>1299</v>
      </c>
      <c r="J141" s="1" t="s">
        <v>1786</v>
      </c>
      <c r="K141" s="1" t="s">
        <v>1286</v>
      </c>
      <c r="L141" s="11"/>
    </row>
    <row r="142" spans="1:12" ht="33" x14ac:dyDescent="0.3">
      <c r="A142" s="11" t="str">
        <f>_xlfn.XLOOKUP(표14[[#This Row],[material_name]],표2[material_name],표2[material_id])</f>
        <v>M037</v>
      </c>
      <c r="B142" s="11" t="str">
        <f>_xlfn.XLOOKUP(표14[[#This Row],[application_taxonomy]],표11[application_taxonomy],표11[app_id])</f>
        <v>A01</v>
      </c>
      <c r="C142" s="11" t="str">
        <f>_xlfn.XLOOKUP(표14[[#This Row],[end_use_industry]],표13[end_use_category],표13[end_use_id])</f>
        <v>E07</v>
      </c>
      <c r="D142" s="11">
        <f>_xlfn.XLOOKUP(표14[[#This Row],[importance]],표15[importance],표15[rating])</f>
        <v>0.6</v>
      </c>
      <c r="E142" s="1" t="s">
        <v>1783</v>
      </c>
      <c r="F142" s="1" t="s">
        <v>1785</v>
      </c>
      <c r="G142" s="1" t="s">
        <v>1255</v>
      </c>
      <c r="H142" s="1" t="s">
        <v>1264</v>
      </c>
      <c r="I142" s="1" t="s">
        <v>1299</v>
      </c>
      <c r="J142" s="1" t="s">
        <v>1784</v>
      </c>
      <c r="K142" s="1" t="s">
        <v>1286</v>
      </c>
      <c r="L142" s="11"/>
    </row>
    <row r="143" spans="1:12" ht="33" x14ac:dyDescent="0.3">
      <c r="A143" s="11" t="str">
        <f>_xlfn.XLOOKUP(표14[[#This Row],[material_name]],표2[material_name],표2[material_id])</f>
        <v>M037</v>
      </c>
      <c r="B143" s="11" t="str">
        <f>_xlfn.XLOOKUP(표14[[#This Row],[application_taxonomy]],표11[application_taxonomy],표11[app_id])</f>
        <v>A24</v>
      </c>
      <c r="C143" s="11" t="str">
        <f>_xlfn.XLOOKUP(표14[[#This Row],[end_use_industry]],표13[end_use_category],표13[end_use_id])</f>
        <v>E07</v>
      </c>
      <c r="D143" s="11">
        <f>_xlfn.XLOOKUP(표14[[#This Row],[importance]],표15[importance],표15[rating])</f>
        <v>0.6</v>
      </c>
      <c r="E143" s="1" t="s">
        <v>1783</v>
      </c>
      <c r="F143" s="1" t="s">
        <v>1782</v>
      </c>
      <c r="G143" s="1" t="s">
        <v>1304</v>
      </c>
      <c r="H143" s="1" t="s">
        <v>1264</v>
      </c>
      <c r="I143" s="1" t="s">
        <v>1299</v>
      </c>
      <c r="J143" s="1" t="s">
        <v>1781</v>
      </c>
      <c r="K143" s="1" t="s">
        <v>1286</v>
      </c>
      <c r="L143" s="11"/>
    </row>
    <row r="144" spans="1:12" ht="33" x14ac:dyDescent="0.3">
      <c r="A144" s="11" t="str">
        <f>_xlfn.XLOOKUP(표14[[#This Row],[material_name]],표2[material_name],표2[material_id])</f>
        <v>M038</v>
      </c>
      <c r="B144" s="11" t="str">
        <f>_xlfn.XLOOKUP(표14[[#This Row],[application_taxonomy]],표11[application_taxonomy],표11[app_id])</f>
        <v>A24</v>
      </c>
      <c r="C144" s="11" t="str">
        <f>_xlfn.XLOOKUP(표14[[#This Row],[end_use_industry]],표13[end_use_category],표13[end_use_id])</f>
        <v>E07</v>
      </c>
      <c r="D144" s="11">
        <f>_xlfn.XLOOKUP(표14[[#This Row],[importance]],표15[importance],표15[rating])</f>
        <v>0.6</v>
      </c>
      <c r="E144" s="1" t="s">
        <v>1780</v>
      </c>
      <c r="F144" s="1" t="s">
        <v>1779</v>
      </c>
      <c r="G144" s="1" t="s">
        <v>1304</v>
      </c>
      <c r="H144" s="1" t="s">
        <v>1264</v>
      </c>
      <c r="I144" s="1" t="s">
        <v>1299</v>
      </c>
      <c r="J144" s="1" t="s">
        <v>1778</v>
      </c>
      <c r="K144" s="1" t="s">
        <v>1286</v>
      </c>
      <c r="L144" s="11"/>
    </row>
    <row r="145" spans="1:12" ht="33" x14ac:dyDescent="0.3">
      <c r="A145" s="11" t="str">
        <f>_xlfn.XLOOKUP(표14[[#This Row],[material_name]],표2[material_name],표2[material_id])</f>
        <v>M039</v>
      </c>
      <c r="B145" s="11" t="str">
        <f>_xlfn.XLOOKUP(표14[[#This Row],[application_taxonomy]],표11[application_taxonomy],표11[app_id])</f>
        <v>A01</v>
      </c>
      <c r="C145" s="11" t="str">
        <f>_xlfn.XLOOKUP(표14[[#This Row],[end_use_industry]],표13[end_use_category],표13[end_use_id])</f>
        <v>E07</v>
      </c>
      <c r="D145" s="11">
        <f>_xlfn.XLOOKUP(표14[[#This Row],[importance]],표15[importance],표15[rating])</f>
        <v>0.6</v>
      </c>
      <c r="E145" s="1" t="s">
        <v>1774</v>
      </c>
      <c r="F145" s="1" t="s">
        <v>105</v>
      </c>
      <c r="G145" s="1" t="s">
        <v>1255</v>
      </c>
      <c r="H145" s="1" t="s">
        <v>1264</v>
      </c>
      <c r="I145" s="1" t="s">
        <v>1299</v>
      </c>
      <c r="J145" s="1" t="s">
        <v>1777</v>
      </c>
      <c r="K145" s="1" t="s">
        <v>1286</v>
      </c>
      <c r="L145" s="11"/>
    </row>
    <row r="146" spans="1:12" ht="33" x14ac:dyDescent="0.3">
      <c r="A146" s="11" t="str">
        <f>_xlfn.XLOOKUP(표14[[#This Row],[material_name]],표2[material_name],표2[material_id])</f>
        <v>M039</v>
      </c>
      <c r="B146" s="11" t="str">
        <f>_xlfn.XLOOKUP(표14[[#This Row],[application_taxonomy]],표11[application_taxonomy],표11[app_id])</f>
        <v>A28</v>
      </c>
      <c r="C146" s="11" t="str">
        <f>_xlfn.XLOOKUP(표14[[#This Row],[end_use_industry]],표13[end_use_category],표13[end_use_id])</f>
        <v>E07</v>
      </c>
      <c r="D146" s="11">
        <f>_xlfn.XLOOKUP(표14[[#This Row],[importance]],표15[importance],표15[rating])</f>
        <v>0.6</v>
      </c>
      <c r="E146" s="1" t="s">
        <v>1774</v>
      </c>
      <c r="F146" s="1" t="s">
        <v>1776</v>
      </c>
      <c r="G146" s="1" t="s">
        <v>1361</v>
      </c>
      <c r="H146" s="1" t="s">
        <v>1264</v>
      </c>
      <c r="I146" s="1" t="s">
        <v>1299</v>
      </c>
      <c r="J146" s="1" t="s">
        <v>1775</v>
      </c>
      <c r="K146" s="1" t="s">
        <v>1286</v>
      </c>
      <c r="L146" s="11"/>
    </row>
    <row r="147" spans="1:12" ht="33" x14ac:dyDescent="0.3">
      <c r="A147" s="11" t="str">
        <f>_xlfn.XLOOKUP(표14[[#This Row],[material_name]],표2[material_name],표2[material_id])</f>
        <v>M039</v>
      </c>
      <c r="B147" s="11" t="str">
        <f>_xlfn.XLOOKUP(표14[[#This Row],[application_taxonomy]],표11[application_taxonomy],표11[app_id])</f>
        <v>A24</v>
      </c>
      <c r="C147" s="11" t="str">
        <f>_xlfn.XLOOKUP(표14[[#This Row],[end_use_industry]],표13[end_use_category],표13[end_use_id])</f>
        <v>E07</v>
      </c>
      <c r="D147" s="11">
        <f>_xlfn.XLOOKUP(표14[[#This Row],[importance]],표15[importance],표15[rating])</f>
        <v>0.3</v>
      </c>
      <c r="E147" s="1" t="s">
        <v>1774</v>
      </c>
      <c r="F147" s="1" t="s">
        <v>1773</v>
      </c>
      <c r="G147" s="1" t="s">
        <v>1304</v>
      </c>
      <c r="H147" s="1" t="s">
        <v>1264</v>
      </c>
      <c r="I147" s="1" t="s">
        <v>1288</v>
      </c>
      <c r="J147" s="1" t="s">
        <v>1772</v>
      </c>
      <c r="K147" s="1" t="s">
        <v>1286</v>
      </c>
      <c r="L147" s="11"/>
    </row>
    <row r="148" spans="1:12" ht="33" x14ac:dyDescent="0.3">
      <c r="A148" s="11" t="str">
        <f>_xlfn.XLOOKUP(표14[[#This Row],[material_name]],표2[material_name],표2[material_id])</f>
        <v>M040</v>
      </c>
      <c r="B148" s="11" t="str">
        <f>_xlfn.XLOOKUP(표14[[#This Row],[application_taxonomy]],표11[application_taxonomy],표11[app_id])</f>
        <v>A24</v>
      </c>
      <c r="C148" s="11" t="str">
        <f>_xlfn.XLOOKUP(표14[[#This Row],[end_use_industry]],표13[end_use_category],표13[end_use_id])</f>
        <v>E07</v>
      </c>
      <c r="D148" s="11">
        <f>_xlfn.XLOOKUP(표14[[#This Row],[importance]],표15[importance],표15[rating])</f>
        <v>0.6</v>
      </c>
      <c r="E148" s="1" t="s">
        <v>1771</v>
      </c>
      <c r="F148" s="1" t="s">
        <v>1471</v>
      </c>
      <c r="G148" s="1" t="s">
        <v>1304</v>
      </c>
      <c r="H148" s="1" t="s">
        <v>1264</v>
      </c>
      <c r="I148" s="1" t="s">
        <v>1299</v>
      </c>
      <c r="J148" s="1" t="s">
        <v>1770</v>
      </c>
      <c r="K148" s="1" t="s">
        <v>1286</v>
      </c>
      <c r="L148" s="11"/>
    </row>
    <row r="149" spans="1:12" ht="49.5" x14ac:dyDescent="0.3">
      <c r="A149" s="11" t="str">
        <f>_xlfn.XLOOKUP(표14[[#This Row],[material_name]],표2[material_name],표2[material_id])</f>
        <v>M041</v>
      </c>
      <c r="B149" s="11" t="str">
        <f>_xlfn.XLOOKUP(표14[[#This Row],[application_taxonomy]],표11[application_taxonomy],표11[app_id])</f>
        <v>A24</v>
      </c>
      <c r="C149" s="11" t="str">
        <f>_xlfn.XLOOKUP(표14[[#This Row],[end_use_industry]],표13[end_use_category],표13[end_use_id])</f>
        <v>E07</v>
      </c>
      <c r="D149" s="11">
        <f>_xlfn.XLOOKUP(표14[[#This Row],[importance]],표15[importance],표15[rating])</f>
        <v>0.6</v>
      </c>
      <c r="E149" s="1" t="s">
        <v>970</v>
      </c>
      <c r="F149" s="1" t="s">
        <v>1769</v>
      </c>
      <c r="G149" s="1" t="s">
        <v>1304</v>
      </c>
      <c r="H149" s="1" t="s">
        <v>1264</v>
      </c>
      <c r="I149" s="1" t="s">
        <v>1299</v>
      </c>
      <c r="J149" s="1" t="s">
        <v>1768</v>
      </c>
      <c r="K149" s="1" t="s">
        <v>1286</v>
      </c>
      <c r="L149" s="11"/>
    </row>
    <row r="150" spans="1:12" ht="49.5" x14ac:dyDescent="0.3">
      <c r="A150" s="11" t="str">
        <f>_xlfn.XLOOKUP(표14[[#This Row],[material_name]],표2[material_name],표2[material_id])</f>
        <v>M041</v>
      </c>
      <c r="B150" s="11" t="str">
        <f>_xlfn.XLOOKUP(표14[[#This Row],[application_taxonomy]],표11[application_taxonomy],표11[app_id])</f>
        <v>A40</v>
      </c>
      <c r="C150" s="11" t="str">
        <f>_xlfn.XLOOKUP(표14[[#This Row],[end_use_industry]],표13[end_use_category],표13[end_use_id])</f>
        <v>E08</v>
      </c>
      <c r="D150" s="11">
        <f>_xlfn.XLOOKUP(표14[[#This Row],[importance]],표15[importance],표15[rating])</f>
        <v>0.1</v>
      </c>
      <c r="E150" s="1" t="s">
        <v>970</v>
      </c>
      <c r="F150" s="1" t="s">
        <v>1767</v>
      </c>
      <c r="G150" s="1" t="s">
        <v>1520</v>
      </c>
      <c r="H150" s="1" t="s">
        <v>1261</v>
      </c>
      <c r="I150" s="1" t="s">
        <v>1429</v>
      </c>
      <c r="J150" s="1" t="s">
        <v>1766</v>
      </c>
      <c r="K150" s="1" t="s">
        <v>1286</v>
      </c>
      <c r="L150" s="11"/>
    </row>
    <row r="151" spans="1:12" ht="33" x14ac:dyDescent="0.3">
      <c r="A151" s="11" t="str">
        <f>_xlfn.XLOOKUP(표14[[#This Row],[material_name]],표2[material_name],표2[material_id])</f>
        <v>M041</v>
      </c>
      <c r="B151" s="11" t="str">
        <f>_xlfn.XLOOKUP(표14[[#This Row],[application_taxonomy]],표11[application_taxonomy],표11[app_id])</f>
        <v>A01</v>
      </c>
      <c r="C151" s="11" t="str">
        <f>_xlfn.XLOOKUP(표14[[#This Row],[end_use_industry]],표13[end_use_category],표13[end_use_id])</f>
        <v>E07</v>
      </c>
      <c r="D151" s="11">
        <f>_xlfn.XLOOKUP(표14[[#This Row],[importance]],표15[importance],표15[rating])</f>
        <v>0.3</v>
      </c>
      <c r="E151" s="1" t="s">
        <v>970</v>
      </c>
      <c r="F151" s="1" t="s">
        <v>106</v>
      </c>
      <c r="G151" s="1" t="s">
        <v>1255</v>
      </c>
      <c r="H151" s="1" t="s">
        <v>1264</v>
      </c>
      <c r="I151" s="1" t="s">
        <v>1288</v>
      </c>
      <c r="J151" s="1" t="s">
        <v>1765</v>
      </c>
      <c r="K151" s="1" t="s">
        <v>1286</v>
      </c>
      <c r="L151" s="11"/>
    </row>
    <row r="152" spans="1:12" ht="49.5" x14ac:dyDescent="0.3">
      <c r="A152" s="11" t="str">
        <f>_xlfn.XLOOKUP(표14[[#This Row],[material_name]],표2[material_name],표2[material_id])</f>
        <v>M041</v>
      </c>
      <c r="B152" s="11" t="str">
        <f>_xlfn.XLOOKUP(표14[[#This Row],[application_taxonomy]],표11[application_taxonomy],표11[app_id])</f>
        <v>A31</v>
      </c>
      <c r="C152" s="11" t="str">
        <f>_xlfn.XLOOKUP(표14[[#This Row],[end_use_industry]],표13[end_use_category],표13[end_use_id])</f>
        <v>E02</v>
      </c>
      <c r="D152" s="11">
        <f>_xlfn.XLOOKUP(표14[[#This Row],[importance]],표15[importance],표15[rating])</f>
        <v>0.3</v>
      </c>
      <c r="E152" s="1" t="s">
        <v>970</v>
      </c>
      <c r="F152" s="1" t="s">
        <v>1764</v>
      </c>
      <c r="G152" s="1" t="s">
        <v>1755</v>
      </c>
      <c r="H152" s="1" t="s">
        <v>1279</v>
      </c>
      <c r="I152" s="1" t="s">
        <v>1288</v>
      </c>
      <c r="J152" s="1" t="s">
        <v>1763</v>
      </c>
      <c r="K152" s="1" t="s">
        <v>1286</v>
      </c>
      <c r="L152" s="11"/>
    </row>
    <row r="153" spans="1:12" ht="33" x14ac:dyDescent="0.3">
      <c r="A153" s="11" t="str">
        <f>_xlfn.XLOOKUP(표14[[#This Row],[material_name]],표2[material_name],표2[material_id])</f>
        <v>M041</v>
      </c>
      <c r="B153" s="11" t="str">
        <f>_xlfn.XLOOKUP(표14[[#This Row],[application_taxonomy]],표11[application_taxonomy],표11[app_id])</f>
        <v>A33</v>
      </c>
      <c r="C153" s="11" t="str">
        <f>_xlfn.XLOOKUP(표14[[#This Row],[end_use_industry]],표13[end_use_category],표13[end_use_id])</f>
        <v>E05</v>
      </c>
      <c r="D153" s="11">
        <f>_xlfn.XLOOKUP(표14[[#This Row],[importance]],표15[importance],표15[rating])</f>
        <v>0.3</v>
      </c>
      <c r="E153" s="1" t="s">
        <v>970</v>
      </c>
      <c r="F153" s="1" t="s">
        <v>1762</v>
      </c>
      <c r="G153" s="1" t="s">
        <v>1334</v>
      </c>
      <c r="H153" s="1" t="s">
        <v>1270</v>
      </c>
      <c r="I153" s="1" t="s">
        <v>1288</v>
      </c>
      <c r="J153" s="1" t="s">
        <v>1761</v>
      </c>
      <c r="K153" s="1" t="s">
        <v>1286</v>
      </c>
      <c r="L153" s="11"/>
    </row>
    <row r="154" spans="1:12" ht="33" x14ac:dyDescent="0.3">
      <c r="A154" s="11" t="str">
        <f>_xlfn.XLOOKUP(표14[[#This Row],[material_name]],표2[material_name],표2[material_id])</f>
        <v>M042</v>
      </c>
      <c r="B154" s="11" t="str">
        <f>_xlfn.XLOOKUP(표14[[#This Row],[application_taxonomy]],표11[application_taxonomy],표11[app_id])</f>
        <v>A24</v>
      </c>
      <c r="C154" s="11" t="str">
        <f>_xlfn.XLOOKUP(표14[[#This Row],[end_use_industry]],표13[end_use_category],표13[end_use_id])</f>
        <v>E07</v>
      </c>
      <c r="D154" s="11">
        <f>_xlfn.XLOOKUP(표14[[#This Row],[importance]],표15[importance],표15[rating])</f>
        <v>0.6</v>
      </c>
      <c r="E154" s="1" t="s">
        <v>106</v>
      </c>
      <c r="F154" s="1" t="s">
        <v>1760</v>
      </c>
      <c r="G154" s="1" t="s">
        <v>1304</v>
      </c>
      <c r="H154" s="1" t="s">
        <v>1264</v>
      </c>
      <c r="I154" s="1" t="s">
        <v>1299</v>
      </c>
      <c r="J154" s="1" t="s">
        <v>1759</v>
      </c>
      <c r="K154" s="1" t="s">
        <v>1286</v>
      </c>
      <c r="L154" s="11"/>
    </row>
    <row r="155" spans="1:12" ht="33" x14ac:dyDescent="0.3">
      <c r="A155" s="11" t="str">
        <f>_xlfn.XLOOKUP(표14[[#This Row],[material_name]],표2[material_name],표2[material_id])</f>
        <v>M042</v>
      </c>
      <c r="B155" s="11" t="str">
        <f>_xlfn.XLOOKUP(표14[[#This Row],[application_taxonomy]],표11[application_taxonomy],표11[app_id])</f>
        <v>A23</v>
      </c>
      <c r="C155" s="11" t="str">
        <f>_xlfn.XLOOKUP(표14[[#This Row],[end_use_industry]],표13[end_use_category],표13[end_use_id])</f>
        <v>E07</v>
      </c>
      <c r="D155" s="11">
        <f>_xlfn.XLOOKUP(표14[[#This Row],[importance]],표15[importance],표15[rating])</f>
        <v>0.3</v>
      </c>
      <c r="E155" s="1" t="s">
        <v>106</v>
      </c>
      <c r="F155" s="1" t="s">
        <v>1758</v>
      </c>
      <c r="G155" s="1" t="s">
        <v>1567</v>
      </c>
      <c r="H155" s="1" t="s">
        <v>1264</v>
      </c>
      <c r="I155" s="1" t="s">
        <v>1288</v>
      </c>
      <c r="J155" s="1" t="s">
        <v>1757</v>
      </c>
      <c r="K155" s="1" t="s">
        <v>1286</v>
      </c>
      <c r="L155" s="11"/>
    </row>
    <row r="156" spans="1:12" ht="33" x14ac:dyDescent="0.3">
      <c r="A156" s="11" t="str">
        <f>_xlfn.XLOOKUP(표14[[#This Row],[material_name]],표2[material_name],표2[material_id])</f>
        <v>M042</v>
      </c>
      <c r="B156" s="11" t="str">
        <f>_xlfn.XLOOKUP(표14[[#This Row],[application_taxonomy]],표11[application_taxonomy],표11[app_id])</f>
        <v>A31</v>
      </c>
      <c r="C156" s="11" t="str">
        <f>_xlfn.XLOOKUP(표14[[#This Row],[end_use_industry]],표13[end_use_category],표13[end_use_id])</f>
        <v>E02</v>
      </c>
      <c r="D156" s="11">
        <f>_xlfn.XLOOKUP(표14[[#This Row],[importance]],표15[importance],표15[rating])</f>
        <v>0.1</v>
      </c>
      <c r="E156" s="1" t="s">
        <v>106</v>
      </c>
      <c r="F156" s="1" t="s">
        <v>1756</v>
      </c>
      <c r="G156" s="1" t="s">
        <v>1755</v>
      </c>
      <c r="H156" s="1" t="s">
        <v>1279</v>
      </c>
      <c r="I156" s="1" t="s">
        <v>1303</v>
      </c>
      <c r="J156" s="1" t="s">
        <v>1754</v>
      </c>
      <c r="K156" s="1" t="s">
        <v>1286</v>
      </c>
      <c r="L156" s="11"/>
    </row>
    <row r="157" spans="1:12" ht="33" x14ac:dyDescent="0.3">
      <c r="A157" s="11" t="str">
        <f>_xlfn.XLOOKUP(표14[[#This Row],[material_name]],표2[material_name],표2[material_id])</f>
        <v>M043</v>
      </c>
      <c r="B157" s="11" t="str">
        <f>_xlfn.XLOOKUP(표14[[#This Row],[application_taxonomy]],표11[application_taxonomy],표11[app_id])</f>
        <v>A01</v>
      </c>
      <c r="C157" s="11" t="str">
        <f>_xlfn.XLOOKUP(표14[[#This Row],[end_use_industry]],표13[end_use_category],표13[end_use_id])</f>
        <v>E07</v>
      </c>
      <c r="D157" s="11">
        <f>_xlfn.XLOOKUP(표14[[#This Row],[importance]],표15[importance],표15[rating])</f>
        <v>0.6</v>
      </c>
      <c r="E157" s="1" t="s">
        <v>25</v>
      </c>
      <c r="F157" s="1" t="s">
        <v>1753</v>
      </c>
      <c r="G157" s="1" t="s">
        <v>1255</v>
      </c>
      <c r="H157" s="1" t="s">
        <v>1264</v>
      </c>
      <c r="I157" s="1" t="s">
        <v>1299</v>
      </c>
      <c r="J157" s="1" t="s">
        <v>1752</v>
      </c>
      <c r="K157" s="1" t="s">
        <v>1286</v>
      </c>
      <c r="L157" s="11"/>
    </row>
    <row r="158" spans="1:12" ht="33" x14ac:dyDescent="0.3">
      <c r="A158" s="11" t="str">
        <f>_xlfn.XLOOKUP(표14[[#This Row],[material_name]],표2[material_name],표2[material_id])</f>
        <v>M043</v>
      </c>
      <c r="B158" s="11" t="str">
        <f>_xlfn.XLOOKUP(표14[[#This Row],[application_taxonomy]],표11[application_taxonomy],표11[app_id])</f>
        <v>A01</v>
      </c>
      <c r="C158" s="11" t="str">
        <f>_xlfn.XLOOKUP(표14[[#This Row],[end_use_industry]],표13[end_use_category],표13[end_use_id])</f>
        <v>E07</v>
      </c>
      <c r="D158" s="11">
        <f>_xlfn.XLOOKUP(표14[[#This Row],[importance]],표15[importance],표15[rating])</f>
        <v>0.6</v>
      </c>
      <c r="E158" s="1" t="s">
        <v>25</v>
      </c>
      <c r="F158" s="1" t="s">
        <v>1751</v>
      </c>
      <c r="G158" s="1" t="s">
        <v>1255</v>
      </c>
      <c r="H158" s="1" t="s">
        <v>1264</v>
      </c>
      <c r="I158" s="1" t="s">
        <v>1299</v>
      </c>
      <c r="J158" s="1" t="s">
        <v>1750</v>
      </c>
      <c r="K158" s="1" t="s">
        <v>1286</v>
      </c>
      <c r="L158" s="11"/>
    </row>
    <row r="159" spans="1:12" ht="33" x14ac:dyDescent="0.3">
      <c r="A159" s="11" t="str">
        <f>_xlfn.XLOOKUP(표14[[#This Row],[material_name]],표2[material_name],표2[material_id])</f>
        <v>M043</v>
      </c>
      <c r="B159" s="11" t="str">
        <f>_xlfn.XLOOKUP(표14[[#This Row],[application_taxonomy]],표11[application_taxonomy],표11[app_id])</f>
        <v>A01</v>
      </c>
      <c r="C159" s="11" t="str">
        <f>_xlfn.XLOOKUP(표14[[#This Row],[end_use_industry]],표13[end_use_category],표13[end_use_id])</f>
        <v>E07</v>
      </c>
      <c r="D159" s="11">
        <f>_xlfn.XLOOKUP(표14[[#This Row],[importance]],표15[importance],표15[rating])</f>
        <v>0.3</v>
      </c>
      <c r="E159" s="1" t="s">
        <v>25</v>
      </c>
      <c r="F159" s="1" t="s">
        <v>1749</v>
      </c>
      <c r="G159" s="1" t="s">
        <v>1255</v>
      </c>
      <c r="H159" s="1" t="s">
        <v>1264</v>
      </c>
      <c r="I159" s="1" t="s">
        <v>1288</v>
      </c>
      <c r="J159" s="1" t="s">
        <v>1748</v>
      </c>
      <c r="K159" s="1" t="s">
        <v>1286</v>
      </c>
      <c r="L159" s="11"/>
    </row>
    <row r="160" spans="1:12" ht="33" x14ac:dyDescent="0.3">
      <c r="A160" s="11" t="str">
        <f>_xlfn.XLOOKUP(표14[[#This Row],[material_name]],표2[material_name],표2[material_id])</f>
        <v>M043</v>
      </c>
      <c r="B160" s="11" t="str">
        <f>_xlfn.XLOOKUP(표14[[#This Row],[application_taxonomy]],표11[application_taxonomy],표11[app_id])</f>
        <v>A01</v>
      </c>
      <c r="C160" s="11" t="str">
        <f>_xlfn.XLOOKUP(표14[[#This Row],[end_use_industry]],표13[end_use_category],표13[end_use_id])</f>
        <v>E07</v>
      </c>
      <c r="D160" s="11">
        <f>_xlfn.XLOOKUP(표14[[#This Row],[importance]],표15[importance],표15[rating])</f>
        <v>0.3</v>
      </c>
      <c r="E160" s="1" t="s">
        <v>25</v>
      </c>
      <c r="F160" s="1" t="s">
        <v>1747</v>
      </c>
      <c r="G160" s="1" t="s">
        <v>1255</v>
      </c>
      <c r="H160" s="1" t="s">
        <v>1264</v>
      </c>
      <c r="I160" s="1" t="s">
        <v>1288</v>
      </c>
      <c r="J160" s="1" t="s">
        <v>1746</v>
      </c>
      <c r="K160" s="1" t="s">
        <v>1286</v>
      </c>
      <c r="L160" s="11"/>
    </row>
    <row r="161" spans="1:12" ht="33" x14ac:dyDescent="0.3">
      <c r="A161" s="11" t="str">
        <f>_xlfn.XLOOKUP(표14[[#This Row],[material_name]],표2[material_name],표2[material_id])</f>
        <v>M043</v>
      </c>
      <c r="B161" s="11" t="str">
        <f>_xlfn.XLOOKUP(표14[[#This Row],[application_taxonomy]],표11[application_taxonomy],표11[app_id])</f>
        <v>A01</v>
      </c>
      <c r="C161" s="11" t="str">
        <f>_xlfn.XLOOKUP(표14[[#This Row],[end_use_industry]],표13[end_use_category],표13[end_use_id])</f>
        <v>E07</v>
      </c>
      <c r="D161" s="11">
        <f>_xlfn.XLOOKUP(표14[[#This Row],[importance]],표15[importance],표15[rating])</f>
        <v>0.3</v>
      </c>
      <c r="E161" s="1" t="s">
        <v>25</v>
      </c>
      <c r="F161" s="1" t="s">
        <v>1683</v>
      </c>
      <c r="G161" s="1" t="s">
        <v>1255</v>
      </c>
      <c r="H161" s="1" t="s">
        <v>1264</v>
      </c>
      <c r="I161" s="1" t="s">
        <v>1288</v>
      </c>
      <c r="J161" s="1" t="s">
        <v>1745</v>
      </c>
      <c r="K161" s="1" t="s">
        <v>1286</v>
      </c>
      <c r="L161" s="11"/>
    </row>
    <row r="162" spans="1:12" ht="33" x14ac:dyDescent="0.3">
      <c r="A162" s="11" t="str">
        <f>_xlfn.XLOOKUP(표14[[#This Row],[material_name]],표2[material_name],표2[material_id])</f>
        <v>M043</v>
      </c>
      <c r="B162" s="11" t="str">
        <f>_xlfn.XLOOKUP(표14[[#This Row],[application_taxonomy]],표11[application_taxonomy],표11[app_id])</f>
        <v>A01</v>
      </c>
      <c r="C162" s="11" t="str">
        <f>_xlfn.XLOOKUP(표14[[#This Row],[end_use_industry]],표13[end_use_category],표13[end_use_id])</f>
        <v>E07</v>
      </c>
      <c r="D162" s="11">
        <f>_xlfn.XLOOKUP(표14[[#This Row],[importance]],표15[importance],표15[rating])</f>
        <v>0.3</v>
      </c>
      <c r="E162" s="1" t="s">
        <v>25</v>
      </c>
      <c r="F162" s="1" t="s">
        <v>1744</v>
      </c>
      <c r="G162" s="1" t="s">
        <v>1255</v>
      </c>
      <c r="H162" s="1" t="s">
        <v>1264</v>
      </c>
      <c r="I162" s="1" t="s">
        <v>1288</v>
      </c>
      <c r="J162" s="1" t="s">
        <v>1743</v>
      </c>
      <c r="K162" s="1" t="s">
        <v>1286</v>
      </c>
      <c r="L162" s="11"/>
    </row>
    <row r="163" spans="1:12" x14ac:dyDescent="0.3">
      <c r="A163" s="11" t="str">
        <f>_xlfn.XLOOKUP(표14[[#This Row],[material_name]],표2[material_name],표2[material_id])</f>
        <v>M044</v>
      </c>
      <c r="B163" s="11" t="str">
        <f>_xlfn.XLOOKUP(표14[[#This Row],[application_taxonomy]],표11[application_taxonomy],표11[app_id])</f>
        <v>A19</v>
      </c>
      <c r="C163" s="11" t="str">
        <f>_xlfn.XLOOKUP(표14[[#This Row],[end_use_industry]],표13[end_use_category],표13[end_use_id])</f>
        <v>E03</v>
      </c>
      <c r="D163" s="11">
        <f>_xlfn.XLOOKUP(표14[[#This Row],[importance]],표15[importance],표15[rating])</f>
        <v>0.6</v>
      </c>
      <c r="E163" s="1" t="s">
        <v>1738</v>
      </c>
      <c r="F163" s="1" t="s">
        <v>1742</v>
      </c>
      <c r="G163" s="1" t="s">
        <v>1341</v>
      </c>
      <c r="H163" s="1" t="s">
        <v>1276</v>
      </c>
      <c r="I163" s="1" t="s">
        <v>1299</v>
      </c>
      <c r="J163" s="1" t="s">
        <v>1741</v>
      </c>
      <c r="K163" s="1" t="s">
        <v>1286</v>
      </c>
      <c r="L163" s="11"/>
    </row>
    <row r="164" spans="1:12" x14ac:dyDescent="0.3">
      <c r="A164" s="11" t="str">
        <f>_xlfn.XLOOKUP(표14[[#This Row],[material_name]],표2[material_name],표2[material_id])</f>
        <v>M044</v>
      </c>
      <c r="B164" s="11" t="str">
        <f>_xlfn.XLOOKUP(표14[[#This Row],[application_taxonomy]],표11[application_taxonomy],표11[app_id])</f>
        <v>A38</v>
      </c>
      <c r="C164" s="11" t="str">
        <f>_xlfn.XLOOKUP(표14[[#This Row],[end_use_industry]],표13[end_use_category],표13[end_use_id])</f>
        <v>E02</v>
      </c>
      <c r="D164" s="11">
        <f>_xlfn.XLOOKUP(표14[[#This Row],[importance]],표15[importance],표15[rating])</f>
        <v>0.3</v>
      </c>
      <c r="E164" s="1" t="s">
        <v>1738</v>
      </c>
      <c r="F164" s="1" t="s">
        <v>1740</v>
      </c>
      <c r="G164" s="1" t="s">
        <v>1435</v>
      </c>
      <c r="H164" s="1" t="s">
        <v>1279</v>
      </c>
      <c r="I164" s="1" t="s">
        <v>1288</v>
      </c>
      <c r="J164" s="1" t="s">
        <v>1739</v>
      </c>
      <c r="K164" s="1" t="s">
        <v>1286</v>
      </c>
      <c r="L164" s="11"/>
    </row>
    <row r="165" spans="1:12" ht="33" x14ac:dyDescent="0.3">
      <c r="A165" s="11" t="str">
        <f>_xlfn.XLOOKUP(표14[[#This Row],[material_name]],표2[material_name],표2[material_id])</f>
        <v>M044</v>
      </c>
      <c r="B165" s="11" t="str">
        <f>_xlfn.XLOOKUP(표14[[#This Row],[application_taxonomy]],표11[application_taxonomy],표11[app_id])</f>
        <v>A19</v>
      </c>
      <c r="C165" s="11" t="str">
        <f>_xlfn.XLOOKUP(표14[[#This Row],[end_use_industry]],표13[end_use_category],표13[end_use_id])</f>
        <v>E07</v>
      </c>
      <c r="D165" s="11">
        <f>_xlfn.XLOOKUP(표14[[#This Row],[importance]],표15[importance],표15[rating])</f>
        <v>0.3</v>
      </c>
      <c r="E165" s="1" t="s">
        <v>1738</v>
      </c>
      <c r="F165" s="1" t="s">
        <v>1737</v>
      </c>
      <c r="G165" s="1" t="s">
        <v>1341</v>
      </c>
      <c r="H165" s="1" t="s">
        <v>1264</v>
      </c>
      <c r="I165" s="1" t="s">
        <v>1288</v>
      </c>
      <c r="J165" s="1" t="s">
        <v>1736</v>
      </c>
      <c r="K165" s="1" t="s">
        <v>1286</v>
      </c>
      <c r="L165" s="11"/>
    </row>
    <row r="166" spans="1:12" x14ac:dyDescent="0.3">
      <c r="A166" s="11" t="str">
        <f>_xlfn.XLOOKUP(표14[[#This Row],[material_name]],표2[material_name],표2[material_id])</f>
        <v>M045</v>
      </c>
      <c r="B166" s="11" t="str">
        <f>_xlfn.XLOOKUP(표14[[#This Row],[application_taxonomy]],표11[application_taxonomy],표11[app_id])</f>
        <v>A19</v>
      </c>
      <c r="C166" s="11" t="str">
        <f>_xlfn.XLOOKUP(표14[[#This Row],[end_use_industry]],표13[end_use_category],표13[end_use_id])</f>
        <v>E03</v>
      </c>
      <c r="D166" s="11">
        <f>_xlfn.XLOOKUP(표14[[#This Row],[importance]],표15[importance],표15[rating])</f>
        <v>0.6</v>
      </c>
      <c r="E166" s="1" t="s">
        <v>108</v>
      </c>
      <c r="F166" s="1" t="s">
        <v>1735</v>
      </c>
      <c r="G166" s="1" t="s">
        <v>1341</v>
      </c>
      <c r="H166" s="1" t="s">
        <v>1276</v>
      </c>
      <c r="I166" s="1" t="s">
        <v>1299</v>
      </c>
      <c r="J166" s="1" t="s">
        <v>1734</v>
      </c>
      <c r="K166" s="1" t="s">
        <v>1286</v>
      </c>
      <c r="L166" s="11"/>
    </row>
    <row r="167" spans="1:12" ht="33" x14ac:dyDescent="0.3">
      <c r="A167" s="11" t="str">
        <f>_xlfn.XLOOKUP(표14[[#This Row],[material_name]],표2[material_name],표2[material_id])</f>
        <v>M045</v>
      </c>
      <c r="B167" s="11" t="str">
        <f>_xlfn.XLOOKUP(표14[[#This Row],[application_taxonomy]],표11[application_taxonomy],표11[app_id])</f>
        <v>A19</v>
      </c>
      <c r="C167" s="11" t="str">
        <f>_xlfn.XLOOKUP(표14[[#This Row],[end_use_industry]],표13[end_use_category],표13[end_use_id])</f>
        <v>E07</v>
      </c>
      <c r="D167" s="11">
        <f>_xlfn.XLOOKUP(표14[[#This Row],[importance]],표15[importance],표15[rating])</f>
        <v>0.3</v>
      </c>
      <c r="E167" s="1" t="s">
        <v>108</v>
      </c>
      <c r="F167" s="1" t="s">
        <v>1733</v>
      </c>
      <c r="G167" s="1" t="s">
        <v>1341</v>
      </c>
      <c r="H167" s="1" t="s">
        <v>1264</v>
      </c>
      <c r="I167" s="1" t="s">
        <v>1288</v>
      </c>
      <c r="J167" s="1" t="s">
        <v>1732</v>
      </c>
      <c r="K167" s="1" t="s">
        <v>1286</v>
      </c>
      <c r="L167" s="11"/>
    </row>
    <row r="168" spans="1:12" ht="33" x14ac:dyDescent="0.3">
      <c r="A168" s="11" t="str">
        <f>_xlfn.XLOOKUP(표14[[#This Row],[material_name]],표2[material_name],표2[material_id])</f>
        <v>M045</v>
      </c>
      <c r="B168" s="11" t="str">
        <f>_xlfn.XLOOKUP(표14[[#This Row],[application_taxonomy]],표11[application_taxonomy],표11[app_id])</f>
        <v>A16</v>
      </c>
      <c r="C168" s="11" t="str">
        <f>_xlfn.XLOOKUP(표14[[#This Row],[end_use_industry]],표13[end_use_category],표13[end_use_id])</f>
        <v>E03</v>
      </c>
      <c r="D168" s="11">
        <f>_xlfn.XLOOKUP(표14[[#This Row],[importance]],표15[importance],표15[rating])</f>
        <v>0.3</v>
      </c>
      <c r="E168" s="1" t="s">
        <v>108</v>
      </c>
      <c r="F168" s="1" t="s">
        <v>1731</v>
      </c>
      <c r="G168" s="1" t="s">
        <v>1296</v>
      </c>
      <c r="H168" s="1" t="s">
        <v>1276</v>
      </c>
      <c r="I168" s="1" t="s">
        <v>1288</v>
      </c>
      <c r="J168" s="1" t="s">
        <v>1730</v>
      </c>
      <c r="K168" s="1" t="s">
        <v>1286</v>
      </c>
      <c r="L168" s="11"/>
    </row>
    <row r="169" spans="1:12" ht="33" x14ac:dyDescent="0.3">
      <c r="A169" s="11" t="str">
        <f>_xlfn.XLOOKUP(표14[[#This Row],[material_name]],표2[material_name],표2[material_id])</f>
        <v>M045</v>
      </c>
      <c r="B169" s="11" t="str">
        <f>_xlfn.XLOOKUP(표14[[#This Row],[application_taxonomy]],표11[application_taxonomy],표11[app_id])</f>
        <v>A20</v>
      </c>
      <c r="C169" s="11" t="str">
        <f>_xlfn.XLOOKUP(표14[[#This Row],[end_use_industry]],표13[end_use_category],표13[end_use_id])</f>
        <v>E02</v>
      </c>
      <c r="D169" s="11">
        <f>_xlfn.XLOOKUP(표14[[#This Row],[importance]],표15[importance],표15[rating])</f>
        <v>0.1</v>
      </c>
      <c r="E169" s="1" t="s">
        <v>108</v>
      </c>
      <c r="F169" s="1" t="s">
        <v>1729</v>
      </c>
      <c r="G169" s="1" t="s">
        <v>1329</v>
      </c>
      <c r="H169" s="1" t="s">
        <v>1279</v>
      </c>
      <c r="I169" s="1" t="s">
        <v>1303</v>
      </c>
      <c r="J169" s="1" t="s">
        <v>1728</v>
      </c>
      <c r="K169" s="1" t="s">
        <v>1286</v>
      </c>
      <c r="L169" s="11"/>
    </row>
    <row r="170" spans="1:12" ht="33" x14ac:dyDescent="0.3">
      <c r="A170" s="11" t="str">
        <f>_xlfn.XLOOKUP(표14[[#This Row],[material_name]],표2[material_name],표2[material_id])</f>
        <v>M046</v>
      </c>
      <c r="B170" s="11" t="str">
        <f>_xlfn.XLOOKUP(표14[[#This Row],[application_taxonomy]],표11[application_taxonomy],표11[app_id])</f>
        <v>A01</v>
      </c>
      <c r="C170" s="11" t="str">
        <f>_xlfn.XLOOKUP(표14[[#This Row],[end_use_industry]],표13[end_use_category],표13[end_use_id])</f>
        <v>E07</v>
      </c>
      <c r="D170" s="11">
        <f>_xlfn.XLOOKUP(표14[[#This Row],[importance]],표15[importance],표15[rating])</f>
        <v>0.6</v>
      </c>
      <c r="E170" s="1" t="s">
        <v>26</v>
      </c>
      <c r="F170" s="1" t="s">
        <v>111</v>
      </c>
      <c r="G170" s="1" t="s">
        <v>1255</v>
      </c>
      <c r="H170" s="1" t="s">
        <v>1264</v>
      </c>
      <c r="I170" s="1" t="s">
        <v>1299</v>
      </c>
      <c r="J170" s="1" t="s">
        <v>1727</v>
      </c>
      <c r="K170" s="1" t="s">
        <v>1286</v>
      </c>
      <c r="L170" s="11"/>
    </row>
    <row r="171" spans="1:12" ht="33" x14ac:dyDescent="0.3">
      <c r="A171" s="11" t="str">
        <f>_xlfn.XLOOKUP(표14[[#This Row],[material_name]],표2[material_name],표2[material_id])</f>
        <v>M046</v>
      </c>
      <c r="B171" s="11" t="str">
        <f>_xlfn.XLOOKUP(표14[[#This Row],[application_taxonomy]],표11[application_taxonomy],표11[app_id])</f>
        <v>A01</v>
      </c>
      <c r="C171" s="11" t="str">
        <f>_xlfn.XLOOKUP(표14[[#This Row],[end_use_industry]],표13[end_use_category],표13[end_use_id])</f>
        <v>E07</v>
      </c>
      <c r="D171" s="11">
        <f>_xlfn.XLOOKUP(표14[[#This Row],[importance]],표15[importance],표15[rating])</f>
        <v>0.3</v>
      </c>
      <c r="E171" s="1" t="s">
        <v>26</v>
      </c>
      <c r="F171" s="1" t="s">
        <v>1726</v>
      </c>
      <c r="G171" s="1" t="s">
        <v>1255</v>
      </c>
      <c r="H171" s="1" t="s">
        <v>1264</v>
      </c>
      <c r="I171" s="1" t="s">
        <v>1288</v>
      </c>
      <c r="J171" s="1" t="s">
        <v>1725</v>
      </c>
      <c r="K171" s="1" t="s">
        <v>1286</v>
      </c>
      <c r="L171" s="11"/>
    </row>
    <row r="172" spans="1:12" x14ac:dyDescent="0.3">
      <c r="A172" s="11" t="str">
        <f>_xlfn.XLOOKUP(표14[[#This Row],[material_name]],표2[material_name],표2[material_id])</f>
        <v>M046</v>
      </c>
      <c r="B172" s="11" t="str">
        <f>_xlfn.XLOOKUP(표14[[#This Row],[application_taxonomy]],표11[application_taxonomy],표11[app_id])</f>
        <v>A43</v>
      </c>
      <c r="C172" s="11" t="str">
        <f>_xlfn.XLOOKUP(표14[[#This Row],[end_use_industry]],표13[end_use_category],표13[end_use_id])</f>
        <v>E04</v>
      </c>
      <c r="D172" s="11">
        <f>_xlfn.XLOOKUP(표14[[#This Row],[importance]],표15[importance],표15[rating])</f>
        <v>0.3</v>
      </c>
      <c r="E172" s="1" t="s">
        <v>26</v>
      </c>
      <c r="F172" s="1" t="s">
        <v>1724</v>
      </c>
      <c r="G172" s="1" t="s">
        <v>1710</v>
      </c>
      <c r="H172" s="1" t="s">
        <v>1273</v>
      </c>
      <c r="I172" s="1" t="s">
        <v>1288</v>
      </c>
      <c r="J172" s="1" t="s">
        <v>1723</v>
      </c>
      <c r="K172" s="1" t="s">
        <v>1286</v>
      </c>
      <c r="L172" s="11"/>
    </row>
    <row r="173" spans="1:12" ht="33" x14ac:dyDescent="0.3">
      <c r="A173" s="11" t="str">
        <f>_xlfn.XLOOKUP(표14[[#This Row],[material_name]],표2[material_name],표2[material_id])</f>
        <v>M047</v>
      </c>
      <c r="B173" s="11" t="str">
        <f>_xlfn.XLOOKUP(표14[[#This Row],[application_taxonomy]],표11[application_taxonomy],표11[app_id])</f>
        <v>A28</v>
      </c>
      <c r="C173" s="11" t="str">
        <f>_xlfn.XLOOKUP(표14[[#This Row],[end_use_industry]],표13[end_use_category],표13[end_use_id])</f>
        <v>E07</v>
      </c>
      <c r="D173" s="11">
        <f>_xlfn.XLOOKUP(표14[[#This Row],[importance]],표15[importance],표15[rating])</f>
        <v>0.6</v>
      </c>
      <c r="E173" s="1" t="s">
        <v>110</v>
      </c>
      <c r="F173" s="1" t="s">
        <v>1722</v>
      </c>
      <c r="G173" s="1" t="s">
        <v>1361</v>
      </c>
      <c r="H173" s="1" t="s">
        <v>1264</v>
      </c>
      <c r="I173" s="1" t="s">
        <v>1299</v>
      </c>
      <c r="J173" s="1" t="s">
        <v>1721</v>
      </c>
      <c r="K173" s="1" t="s">
        <v>1286</v>
      </c>
      <c r="L173" s="11" t="s">
        <v>1318</v>
      </c>
    </row>
    <row r="174" spans="1:12" ht="33" x14ac:dyDescent="0.3">
      <c r="A174" s="11" t="str">
        <f>_xlfn.XLOOKUP(표14[[#This Row],[material_name]],표2[material_name],표2[material_id])</f>
        <v>M047</v>
      </c>
      <c r="B174" s="11" t="str">
        <f>_xlfn.XLOOKUP(표14[[#This Row],[application_taxonomy]],표11[application_taxonomy],표11[app_id])</f>
        <v>A20</v>
      </c>
      <c r="C174" s="11" t="str">
        <f>_xlfn.XLOOKUP(표14[[#This Row],[end_use_industry]],표13[end_use_category],표13[end_use_id])</f>
        <v>E07</v>
      </c>
      <c r="D174" s="11">
        <f>_xlfn.XLOOKUP(표14[[#This Row],[importance]],표15[importance],표15[rating])</f>
        <v>0.3</v>
      </c>
      <c r="E174" s="1" t="s">
        <v>110</v>
      </c>
      <c r="F174" s="1" t="s">
        <v>1469</v>
      </c>
      <c r="G174" s="1" t="s">
        <v>1329</v>
      </c>
      <c r="H174" s="1" t="s">
        <v>1264</v>
      </c>
      <c r="I174" s="1" t="s">
        <v>1288</v>
      </c>
      <c r="J174" s="1" t="s">
        <v>1720</v>
      </c>
      <c r="K174" s="1" t="s">
        <v>1286</v>
      </c>
      <c r="L174" s="11" t="s">
        <v>1318</v>
      </c>
    </row>
    <row r="175" spans="1:12" x14ac:dyDescent="0.3">
      <c r="A175" s="11" t="str">
        <f>_xlfn.XLOOKUP(표14[[#This Row],[material_name]],표2[material_name],표2[material_id])</f>
        <v>M047</v>
      </c>
      <c r="B175" s="11" t="str">
        <f>_xlfn.XLOOKUP(표14[[#This Row],[application_taxonomy]],표11[application_taxonomy],표11[app_id])</f>
        <v>A13</v>
      </c>
      <c r="C175" s="11" t="str">
        <f>_xlfn.XLOOKUP(표14[[#This Row],[end_use_industry]],표13[end_use_category],표13[end_use_id])</f>
        <v>E04</v>
      </c>
      <c r="D175" s="11">
        <f>_xlfn.XLOOKUP(표14[[#This Row],[importance]],표15[importance],표15[rating])</f>
        <v>0.3</v>
      </c>
      <c r="E175" s="1" t="s">
        <v>110</v>
      </c>
      <c r="F175" s="1" t="s">
        <v>1719</v>
      </c>
      <c r="G175" s="1" t="s">
        <v>1410</v>
      </c>
      <c r="H175" s="1" t="s">
        <v>1273</v>
      </c>
      <c r="I175" s="1" t="s">
        <v>1288</v>
      </c>
      <c r="J175" s="1" t="s">
        <v>1718</v>
      </c>
      <c r="K175" s="1" t="s">
        <v>1286</v>
      </c>
      <c r="L175" s="11" t="s">
        <v>1318</v>
      </c>
    </row>
    <row r="176" spans="1:12" x14ac:dyDescent="0.3">
      <c r="A176" s="11" t="str">
        <f>_xlfn.XLOOKUP(표14[[#This Row],[material_name]],표2[material_name],표2[material_id])</f>
        <v>M048</v>
      </c>
      <c r="B176" s="11" t="str">
        <f>_xlfn.XLOOKUP(표14[[#This Row],[application_taxonomy]],표11[application_taxonomy],표11[app_id])</f>
        <v>A09</v>
      </c>
      <c r="C176" s="11" t="str">
        <f>_xlfn.XLOOKUP(표14[[#This Row],[end_use_industry]],표13[end_use_category],표13[end_use_id])</f>
        <v>E01</v>
      </c>
      <c r="D176" s="11">
        <f>_xlfn.XLOOKUP(표14[[#This Row],[importance]],표15[importance],표15[rating])</f>
        <v>0.6</v>
      </c>
      <c r="E176" s="1" t="s">
        <v>115</v>
      </c>
      <c r="F176" s="1" t="s">
        <v>1717</v>
      </c>
      <c r="G176" s="1" t="s">
        <v>1403</v>
      </c>
      <c r="H176" s="1" t="s">
        <v>1282</v>
      </c>
      <c r="I176" s="1" t="s">
        <v>1299</v>
      </c>
      <c r="J176" s="1" t="s">
        <v>1716</v>
      </c>
      <c r="K176" s="1" t="s">
        <v>1286</v>
      </c>
      <c r="L176" s="11" t="s">
        <v>1318</v>
      </c>
    </row>
    <row r="177" spans="1:12" ht="33" x14ac:dyDescent="0.3">
      <c r="A177" s="11" t="str">
        <f>_xlfn.XLOOKUP(표14[[#This Row],[material_name]],표2[material_name],표2[material_id])</f>
        <v>M048</v>
      </c>
      <c r="B177" s="11" t="str">
        <f>_xlfn.XLOOKUP(표14[[#This Row],[application_taxonomy]],표11[application_taxonomy],표11[app_id])</f>
        <v>A05</v>
      </c>
      <c r="C177" s="11" t="str">
        <f>_xlfn.XLOOKUP(표14[[#This Row],[end_use_industry]],표13[end_use_category],표13[end_use_id])</f>
        <v>E02</v>
      </c>
      <c r="D177" s="11">
        <f>_xlfn.XLOOKUP(표14[[#This Row],[importance]],표15[importance],표15[rating])</f>
        <v>0.3</v>
      </c>
      <c r="E177" s="1" t="s">
        <v>115</v>
      </c>
      <c r="F177" s="1" t="s">
        <v>1715</v>
      </c>
      <c r="G177" s="1" t="s">
        <v>1323</v>
      </c>
      <c r="H177" s="1" t="s">
        <v>1279</v>
      </c>
      <c r="I177" s="1" t="s">
        <v>1288</v>
      </c>
      <c r="J177" s="1" t="s">
        <v>1714</v>
      </c>
      <c r="K177" s="1" t="s">
        <v>1286</v>
      </c>
      <c r="L177" s="11" t="s">
        <v>1318</v>
      </c>
    </row>
    <row r="178" spans="1:12" x14ac:dyDescent="0.3">
      <c r="A178" s="11" t="str">
        <f>_xlfn.XLOOKUP(표14[[#This Row],[material_name]],표2[material_name],표2[material_id])</f>
        <v>M048</v>
      </c>
      <c r="B178" s="11" t="str">
        <f>_xlfn.XLOOKUP(표14[[#This Row],[application_taxonomy]],표11[application_taxonomy],표11[app_id])</f>
        <v>A20</v>
      </c>
      <c r="C178" s="11" t="str">
        <f>_xlfn.XLOOKUP(표14[[#This Row],[end_use_industry]],표13[end_use_category],표13[end_use_id])</f>
        <v>E02</v>
      </c>
      <c r="D178" s="11">
        <f>_xlfn.XLOOKUP(표14[[#This Row],[importance]],표15[importance],표15[rating])</f>
        <v>0.3</v>
      </c>
      <c r="E178" s="1" t="s">
        <v>115</v>
      </c>
      <c r="F178" s="1" t="s">
        <v>1713</v>
      </c>
      <c r="G178" s="1" t="s">
        <v>1329</v>
      </c>
      <c r="H178" s="1" t="s">
        <v>1279</v>
      </c>
      <c r="I178" s="1" t="s">
        <v>1288</v>
      </c>
      <c r="J178" s="1" t="s">
        <v>1712</v>
      </c>
      <c r="K178" s="1" t="s">
        <v>1286</v>
      </c>
      <c r="L178" s="11" t="s">
        <v>1318</v>
      </c>
    </row>
    <row r="179" spans="1:12" x14ac:dyDescent="0.3">
      <c r="A179" s="11" t="str">
        <f>_xlfn.XLOOKUP(표14[[#This Row],[material_name]],표2[material_name],표2[material_id])</f>
        <v>M049</v>
      </c>
      <c r="B179" s="11" t="str">
        <f>_xlfn.XLOOKUP(표14[[#This Row],[application_taxonomy]],표11[application_taxonomy],표11[app_id])</f>
        <v>A43</v>
      </c>
      <c r="C179" s="11" t="str">
        <f>_xlfn.XLOOKUP(표14[[#This Row],[end_use_industry]],표13[end_use_category],표13[end_use_id])</f>
        <v>E04</v>
      </c>
      <c r="D179" s="11">
        <f>_xlfn.XLOOKUP(표14[[#This Row],[importance]],표15[importance],표15[rating])</f>
        <v>0.6</v>
      </c>
      <c r="E179" s="1" t="s">
        <v>111</v>
      </c>
      <c r="F179" s="1" t="s">
        <v>1711</v>
      </c>
      <c r="G179" s="1" t="s">
        <v>1710</v>
      </c>
      <c r="H179" s="1" t="s">
        <v>1273</v>
      </c>
      <c r="I179" s="1" t="s">
        <v>1299</v>
      </c>
      <c r="J179" s="1" t="s">
        <v>1709</v>
      </c>
      <c r="K179" s="1" t="s">
        <v>1286</v>
      </c>
      <c r="L179" s="11"/>
    </row>
    <row r="180" spans="1:12" ht="33" x14ac:dyDescent="0.3">
      <c r="A180" s="11" t="str">
        <f>_xlfn.XLOOKUP(표14[[#This Row],[material_name]],표2[material_name],표2[material_id])</f>
        <v>M049</v>
      </c>
      <c r="B180" s="11" t="str">
        <f>_xlfn.XLOOKUP(표14[[#This Row],[application_taxonomy]],표11[application_taxonomy],표11[app_id])</f>
        <v>A01</v>
      </c>
      <c r="C180" s="11" t="str">
        <f>_xlfn.XLOOKUP(표14[[#This Row],[end_use_industry]],표13[end_use_category],표13[end_use_id])</f>
        <v>E07</v>
      </c>
      <c r="D180" s="11">
        <f>_xlfn.XLOOKUP(표14[[#This Row],[importance]],표15[importance],표15[rating])</f>
        <v>0.3</v>
      </c>
      <c r="E180" s="1" t="s">
        <v>111</v>
      </c>
      <c r="F180" s="1" t="s">
        <v>1708</v>
      </c>
      <c r="G180" s="1" t="s">
        <v>1255</v>
      </c>
      <c r="H180" s="1" t="s">
        <v>1264</v>
      </c>
      <c r="I180" s="1" t="s">
        <v>1288</v>
      </c>
      <c r="J180" s="1" t="s">
        <v>1707</v>
      </c>
      <c r="K180" s="1" t="s">
        <v>1286</v>
      </c>
      <c r="L180" s="11"/>
    </row>
    <row r="181" spans="1:12" ht="33" x14ac:dyDescent="0.3">
      <c r="A181" s="11" t="str">
        <f>_xlfn.XLOOKUP(표14[[#This Row],[material_name]],표2[material_name],표2[material_id])</f>
        <v>M049</v>
      </c>
      <c r="B181" s="11" t="str">
        <f>_xlfn.XLOOKUP(표14[[#This Row],[application_taxonomy]],표11[application_taxonomy],표11[app_id])</f>
        <v>A24</v>
      </c>
      <c r="C181" s="11" t="str">
        <f>_xlfn.XLOOKUP(표14[[#This Row],[end_use_industry]],표13[end_use_category],표13[end_use_id])</f>
        <v>E05</v>
      </c>
      <c r="D181" s="11">
        <f>_xlfn.XLOOKUP(표14[[#This Row],[importance]],표15[importance],표15[rating])</f>
        <v>0.1</v>
      </c>
      <c r="E181" s="1" t="s">
        <v>111</v>
      </c>
      <c r="F181" s="1" t="s">
        <v>1706</v>
      </c>
      <c r="G181" s="1" t="s">
        <v>1304</v>
      </c>
      <c r="H181" s="1" t="s">
        <v>1270</v>
      </c>
      <c r="I181" s="1" t="s">
        <v>1303</v>
      </c>
      <c r="J181" s="1" t="s">
        <v>1705</v>
      </c>
      <c r="K181" s="1" t="s">
        <v>1286</v>
      </c>
      <c r="L181" s="11"/>
    </row>
    <row r="182" spans="1:12" ht="33" x14ac:dyDescent="0.3">
      <c r="A182" s="11" t="str">
        <f>_xlfn.XLOOKUP(표14[[#This Row],[material_name]],표2[material_name],표2[material_id])</f>
        <v>M050</v>
      </c>
      <c r="B182" s="11" t="str">
        <f>_xlfn.XLOOKUP(표14[[#This Row],[application_taxonomy]],표11[application_taxonomy],표11[app_id])</f>
        <v>A19</v>
      </c>
      <c r="C182" s="11" t="str">
        <f>_xlfn.XLOOKUP(표14[[#This Row],[end_use_industry]],표13[end_use_category],표13[end_use_id])</f>
        <v>E03</v>
      </c>
      <c r="D182" s="11">
        <f>_xlfn.XLOOKUP(표14[[#This Row],[importance]],표15[importance],표15[rating])</f>
        <v>0.6</v>
      </c>
      <c r="E182" s="1" t="s">
        <v>113</v>
      </c>
      <c r="F182" s="1" t="s">
        <v>1704</v>
      </c>
      <c r="G182" s="1" t="s">
        <v>1341</v>
      </c>
      <c r="H182" s="1" t="s">
        <v>1276</v>
      </c>
      <c r="I182" s="1" t="s">
        <v>1299</v>
      </c>
      <c r="J182" s="1" t="s">
        <v>1703</v>
      </c>
      <c r="K182" s="1" t="s">
        <v>1286</v>
      </c>
      <c r="L182" s="11"/>
    </row>
    <row r="183" spans="1:12" ht="33" x14ac:dyDescent="0.3">
      <c r="A183" s="11" t="str">
        <f>_xlfn.XLOOKUP(표14[[#This Row],[material_name]],표2[material_name],표2[material_id])</f>
        <v>M050</v>
      </c>
      <c r="B183" s="11" t="str">
        <f>_xlfn.XLOOKUP(표14[[#This Row],[application_taxonomy]],표11[application_taxonomy],표11[app_id])</f>
        <v>A33</v>
      </c>
      <c r="C183" s="11" t="str">
        <f>_xlfn.XLOOKUP(표14[[#This Row],[end_use_industry]],표13[end_use_category],표13[end_use_id])</f>
        <v>E05</v>
      </c>
      <c r="D183" s="11">
        <f>_xlfn.XLOOKUP(표14[[#This Row],[importance]],표15[importance],표15[rating])</f>
        <v>0.3</v>
      </c>
      <c r="E183" s="1" t="s">
        <v>113</v>
      </c>
      <c r="F183" s="1" t="s">
        <v>1702</v>
      </c>
      <c r="G183" s="1" t="s">
        <v>1334</v>
      </c>
      <c r="H183" s="1" t="s">
        <v>1270</v>
      </c>
      <c r="I183" s="1" t="s">
        <v>1288</v>
      </c>
      <c r="J183" s="1" t="s">
        <v>1701</v>
      </c>
      <c r="K183" s="1" t="s">
        <v>1286</v>
      </c>
      <c r="L183" s="11"/>
    </row>
    <row r="184" spans="1:12" ht="33" x14ac:dyDescent="0.3">
      <c r="A184" s="11" t="str">
        <f>_xlfn.XLOOKUP(표14[[#This Row],[material_name]],표2[material_name],표2[material_id])</f>
        <v>M050</v>
      </c>
      <c r="B184" s="11" t="str">
        <f>_xlfn.XLOOKUP(표14[[#This Row],[application_taxonomy]],표11[application_taxonomy],표11[app_id])</f>
        <v>A20</v>
      </c>
      <c r="C184" s="11" t="str">
        <f>_xlfn.XLOOKUP(표14[[#This Row],[end_use_industry]],표13[end_use_category],표13[end_use_id])</f>
        <v>E07</v>
      </c>
      <c r="D184" s="11">
        <f>_xlfn.XLOOKUP(표14[[#This Row],[importance]],표15[importance],표15[rating])</f>
        <v>0.3</v>
      </c>
      <c r="E184" s="1" t="s">
        <v>113</v>
      </c>
      <c r="F184" s="1" t="s">
        <v>1469</v>
      </c>
      <c r="G184" s="1" t="s">
        <v>1329</v>
      </c>
      <c r="H184" s="1" t="s">
        <v>1264</v>
      </c>
      <c r="I184" s="1" t="s">
        <v>1288</v>
      </c>
      <c r="J184" s="1" t="s">
        <v>1700</v>
      </c>
      <c r="K184" s="1" t="s">
        <v>1286</v>
      </c>
      <c r="L184" s="11"/>
    </row>
    <row r="185" spans="1:12" ht="33" x14ac:dyDescent="0.3">
      <c r="A185" s="11" t="str">
        <f>_xlfn.XLOOKUP(표14[[#This Row],[material_name]],표2[material_name],표2[material_id])</f>
        <v>M050</v>
      </c>
      <c r="B185" s="11" t="str">
        <f>_xlfn.XLOOKUP(표14[[#This Row],[application_taxonomy]],표11[application_taxonomy],표11[app_id])</f>
        <v>A18</v>
      </c>
      <c r="C185" s="11" t="str">
        <f>_xlfn.XLOOKUP(표14[[#This Row],[end_use_industry]],표13[end_use_category],표13[end_use_id])</f>
        <v>E03</v>
      </c>
      <c r="D185" s="11">
        <f>_xlfn.XLOOKUP(표14[[#This Row],[importance]],표15[importance],표15[rating])</f>
        <v>0.3</v>
      </c>
      <c r="E185" s="1" t="s">
        <v>113</v>
      </c>
      <c r="F185" s="1" t="s">
        <v>1699</v>
      </c>
      <c r="G185" s="1" t="s">
        <v>1389</v>
      </c>
      <c r="H185" s="1" t="s">
        <v>1276</v>
      </c>
      <c r="I185" s="1" t="s">
        <v>1288</v>
      </c>
      <c r="J185" s="1" t="s">
        <v>1698</v>
      </c>
      <c r="K185" s="1" t="s">
        <v>1286</v>
      </c>
      <c r="L185" s="11"/>
    </row>
    <row r="186" spans="1:12" x14ac:dyDescent="0.3">
      <c r="A186" s="11" t="str">
        <f>_xlfn.XLOOKUP(표14[[#This Row],[material_name]],표2[material_name],표2[material_id])</f>
        <v>M052</v>
      </c>
      <c r="B186" s="11" t="str">
        <f>_xlfn.XLOOKUP(표14[[#This Row],[application_taxonomy]],표11[application_taxonomy],표11[app_id])</f>
        <v>A03</v>
      </c>
      <c r="C186" s="11" t="str">
        <f>_xlfn.XLOOKUP(표14[[#This Row],[end_use_industry]],표13[end_use_category],표13[end_use_id])</f>
        <v>E02</v>
      </c>
      <c r="D186" s="11">
        <f>_xlfn.XLOOKUP(표14[[#This Row],[importance]],표15[importance],표15[rating])</f>
        <v>0.6</v>
      </c>
      <c r="E186" s="1" t="s">
        <v>15</v>
      </c>
      <c r="F186" s="1" t="s">
        <v>1697</v>
      </c>
      <c r="G186" s="1" t="s">
        <v>1381</v>
      </c>
      <c r="H186" s="1" t="s">
        <v>1279</v>
      </c>
      <c r="I186" s="1" t="s">
        <v>1299</v>
      </c>
      <c r="J186" s="1" t="s">
        <v>1696</v>
      </c>
      <c r="K186" s="1" t="s">
        <v>1286</v>
      </c>
      <c r="L186" s="11"/>
    </row>
    <row r="187" spans="1:12" ht="33" x14ac:dyDescent="0.3">
      <c r="A187" s="11" t="str">
        <f>_xlfn.XLOOKUP(표14[[#This Row],[material_name]],표2[material_name],표2[material_id])</f>
        <v>M052</v>
      </c>
      <c r="B187" s="11" t="str">
        <f>_xlfn.XLOOKUP(표14[[#This Row],[application_taxonomy]],표11[application_taxonomy],표11[app_id])</f>
        <v>A01</v>
      </c>
      <c r="C187" s="11" t="str">
        <f>_xlfn.XLOOKUP(표14[[#This Row],[end_use_industry]],표13[end_use_category],표13[end_use_id])</f>
        <v>E07</v>
      </c>
      <c r="D187" s="11">
        <f>_xlfn.XLOOKUP(표14[[#This Row],[importance]],표15[importance],표15[rating])</f>
        <v>0.3</v>
      </c>
      <c r="E187" s="1" t="s">
        <v>15</v>
      </c>
      <c r="F187" s="1" t="s">
        <v>1695</v>
      </c>
      <c r="G187" s="1" t="s">
        <v>1255</v>
      </c>
      <c r="H187" s="1" t="s">
        <v>1264</v>
      </c>
      <c r="I187" s="1" t="s">
        <v>1288</v>
      </c>
      <c r="J187" s="1" t="s">
        <v>1694</v>
      </c>
      <c r="K187" s="1" t="s">
        <v>1286</v>
      </c>
      <c r="L187" s="11"/>
    </row>
    <row r="188" spans="1:12" ht="33" x14ac:dyDescent="0.3">
      <c r="A188" s="11" t="str">
        <f>_xlfn.XLOOKUP(표14[[#This Row],[material_name]],표2[material_name],표2[material_id])</f>
        <v>M055</v>
      </c>
      <c r="B188" s="11" t="str">
        <f>_xlfn.XLOOKUP(표14[[#This Row],[application_taxonomy]],표11[application_taxonomy],표11[app_id])</f>
        <v>A01</v>
      </c>
      <c r="C188" s="11" t="str">
        <f>_xlfn.XLOOKUP(표14[[#This Row],[end_use_industry]],표13[end_use_category],표13[end_use_id])</f>
        <v>E07</v>
      </c>
      <c r="D188" s="11">
        <f>_xlfn.XLOOKUP(표14[[#This Row],[importance]],표15[importance],표15[rating])</f>
        <v>0.6</v>
      </c>
      <c r="E188" s="1" t="s">
        <v>19</v>
      </c>
      <c r="F188" s="1" t="s">
        <v>1693</v>
      </c>
      <c r="G188" s="1" t="s">
        <v>1314</v>
      </c>
      <c r="H188" s="1" t="s">
        <v>1264</v>
      </c>
      <c r="I188" s="1" t="s">
        <v>1299</v>
      </c>
      <c r="J188" s="1" t="s">
        <v>1692</v>
      </c>
      <c r="K188" s="1" t="s">
        <v>1286</v>
      </c>
      <c r="L188" s="11"/>
    </row>
    <row r="189" spans="1:12" ht="33" x14ac:dyDescent="0.3">
      <c r="A189" s="11" t="str">
        <f>_xlfn.XLOOKUP(표14[[#This Row],[material_name]],표2[material_name],표2[material_id])</f>
        <v>M055</v>
      </c>
      <c r="B189" s="11" t="str">
        <f>_xlfn.XLOOKUP(표14[[#This Row],[application_taxonomy]],표11[application_taxonomy],표11[app_id])</f>
        <v>A24</v>
      </c>
      <c r="C189" s="11" t="str">
        <f>_xlfn.XLOOKUP(표14[[#This Row],[end_use_industry]],표13[end_use_category],표13[end_use_id])</f>
        <v>E07</v>
      </c>
      <c r="D189" s="11">
        <f>_xlfn.XLOOKUP(표14[[#This Row],[importance]],표15[importance],표15[rating])</f>
        <v>0.1</v>
      </c>
      <c r="E189" s="1" t="s">
        <v>19</v>
      </c>
      <c r="F189" s="1" t="s">
        <v>1691</v>
      </c>
      <c r="G189" s="1" t="s">
        <v>1304</v>
      </c>
      <c r="H189" s="1" t="s">
        <v>1264</v>
      </c>
      <c r="I189" s="1" t="s">
        <v>1303</v>
      </c>
      <c r="J189" s="1" t="s">
        <v>1690</v>
      </c>
      <c r="K189" s="1" t="s">
        <v>1286</v>
      </c>
      <c r="L189" s="11"/>
    </row>
    <row r="190" spans="1:12" x14ac:dyDescent="0.3">
      <c r="A190" s="11" t="str">
        <f>_xlfn.XLOOKUP(표14[[#This Row],[material_name]],표2[material_name],표2[material_id])</f>
        <v>M056</v>
      </c>
      <c r="B190" s="11" t="str">
        <f>_xlfn.XLOOKUP(표14[[#This Row],[application_taxonomy]],표11[application_taxonomy],표11[app_id])</f>
        <v>A01</v>
      </c>
      <c r="C190" s="11" t="str">
        <f>_xlfn.XLOOKUP(표14[[#This Row],[end_use_industry]],표13[end_use_category],표13[end_use_id])</f>
        <v>E02</v>
      </c>
      <c r="D190" s="11">
        <f>_xlfn.XLOOKUP(표14[[#This Row],[importance]],표15[importance],표15[rating])</f>
        <v>0.6</v>
      </c>
      <c r="E190" s="1" t="s">
        <v>21</v>
      </c>
      <c r="F190" s="1" t="s">
        <v>23</v>
      </c>
      <c r="G190" s="1" t="s">
        <v>1255</v>
      </c>
      <c r="H190" s="1" t="s">
        <v>1279</v>
      </c>
      <c r="I190" s="1" t="s">
        <v>1299</v>
      </c>
      <c r="J190" s="1" t="s">
        <v>1689</v>
      </c>
      <c r="K190" s="1" t="s">
        <v>1286</v>
      </c>
      <c r="L190" s="11"/>
    </row>
    <row r="191" spans="1:12" ht="33" x14ac:dyDescent="0.3">
      <c r="A191" s="11" t="str">
        <f>_xlfn.XLOOKUP(표14[[#This Row],[material_name]],표2[material_name],표2[material_id])</f>
        <v>M056</v>
      </c>
      <c r="B191" s="11" t="str">
        <f>_xlfn.XLOOKUP(표14[[#This Row],[application_taxonomy]],표11[application_taxonomy],표11[app_id])</f>
        <v>A01</v>
      </c>
      <c r="C191" s="11" t="str">
        <f>_xlfn.XLOOKUP(표14[[#This Row],[end_use_industry]],표13[end_use_category],표13[end_use_id])</f>
        <v>E01</v>
      </c>
      <c r="D191" s="11">
        <f>_xlfn.XLOOKUP(표14[[#This Row],[importance]],표15[importance],표15[rating])</f>
        <v>0.6</v>
      </c>
      <c r="E191" s="1" t="s">
        <v>21</v>
      </c>
      <c r="F191" s="1" t="s">
        <v>1688</v>
      </c>
      <c r="G191" s="1" t="s">
        <v>1255</v>
      </c>
      <c r="H191" s="1" t="s">
        <v>1282</v>
      </c>
      <c r="I191" s="1" t="s">
        <v>1299</v>
      </c>
      <c r="J191" s="1" t="s">
        <v>1687</v>
      </c>
      <c r="K191" s="1" t="s">
        <v>1286</v>
      </c>
      <c r="L191" s="11"/>
    </row>
    <row r="192" spans="1:12" ht="33" x14ac:dyDescent="0.3">
      <c r="A192" s="11" t="str">
        <f>_xlfn.XLOOKUP(표14[[#This Row],[material_name]],표2[material_name],표2[material_id])</f>
        <v>M056</v>
      </c>
      <c r="B192" s="11" t="str">
        <f>_xlfn.XLOOKUP(표14[[#This Row],[application_taxonomy]],표11[application_taxonomy],표11[app_id])</f>
        <v>A01</v>
      </c>
      <c r="C192" s="11" t="str">
        <f>_xlfn.XLOOKUP(표14[[#This Row],[end_use_industry]],표13[end_use_category],표13[end_use_id])</f>
        <v>E03</v>
      </c>
      <c r="D192" s="11">
        <f>_xlfn.XLOOKUP(표14[[#This Row],[importance]],표15[importance],표15[rating])</f>
        <v>0.6</v>
      </c>
      <c r="E192" s="1" t="s">
        <v>21</v>
      </c>
      <c r="F192" s="1" t="s">
        <v>1686</v>
      </c>
      <c r="G192" s="1" t="s">
        <v>1255</v>
      </c>
      <c r="H192" s="1" t="s">
        <v>1276</v>
      </c>
      <c r="I192" s="1" t="s">
        <v>1299</v>
      </c>
      <c r="J192" s="1" t="s">
        <v>1685</v>
      </c>
      <c r="K192" s="1" t="s">
        <v>1286</v>
      </c>
      <c r="L192" s="11"/>
    </row>
    <row r="193" spans="1:12" ht="33" x14ac:dyDescent="0.3">
      <c r="A193" s="11" t="str">
        <f>_xlfn.XLOOKUP(표14[[#This Row],[material_name]],표2[material_name],표2[material_id])</f>
        <v>M056</v>
      </c>
      <c r="B193" s="11" t="str">
        <f>_xlfn.XLOOKUP(표14[[#This Row],[application_taxonomy]],표11[application_taxonomy],표11[app_id])</f>
        <v>A01</v>
      </c>
      <c r="C193" s="11" t="str">
        <f>_xlfn.XLOOKUP(표14[[#This Row],[end_use_industry]],표13[end_use_category],표13[end_use_id])</f>
        <v>E01</v>
      </c>
      <c r="D193" s="11">
        <f>_xlfn.XLOOKUP(표14[[#This Row],[importance]],표15[importance],표15[rating])</f>
        <v>0.3</v>
      </c>
      <c r="E193" s="1" t="s">
        <v>21</v>
      </c>
      <c r="F193" s="1" t="s">
        <v>1352</v>
      </c>
      <c r="G193" s="1" t="s">
        <v>1255</v>
      </c>
      <c r="H193" s="1" t="s">
        <v>1282</v>
      </c>
      <c r="I193" s="1" t="s">
        <v>1288</v>
      </c>
      <c r="J193" s="1" t="s">
        <v>1684</v>
      </c>
      <c r="K193" s="1" t="s">
        <v>1286</v>
      </c>
      <c r="L193" s="11"/>
    </row>
    <row r="194" spans="1:12" ht="33" x14ac:dyDescent="0.3">
      <c r="A194" s="11" t="str">
        <f>_xlfn.XLOOKUP(표14[[#This Row],[material_name]],표2[material_name],표2[material_id])</f>
        <v>M056</v>
      </c>
      <c r="B194" s="11" t="str">
        <f>_xlfn.XLOOKUP(표14[[#This Row],[application_taxonomy]],표11[application_taxonomy],표11[app_id])</f>
        <v>A01</v>
      </c>
      <c r="C194" s="11" t="str">
        <f>_xlfn.XLOOKUP(표14[[#This Row],[end_use_industry]],표13[end_use_category],표13[end_use_id])</f>
        <v>E07</v>
      </c>
      <c r="D194" s="11">
        <f>_xlfn.XLOOKUP(표14[[#This Row],[importance]],표15[importance],표15[rating])</f>
        <v>0.3</v>
      </c>
      <c r="E194" s="1" t="s">
        <v>21</v>
      </c>
      <c r="F194" s="1" t="s">
        <v>1683</v>
      </c>
      <c r="G194" s="1" t="s">
        <v>1255</v>
      </c>
      <c r="H194" s="1" t="s">
        <v>1264</v>
      </c>
      <c r="I194" s="1" t="s">
        <v>1288</v>
      </c>
      <c r="J194" s="1" t="s">
        <v>1682</v>
      </c>
      <c r="K194" s="1" t="s">
        <v>1286</v>
      </c>
      <c r="L194" s="11"/>
    </row>
    <row r="195" spans="1:12" x14ac:dyDescent="0.3">
      <c r="A195" s="11" t="str">
        <f>_xlfn.XLOOKUP(표14[[#This Row],[material_name]],표2[material_name],표2[material_id])</f>
        <v>M056</v>
      </c>
      <c r="B195" s="11" t="str">
        <f>_xlfn.XLOOKUP(표14[[#This Row],[application_taxonomy]],표11[application_taxonomy],표11[app_id])</f>
        <v>A01</v>
      </c>
      <c r="C195" s="11" t="str">
        <f>_xlfn.XLOOKUP(표14[[#This Row],[end_use_industry]],표13[end_use_category],표13[end_use_id])</f>
        <v>E03</v>
      </c>
      <c r="D195" s="11">
        <f>_xlfn.XLOOKUP(표14[[#This Row],[importance]],표15[importance],표15[rating])</f>
        <v>0.3</v>
      </c>
      <c r="E195" s="1" t="s">
        <v>21</v>
      </c>
      <c r="F195" s="1" t="s">
        <v>1681</v>
      </c>
      <c r="G195" s="1" t="s">
        <v>1255</v>
      </c>
      <c r="H195" s="1" t="s">
        <v>1276</v>
      </c>
      <c r="I195" s="1" t="s">
        <v>1288</v>
      </c>
      <c r="J195" s="1" t="s">
        <v>1680</v>
      </c>
      <c r="K195" s="1" t="s">
        <v>1286</v>
      </c>
      <c r="L195" s="11"/>
    </row>
    <row r="196" spans="1:12" x14ac:dyDescent="0.3">
      <c r="A196" s="11" t="str">
        <f>_xlfn.XLOOKUP(표14[[#This Row],[material_name]],표2[material_name],표2[material_id])</f>
        <v>M057</v>
      </c>
      <c r="B196" s="11" t="str">
        <f>_xlfn.XLOOKUP(표14[[#This Row],[application_taxonomy]],표11[application_taxonomy],표11[app_id])</f>
        <v>A06</v>
      </c>
      <c r="C196" s="11" t="str">
        <f>_xlfn.XLOOKUP(표14[[#This Row],[end_use_industry]],표13[end_use_category],표13[end_use_id])</f>
        <v>E02</v>
      </c>
      <c r="D196" s="11">
        <f>_xlfn.XLOOKUP(표14[[#This Row],[importance]],표15[importance],표15[rating])</f>
        <v>0.6</v>
      </c>
      <c r="E196" s="1" t="s">
        <v>466</v>
      </c>
      <c r="F196" s="1" t="s">
        <v>1679</v>
      </c>
      <c r="G196" s="1" t="s">
        <v>1424</v>
      </c>
      <c r="H196" s="1" t="s">
        <v>1279</v>
      </c>
      <c r="I196" s="1" t="s">
        <v>1299</v>
      </c>
      <c r="J196" s="1" t="s">
        <v>1678</v>
      </c>
      <c r="K196" s="1" t="s">
        <v>1286</v>
      </c>
      <c r="L196" s="11"/>
    </row>
    <row r="197" spans="1:12" ht="33" x14ac:dyDescent="0.3">
      <c r="A197" s="11" t="str">
        <f>_xlfn.XLOOKUP(표14[[#This Row],[material_name]],표2[material_name],표2[material_id])</f>
        <v>M057</v>
      </c>
      <c r="B197" s="11" t="str">
        <f>_xlfn.XLOOKUP(표14[[#This Row],[application_taxonomy]],표11[application_taxonomy],표11[app_id])</f>
        <v>A40</v>
      </c>
      <c r="C197" s="11" t="str">
        <f>_xlfn.XLOOKUP(표14[[#This Row],[end_use_industry]],표13[end_use_category],표13[end_use_id])</f>
        <v>E08</v>
      </c>
      <c r="D197" s="11">
        <f>_xlfn.XLOOKUP(표14[[#This Row],[importance]],표15[importance],표15[rating])</f>
        <v>0.6</v>
      </c>
      <c r="E197" s="1" t="s">
        <v>466</v>
      </c>
      <c r="F197" s="1" t="s">
        <v>1677</v>
      </c>
      <c r="G197" s="1" t="s">
        <v>1520</v>
      </c>
      <c r="H197" s="1" t="s">
        <v>1261</v>
      </c>
      <c r="I197" s="1" t="s">
        <v>1299</v>
      </c>
      <c r="J197" s="1" t="s">
        <v>1676</v>
      </c>
      <c r="K197" s="1" t="s">
        <v>1286</v>
      </c>
      <c r="L197" s="11"/>
    </row>
    <row r="198" spans="1:12" x14ac:dyDescent="0.3">
      <c r="A198" s="11" t="str">
        <f>_xlfn.XLOOKUP(표14[[#This Row],[material_name]],표2[material_name],표2[material_id])</f>
        <v>M057</v>
      </c>
      <c r="B198" s="11" t="str">
        <f>_xlfn.XLOOKUP(표14[[#This Row],[application_taxonomy]],표11[application_taxonomy],표11[app_id])</f>
        <v>A04</v>
      </c>
      <c r="C198" s="11" t="str">
        <f>_xlfn.XLOOKUP(표14[[#This Row],[end_use_industry]],표13[end_use_category],표13[end_use_id])</f>
        <v>E02</v>
      </c>
      <c r="D198" s="11">
        <f>_xlfn.XLOOKUP(표14[[#This Row],[importance]],표15[importance],표15[rating])</f>
        <v>0.3</v>
      </c>
      <c r="E198" s="1" t="s">
        <v>466</v>
      </c>
      <c r="F198" s="1" t="s">
        <v>1675</v>
      </c>
      <c r="G198" s="1" t="s">
        <v>1320</v>
      </c>
      <c r="H198" s="1" t="s">
        <v>1279</v>
      </c>
      <c r="I198" s="1" t="s">
        <v>1288</v>
      </c>
      <c r="J198" s="1" t="s">
        <v>1674</v>
      </c>
      <c r="K198" s="1" t="s">
        <v>1286</v>
      </c>
      <c r="L198" s="11"/>
    </row>
    <row r="199" spans="1:12" x14ac:dyDescent="0.3">
      <c r="A199" s="11" t="str">
        <f>_xlfn.XLOOKUP(표14[[#This Row],[material_name]],표2[material_name],표2[material_id])</f>
        <v>M057</v>
      </c>
      <c r="B199" s="11" t="str">
        <f>_xlfn.XLOOKUP(표14[[#This Row],[application_taxonomy]],표11[application_taxonomy],표11[app_id])</f>
        <v>A10</v>
      </c>
      <c r="C199" s="11" t="str">
        <f>_xlfn.XLOOKUP(표14[[#This Row],[end_use_industry]],표13[end_use_category],표13[end_use_id])</f>
        <v>E01</v>
      </c>
      <c r="D199" s="11">
        <f>_xlfn.XLOOKUP(표14[[#This Row],[importance]],표15[importance],표15[rating])</f>
        <v>0.3</v>
      </c>
      <c r="E199" s="1" t="s">
        <v>466</v>
      </c>
      <c r="F199" s="1" t="s">
        <v>1673</v>
      </c>
      <c r="G199" s="1" t="s">
        <v>1289</v>
      </c>
      <c r="H199" s="1" t="s">
        <v>1282</v>
      </c>
      <c r="I199" s="1" t="s">
        <v>1288</v>
      </c>
      <c r="J199" s="1" t="s">
        <v>1672</v>
      </c>
      <c r="K199" s="1" t="s">
        <v>1286</v>
      </c>
      <c r="L199" s="11"/>
    </row>
    <row r="200" spans="1:12" ht="33" x14ac:dyDescent="0.3">
      <c r="A200" s="11" t="str">
        <f>_xlfn.XLOOKUP(표14[[#This Row],[material_name]],표2[material_name],표2[material_id])</f>
        <v>M057</v>
      </c>
      <c r="B200" s="11" t="str">
        <f>_xlfn.XLOOKUP(표14[[#This Row],[application_taxonomy]],표11[application_taxonomy],표11[app_id])</f>
        <v>A33</v>
      </c>
      <c r="C200" s="11" t="str">
        <f>_xlfn.XLOOKUP(표14[[#This Row],[end_use_industry]],표13[end_use_category],표13[end_use_id])</f>
        <v>E05</v>
      </c>
      <c r="D200" s="11">
        <f>_xlfn.XLOOKUP(표14[[#This Row],[importance]],표15[importance],표15[rating])</f>
        <v>0.1</v>
      </c>
      <c r="E200" s="1" t="s">
        <v>466</v>
      </c>
      <c r="F200" s="1" t="s">
        <v>1671</v>
      </c>
      <c r="G200" s="1" t="s">
        <v>1334</v>
      </c>
      <c r="H200" s="1" t="s">
        <v>1270</v>
      </c>
      <c r="I200" s="1" t="s">
        <v>1303</v>
      </c>
      <c r="J200" s="1" t="s">
        <v>1670</v>
      </c>
      <c r="K200" s="1" t="s">
        <v>1286</v>
      </c>
      <c r="L200" s="11"/>
    </row>
    <row r="201" spans="1:12" x14ac:dyDescent="0.3">
      <c r="A201" s="11" t="str">
        <f>_xlfn.XLOOKUP(표14[[#This Row],[material_name]],표2[material_name],표2[material_id])</f>
        <v>M057</v>
      </c>
      <c r="B201" s="11" t="str">
        <f>_xlfn.XLOOKUP(표14[[#This Row],[application_taxonomy]],표11[application_taxonomy],표11[app_id])</f>
        <v>A12</v>
      </c>
      <c r="C201" s="11" t="str">
        <f>_xlfn.XLOOKUP(표14[[#This Row],[end_use_industry]],표13[end_use_category],표13[end_use_id])</f>
        <v>E01</v>
      </c>
      <c r="D201" s="11">
        <f>_xlfn.XLOOKUP(표14[[#This Row],[importance]],표15[importance],표15[rating])</f>
        <v>0.3</v>
      </c>
      <c r="E201" s="1" t="s">
        <v>466</v>
      </c>
      <c r="F201" s="1" t="s">
        <v>1669</v>
      </c>
      <c r="G201" s="1" t="s">
        <v>1668</v>
      </c>
      <c r="H201" s="1" t="s">
        <v>1282</v>
      </c>
      <c r="I201" s="1" t="s">
        <v>1288</v>
      </c>
      <c r="J201" s="1" t="s">
        <v>1667</v>
      </c>
      <c r="K201" s="1" t="s">
        <v>1286</v>
      </c>
      <c r="L201" s="11"/>
    </row>
    <row r="202" spans="1:12" ht="33" x14ac:dyDescent="0.3">
      <c r="A202" s="11" t="str">
        <f>_xlfn.XLOOKUP(표14[[#This Row],[material_name]],표2[material_name],표2[material_id])</f>
        <v>M058</v>
      </c>
      <c r="B202" s="11" t="str">
        <f>_xlfn.XLOOKUP(표14[[#This Row],[application_taxonomy]],표11[application_taxonomy],표11[app_id])</f>
        <v>A01</v>
      </c>
      <c r="C202" s="11" t="str">
        <f>_xlfn.XLOOKUP(표14[[#This Row],[end_use_industry]],표13[end_use_category],표13[end_use_id])</f>
        <v>E07</v>
      </c>
      <c r="D202" s="11">
        <f>_xlfn.XLOOKUP(표14[[#This Row],[importance]],표15[importance],표15[rating])</f>
        <v>0.6</v>
      </c>
      <c r="E202" s="1" t="s">
        <v>28</v>
      </c>
      <c r="F202" s="1" t="s">
        <v>1666</v>
      </c>
      <c r="G202" s="1" t="s">
        <v>1314</v>
      </c>
      <c r="H202" s="1" t="s">
        <v>1264</v>
      </c>
      <c r="I202" s="1" t="s">
        <v>1299</v>
      </c>
      <c r="J202" s="1" t="s">
        <v>1665</v>
      </c>
      <c r="K202" s="1" t="s">
        <v>1286</v>
      </c>
      <c r="L202" s="11"/>
    </row>
    <row r="203" spans="1:12" ht="33" x14ac:dyDescent="0.3">
      <c r="A203" s="11" t="str">
        <f>_xlfn.XLOOKUP(표14[[#This Row],[material_name]],표2[material_name],표2[material_id])</f>
        <v>M058</v>
      </c>
      <c r="B203" s="11" t="str">
        <f>_xlfn.XLOOKUP(표14[[#This Row],[application_taxonomy]],표11[application_taxonomy],표11[app_id])</f>
        <v>A24</v>
      </c>
      <c r="C203" s="11" t="str">
        <f>_xlfn.XLOOKUP(표14[[#This Row],[end_use_industry]],표13[end_use_category],표13[end_use_id])</f>
        <v>E07</v>
      </c>
      <c r="D203" s="11">
        <f>_xlfn.XLOOKUP(표14[[#This Row],[importance]],표15[importance],표15[rating])</f>
        <v>0.1</v>
      </c>
      <c r="E203" s="1" t="s">
        <v>28</v>
      </c>
      <c r="F203" s="1" t="s">
        <v>1664</v>
      </c>
      <c r="G203" s="1" t="s">
        <v>1304</v>
      </c>
      <c r="H203" s="1" t="s">
        <v>1264</v>
      </c>
      <c r="I203" s="1" t="s">
        <v>1303</v>
      </c>
      <c r="J203" s="1" t="s">
        <v>1663</v>
      </c>
      <c r="K203" s="1" t="s">
        <v>1286</v>
      </c>
      <c r="L203" s="11"/>
    </row>
    <row r="204" spans="1:12" ht="33" x14ac:dyDescent="0.3">
      <c r="A204" s="11" t="str">
        <f>_xlfn.XLOOKUP(표14[[#This Row],[material_name]],표2[material_name],표2[material_id])</f>
        <v>M059</v>
      </c>
      <c r="B204" s="11" t="str">
        <f>_xlfn.XLOOKUP(표14[[#This Row],[application_taxonomy]],표11[application_taxonomy],표11[app_id])</f>
        <v>A01</v>
      </c>
      <c r="C204" s="11" t="str">
        <f>_xlfn.XLOOKUP(표14[[#This Row],[end_use_industry]],표13[end_use_category],표13[end_use_id])</f>
        <v>E07</v>
      </c>
      <c r="D204" s="11">
        <f>_xlfn.XLOOKUP(표14[[#This Row],[importance]],표15[importance],표15[rating])</f>
        <v>0.6</v>
      </c>
      <c r="E204" s="1" t="s">
        <v>95</v>
      </c>
      <c r="F204" s="1" t="s">
        <v>1653</v>
      </c>
      <c r="G204" s="1" t="s">
        <v>1314</v>
      </c>
      <c r="H204" s="1" t="s">
        <v>1264</v>
      </c>
      <c r="I204" s="1" t="s">
        <v>1299</v>
      </c>
      <c r="J204" s="1" t="s">
        <v>1662</v>
      </c>
      <c r="K204" s="1" t="s">
        <v>1286</v>
      </c>
      <c r="L204" s="11"/>
    </row>
    <row r="205" spans="1:12" ht="33" x14ac:dyDescent="0.3">
      <c r="A205" s="11" t="str">
        <f>_xlfn.XLOOKUP(표14[[#This Row],[material_name]],표2[material_name],표2[material_id])</f>
        <v>M059</v>
      </c>
      <c r="B205" s="11" t="str">
        <f>_xlfn.XLOOKUP(표14[[#This Row],[application_taxonomy]],표11[application_taxonomy],표11[app_id])</f>
        <v>A03</v>
      </c>
      <c r="C205" s="11" t="str">
        <f>_xlfn.XLOOKUP(표14[[#This Row],[end_use_industry]],표13[end_use_category],표13[end_use_id])</f>
        <v>E01</v>
      </c>
      <c r="D205" s="11">
        <f>_xlfn.XLOOKUP(표14[[#This Row],[importance]],표15[importance],표15[rating])</f>
        <v>0.6</v>
      </c>
      <c r="E205" s="1" t="s">
        <v>95</v>
      </c>
      <c r="F205" s="24" t="s">
        <v>1661</v>
      </c>
      <c r="G205" s="1" t="s">
        <v>1381</v>
      </c>
      <c r="H205" s="1" t="s">
        <v>1282</v>
      </c>
      <c r="I205" s="1" t="s">
        <v>1299</v>
      </c>
      <c r="J205" s="1" t="s">
        <v>1660</v>
      </c>
      <c r="K205" s="1" t="s">
        <v>1286</v>
      </c>
      <c r="L205" s="11"/>
    </row>
    <row r="206" spans="1:12" ht="33" x14ac:dyDescent="0.3">
      <c r="A206" s="11" t="str">
        <f>_xlfn.XLOOKUP(표14[[#This Row],[material_name]],표2[material_name],표2[material_id])</f>
        <v>M059</v>
      </c>
      <c r="B206" s="11" t="str">
        <f>_xlfn.XLOOKUP(표14[[#This Row],[application_taxonomy]],표11[application_taxonomy],표11[app_id])</f>
        <v>A01</v>
      </c>
      <c r="C206" s="11" t="str">
        <f>_xlfn.XLOOKUP(표14[[#This Row],[end_use_industry]],표13[end_use_category],표13[end_use_id])</f>
        <v>E03</v>
      </c>
      <c r="D206" s="11">
        <f>_xlfn.XLOOKUP(표14[[#This Row],[importance]],표15[importance],표15[rating])</f>
        <v>0.3</v>
      </c>
      <c r="E206" s="1" t="s">
        <v>95</v>
      </c>
      <c r="F206" s="1" t="s">
        <v>1659</v>
      </c>
      <c r="G206" s="1" t="s">
        <v>1255</v>
      </c>
      <c r="H206" s="1" t="s">
        <v>1276</v>
      </c>
      <c r="I206" s="1" t="s">
        <v>1288</v>
      </c>
      <c r="J206" s="1" t="s">
        <v>1658</v>
      </c>
      <c r="K206" s="1" t="s">
        <v>1286</v>
      </c>
      <c r="L206" s="11"/>
    </row>
    <row r="207" spans="1:12" ht="33" x14ac:dyDescent="0.3">
      <c r="A207" s="11" t="str">
        <f>_xlfn.XLOOKUP(표14[[#This Row],[material_name]],표2[material_name],표2[material_id])</f>
        <v>M059</v>
      </c>
      <c r="B207" s="11" t="str">
        <f>_xlfn.XLOOKUP(표14[[#This Row],[application_taxonomy]],표11[application_taxonomy],표11[app_id])</f>
        <v>A02</v>
      </c>
      <c r="C207" s="11" t="str">
        <f>_xlfn.XLOOKUP(표14[[#This Row],[end_use_industry]],표13[end_use_category],표13[end_use_id])</f>
        <v>E07</v>
      </c>
      <c r="D207" s="11">
        <f>_xlfn.XLOOKUP(표14[[#This Row],[importance]],표15[importance],표15[rating])</f>
        <v>0.1</v>
      </c>
      <c r="E207" s="1" t="s">
        <v>95</v>
      </c>
      <c r="F207" s="1" t="s">
        <v>1657</v>
      </c>
      <c r="G207" s="1" t="s">
        <v>1309</v>
      </c>
      <c r="H207" s="1" t="s">
        <v>1264</v>
      </c>
      <c r="I207" s="1" t="s">
        <v>1303</v>
      </c>
      <c r="J207" s="1" t="s">
        <v>1656</v>
      </c>
      <c r="K207" s="1" t="s">
        <v>1286</v>
      </c>
      <c r="L207" s="11"/>
    </row>
    <row r="208" spans="1:12" ht="33" x14ac:dyDescent="0.3">
      <c r="A208" s="11" t="str">
        <f>_xlfn.XLOOKUP(표14[[#This Row],[material_name]],표2[material_name],표2[material_id])</f>
        <v>M060</v>
      </c>
      <c r="B208" s="11" t="str">
        <f>_xlfn.XLOOKUP(표14[[#This Row],[application_taxonomy]],표11[application_taxonomy],표11[app_id])</f>
        <v>A24</v>
      </c>
      <c r="C208" s="11" t="str">
        <f>_xlfn.XLOOKUP(표14[[#This Row],[end_use_industry]],표13[end_use_category],표13[end_use_id])</f>
        <v>E07</v>
      </c>
      <c r="D208" s="11">
        <f>_xlfn.XLOOKUP(표14[[#This Row],[importance]],표15[importance],표15[rating])</f>
        <v>0.6</v>
      </c>
      <c r="E208" s="1" t="s">
        <v>96</v>
      </c>
      <c r="F208" s="1" t="s">
        <v>1655</v>
      </c>
      <c r="G208" s="1" t="s">
        <v>1304</v>
      </c>
      <c r="H208" s="1" t="s">
        <v>1264</v>
      </c>
      <c r="I208" s="1" t="s">
        <v>1299</v>
      </c>
      <c r="J208" s="1" t="s">
        <v>1654</v>
      </c>
      <c r="K208" s="1" t="s">
        <v>1286</v>
      </c>
      <c r="L208" s="11"/>
    </row>
    <row r="209" spans="1:12" ht="33" x14ac:dyDescent="0.3">
      <c r="A209" s="11" t="str">
        <f>_xlfn.XLOOKUP(표14[[#This Row],[material_name]],표2[material_name],표2[material_id])</f>
        <v>M060</v>
      </c>
      <c r="B209" s="11" t="str">
        <f>_xlfn.XLOOKUP(표14[[#This Row],[application_taxonomy]],표11[application_taxonomy],표11[app_id])</f>
        <v>A01</v>
      </c>
      <c r="C209" s="11" t="str">
        <f>_xlfn.XLOOKUP(표14[[#This Row],[end_use_industry]],표13[end_use_category],표13[end_use_id])</f>
        <v>E07</v>
      </c>
      <c r="D209" s="11">
        <f>_xlfn.XLOOKUP(표14[[#This Row],[importance]],표15[importance],표15[rating])</f>
        <v>0.6</v>
      </c>
      <c r="E209" s="1" t="s">
        <v>96</v>
      </c>
      <c r="F209" s="1" t="s">
        <v>1653</v>
      </c>
      <c r="G209" s="1" t="s">
        <v>1314</v>
      </c>
      <c r="H209" s="1" t="s">
        <v>1264</v>
      </c>
      <c r="I209" s="1" t="s">
        <v>1299</v>
      </c>
      <c r="J209" s="1" t="s">
        <v>1652</v>
      </c>
      <c r="K209" s="1" t="s">
        <v>1286</v>
      </c>
      <c r="L209" s="11"/>
    </row>
    <row r="210" spans="1:12" ht="33" x14ac:dyDescent="0.3">
      <c r="A210" s="11" t="str">
        <f>_xlfn.XLOOKUP(표14[[#This Row],[material_name]],표2[material_name],표2[material_id])</f>
        <v>M060</v>
      </c>
      <c r="B210" s="11" t="str">
        <f>_xlfn.XLOOKUP(표14[[#This Row],[application_taxonomy]],표11[application_taxonomy],표11[app_id])</f>
        <v>A01</v>
      </c>
      <c r="C210" s="11" t="str">
        <f>_xlfn.XLOOKUP(표14[[#This Row],[end_use_industry]],표13[end_use_category],표13[end_use_id])</f>
        <v>E07</v>
      </c>
      <c r="D210" s="11">
        <f>_xlfn.XLOOKUP(표14[[#This Row],[importance]],표15[importance],표15[rating])</f>
        <v>0.3</v>
      </c>
      <c r="E210" s="1" t="s">
        <v>96</v>
      </c>
      <c r="F210" s="1" t="s">
        <v>1651</v>
      </c>
      <c r="G210" s="1" t="s">
        <v>1314</v>
      </c>
      <c r="H210" s="1" t="s">
        <v>1264</v>
      </c>
      <c r="I210" s="1" t="s">
        <v>1288</v>
      </c>
      <c r="J210" s="1" t="s">
        <v>1650</v>
      </c>
      <c r="K210" s="1" t="s">
        <v>1286</v>
      </c>
      <c r="L210" s="11"/>
    </row>
    <row r="211" spans="1:12" ht="33" x14ac:dyDescent="0.3">
      <c r="A211" s="11" t="str">
        <f>_xlfn.XLOOKUP(표14[[#This Row],[material_name]],표2[material_name],표2[material_id])</f>
        <v>M060</v>
      </c>
      <c r="B211" s="11" t="str">
        <f>_xlfn.XLOOKUP(표14[[#This Row],[application_taxonomy]],표11[application_taxonomy],표11[app_id])</f>
        <v>A02</v>
      </c>
      <c r="C211" s="11" t="str">
        <f>_xlfn.XLOOKUP(표14[[#This Row],[end_use_industry]],표13[end_use_category],표13[end_use_id])</f>
        <v>E07</v>
      </c>
      <c r="D211" s="11">
        <f>_xlfn.XLOOKUP(표14[[#This Row],[importance]],표15[importance],표15[rating])</f>
        <v>0.1</v>
      </c>
      <c r="E211" s="1" t="s">
        <v>96</v>
      </c>
      <c r="F211" s="1" t="s">
        <v>1649</v>
      </c>
      <c r="G211" s="1" t="s">
        <v>1309</v>
      </c>
      <c r="H211" s="1" t="s">
        <v>1264</v>
      </c>
      <c r="I211" s="1" t="s">
        <v>1303</v>
      </c>
      <c r="J211" s="1" t="s">
        <v>1648</v>
      </c>
      <c r="K211" s="1" t="s">
        <v>1286</v>
      </c>
      <c r="L211" s="11"/>
    </row>
    <row r="212" spans="1:12" ht="33" x14ac:dyDescent="0.3">
      <c r="A212" s="11" t="str">
        <f>_xlfn.XLOOKUP(표14[[#This Row],[material_name]],표2[material_name],표2[material_id])</f>
        <v>M061</v>
      </c>
      <c r="B212" s="11" t="str">
        <f>_xlfn.XLOOKUP(표14[[#This Row],[application_taxonomy]],표11[application_taxonomy],표11[app_id])</f>
        <v>A01</v>
      </c>
      <c r="C212" s="11" t="str">
        <f>_xlfn.XLOOKUP(표14[[#This Row],[end_use_industry]],표13[end_use_category],표13[end_use_id])</f>
        <v>E07</v>
      </c>
      <c r="D212" s="11">
        <f>_xlfn.XLOOKUP(표14[[#This Row],[importance]],표15[importance],표15[rating])</f>
        <v>0.6</v>
      </c>
      <c r="E212" s="1" t="s">
        <v>467</v>
      </c>
      <c r="F212" s="1" t="s">
        <v>1647</v>
      </c>
      <c r="G212" s="1" t="s">
        <v>1314</v>
      </c>
      <c r="H212" s="1" t="s">
        <v>1264</v>
      </c>
      <c r="I212" s="1" t="s">
        <v>1299</v>
      </c>
      <c r="J212" s="1" t="s">
        <v>1646</v>
      </c>
      <c r="K212" s="1" t="s">
        <v>1286</v>
      </c>
      <c r="L212" s="11"/>
    </row>
    <row r="213" spans="1:12" ht="33" x14ac:dyDescent="0.3">
      <c r="A213" s="11" t="str">
        <f>_xlfn.XLOOKUP(표14[[#This Row],[material_name]],표2[material_name],표2[material_id])</f>
        <v>M061</v>
      </c>
      <c r="B213" s="11" t="str">
        <f>_xlfn.XLOOKUP(표14[[#This Row],[application_taxonomy]],표11[application_taxonomy],표11[app_id])</f>
        <v>A01</v>
      </c>
      <c r="C213" s="11" t="str">
        <f>_xlfn.XLOOKUP(표14[[#This Row],[end_use_industry]],표13[end_use_category],표13[end_use_id])</f>
        <v>E07</v>
      </c>
      <c r="D213" s="11">
        <f>_xlfn.XLOOKUP(표14[[#This Row],[importance]],표15[importance],표15[rating])</f>
        <v>0.6</v>
      </c>
      <c r="E213" s="1" t="s">
        <v>467</v>
      </c>
      <c r="F213" s="1" t="s">
        <v>1397</v>
      </c>
      <c r="G213" s="1" t="s">
        <v>1314</v>
      </c>
      <c r="H213" s="1" t="s">
        <v>1264</v>
      </c>
      <c r="I213" s="1" t="s">
        <v>1299</v>
      </c>
      <c r="J213" s="1" t="s">
        <v>1645</v>
      </c>
      <c r="K213" s="1" t="s">
        <v>1286</v>
      </c>
      <c r="L213" s="11"/>
    </row>
    <row r="214" spans="1:12" ht="49.5" x14ac:dyDescent="0.3">
      <c r="A214" s="11" t="str">
        <f>_xlfn.XLOOKUP(표14[[#This Row],[material_name]],표2[material_name],표2[material_id])</f>
        <v>M061</v>
      </c>
      <c r="B214" s="11" t="str">
        <f>_xlfn.XLOOKUP(표14[[#This Row],[application_taxonomy]],표11[application_taxonomy],표11[app_id])</f>
        <v>A02</v>
      </c>
      <c r="C214" s="11" t="str">
        <f>_xlfn.XLOOKUP(표14[[#This Row],[end_use_industry]],표13[end_use_category],표13[end_use_id])</f>
        <v>E07</v>
      </c>
      <c r="D214" s="11">
        <f>_xlfn.XLOOKUP(표14[[#This Row],[importance]],표15[importance],표15[rating])</f>
        <v>0.1</v>
      </c>
      <c r="E214" s="1" t="s">
        <v>467</v>
      </c>
      <c r="F214" s="1" t="s">
        <v>1644</v>
      </c>
      <c r="G214" s="1" t="s">
        <v>1309</v>
      </c>
      <c r="H214" s="1" t="s">
        <v>1264</v>
      </c>
      <c r="I214" s="1" t="s">
        <v>1303</v>
      </c>
      <c r="J214" s="1" t="s">
        <v>1643</v>
      </c>
      <c r="K214" s="1" t="s">
        <v>1286</v>
      </c>
      <c r="L214" s="11"/>
    </row>
    <row r="215" spans="1:12" ht="33" x14ac:dyDescent="0.3">
      <c r="A215" s="11" t="str">
        <f>_xlfn.XLOOKUP(표14[[#This Row],[material_name]],표2[material_name],표2[material_id])</f>
        <v>M062</v>
      </c>
      <c r="B215" s="11" t="str">
        <f>_xlfn.XLOOKUP(표14[[#This Row],[application_taxonomy]],표11[application_taxonomy],표11[app_id])</f>
        <v>A13</v>
      </c>
      <c r="C215" s="11" t="str">
        <f>_xlfn.XLOOKUP(표14[[#This Row],[end_use_industry]],표13[end_use_category],표13[end_use_id])</f>
        <v>E08</v>
      </c>
      <c r="D215" s="11">
        <f>_xlfn.XLOOKUP(표14[[#This Row],[importance]],표15[importance],표15[rating])</f>
        <v>0.6</v>
      </c>
      <c r="E215" s="1" t="s">
        <v>468</v>
      </c>
      <c r="F215" s="1" t="s">
        <v>1642</v>
      </c>
      <c r="G215" s="1" t="s">
        <v>1410</v>
      </c>
      <c r="H215" s="1" t="s">
        <v>1261</v>
      </c>
      <c r="I215" s="1" t="s">
        <v>1299</v>
      </c>
      <c r="J215" s="1" t="s">
        <v>1641</v>
      </c>
      <c r="K215" s="1" t="s">
        <v>1286</v>
      </c>
      <c r="L215" s="11"/>
    </row>
    <row r="216" spans="1:12" ht="33" x14ac:dyDescent="0.3">
      <c r="A216" s="11" t="str">
        <f>_xlfn.XLOOKUP(표14[[#This Row],[material_name]],표2[material_name],표2[material_id])</f>
        <v>M062</v>
      </c>
      <c r="B216" s="11" t="str">
        <f>_xlfn.XLOOKUP(표14[[#This Row],[application_taxonomy]],표11[application_taxonomy],표11[app_id])</f>
        <v>A16</v>
      </c>
      <c r="C216" s="11" t="str">
        <f>_xlfn.XLOOKUP(표14[[#This Row],[end_use_industry]],표13[end_use_category],표13[end_use_id])</f>
        <v>E03</v>
      </c>
      <c r="D216" s="11">
        <f>_xlfn.XLOOKUP(표14[[#This Row],[importance]],표15[importance],표15[rating])</f>
        <v>0.6</v>
      </c>
      <c r="E216" s="1" t="s">
        <v>468</v>
      </c>
      <c r="F216" s="1" t="s">
        <v>1640</v>
      </c>
      <c r="G216" s="1" t="s">
        <v>1296</v>
      </c>
      <c r="H216" s="1" t="s">
        <v>1276</v>
      </c>
      <c r="I216" s="1" t="s">
        <v>1299</v>
      </c>
      <c r="J216" s="1" t="s">
        <v>1639</v>
      </c>
      <c r="K216" s="1" t="s">
        <v>1286</v>
      </c>
      <c r="L216" s="11"/>
    </row>
    <row r="217" spans="1:12" ht="33" x14ac:dyDescent="0.3">
      <c r="A217" s="11" t="str">
        <f>_xlfn.XLOOKUP(표14[[#This Row],[material_name]],표2[material_name],표2[material_id])</f>
        <v>M062</v>
      </c>
      <c r="B217" s="11" t="str">
        <f>_xlfn.XLOOKUP(표14[[#This Row],[application_taxonomy]],표11[application_taxonomy],표11[app_id])</f>
        <v>A10</v>
      </c>
      <c r="C217" s="11" t="str">
        <f>_xlfn.XLOOKUP(표14[[#This Row],[end_use_industry]],표13[end_use_category],표13[end_use_id])</f>
        <v>E01</v>
      </c>
      <c r="D217" s="11">
        <f>_xlfn.XLOOKUP(표14[[#This Row],[importance]],표15[importance],표15[rating])</f>
        <v>0.3</v>
      </c>
      <c r="E217" s="1" t="s">
        <v>468</v>
      </c>
      <c r="F217" s="1" t="s">
        <v>1638</v>
      </c>
      <c r="G217" s="1" t="s">
        <v>1289</v>
      </c>
      <c r="H217" s="1" t="s">
        <v>1282</v>
      </c>
      <c r="I217" s="1" t="s">
        <v>1288</v>
      </c>
      <c r="J217" s="1" t="s">
        <v>1637</v>
      </c>
      <c r="K217" s="1" t="s">
        <v>1286</v>
      </c>
      <c r="L217" s="11"/>
    </row>
    <row r="218" spans="1:12" x14ac:dyDescent="0.3">
      <c r="A218" s="11" t="str">
        <f>_xlfn.XLOOKUP(표14[[#This Row],[material_name]],표2[material_name],표2[material_id])</f>
        <v>M062</v>
      </c>
      <c r="B218" s="11" t="str">
        <f>_xlfn.XLOOKUP(표14[[#This Row],[application_taxonomy]],표11[application_taxonomy],표11[app_id])</f>
        <v>A04</v>
      </c>
      <c r="C218" s="11" t="str">
        <f>_xlfn.XLOOKUP(표14[[#This Row],[end_use_industry]],표13[end_use_category],표13[end_use_id])</f>
        <v>E02</v>
      </c>
      <c r="D218" s="11">
        <f>_xlfn.XLOOKUP(표14[[#This Row],[importance]],표15[importance],표15[rating])</f>
        <v>0.3</v>
      </c>
      <c r="E218" s="1" t="s">
        <v>468</v>
      </c>
      <c r="F218" s="1" t="s">
        <v>1636</v>
      </c>
      <c r="G218" s="1" t="s">
        <v>1320</v>
      </c>
      <c r="H218" s="1" t="s">
        <v>1279</v>
      </c>
      <c r="I218" s="1" t="s">
        <v>1288</v>
      </c>
      <c r="J218" s="1" t="s">
        <v>1635</v>
      </c>
      <c r="K218" s="1" t="s">
        <v>1286</v>
      </c>
      <c r="L218" s="11"/>
    </row>
    <row r="219" spans="1:12" ht="33" x14ac:dyDescent="0.3">
      <c r="A219" s="11" t="str">
        <f>_xlfn.XLOOKUP(표14[[#This Row],[material_name]],표2[material_name],표2[material_id])</f>
        <v>M062</v>
      </c>
      <c r="B219" s="11" t="str">
        <f>_xlfn.XLOOKUP(표14[[#This Row],[application_taxonomy]],표11[application_taxonomy],표11[app_id])</f>
        <v>A33</v>
      </c>
      <c r="C219" s="11" t="str">
        <f>_xlfn.XLOOKUP(표14[[#This Row],[end_use_industry]],표13[end_use_category],표13[end_use_id])</f>
        <v>E05</v>
      </c>
      <c r="D219" s="11">
        <f>_xlfn.XLOOKUP(표14[[#This Row],[importance]],표15[importance],표15[rating])</f>
        <v>0.1</v>
      </c>
      <c r="E219" s="1" t="s">
        <v>468</v>
      </c>
      <c r="F219" s="1" t="s">
        <v>1634</v>
      </c>
      <c r="G219" s="1" t="s">
        <v>1334</v>
      </c>
      <c r="H219" s="1" t="s">
        <v>1270</v>
      </c>
      <c r="I219" s="1" t="s">
        <v>1303</v>
      </c>
      <c r="J219" s="1" t="s">
        <v>1633</v>
      </c>
      <c r="K219" s="1" t="s">
        <v>1286</v>
      </c>
      <c r="L219" s="11"/>
    </row>
    <row r="220" spans="1:12" ht="33" x14ac:dyDescent="0.3">
      <c r="A220" s="11" t="str">
        <f>_xlfn.XLOOKUP(표14[[#This Row],[material_name]],표2[material_name],표2[material_id])</f>
        <v>M063</v>
      </c>
      <c r="B220" s="11" t="str">
        <f>_xlfn.XLOOKUP(표14[[#This Row],[application_taxonomy]],표11[application_taxonomy],표11[app_id])</f>
        <v>A22</v>
      </c>
      <c r="C220" s="11" t="str">
        <f>_xlfn.XLOOKUP(표14[[#This Row],[end_use_industry]],표13[end_use_category],표13[end_use_id])</f>
        <v>E07</v>
      </c>
      <c r="D220" s="11">
        <f>_xlfn.XLOOKUP(표14[[#This Row],[importance]],표15[importance],표15[rating])</f>
        <v>0.6</v>
      </c>
      <c r="E220" s="1" t="s">
        <v>122</v>
      </c>
      <c r="F220" s="1" t="s">
        <v>1632</v>
      </c>
      <c r="G220" s="1" t="s">
        <v>1293</v>
      </c>
      <c r="H220" s="1" t="s">
        <v>1264</v>
      </c>
      <c r="I220" s="1" t="s">
        <v>1299</v>
      </c>
      <c r="J220" s="1" t="s">
        <v>1631</v>
      </c>
      <c r="K220" s="1" t="s">
        <v>1286</v>
      </c>
      <c r="L220" s="11"/>
    </row>
    <row r="221" spans="1:12" ht="33" x14ac:dyDescent="0.3">
      <c r="A221" s="11" t="str">
        <f>_xlfn.XLOOKUP(표14[[#This Row],[material_name]],표2[material_name],표2[material_id])</f>
        <v>M063</v>
      </c>
      <c r="B221" s="11" t="str">
        <f>_xlfn.XLOOKUP(표14[[#This Row],[application_taxonomy]],표11[application_taxonomy],표11[app_id])</f>
        <v>A40</v>
      </c>
      <c r="C221" s="11" t="str">
        <f>_xlfn.XLOOKUP(표14[[#This Row],[end_use_industry]],표13[end_use_category],표13[end_use_id])</f>
        <v>E08</v>
      </c>
      <c r="D221" s="11">
        <f>_xlfn.XLOOKUP(표14[[#This Row],[importance]],표15[importance],표15[rating])</f>
        <v>0.6</v>
      </c>
      <c r="E221" s="1" t="s">
        <v>122</v>
      </c>
      <c r="F221" s="1" t="s">
        <v>1630</v>
      </c>
      <c r="G221" s="1" t="s">
        <v>1520</v>
      </c>
      <c r="H221" s="1" t="s">
        <v>1261</v>
      </c>
      <c r="I221" s="1" t="s">
        <v>1299</v>
      </c>
      <c r="J221" s="1" t="s">
        <v>1629</v>
      </c>
      <c r="K221" s="1" t="s">
        <v>1286</v>
      </c>
      <c r="L221" s="11"/>
    </row>
    <row r="222" spans="1:12" ht="33" x14ac:dyDescent="0.3">
      <c r="A222" s="11" t="str">
        <f>_xlfn.XLOOKUP(표14[[#This Row],[material_name]],표2[material_name],표2[material_id])</f>
        <v>M063</v>
      </c>
      <c r="B222" s="11" t="str">
        <f>_xlfn.XLOOKUP(표14[[#This Row],[application_taxonomy]],표11[application_taxonomy],표11[app_id])</f>
        <v>A11</v>
      </c>
      <c r="C222" s="11" t="str">
        <f>_xlfn.XLOOKUP(표14[[#This Row],[end_use_industry]],표13[end_use_category],표13[end_use_id])</f>
        <v>E01</v>
      </c>
      <c r="D222" s="11">
        <f>_xlfn.XLOOKUP(표14[[#This Row],[importance]],표15[importance],표15[rating])</f>
        <v>0.3</v>
      </c>
      <c r="E222" s="1" t="s">
        <v>122</v>
      </c>
      <c r="F222" s="1" t="s">
        <v>1628</v>
      </c>
      <c r="G222" s="1" t="s">
        <v>1627</v>
      </c>
      <c r="H222" s="1" t="s">
        <v>1282</v>
      </c>
      <c r="I222" s="1" t="s">
        <v>1288</v>
      </c>
      <c r="J222" s="1" t="s">
        <v>1626</v>
      </c>
      <c r="K222" s="1" t="s">
        <v>1286</v>
      </c>
      <c r="L222" s="11"/>
    </row>
    <row r="223" spans="1:12" x14ac:dyDescent="0.3">
      <c r="A223" s="11" t="str">
        <f>_xlfn.XLOOKUP(표14[[#This Row],[material_name]],표2[material_name],표2[material_id])</f>
        <v>M063</v>
      </c>
      <c r="B223" s="11" t="str">
        <f>_xlfn.XLOOKUP(표14[[#This Row],[application_taxonomy]],표11[application_taxonomy],표11[app_id])</f>
        <v>A16</v>
      </c>
      <c r="C223" s="11" t="str">
        <f>_xlfn.XLOOKUP(표14[[#This Row],[end_use_industry]],표13[end_use_category],표13[end_use_id])</f>
        <v>E03</v>
      </c>
      <c r="D223" s="11">
        <f>_xlfn.XLOOKUP(표14[[#This Row],[importance]],표15[importance],표15[rating])</f>
        <v>0.3</v>
      </c>
      <c r="E223" s="1" t="s">
        <v>122</v>
      </c>
      <c r="F223" s="1" t="s">
        <v>1625</v>
      </c>
      <c r="G223" t="s">
        <v>1296</v>
      </c>
      <c r="H223" s="1" t="s">
        <v>1276</v>
      </c>
      <c r="I223" s="1" t="s">
        <v>1288</v>
      </c>
      <c r="J223" s="1" t="s">
        <v>1624</v>
      </c>
      <c r="K223" s="1" t="s">
        <v>1286</v>
      </c>
      <c r="L223" s="11"/>
    </row>
    <row r="224" spans="1:12" ht="33" x14ac:dyDescent="0.3">
      <c r="A224" s="11" t="str">
        <f>_xlfn.XLOOKUP(표14[[#This Row],[material_name]],표2[material_name],표2[material_id])</f>
        <v>M063</v>
      </c>
      <c r="B224" s="11" t="str">
        <f>_xlfn.XLOOKUP(표14[[#This Row],[application_taxonomy]],표11[application_taxonomy],표11[app_id])</f>
        <v>A20</v>
      </c>
      <c r="C224" s="11" t="str">
        <f>_xlfn.XLOOKUP(표14[[#This Row],[end_use_industry]],표13[end_use_category],표13[end_use_id])</f>
        <v>E07</v>
      </c>
      <c r="D224" s="11">
        <f>_xlfn.XLOOKUP(표14[[#This Row],[importance]],표15[importance],표15[rating])</f>
        <v>0.3</v>
      </c>
      <c r="E224" s="1" t="s">
        <v>122</v>
      </c>
      <c r="F224" s="1" t="s">
        <v>1440</v>
      </c>
      <c r="G224" s="1" t="s">
        <v>1329</v>
      </c>
      <c r="H224" s="1" t="s">
        <v>1264</v>
      </c>
      <c r="I224" s="1" t="s">
        <v>1288</v>
      </c>
      <c r="J224" s="1" t="s">
        <v>1623</v>
      </c>
      <c r="K224" s="1" t="s">
        <v>1286</v>
      </c>
      <c r="L224" s="11"/>
    </row>
    <row r="225" spans="1:12" ht="33" x14ac:dyDescent="0.3">
      <c r="A225" s="11" t="str">
        <f>_xlfn.XLOOKUP(표14[[#This Row],[material_name]],표2[material_name],표2[material_id])</f>
        <v>M064</v>
      </c>
      <c r="B225" s="11" t="str">
        <f>_xlfn.XLOOKUP(표14[[#This Row],[application_taxonomy]],표11[application_taxonomy],표11[app_id])</f>
        <v>A01</v>
      </c>
      <c r="C225" s="11" t="str">
        <f>_xlfn.XLOOKUP(표14[[#This Row],[end_use_industry]],표13[end_use_category],표13[end_use_id])</f>
        <v>E07</v>
      </c>
      <c r="D225" s="11">
        <f>_xlfn.XLOOKUP(표14[[#This Row],[importance]],표15[importance],표15[rating])</f>
        <v>0.6</v>
      </c>
      <c r="E225" s="1" t="s">
        <v>119</v>
      </c>
      <c r="F225" s="1" t="s">
        <v>1622</v>
      </c>
      <c r="G225" s="1" t="s">
        <v>1314</v>
      </c>
      <c r="H225" s="1" t="s">
        <v>1264</v>
      </c>
      <c r="I225" s="1" t="s">
        <v>1299</v>
      </c>
      <c r="J225" s="1" t="s">
        <v>1621</v>
      </c>
      <c r="K225" s="1" t="s">
        <v>1286</v>
      </c>
      <c r="L225" s="11"/>
    </row>
    <row r="226" spans="1:12" ht="33" x14ac:dyDescent="0.3">
      <c r="A226" s="11" t="str">
        <f>_xlfn.XLOOKUP(표14[[#This Row],[material_name]],표2[material_name],표2[material_id])</f>
        <v>M064</v>
      </c>
      <c r="B226" s="11" t="str">
        <f>_xlfn.XLOOKUP(표14[[#This Row],[application_taxonomy]],표11[application_taxonomy],표11[app_id])</f>
        <v>A01</v>
      </c>
      <c r="C226" s="11" t="str">
        <f>_xlfn.XLOOKUP(표14[[#This Row],[end_use_industry]],표13[end_use_category],표13[end_use_id])</f>
        <v>E07</v>
      </c>
      <c r="D226" s="11">
        <f>_xlfn.XLOOKUP(표14[[#This Row],[importance]],표15[importance],표15[rating])</f>
        <v>0.6</v>
      </c>
      <c r="E226" s="1" t="s">
        <v>119</v>
      </c>
      <c r="F226" s="1" t="s">
        <v>1620</v>
      </c>
      <c r="G226" s="1" t="s">
        <v>1314</v>
      </c>
      <c r="H226" s="1" t="s">
        <v>1264</v>
      </c>
      <c r="I226" s="1" t="s">
        <v>1299</v>
      </c>
      <c r="J226" s="1" t="s">
        <v>1619</v>
      </c>
      <c r="K226" s="1" t="s">
        <v>1286</v>
      </c>
      <c r="L226" s="11"/>
    </row>
    <row r="227" spans="1:12" ht="33" x14ac:dyDescent="0.3">
      <c r="A227" s="11" t="str">
        <f>_xlfn.XLOOKUP(표14[[#This Row],[material_name]],표2[material_name],표2[material_id])</f>
        <v>M064</v>
      </c>
      <c r="B227" s="11" t="str">
        <f>_xlfn.XLOOKUP(표14[[#This Row],[application_taxonomy]],표11[application_taxonomy],표11[app_id])</f>
        <v>A24</v>
      </c>
      <c r="C227" s="11" t="str">
        <f>_xlfn.XLOOKUP(표14[[#This Row],[end_use_industry]],표13[end_use_category],표13[end_use_id])</f>
        <v>E07</v>
      </c>
      <c r="D227" s="11">
        <f>_xlfn.XLOOKUP(표14[[#This Row],[importance]],표15[importance],표15[rating])</f>
        <v>0.1</v>
      </c>
      <c r="E227" s="1" t="s">
        <v>119</v>
      </c>
      <c r="F227" s="1" t="s">
        <v>1618</v>
      </c>
      <c r="G227" s="1" t="s">
        <v>1304</v>
      </c>
      <c r="H227" s="1" t="s">
        <v>1264</v>
      </c>
      <c r="I227" s="1" t="s">
        <v>1429</v>
      </c>
      <c r="J227" s="1" t="s">
        <v>1617</v>
      </c>
      <c r="K227" s="1" t="s">
        <v>1286</v>
      </c>
      <c r="L227" s="11"/>
    </row>
    <row r="228" spans="1:12" ht="33" x14ac:dyDescent="0.3">
      <c r="A228" s="11" t="str">
        <f>_xlfn.XLOOKUP(표14[[#This Row],[material_name]],표2[material_name],표2[material_id])</f>
        <v>M065</v>
      </c>
      <c r="B228" s="11" t="str">
        <f>_xlfn.XLOOKUP(표14[[#This Row],[application_taxonomy]],표11[application_taxonomy],표11[app_id])</f>
        <v>A01</v>
      </c>
      <c r="C228" s="11" t="str">
        <f>_xlfn.XLOOKUP(표14[[#This Row],[end_use_industry]],표13[end_use_category],표13[end_use_id])</f>
        <v>E07</v>
      </c>
      <c r="D228" s="11">
        <f>_xlfn.XLOOKUP(표14[[#This Row],[importance]],표15[importance],표15[rating])</f>
        <v>0.6</v>
      </c>
      <c r="E228" s="1" t="s">
        <v>118</v>
      </c>
      <c r="F228" s="1" t="s">
        <v>1616</v>
      </c>
      <c r="G228" s="1" t="s">
        <v>1314</v>
      </c>
      <c r="H228" s="1" t="s">
        <v>1264</v>
      </c>
      <c r="I228" s="1" t="s">
        <v>1299</v>
      </c>
      <c r="J228" s="1" t="s">
        <v>1615</v>
      </c>
      <c r="K228" s="1" t="s">
        <v>1286</v>
      </c>
      <c r="L228" s="11"/>
    </row>
    <row r="229" spans="1:12" x14ac:dyDescent="0.3">
      <c r="A229" s="11" t="str">
        <f>_xlfn.XLOOKUP(표14[[#This Row],[material_name]],표2[material_name],표2[material_id])</f>
        <v>M065</v>
      </c>
      <c r="B229" s="11" t="str">
        <f>_xlfn.XLOOKUP(표14[[#This Row],[application_taxonomy]],표11[application_taxonomy],표11[app_id])</f>
        <v>A19</v>
      </c>
      <c r="C229" s="11" t="str">
        <f>_xlfn.XLOOKUP(표14[[#This Row],[end_use_industry]],표13[end_use_category],표13[end_use_id])</f>
        <v>E03</v>
      </c>
      <c r="D229" s="11">
        <f>_xlfn.XLOOKUP(표14[[#This Row],[importance]],표15[importance],표15[rating])</f>
        <v>0.3</v>
      </c>
      <c r="E229" s="1" t="s">
        <v>118</v>
      </c>
      <c r="F229" s="1" t="s">
        <v>1614</v>
      </c>
      <c r="G229" s="1" t="s">
        <v>1341</v>
      </c>
      <c r="H229" s="1" t="s">
        <v>1276</v>
      </c>
      <c r="I229" s="1" t="s">
        <v>1288</v>
      </c>
      <c r="J229" s="1" t="s">
        <v>1613</v>
      </c>
      <c r="K229" s="1" t="s">
        <v>1286</v>
      </c>
      <c r="L229" s="11"/>
    </row>
    <row r="230" spans="1:12" ht="33" x14ac:dyDescent="0.3">
      <c r="A230" s="11" t="str">
        <f>_xlfn.XLOOKUP(표14[[#This Row],[material_name]],표2[material_name],표2[material_id])</f>
        <v>M065</v>
      </c>
      <c r="B230" s="11" t="str">
        <f>_xlfn.XLOOKUP(표14[[#This Row],[application_taxonomy]],표11[application_taxonomy],표11[app_id])</f>
        <v>A23</v>
      </c>
      <c r="C230" s="11" t="str">
        <f>_xlfn.XLOOKUP(표14[[#This Row],[end_use_industry]],표13[end_use_category],표13[end_use_id])</f>
        <v>E07</v>
      </c>
      <c r="D230" s="11">
        <f>_xlfn.XLOOKUP(표14[[#This Row],[importance]],표15[importance],표15[rating])</f>
        <v>0.3</v>
      </c>
      <c r="E230" s="1" t="s">
        <v>118</v>
      </c>
      <c r="F230" s="1" t="s">
        <v>1612</v>
      </c>
      <c r="G230" s="1" t="s">
        <v>1567</v>
      </c>
      <c r="H230" s="1" t="s">
        <v>1264</v>
      </c>
      <c r="I230" s="1" t="s">
        <v>1288</v>
      </c>
      <c r="J230" s="1" t="s">
        <v>1611</v>
      </c>
      <c r="K230" s="1" t="s">
        <v>1286</v>
      </c>
      <c r="L230" s="11"/>
    </row>
    <row r="231" spans="1:12" ht="33" x14ac:dyDescent="0.3">
      <c r="A231" s="11" t="str">
        <f>_xlfn.XLOOKUP(표14[[#This Row],[material_name]],표2[material_name],표2[material_id])</f>
        <v>M065</v>
      </c>
      <c r="B231" s="11" t="str">
        <f>_xlfn.XLOOKUP(표14[[#This Row],[application_taxonomy]],표11[application_taxonomy],표11[app_id])</f>
        <v>A33</v>
      </c>
      <c r="C231" s="11" t="str">
        <f>_xlfn.XLOOKUP(표14[[#This Row],[end_use_industry]],표13[end_use_category],표13[end_use_id])</f>
        <v>E05</v>
      </c>
      <c r="D231" s="11">
        <f>_xlfn.XLOOKUP(표14[[#This Row],[importance]],표15[importance],표15[rating])</f>
        <v>0.1</v>
      </c>
      <c r="E231" s="1" t="s">
        <v>118</v>
      </c>
      <c r="F231" s="1" t="s">
        <v>1610</v>
      </c>
      <c r="G231" s="1" t="s">
        <v>1334</v>
      </c>
      <c r="H231" s="1" t="s">
        <v>1270</v>
      </c>
      <c r="I231" s="1" t="s">
        <v>1303</v>
      </c>
      <c r="J231" s="1" t="s">
        <v>1609</v>
      </c>
      <c r="K231" s="1" t="s">
        <v>1286</v>
      </c>
      <c r="L231" s="11"/>
    </row>
    <row r="232" spans="1:12" ht="33" x14ac:dyDescent="0.3">
      <c r="A232" s="11" t="str">
        <f>_xlfn.XLOOKUP(표14[[#This Row],[material_name]],표2[material_name],표2[material_id])</f>
        <v>M065</v>
      </c>
      <c r="B232" s="11" t="str">
        <f>_xlfn.XLOOKUP(표14[[#This Row],[application_taxonomy]],표11[application_taxonomy],표11[app_id])</f>
        <v>A35</v>
      </c>
      <c r="C232" s="11" t="str">
        <f>_xlfn.XLOOKUP(표14[[#This Row],[end_use_industry]],표13[end_use_category],표13[end_use_id])</f>
        <v>E06</v>
      </c>
      <c r="D232" s="11">
        <f>_xlfn.XLOOKUP(표14[[#This Row],[importance]],표15[importance],표15[rating])</f>
        <v>0.1</v>
      </c>
      <c r="E232" s="1" t="s">
        <v>118</v>
      </c>
      <c r="F232" s="1" t="s">
        <v>1608</v>
      </c>
      <c r="G232" s="1" t="s">
        <v>1578</v>
      </c>
      <c r="H232" s="1" t="s">
        <v>1267</v>
      </c>
      <c r="I232" s="1" t="s">
        <v>1303</v>
      </c>
      <c r="J232" s="1" t="s">
        <v>1607</v>
      </c>
      <c r="K232" s="1" t="s">
        <v>1286</v>
      </c>
      <c r="L232" s="11"/>
    </row>
    <row r="233" spans="1:12" ht="33" x14ac:dyDescent="0.3">
      <c r="A233" s="11" t="str">
        <f>_xlfn.XLOOKUP(표14[[#This Row],[material_name]],표2[material_name],표2[material_id])</f>
        <v>M066</v>
      </c>
      <c r="B233" s="11" t="str">
        <f>_xlfn.XLOOKUP(표14[[#This Row],[application_taxonomy]],표11[application_taxonomy],표11[app_id])</f>
        <v>A01</v>
      </c>
      <c r="C233" s="11" t="str">
        <f>_xlfn.XLOOKUP(표14[[#This Row],[end_use_industry]],표13[end_use_category],표13[end_use_id])</f>
        <v>E07</v>
      </c>
      <c r="D233" s="11">
        <f>_xlfn.XLOOKUP(표14[[#This Row],[importance]],표15[importance],표15[rating])</f>
        <v>0.6</v>
      </c>
      <c r="E233" s="1" t="s">
        <v>966</v>
      </c>
      <c r="F233" s="1" t="s">
        <v>1606</v>
      </c>
      <c r="G233" s="1" t="s">
        <v>1314</v>
      </c>
      <c r="H233" s="1" t="s">
        <v>1264</v>
      </c>
      <c r="I233" s="1" t="s">
        <v>1299</v>
      </c>
      <c r="J233" s="1" t="s">
        <v>1605</v>
      </c>
      <c r="K233" s="1" t="s">
        <v>1286</v>
      </c>
      <c r="L233" s="11"/>
    </row>
    <row r="234" spans="1:12" ht="33" x14ac:dyDescent="0.3">
      <c r="A234" s="11" t="str">
        <f>_xlfn.XLOOKUP(표14[[#This Row],[material_name]],표2[material_name],표2[material_id])</f>
        <v>M066</v>
      </c>
      <c r="B234" s="11" t="str">
        <f>_xlfn.XLOOKUP(표14[[#This Row],[application_taxonomy]],표11[application_taxonomy],표11[app_id])</f>
        <v>A30</v>
      </c>
      <c r="C234" s="11" t="str">
        <f>_xlfn.XLOOKUP(표14[[#This Row],[end_use_industry]],표13[end_use_category],표13[end_use_id])</f>
        <v>E02</v>
      </c>
      <c r="D234" s="11">
        <f>_xlfn.XLOOKUP(표14[[#This Row],[importance]],표15[importance],표15[rating])</f>
        <v>0.6</v>
      </c>
      <c r="E234" s="1" t="s">
        <v>966</v>
      </c>
      <c r="F234" s="1" t="s">
        <v>1604</v>
      </c>
      <c r="G234" s="1" t="s">
        <v>1546</v>
      </c>
      <c r="H234" s="1" t="s">
        <v>1279</v>
      </c>
      <c r="I234" s="1" t="s">
        <v>1299</v>
      </c>
      <c r="J234" s="1" t="s">
        <v>1603</v>
      </c>
      <c r="K234" s="1" t="s">
        <v>1286</v>
      </c>
      <c r="L234" s="11"/>
    </row>
    <row r="235" spans="1:12" ht="33" x14ac:dyDescent="0.3">
      <c r="A235" s="11" t="str">
        <f>_xlfn.XLOOKUP(표14[[#This Row],[material_name]],표2[material_name],표2[material_id])</f>
        <v>M066</v>
      </c>
      <c r="B235" s="11" t="str">
        <f>_xlfn.XLOOKUP(표14[[#This Row],[application_taxonomy]],표11[application_taxonomy],표11[app_id])</f>
        <v>A28</v>
      </c>
      <c r="C235" s="11" t="str">
        <f>_xlfn.XLOOKUP(표14[[#This Row],[end_use_industry]],표13[end_use_category],표13[end_use_id])</f>
        <v>E07</v>
      </c>
      <c r="D235" s="11">
        <f>_xlfn.XLOOKUP(표14[[#This Row],[importance]],표15[importance],표15[rating])</f>
        <v>0.1</v>
      </c>
      <c r="E235" s="1" t="s">
        <v>966</v>
      </c>
      <c r="F235" s="1" t="s">
        <v>1602</v>
      </c>
      <c r="G235" s="1" t="s">
        <v>1361</v>
      </c>
      <c r="H235" s="1" t="s">
        <v>1264</v>
      </c>
      <c r="I235" s="1" t="s">
        <v>1303</v>
      </c>
      <c r="J235" s="1" t="s">
        <v>1601</v>
      </c>
      <c r="K235" s="1" t="s">
        <v>1286</v>
      </c>
      <c r="L235" s="11"/>
    </row>
    <row r="236" spans="1:12" ht="33" x14ac:dyDescent="0.3">
      <c r="A236" s="11" t="str">
        <f>_xlfn.XLOOKUP(표14[[#This Row],[material_name]],표2[material_name],표2[material_id])</f>
        <v>M067</v>
      </c>
      <c r="B236" s="11" t="str">
        <f>_xlfn.XLOOKUP(표14[[#This Row],[application_taxonomy]],표11[application_taxonomy],표11[app_id])</f>
        <v>A01</v>
      </c>
      <c r="C236" s="11" t="str">
        <f>_xlfn.XLOOKUP(표14[[#This Row],[end_use_industry]],표13[end_use_category],표13[end_use_id])</f>
        <v>E07</v>
      </c>
      <c r="D236" s="11">
        <f>_xlfn.XLOOKUP(표14[[#This Row],[importance]],표15[importance],표15[rating])</f>
        <v>0.6</v>
      </c>
      <c r="E236" s="1" t="s">
        <v>967</v>
      </c>
      <c r="F236" s="1" t="s">
        <v>1600</v>
      </c>
      <c r="G236" s="1" t="s">
        <v>1314</v>
      </c>
      <c r="H236" s="1" t="s">
        <v>1264</v>
      </c>
      <c r="I236" s="1" t="s">
        <v>1299</v>
      </c>
      <c r="J236" s="1" t="s">
        <v>1599</v>
      </c>
      <c r="K236" s="1" t="s">
        <v>1286</v>
      </c>
      <c r="L236" s="11"/>
    </row>
    <row r="237" spans="1:12" ht="33" x14ac:dyDescent="0.3">
      <c r="A237" s="11" t="str">
        <f>_xlfn.XLOOKUP(표14[[#This Row],[material_name]],표2[material_name],표2[material_id])</f>
        <v>M067</v>
      </c>
      <c r="B237" s="11" t="str">
        <f>_xlfn.XLOOKUP(표14[[#This Row],[application_taxonomy]],표11[application_taxonomy],표11[app_id])</f>
        <v>A24</v>
      </c>
      <c r="C237" s="11" t="str">
        <f>_xlfn.XLOOKUP(표14[[#This Row],[end_use_industry]],표13[end_use_category],표13[end_use_id])</f>
        <v>E07</v>
      </c>
      <c r="D237" s="11">
        <f>_xlfn.XLOOKUP(표14[[#This Row],[importance]],표15[importance],표15[rating])</f>
        <v>0.1</v>
      </c>
      <c r="E237" s="1" t="s">
        <v>967</v>
      </c>
      <c r="F237" s="1" t="s">
        <v>1598</v>
      </c>
      <c r="G237" s="1" t="s">
        <v>1304</v>
      </c>
      <c r="H237" s="1" t="s">
        <v>1264</v>
      </c>
      <c r="I237" s="1" t="s">
        <v>1303</v>
      </c>
      <c r="J237" s="1" t="s">
        <v>1597</v>
      </c>
      <c r="K237" s="1" t="s">
        <v>1286</v>
      </c>
      <c r="L237" s="11"/>
    </row>
    <row r="238" spans="1:12" ht="33" x14ac:dyDescent="0.3">
      <c r="A238" s="11" t="str">
        <f>_xlfn.XLOOKUP(표14[[#This Row],[material_name]],표2[material_name],표2[material_id])</f>
        <v>M067</v>
      </c>
      <c r="B238" s="11" t="str">
        <f>_xlfn.XLOOKUP(표14[[#This Row],[application_taxonomy]],표11[application_taxonomy],표11[app_id])</f>
        <v>A02</v>
      </c>
      <c r="C238" s="11" t="str">
        <f>_xlfn.XLOOKUP(표14[[#This Row],[end_use_industry]],표13[end_use_category],표13[end_use_id])</f>
        <v>E06</v>
      </c>
      <c r="D238" s="11">
        <f>_xlfn.XLOOKUP(표14[[#This Row],[importance]],표15[importance],표15[rating])</f>
        <v>0.1</v>
      </c>
      <c r="E238" s="1" t="s">
        <v>967</v>
      </c>
      <c r="F238" s="1" t="s">
        <v>1596</v>
      </c>
      <c r="G238" s="1" t="s">
        <v>1309</v>
      </c>
      <c r="H238" s="1" t="s">
        <v>1595</v>
      </c>
      <c r="I238" s="1" t="s">
        <v>1303</v>
      </c>
      <c r="J238" s="1" t="s">
        <v>1594</v>
      </c>
      <c r="K238" s="1" t="s">
        <v>1286</v>
      </c>
      <c r="L238" s="11"/>
    </row>
    <row r="239" spans="1:12" ht="33" x14ac:dyDescent="0.3">
      <c r="A239" s="11" t="str">
        <f>_xlfn.XLOOKUP(표14[[#This Row],[material_name]],표2[material_name],표2[material_id])</f>
        <v>M068</v>
      </c>
      <c r="B239" s="11" t="str">
        <f>_xlfn.XLOOKUP(표14[[#This Row],[application_taxonomy]],표11[application_taxonomy],표11[app_id])</f>
        <v>A01</v>
      </c>
      <c r="C239" s="11" t="str">
        <f>_xlfn.XLOOKUP(표14[[#This Row],[end_use_industry]],표13[end_use_category],표13[end_use_id])</f>
        <v>E01</v>
      </c>
      <c r="D239" s="11">
        <f>_xlfn.XLOOKUP(표14[[#This Row],[importance]],표15[importance],표15[rating])</f>
        <v>0.6</v>
      </c>
      <c r="E239" s="1" t="s">
        <v>971</v>
      </c>
      <c r="F239" s="1" t="s">
        <v>1352</v>
      </c>
      <c r="G239" s="1" t="s">
        <v>1255</v>
      </c>
      <c r="H239" s="1" t="s">
        <v>1282</v>
      </c>
      <c r="I239" s="1" t="s">
        <v>1299</v>
      </c>
      <c r="J239" s="1" t="s">
        <v>1593</v>
      </c>
      <c r="K239" s="1" t="s">
        <v>1286</v>
      </c>
      <c r="L239" s="11"/>
    </row>
    <row r="240" spans="1:12" ht="33" x14ac:dyDescent="0.3">
      <c r="A240" s="11" t="str">
        <f>_xlfn.XLOOKUP(표14[[#This Row],[material_name]],표2[material_name],표2[material_id])</f>
        <v>M068</v>
      </c>
      <c r="B240" s="11" t="str">
        <f>_xlfn.XLOOKUP(표14[[#This Row],[application_taxonomy]],표11[application_taxonomy],표11[app_id])</f>
        <v>A02</v>
      </c>
      <c r="C240" s="11" t="str">
        <f>_xlfn.XLOOKUP(표14[[#This Row],[end_use_industry]],표13[end_use_category],표13[end_use_id])</f>
        <v>E07</v>
      </c>
      <c r="D240" s="11">
        <f>_xlfn.XLOOKUP(표14[[#This Row],[importance]],표15[importance],표15[rating])</f>
        <v>0.3</v>
      </c>
      <c r="E240" s="1" t="s">
        <v>971</v>
      </c>
      <c r="F240" s="1" t="s">
        <v>1592</v>
      </c>
      <c r="G240" s="1" t="s">
        <v>1309</v>
      </c>
      <c r="H240" s="1" t="s">
        <v>1264</v>
      </c>
      <c r="I240" s="1" t="s">
        <v>1288</v>
      </c>
      <c r="J240" s="1" t="s">
        <v>1591</v>
      </c>
      <c r="K240" s="1" t="s">
        <v>1286</v>
      </c>
      <c r="L240" s="11"/>
    </row>
    <row r="241" spans="1:12" ht="33" x14ac:dyDescent="0.3">
      <c r="A241" s="11" t="str">
        <f>_xlfn.XLOOKUP(표14[[#This Row],[material_name]],표2[material_name],표2[material_id])</f>
        <v>M068</v>
      </c>
      <c r="B241" s="11" t="str">
        <f>_xlfn.XLOOKUP(표14[[#This Row],[application_taxonomy]],표11[application_taxonomy],표11[app_id])</f>
        <v>A28</v>
      </c>
      <c r="C241" s="11" t="str">
        <f>_xlfn.XLOOKUP(표14[[#This Row],[end_use_industry]],표13[end_use_category],표13[end_use_id])</f>
        <v>E07</v>
      </c>
      <c r="D241" s="11">
        <f>_xlfn.XLOOKUP(표14[[#This Row],[importance]],표15[importance],표15[rating])</f>
        <v>0.3</v>
      </c>
      <c r="E241" s="1" t="s">
        <v>971</v>
      </c>
      <c r="F241" s="1" t="s">
        <v>1590</v>
      </c>
      <c r="G241" s="1" t="s">
        <v>1361</v>
      </c>
      <c r="H241" s="1" t="s">
        <v>1264</v>
      </c>
      <c r="I241" s="1" t="s">
        <v>1288</v>
      </c>
      <c r="J241" s="1" t="s">
        <v>1589</v>
      </c>
      <c r="K241" s="1" t="s">
        <v>1286</v>
      </c>
      <c r="L241" s="11"/>
    </row>
    <row r="242" spans="1:12" ht="33" x14ac:dyDescent="0.3">
      <c r="A242" s="11" t="str">
        <f>_xlfn.XLOOKUP(표14[[#This Row],[material_name]],표2[material_name],표2[material_id])</f>
        <v>M068</v>
      </c>
      <c r="B242" s="11" t="str">
        <f>_xlfn.XLOOKUP(표14[[#This Row],[application_taxonomy]],표11[application_taxonomy],표11[app_id])</f>
        <v>A38</v>
      </c>
      <c r="C242" s="11" t="str">
        <f>_xlfn.XLOOKUP(표14[[#This Row],[end_use_industry]],표13[end_use_category],표13[end_use_id])</f>
        <v>E07</v>
      </c>
      <c r="D242" s="11">
        <f>_xlfn.XLOOKUP(표14[[#This Row],[importance]],표15[importance],표15[rating])</f>
        <v>0.3</v>
      </c>
      <c r="E242" s="1" t="s">
        <v>971</v>
      </c>
      <c r="F242" s="1" t="s">
        <v>1588</v>
      </c>
      <c r="G242" s="1" t="s">
        <v>1435</v>
      </c>
      <c r="H242" s="1" t="s">
        <v>1264</v>
      </c>
      <c r="I242" s="1" t="s">
        <v>1288</v>
      </c>
      <c r="J242" s="1" t="s">
        <v>1587</v>
      </c>
      <c r="K242" s="1" t="s">
        <v>1286</v>
      </c>
      <c r="L242" s="11"/>
    </row>
    <row r="243" spans="1:12" ht="33" x14ac:dyDescent="0.3">
      <c r="A243" s="11" t="str">
        <f>_xlfn.XLOOKUP(표14[[#This Row],[material_name]],표2[material_name],표2[material_id])</f>
        <v>M068</v>
      </c>
      <c r="B243" s="11" t="str">
        <f>_xlfn.XLOOKUP(표14[[#This Row],[application_taxonomy]],표11[application_taxonomy],표11[app_id])</f>
        <v>A27</v>
      </c>
      <c r="C243" s="11" t="str">
        <f>_xlfn.XLOOKUP(표14[[#This Row],[end_use_industry]],표13[end_use_category],표13[end_use_id])</f>
        <v>E07</v>
      </c>
      <c r="D243" s="11">
        <f>_xlfn.XLOOKUP(표14[[#This Row],[importance]],표15[importance],표15[rating])</f>
        <v>0.3</v>
      </c>
      <c r="E243" s="1" t="s">
        <v>971</v>
      </c>
      <c r="F243" s="1" t="s">
        <v>1586</v>
      </c>
      <c r="G243" s="1" t="s">
        <v>1392</v>
      </c>
      <c r="H243" s="1" t="s">
        <v>1264</v>
      </c>
      <c r="I243" s="1" t="s">
        <v>1288</v>
      </c>
      <c r="J243" s="1" t="s">
        <v>1585</v>
      </c>
      <c r="K243" s="1" t="s">
        <v>1286</v>
      </c>
      <c r="L243" s="11"/>
    </row>
    <row r="244" spans="1:12" ht="33" x14ac:dyDescent="0.3">
      <c r="A244" s="11" t="str">
        <f>_xlfn.XLOOKUP(표14[[#This Row],[material_name]],표2[material_name],표2[material_id])</f>
        <v>M068</v>
      </c>
      <c r="B244" s="11" t="str">
        <f>_xlfn.XLOOKUP(표14[[#This Row],[application_taxonomy]],표11[application_taxonomy],표11[app_id])</f>
        <v>A36</v>
      </c>
      <c r="C244" s="11" t="str">
        <f>_xlfn.XLOOKUP(표14[[#This Row],[end_use_industry]],표13[end_use_category],표13[end_use_id])</f>
        <v>E02</v>
      </c>
      <c r="D244" s="11">
        <f>_xlfn.XLOOKUP(표14[[#This Row],[importance]],표15[importance],표15[rating])</f>
        <v>0.3</v>
      </c>
      <c r="E244" s="1" t="s">
        <v>971</v>
      </c>
      <c r="F244" s="1" t="s">
        <v>1584</v>
      </c>
      <c r="G244" s="1" t="s">
        <v>1583</v>
      </c>
      <c r="H244" s="1" t="s">
        <v>1279</v>
      </c>
      <c r="I244" s="1" t="s">
        <v>1288</v>
      </c>
      <c r="J244" s="1" t="s">
        <v>1582</v>
      </c>
      <c r="K244" s="1" t="s">
        <v>1286</v>
      </c>
      <c r="L244" s="11"/>
    </row>
    <row r="245" spans="1:12" ht="33" x14ac:dyDescent="0.3">
      <c r="A245" s="11" t="str">
        <f>_xlfn.XLOOKUP(표14[[#This Row],[material_name]],표2[material_name],표2[material_id])</f>
        <v>M068</v>
      </c>
      <c r="B245" s="11" t="str">
        <f>_xlfn.XLOOKUP(표14[[#This Row],[application_taxonomy]],표11[application_taxonomy],표11[app_id])</f>
        <v>A22</v>
      </c>
      <c r="C245" s="11" t="str">
        <f>_xlfn.XLOOKUP(표14[[#This Row],[end_use_industry]],표13[end_use_category],표13[end_use_id])</f>
        <v>E07</v>
      </c>
      <c r="D245" s="11">
        <f>_xlfn.XLOOKUP(표14[[#This Row],[importance]],표15[importance],표15[rating])</f>
        <v>0.3</v>
      </c>
      <c r="E245" s="1" t="s">
        <v>971</v>
      </c>
      <c r="F245" s="1" t="s">
        <v>1581</v>
      </c>
      <c r="G245" s="1" t="s">
        <v>1293</v>
      </c>
      <c r="H245" s="1" t="s">
        <v>1264</v>
      </c>
      <c r="I245" s="1" t="s">
        <v>1288</v>
      </c>
      <c r="J245" s="1" t="s">
        <v>1580</v>
      </c>
      <c r="K245" s="1" t="s">
        <v>1286</v>
      </c>
      <c r="L245" s="11"/>
    </row>
    <row r="246" spans="1:12" ht="33" x14ac:dyDescent="0.3">
      <c r="A246" s="11" t="str">
        <f>_xlfn.XLOOKUP(표14[[#This Row],[material_name]],표2[material_name],표2[material_id])</f>
        <v>M068</v>
      </c>
      <c r="B246" s="11" t="str">
        <f>_xlfn.XLOOKUP(표14[[#This Row],[application_taxonomy]],표11[application_taxonomy],표11[app_id])</f>
        <v>A35</v>
      </c>
      <c r="C246" s="11" t="str">
        <f>_xlfn.XLOOKUP(표14[[#This Row],[end_use_industry]],표13[end_use_category],표13[end_use_id])</f>
        <v>E06</v>
      </c>
      <c r="D246" s="11">
        <f>_xlfn.XLOOKUP(표14[[#This Row],[importance]],표15[importance],표15[rating])</f>
        <v>0.1</v>
      </c>
      <c r="E246" s="1" t="s">
        <v>971</v>
      </c>
      <c r="F246" s="1" t="s">
        <v>1579</v>
      </c>
      <c r="G246" s="1" t="s">
        <v>1578</v>
      </c>
      <c r="H246" s="1" t="s">
        <v>1267</v>
      </c>
      <c r="I246" s="1" t="s">
        <v>1303</v>
      </c>
      <c r="J246" s="1" t="s">
        <v>1577</v>
      </c>
      <c r="K246" s="1" t="s">
        <v>1286</v>
      </c>
      <c r="L246" s="11"/>
    </row>
    <row r="247" spans="1:12" ht="33" x14ac:dyDescent="0.3">
      <c r="A247" s="11" t="str">
        <f>_xlfn.XLOOKUP(표14[[#This Row],[material_name]],표2[material_name],표2[material_id])</f>
        <v>M073</v>
      </c>
      <c r="B247" s="11" t="str">
        <f>_xlfn.XLOOKUP(표14[[#This Row],[application_taxonomy]],표11[application_taxonomy],표11[app_id])</f>
        <v>A38</v>
      </c>
      <c r="C247" s="11" t="str">
        <f>_xlfn.XLOOKUP(표14[[#This Row],[end_use_industry]],표13[end_use_category],표13[end_use_id])</f>
        <v>E07</v>
      </c>
      <c r="D247" s="11">
        <f>_xlfn.XLOOKUP(표14[[#This Row],[importance]],표15[importance],표15[rating])</f>
        <v>0.6</v>
      </c>
      <c r="E247" s="1" t="s">
        <v>1565</v>
      </c>
      <c r="F247" s="1" t="s">
        <v>1576</v>
      </c>
      <c r="G247" s="1" t="s">
        <v>1435</v>
      </c>
      <c r="H247" s="1" t="s">
        <v>1264</v>
      </c>
      <c r="I247" s="1" t="s">
        <v>1299</v>
      </c>
      <c r="J247" s="1" t="s">
        <v>1575</v>
      </c>
      <c r="K247" s="1" t="s">
        <v>1286</v>
      </c>
      <c r="L247" s="11"/>
    </row>
    <row r="248" spans="1:12" ht="33" x14ac:dyDescent="0.3">
      <c r="A248" s="11" t="str">
        <f>_xlfn.XLOOKUP(표14[[#This Row],[material_name]],표2[material_name],표2[material_id])</f>
        <v>M073</v>
      </c>
      <c r="B248" s="11" t="str">
        <f>_xlfn.XLOOKUP(표14[[#This Row],[application_taxonomy]],표11[application_taxonomy],표11[app_id])</f>
        <v>A38</v>
      </c>
      <c r="C248" s="11" t="str">
        <f>_xlfn.XLOOKUP(표14[[#This Row],[end_use_industry]],표13[end_use_category],표13[end_use_id])</f>
        <v>E01</v>
      </c>
      <c r="D248" s="11">
        <f>_xlfn.XLOOKUP(표14[[#This Row],[importance]],표15[importance],표15[rating])</f>
        <v>0.6</v>
      </c>
      <c r="E248" s="1" t="s">
        <v>1565</v>
      </c>
      <c r="F248" s="1" t="s">
        <v>1574</v>
      </c>
      <c r="G248" s="1" t="s">
        <v>1435</v>
      </c>
      <c r="H248" s="1" t="s">
        <v>1282</v>
      </c>
      <c r="I248" s="1" t="s">
        <v>1299</v>
      </c>
      <c r="J248" s="1" t="s">
        <v>1573</v>
      </c>
      <c r="K248" s="1" t="s">
        <v>1286</v>
      </c>
      <c r="L248" s="11"/>
    </row>
    <row r="249" spans="1:12" ht="33" x14ac:dyDescent="0.3">
      <c r="A249" s="11" t="str">
        <f>_xlfn.XLOOKUP(표14[[#This Row],[material_name]],표2[material_name],표2[material_id])</f>
        <v>M073</v>
      </c>
      <c r="B249" s="11" t="str">
        <f>_xlfn.XLOOKUP(표14[[#This Row],[application_taxonomy]],표11[application_taxonomy],표11[app_id])</f>
        <v>A22</v>
      </c>
      <c r="C249" s="11" t="str">
        <f>_xlfn.XLOOKUP(표14[[#This Row],[end_use_industry]],표13[end_use_category],표13[end_use_id])</f>
        <v>E07</v>
      </c>
      <c r="D249" s="11">
        <f>_xlfn.XLOOKUP(표14[[#This Row],[importance]],표15[importance],표15[rating])</f>
        <v>0.3</v>
      </c>
      <c r="E249" s="1" t="s">
        <v>1565</v>
      </c>
      <c r="F249" s="1" t="s">
        <v>1572</v>
      </c>
      <c r="G249" s="1" t="s">
        <v>1293</v>
      </c>
      <c r="H249" s="1" t="s">
        <v>1264</v>
      </c>
      <c r="I249" s="1" t="s">
        <v>1288</v>
      </c>
      <c r="J249" s="1" t="s">
        <v>1571</v>
      </c>
      <c r="K249" s="1" t="s">
        <v>1286</v>
      </c>
      <c r="L249" s="11"/>
    </row>
    <row r="250" spans="1:12" ht="33" x14ac:dyDescent="0.3">
      <c r="A250" s="11" t="str">
        <f>_xlfn.XLOOKUP(표14[[#This Row],[material_name]],표2[material_name],표2[material_id])</f>
        <v>M073</v>
      </c>
      <c r="B250" s="11" t="str">
        <f>_xlfn.XLOOKUP(표14[[#This Row],[application_taxonomy]],표11[application_taxonomy],표11[app_id])</f>
        <v>A01</v>
      </c>
      <c r="C250" s="11" t="str">
        <f>_xlfn.XLOOKUP(표14[[#This Row],[end_use_industry]],표13[end_use_category],표13[end_use_id])</f>
        <v>E07</v>
      </c>
      <c r="D250" s="11">
        <f>_xlfn.XLOOKUP(표14[[#This Row],[importance]],표15[importance],표15[rating])</f>
        <v>0.3</v>
      </c>
      <c r="E250" s="1" t="s">
        <v>1565</v>
      </c>
      <c r="F250" s="1" t="s">
        <v>1570</v>
      </c>
      <c r="G250" s="1" t="s">
        <v>1255</v>
      </c>
      <c r="H250" s="1" t="s">
        <v>1264</v>
      </c>
      <c r="I250" s="1" t="s">
        <v>1288</v>
      </c>
      <c r="J250" s="1" t="s">
        <v>1569</v>
      </c>
      <c r="K250" s="1" t="s">
        <v>1286</v>
      </c>
      <c r="L250" s="11"/>
    </row>
    <row r="251" spans="1:12" ht="33" x14ac:dyDescent="0.3">
      <c r="A251" s="11" t="str">
        <f>_xlfn.XLOOKUP(표14[[#This Row],[material_name]],표2[material_name],표2[material_id])</f>
        <v>M073</v>
      </c>
      <c r="B251" s="11" t="str">
        <f>_xlfn.XLOOKUP(표14[[#This Row],[application_taxonomy]],표11[application_taxonomy],표11[app_id])</f>
        <v>A23</v>
      </c>
      <c r="C251" s="11" t="str">
        <f>_xlfn.XLOOKUP(표14[[#This Row],[end_use_industry]],표13[end_use_category],표13[end_use_id])</f>
        <v>E07</v>
      </c>
      <c r="D251" s="11">
        <f>_xlfn.XLOOKUP(표14[[#This Row],[importance]],표15[importance],표15[rating])</f>
        <v>0.1</v>
      </c>
      <c r="E251" s="1" t="s">
        <v>1565</v>
      </c>
      <c r="F251" s="1" t="s">
        <v>1568</v>
      </c>
      <c r="G251" s="1" t="s">
        <v>1567</v>
      </c>
      <c r="H251" s="1" t="s">
        <v>1264</v>
      </c>
      <c r="I251" s="1" t="s">
        <v>1303</v>
      </c>
      <c r="J251" s="1" t="s">
        <v>1566</v>
      </c>
      <c r="K251" s="1" t="s">
        <v>1286</v>
      </c>
      <c r="L251" s="11"/>
    </row>
    <row r="252" spans="1:12" ht="33" x14ac:dyDescent="0.3">
      <c r="A252" s="11" t="str">
        <f>_xlfn.XLOOKUP(표14[[#This Row],[material_name]],표2[material_name],표2[material_id])</f>
        <v>M073</v>
      </c>
      <c r="B252" s="11" t="str">
        <f>_xlfn.XLOOKUP(표14[[#This Row],[application_taxonomy]],표11[application_taxonomy],표11[app_id])</f>
        <v>A39</v>
      </c>
      <c r="C252" s="11" t="str">
        <f>_xlfn.XLOOKUP(표14[[#This Row],[end_use_industry]],표13[end_use_category],표13[end_use_id])</f>
        <v>E07</v>
      </c>
      <c r="D252" s="11">
        <f>_xlfn.XLOOKUP(표14[[#This Row],[importance]],표15[importance],표15[rating])</f>
        <v>0.1</v>
      </c>
      <c r="E252" s="1" t="s">
        <v>1565</v>
      </c>
      <c r="F252" s="1" t="s">
        <v>1564</v>
      </c>
      <c r="G252" s="1" t="s">
        <v>1563</v>
      </c>
      <c r="H252" s="1" t="s">
        <v>1264</v>
      </c>
      <c r="I252" s="1" t="s">
        <v>1303</v>
      </c>
      <c r="J252" s="1" t="s">
        <v>1562</v>
      </c>
      <c r="K252" s="1" t="s">
        <v>1286</v>
      </c>
      <c r="L252" s="11"/>
    </row>
    <row r="253" spans="1:12" x14ac:dyDescent="0.3">
      <c r="A253" s="11" t="str">
        <f>_xlfn.XLOOKUP(표14[[#This Row],[material_name]],표2[material_name],표2[material_id])</f>
        <v>M074</v>
      </c>
      <c r="B253" s="11" t="str">
        <f>_xlfn.XLOOKUP(표14[[#This Row],[application_taxonomy]],표11[application_taxonomy],표11[app_id])</f>
        <v>A03</v>
      </c>
      <c r="C253" s="11" t="str">
        <f>_xlfn.XLOOKUP(표14[[#This Row],[end_use_industry]],표13[end_use_category],표13[end_use_id])</f>
        <v>E02</v>
      </c>
      <c r="D253" s="11">
        <f>_xlfn.XLOOKUP(표14[[#This Row],[importance]],표15[importance],표15[rating])</f>
        <v>0.6</v>
      </c>
      <c r="E253" s="1" t="s">
        <v>917</v>
      </c>
      <c r="F253" s="24" t="s">
        <v>1561</v>
      </c>
      <c r="G253" s="1" t="s">
        <v>1381</v>
      </c>
      <c r="H253" s="1" t="s">
        <v>1279</v>
      </c>
      <c r="I253" s="1" t="s">
        <v>1299</v>
      </c>
      <c r="J253" s="1" t="s">
        <v>1560</v>
      </c>
      <c r="K253" s="1" t="s">
        <v>1286</v>
      </c>
      <c r="L253" s="11"/>
    </row>
    <row r="254" spans="1:12" x14ac:dyDescent="0.3">
      <c r="A254" s="11" t="str">
        <f>_xlfn.XLOOKUP(표14[[#This Row],[material_name]],표2[material_name],표2[material_id])</f>
        <v>M074</v>
      </c>
      <c r="B254" s="11" t="str">
        <f>_xlfn.XLOOKUP(표14[[#This Row],[application_taxonomy]],표11[application_taxonomy],표11[app_id])</f>
        <v>A03</v>
      </c>
      <c r="C254" s="11" t="str">
        <f>_xlfn.XLOOKUP(표14[[#This Row],[end_use_industry]],표13[end_use_category],표13[end_use_id])</f>
        <v>E03</v>
      </c>
      <c r="D254" s="11">
        <f>_xlfn.XLOOKUP(표14[[#This Row],[importance]],표15[importance],표15[rating])</f>
        <v>0.6</v>
      </c>
      <c r="E254" s="1" t="s">
        <v>917</v>
      </c>
      <c r="F254" s="25" t="s">
        <v>1559</v>
      </c>
      <c r="G254" s="1" t="s">
        <v>1381</v>
      </c>
      <c r="H254" s="1" t="s">
        <v>1276</v>
      </c>
      <c r="I254" s="1" t="s">
        <v>1299</v>
      </c>
      <c r="J254" s="1" t="s">
        <v>1558</v>
      </c>
      <c r="K254" s="1" t="s">
        <v>1286</v>
      </c>
      <c r="L254" s="11"/>
    </row>
    <row r="255" spans="1:12" ht="33" x14ac:dyDescent="0.3">
      <c r="A255" s="11" t="str">
        <f>_xlfn.XLOOKUP(표14[[#This Row],[material_name]],표2[material_name],표2[material_id])</f>
        <v>M074</v>
      </c>
      <c r="B255" s="11" t="str">
        <f>_xlfn.XLOOKUP(표14[[#This Row],[application_taxonomy]],표11[application_taxonomy],표11[app_id])</f>
        <v>A07</v>
      </c>
      <c r="C255" s="11" t="str">
        <f>_xlfn.XLOOKUP(표14[[#This Row],[end_use_industry]],표13[end_use_category],표13[end_use_id])</f>
        <v>E02</v>
      </c>
      <c r="D255" s="11">
        <f>_xlfn.XLOOKUP(표14[[#This Row],[importance]],표15[importance],표15[rating])</f>
        <v>0.3</v>
      </c>
      <c r="E255" s="1" t="s">
        <v>917</v>
      </c>
      <c r="F255" s="1" t="s">
        <v>1557</v>
      </c>
      <c r="G255" s="1" t="s">
        <v>1421</v>
      </c>
      <c r="H255" s="1" t="s">
        <v>1279</v>
      </c>
      <c r="I255" s="1" t="s">
        <v>1288</v>
      </c>
      <c r="J255" s="1" t="s">
        <v>1556</v>
      </c>
      <c r="K255" s="1" t="s">
        <v>1286</v>
      </c>
      <c r="L255" s="11"/>
    </row>
    <row r="256" spans="1:12" ht="33" x14ac:dyDescent="0.3">
      <c r="A256" s="11" t="str">
        <f>_xlfn.XLOOKUP(표14[[#This Row],[material_name]],표2[material_name],표2[material_id])</f>
        <v>M074</v>
      </c>
      <c r="B256" s="11" t="str">
        <f>_xlfn.XLOOKUP(표14[[#This Row],[application_taxonomy]],표11[application_taxonomy],표11[app_id])</f>
        <v>A13</v>
      </c>
      <c r="C256" s="11" t="str">
        <f>_xlfn.XLOOKUP(표14[[#This Row],[end_use_industry]],표13[end_use_category],표13[end_use_id])</f>
        <v>E08</v>
      </c>
      <c r="D256" s="11">
        <f>_xlfn.XLOOKUP(표14[[#This Row],[importance]],표15[importance],표15[rating])</f>
        <v>0.3</v>
      </c>
      <c r="E256" s="1" t="s">
        <v>917</v>
      </c>
      <c r="F256" s="1" t="s">
        <v>1555</v>
      </c>
      <c r="G256" s="1" t="s">
        <v>1410</v>
      </c>
      <c r="H256" s="1" t="s">
        <v>1261</v>
      </c>
      <c r="I256" s="1" t="s">
        <v>1288</v>
      </c>
      <c r="J256" s="1" t="s">
        <v>1554</v>
      </c>
      <c r="K256" s="1" t="s">
        <v>1286</v>
      </c>
      <c r="L256" s="11"/>
    </row>
    <row r="257" spans="1:12" x14ac:dyDescent="0.3">
      <c r="A257" s="11" t="str">
        <f>_xlfn.XLOOKUP(표14[[#This Row],[material_name]],표2[material_name],표2[material_id])</f>
        <v>M074</v>
      </c>
      <c r="B257" s="11" t="str">
        <f>_xlfn.XLOOKUP(표14[[#This Row],[application_taxonomy]],표11[application_taxonomy],표11[app_id])</f>
        <v>A19</v>
      </c>
      <c r="C257" s="11" t="str">
        <f>_xlfn.XLOOKUP(표14[[#This Row],[end_use_industry]],표13[end_use_category],표13[end_use_id])</f>
        <v>E03</v>
      </c>
      <c r="D257" s="11">
        <f>_xlfn.XLOOKUP(표14[[#This Row],[importance]],표15[importance],표15[rating])</f>
        <v>0.3</v>
      </c>
      <c r="E257" s="1" t="s">
        <v>917</v>
      </c>
      <c r="F257" s="1" t="s">
        <v>1553</v>
      </c>
      <c r="G257" s="1" t="s">
        <v>1341</v>
      </c>
      <c r="H257" s="1" t="s">
        <v>1276</v>
      </c>
      <c r="I257" s="1" t="s">
        <v>1288</v>
      </c>
      <c r="J257" s="1" t="s">
        <v>1552</v>
      </c>
      <c r="K257" s="1" t="s">
        <v>1286</v>
      </c>
      <c r="L257" s="11"/>
    </row>
    <row r="258" spans="1:12" x14ac:dyDescent="0.3">
      <c r="A258" s="11" t="str">
        <f>_xlfn.XLOOKUP(표14[[#This Row],[material_name]],표2[material_name],표2[material_id])</f>
        <v>M075</v>
      </c>
      <c r="B258" s="11" t="str">
        <f>_xlfn.XLOOKUP(표14[[#This Row],[application_taxonomy]],표11[application_taxonomy],표11[app_id])</f>
        <v>A01</v>
      </c>
      <c r="C258" s="11" t="str">
        <f>_xlfn.XLOOKUP(표14[[#This Row],[end_use_industry]],표13[end_use_category],표13[end_use_id])</f>
        <v>E02</v>
      </c>
      <c r="D258" s="11">
        <f>_xlfn.XLOOKUP(표14[[#This Row],[importance]],표15[importance],표15[rating])</f>
        <v>0.6</v>
      </c>
      <c r="E258" s="1" t="s">
        <v>548</v>
      </c>
      <c r="F258" s="1" t="s">
        <v>1551</v>
      </c>
      <c r="G258" s="1" t="s">
        <v>1255</v>
      </c>
      <c r="H258" s="1" t="s">
        <v>1279</v>
      </c>
      <c r="I258" s="1" t="s">
        <v>1299</v>
      </c>
      <c r="J258" s="1" t="s">
        <v>1550</v>
      </c>
      <c r="K258" s="1" t="s">
        <v>1286</v>
      </c>
      <c r="L258" s="11" t="s">
        <v>1318</v>
      </c>
    </row>
    <row r="259" spans="1:12" ht="33" x14ac:dyDescent="0.3">
      <c r="A259" s="11" t="str">
        <f>_xlfn.XLOOKUP(표14[[#This Row],[material_name]],표2[material_name],표2[material_id])</f>
        <v>M075</v>
      </c>
      <c r="B259" s="11" t="str">
        <f>_xlfn.XLOOKUP(표14[[#This Row],[application_taxonomy]],표11[application_taxonomy],표11[app_id])</f>
        <v>A01</v>
      </c>
      <c r="C259" s="11" t="str">
        <f>_xlfn.XLOOKUP(표14[[#This Row],[end_use_industry]],표13[end_use_category],표13[end_use_id])</f>
        <v>E07</v>
      </c>
      <c r="D259" s="11">
        <f>_xlfn.XLOOKUP(표14[[#This Row],[importance]],표15[importance],표15[rating])</f>
        <v>0.6</v>
      </c>
      <c r="E259" s="1" t="s">
        <v>548</v>
      </c>
      <c r="F259" s="1" t="s">
        <v>1549</v>
      </c>
      <c r="G259" s="1" t="s">
        <v>1314</v>
      </c>
      <c r="H259" s="1" t="s">
        <v>1264</v>
      </c>
      <c r="I259" s="1" t="s">
        <v>1299</v>
      </c>
      <c r="J259" s="1" t="s">
        <v>1548</v>
      </c>
      <c r="K259" s="1" t="s">
        <v>1286</v>
      </c>
      <c r="L259" s="11" t="s">
        <v>1318</v>
      </c>
    </row>
    <row r="260" spans="1:12" x14ac:dyDescent="0.3">
      <c r="A260" s="11" t="str">
        <f>_xlfn.XLOOKUP(표14[[#This Row],[material_name]],표2[material_name],표2[material_id])</f>
        <v>M075</v>
      </c>
      <c r="B260" s="11" t="str">
        <f>_xlfn.XLOOKUP(표14[[#This Row],[application_taxonomy]],표11[application_taxonomy],표11[app_id])</f>
        <v>A30</v>
      </c>
      <c r="C260" s="11" t="str">
        <f>_xlfn.XLOOKUP(표14[[#This Row],[end_use_industry]],표13[end_use_category],표13[end_use_id])</f>
        <v>E02</v>
      </c>
      <c r="D260" s="11">
        <f>_xlfn.XLOOKUP(표14[[#This Row],[importance]],표15[importance],표15[rating])</f>
        <v>0.3</v>
      </c>
      <c r="E260" s="1" t="s">
        <v>548</v>
      </c>
      <c r="F260" s="1" t="s">
        <v>1547</v>
      </c>
      <c r="G260" s="1" t="s">
        <v>1546</v>
      </c>
      <c r="H260" s="1" t="s">
        <v>1279</v>
      </c>
      <c r="I260" s="1" t="s">
        <v>1288</v>
      </c>
      <c r="J260" s="1" t="s">
        <v>1545</v>
      </c>
      <c r="K260" s="1" t="s">
        <v>1286</v>
      </c>
      <c r="L260" s="11" t="s">
        <v>1318</v>
      </c>
    </row>
    <row r="261" spans="1:12" ht="33" x14ac:dyDescent="0.3">
      <c r="A261" s="11" t="str">
        <f>_xlfn.XLOOKUP(표14[[#This Row],[material_name]],표2[material_name],표2[material_id])</f>
        <v>M075</v>
      </c>
      <c r="B261" s="11" t="str">
        <f>_xlfn.XLOOKUP(표14[[#This Row],[application_taxonomy]],표11[application_taxonomy],표11[app_id])</f>
        <v>A38</v>
      </c>
      <c r="C261" s="11" t="str">
        <f>_xlfn.XLOOKUP(표14[[#This Row],[end_use_industry]],표13[end_use_category],표13[end_use_id])</f>
        <v>E07</v>
      </c>
      <c r="D261" s="11">
        <f>_xlfn.XLOOKUP(표14[[#This Row],[importance]],표15[importance],표15[rating])</f>
        <v>0.3</v>
      </c>
      <c r="E261" s="1" t="s">
        <v>548</v>
      </c>
      <c r="F261" s="1" t="s">
        <v>1544</v>
      </c>
      <c r="G261" s="1" t="s">
        <v>1435</v>
      </c>
      <c r="H261" s="1" t="s">
        <v>1264</v>
      </c>
      <c r="I261" s="1" t="s">
        <v>1288</v>
      </c>
      <c r="J261" s="1" t="s">
        <v>1543</v>
      </c>
      <c r="K261" s="1" t="s">
        <v>1286</v>
      </c>
      <c r="L261" s="11" t="s">
        <v>1318</v>
      </c>
    </row>
    <row r="262" spans="1:12" ht="33" x14ac:dyDescent="0.3">
      <c r="A262" s="11" t="str">
        <f>_xlfn.XLOOKUP(표14[[#This Row],[material_name]],표2[material_name],표2[material_id])</f>
        <v>M077</v>
      </c>
      <c r="B262" s="11" t="str">
        <f>_xlfn.XLOOKUP(표14[[#This Row],[application_taxonomy]],표11[application_taxonomy],표11[app_id])</f>
        <v>A28</v>
      </c>
      <c r="C262" s="11" t="str">
        <f>_xlfn.XLOOKUP(표14[[#This Row],[end_use_industry]],표13[end_use_category],표13[end_use_id])</f>
        <v>E03</v>
      </c>
      <c r="D262" s="11">
        <f>_xlfn.XLOOKUP(표14[[#This Row],[importance]],표15[importance],표15[rating])</f>
        <v>0.6</v>
      </c>
      <c r="E262" s="1" t="s">
        <v>1540</v>
      </c>
      <c r="F262" s="1" t="s">
        <v>1542</v>
      </c>
      <c r="G262" s="1" t="s">
        <v>1361</v>
      </c>
      <c r="H262" s="1" t="s">
        <v>1276</v>
      </c>
      <c r="I262" s="1" t="s">
        <v>1299</v>
      </c>
      <c r="J262" s="1" t="s">
        <v>1541</v>
      </c>
      <c r="K262" s="1" t="s">
        <v>1286</v>
      </c>
      <c r="L262" s="11" t="s">
        <v>1318</v>
      </c>
    </row>
    <row r="263" spans="1:12" ht="33" x14ac:dyDescent="0.3">
      <c r="A263" s="11" t="str">
        <f>_xlfn.XLOOKUP(표14[[#This Row],[material_name]],표2[material_name],표2[material_id])</f>
        <v>M077</v>
      </c>
      <c r="B263" s="11" t="str">
        <f>_xlfn.XLOOKUP(표14[[#This Row],[application_taxonomy]],표11[application_taxonomy],표11[app_id])</f>
        <v>A28</v>
      </c>
      <c r="C263" s="11" t="str">
        <f>_xlfn.XLOOKUP(표14[[#This Row],[end_use_industry]],표13[end_use_category],표13[end_use_id])</f>
        <v>E07</v>
      </c>
      <c r="D263" s="11">
        <f>_xlfn.XLOOKUP(표14[[#This Row],[importance]],표15[importance],표15[rating])</f>
        <v>0.6</v>
      </c>
      <c r="E263" s="1" t="s">
        <v>1540</v>
      </c>
      <c r="F263" s="1" t="s">
        <v>1539</v>
      </c>
      <c r="G263" s="1" t="s">
        <v>1361</v>
      </c>
      <c r="H263" s="1" t="s">
        <v>1264</v>
      </c>
      <c r="I263" s="1" t="s">
        <v>1299</v>
      </c>
      <c r="J263" s="1" t="s">
        <v>1538</v>
      </c>
      <c r="K263" s="1" t="s">
        <v>1286</v>
      </c>
      <c r="L263" s="11" t="s">
        <v>1318</v>
      </c>
    </row>
    <row r="264" spans="1:12" ht="33" x14ac:dyDescent="0.3">
      <c r="A264" s="11" t="str">
        <f>_xlfn.XLOOKUP(표14[[#This Row],[material_name]],표2[material_name],표2[material_id])</f>
        <v>M078</v>
      </c>
      <c r="B264" s="11" t="str">
        <f>_xlfn.XLOOKUP(표14[[#This Row],[application_taxonomy]],표11[application_taxonomy],표11[app_id])</f>
        <v>A01</v>
      </c>
      <c r="C264" s="11" t="str">
        <f>_xlfn.XLOOKUP(표14[[#This Row],[end_use_industry]],표13[end_use_category],표13[end_use_id])</f>
        <v>E07</v>
      </c>
      <c r="D264" s="11">
        <f>_xlfn.XLOOKUP(표14[[#This Row],[importance]],표15[importance],표15[rating])</f>
        <v>0.6</v>
      </c>
      <c r="E264" s="1" t="s">
        <v>580</v>
      </c>
      <c r="F264" s="1" t="s">
        <v>1537</v>
      </c>
      <c r="G264" s="1" t="s">
        <v>1255</v>
      </c>
      <c r="H264" s="1" t="s">
        <v>1264</v>
      </c>
      <c r="I264" s="1" t="s">
        <v>1299</v>
      </c>
      <c r="J264" s="1" t="s">
        <v>1536</v>
      </c>
      <c r="K264" s="1" t="s">
        <v>1286</v>
      </c>
      <c r="L264" s="11" t="s">
        <v>1318</v>
      </c>
    </row>
    <row r="265" spans="1:12" ht="33" x14ac:dyDescent="0.3">
      <c r="A265" s="11" t="str">
        <f>_xlfn.XLOOKUP(표14[[#This Row],[material_name]],표2[material_name],표2[material_id])</f>
        <v>M078</v>
      </c>
      <c r="B265" s="11" t="str">
        <f>_xlfn.XLOOKUP(표14[[#This Row],[application_taxonomy]],표11[application_taxonomy],표11[app_id])</f>
        <v>A20</v>
      </c>
      <c r="C265" s="11" t="str">
        <f>_xlfn.XLOOKUP(표14[[#This Row],[end_use_industry]],표13[end_use_category],표13[end_use_id])</f>
        <v>E07</v>
      </c>
      <c r="D265" s="11">
        <f>_xlfn.XLOOKUP(표14[[#This Row],[importance]],표15[importance],표15[rating])</f>
        <v>0.3</v>
      </c>
      <c r="E265" s="1" t="s">
        <v>580</v>
      </c>
      <c r="F265" s="1" t="s">
        <v>1440</v>
      </c>
      <c r="G265" s="1" t="s">
        <v>1329</v>
      </c>
      <c r="H265" s="1" t="s">
        <v>1264</v>
      </c>
      <c r="I265" s="1" t="s">
        <v>1288</v>
      </c>
      <c r="J265" s="1" t="s">
        <v>1535</v>
      </c>
      <c r="K265" s="1" t="s">
        <v>1286</v>
      </c>
      <c r="L265" s="11" t="s">
        <v>1318</v>
      </c>
    </row>
    <row r="266" spans="1:12" ht="33" x14ac:dyDescent="0.3">
      <c r="A266" s="11" t="str">
        <f>_xlfn.XLOOKUP(표14[[#This Row],[material_name]],표2[material_name],표2[material_id])</f>
        <v>M078</v>
      </c>
      <c r="B266" s="11" t="str">
        <f>_xlfn.XLOOKUP(표14[[#This Row],[application_taxonomy]],표11[application_taxonomy],표11[app_id])</f>
        <v>A42</v>
      </c>
      <c r="C266" s="11" t="str">
        <f>_xlfn.XLOOKUP(표14[[#This Row],[end_use_industry]],표13[end_use_category],표13[end_use_id])</f>
        <v>E01</v>
      </c>
      <c r="D266" s="11">
        <f>_xlfn.XLOOKUP(표14[[#This Row],[importance]],표15[importance],표15[rating])</f>
        <v>0.1</v>
      </c>
      <c r="E266" s="1" t="s">
        <v>580</v>
      </c>
      <c r="F266" s="1" t="s">
        <v>1534</v>
      </c>
      <c r="G266" s="1" t="s">
        <v>1300</v>
      </c>
      <c r="H266" s="1" t="s">
        <v>1282</v>
      </c>
      <c r="I266" s="1" t="s">
        <v>1303</v>
      </c>
      <c r="J266" s="1" t="s">
        <v>1533</v>
      </c>
      <c r="K266" s="1" t="s">
        <v>1286</v>
      </c>
      <c r="L266" s="11" t="s">
        <v>1318</v>
      </c>
    </row>
    <row r="267" spans="1:12" x14ac:dyDescent="0.3">
      <c r="A267" s="11" t="str">
        <f>_xlfn.XLOOKUP(표14[[#This Row],[material_name]],표2[material_name],표2[material_id])</f>
        <v>M079</v>
      </c>
      <c r="B267" s="11" t="str">
        <f>_xlfn.XLOOKUP(표14[[#This Row],[application_taxonomy]],표11[application_taxonomy],표11[app_id])</f>
        <v>A41</v>
      </c>
      <c r="C267" s="11" t="str">
        <f>_xlfn.XLOOKUP(표14[[#This Row],[end_use_industry]],표13[end_use_category],표13[end_use_id])</f>
        <v>E01</v>
      </c>
      <c r="D267" s="11">
        <f>_xlfn.XLOOKUP(표14[[#This Row],[importance]],표15[importance],표15[rating])</f>
        <v>0.6</v>
      </c>
      <c r="E267" s="1" t="s">
        <v>1522</v>
      </c>
      <c r="F267" s="1" t="s">
        <v>1532</v>
      </c>
      <c r="G267" s="1" t="s">
        <v>1344</v>
      </c>
      <c r="H267" s="1" t="s">
        <v>1282</v>
      </c>
      <c r="I267" s="1" t="s">
        <v>1299</v>
      </c>
      <c r="J267" s="1" t="s">
        <v>1531</v>
      </c>
      <c r="K267" s="1" t="s">
        <v>1286</v>
      </c>
      <c r="L267" s="11" t="s">
        <v>1318</v>
      </c>
    </row>
    <row r="268" spans="1:12" x14ac:dyDescent="0.3">
      <c r="A268" s="11" t="str">
        <f>_xlfn.XLOOKUP(표14[[#This Row],[material_name]],표2[material_name],표2[material_id])</f>
        <v>M079</v>
      </c>
      <c r="B268" s="11" t="str">
        <f>_xlfn.XLOOKUP(표14[[#This Row],[application_taxonomy]],표11[application_taxonomy],표11[app_id])</f>
        <v>A41</v>
      </c>
      <c r="C268" s="11" t="str">
        <f>_xlfn.XLOOKUP(표14[[#This Row],[end_use_industry]],표13[end_use_category],표13[end_use_id])</f>
        <v>E03</v>
      </c>
      <c r="D268" s="11">
        <f>_xlfn.XLOOKUP(표14[[#This Row],[importance]],표15[importance],표15[rating])</f>
        <v>0.6</v>
      </c>
      <c r="E268" s="1" t="s">
        <v>1522</v>
      </c>
      <c r="F268" s="1" t="s">
        <v>1530</v>
      </c>
      <c r="G268" s="1" t="s">
        <v>1344</v>
      </c>
      <c r="H268" s="1" t="s">
        <v>1276</v>
      </c>
      <c r="I268" s="1" t="s">
        <v>1299</v>
      </c>
      <c r="J268" s="1" t="s">
        <v>1529</v>
      </c>
      <c r="K268" s="1" t="s">
        <v>1286</v>
      </c>
      <c r="L268" s="11" t="s">
        <v>1318</v>
      </c>
    </row>
    <row r="269" spans="1:12" ht="33" x14ac:dyDescent="0.3">
      <c r="A269" s="11" t="str">
        <f>_xlfn.XLOOKUP(표14[[#This Row],[material_name]],표2[material_name],표2[material_id])</f>
        <v>M079</v>
      </c>
      <c r="B269" s="11" t="str">
        <f>_xlfn.XLOOKUP(표14[[#This Row],[application_taxonomy]],표11[application_taxonomy],표11[app_id])</f>
        <v>A41</v>
      </c>
      <c r="C269" s="11" t="str">
        <f>_xlfn.XLOOKUP(표14[[#This Row],[end_use_industry]],표13[end_use_category],표13[end_use_id])</f>
        <v>E08</v>
      </c>
      <c r="D269" s="11">
        <f>_xlfn.XLOOKUP(표14[[#This Row],[importance]],표15[importance],표15[rating])</f>
        <v>0.3</v>
      </c>
      <c r="E269" s="1" t="s">
        <v>1522</v>
      </c>
      <c r="F269" s="1" t="s">
        <v>1528</v>
      </c>
      <c r="G269" s="1" t="s">
        <v>1344</v>
      </c>
      <c r="H269" s="1" t="s">
        <v>1261</v>
      </c>
      <c r="I269" s="1" t="s">
        <v>1288</v>
      </c>
      <c r="J269" s="1" t="s">
        <v>1527</v>
      </c>
      <c r="K269" s="1" t="s">
        <v>1286</v>
      </c>
      <c r="L269" s="11" t="s">
        <v>1318</v>
      </c>
    </row>
    <row r="270" spans="1:12" x14ac:dyDescent="0.3">
      <c r="A270" s="11" t="str">
        <f>_xlfn.XLOOKUP(표14[[#This Row],[material_name]],표2[material_name],표2[material_id])</f>
        <v>M079</v>
      </c>
      <c r="B270" s="11" t="str">
        <f>_xlfn.XLOOKUP(표14[[#This Row],[application_taxonomy]],표11[application_taxonomy],표11[app_id])</f>
        <v>A33</v>
      </c>
      <c r="C270" s="11" t="str">
        <f>_xlfn.XLOOKUP(표14[[#This Row],[end_use_industry]],표13[end_use_category],표13[end_use_id])</f>
        <v>E05</v>
      </c>
      <c r="D270" s="11">
        <f>_xlfn.XLOOKUP(표14[[#This Row],[importance]],표15[importance],표15[rating])</f>
        <v>0.3</v>
      </c>
      <c r="E270" s="1" t="s">
        <v>1522</v>
      </c>
      <c r="F270" s="1" t="s">
        <v>1526</v>
      </c>
      <c r="G270" s="1" t="s">
        <v>1334</v>
      </c>
      <c r="H270" s="1" t="s">
        <v>1270</v>
      </c>
      <c r="I270" s="1" t="s">
        <v>1288</v>
      </c>
      <c r="J270" s="1" t="s">
        <v>1525</v>
      </c>
      <c r="K270" s="1" t="s">
        <v>1286</v>
      </c>
      <c r="L270" s="11" t="s">
        <v>1318</v>
      </c>
    </row>
    <row r="271" spans="1:12" x14ac:dyDescent="0.3">
      <c r="A271" s="11" t="str">
        <f>_xlfn.XLOOKUP(표14[[#This Row],[material_name]],표2[material_name],표2[material_id])</f>
        <v>M079</v>
      </c>
      <c r="B271" s="11" t="str">
        <f>_xlfn.XLOOKUP(표14[[#This Row],[application_taxonomy]],표11[application_taxonomy],표11[app_id])</f>
        <v>A41</v>
      </c>
      <c r="C271" s="11" t="str">
        <f>_xlfn.XLOOKUP(표14[[#This Row],[end_use_industry]],표13[end_use_category],표13[end_use_id])</f>
        <v>E02</v>
      </c>
      <c r="D271" s="11">
        <f>_xlfn.XLOOKUP(표14[[#This Row],[importance]],표15[importance],표15[rating])</f>
        <v>0.3</v>
      </c>
      <c r="E271" s="1" t="s">
        <v>1522</v>
      </c>
      <c r="F271" s="1" t="s">
        <v>1524</v>
      </c>
      <c r="G271" s="1" t="s">
        <v>1344</v>
      </c>
      <c r="H271" s="1" t="s">
        <v>1279</v>
      </c>
      <c r="I271" s="1" t="s">
        <v>1288</v>
      </c>
      <c r="J271" s="1" t="s">
        <v>1523</v>
      </c>
      <c r="K271" s="1" t="s">
        <v>1286</v>
      </c>
      <c r="L271" s="11" t="s">
        <v>1318</v>
      </c>
    </row>
    <row r="272" spans="1:12" ht="33" x14ac:dyDescent="0.3">
      <c r="A272" s="11" t="str">
        <f>_xlfn.XLOOKUP(표14[[#This Row],[material_name]],표2[material_name],표2[material_id])</f>
        <v>M079</v>
      </c>
      <c r="B272" s="11" t="str">
        <f>_xlfn.XLOOKUP(표14[[#This Row],[application_taxonomy]],표11[application_taxonomy],표11[app_id])</f>
        <v>A40</v>
      </c>
      <c r="C272" s="11" t="str">
        <f>_xlfn.XLOOKUP(표14[[#This Row],[end_use_industry]],표13[end_use_category],표13[end_use_id])</f>
        <v>E08</v>
      </c>
      <c r="D272" s="11">
        <f>_xlfn.XLOOKUP(표14[[#This Row],[importance]],표15[importance],표15[rating])</f>
        <v>0.1</v>
      </c>
      <c r="E272" s="1" t="s">
        <v>1522</v>
      </c>
      <c r="F272" s="1" t="s">
        <v>1521</v>
      </c>
      <c r="G272" s="1" t="s">
        <v>1520</v>
      </c>
      <c r="H272" s="1" t="s">
        <v>1261</v>
      </c>
      <c r="I272" s="1" t="s">
        <v>1303</v>
      </c>
      <c r="J272" s="1" t="s">
        <v>1519</v>
      </c>
      <c r="K272" s="1" t="s">
        <v>1286</v>
      </c>
      <c r="L272" s="11" t="s">
        <v>1318</v>
      </c>
    </row>
    <row r="273" spans="1:12" ht="33" x14ac:dyDescent="0.3">
      <c r="A273" s="11" t="str">
        <f>_xlfn.XLOOKUP(표14[[#This Row],[material_name]],표2[material_name],표2[material_id])</f>
        <v>M081</v>
      </c>
      <c r="B273" s="11" t="str">
        <f>_xlfn.XLOOKUP(표14[[#This Row],[application_taxonomy]],표11[application_taxonomy],표11[app_id])</f>
        <v>A15</v>
      </c>
      <c r="C273" s="11" t="str">
        <f>_xlfn.XLOOKUP(표14[[#This Row],[end_use_industry]],표13[end_use_category],표13[end_use_id])</f>
        <v>E03</v>
      </c>
      <c r="D273" s="11">
        <f>_xlfn.XLOOKUP(표14[[#This Row],[importance]],표15[importance],표15[rating])</f>
        <v>0.6</v>
      </c>
      <c r="E273" s="1" t="s">
        <v>598</v>
      </c>
      <c r="F273" s="1" t="s">
        <v>1518</v>
      </c>
      <c r="G273" s="1" t="s">
        <v>1509</v>
      </c>
      <c r="H273" s="1" t="s">
        <v>1276</v>
      </c>
      <c r="I273" s="1" t="s">
        <v>1299</v>
      </c>
      <c r="J273" s="1" t="s">
        <v>1517</v>
      </c>
      <c r="K273" s="1" t="s">
        <v>1286</v>
      </c>
      <c r="L273" s="11" t="s">
        <v>1318</v>
      </c>
    </row>
    <row r="274" spans="1:12" ht="33" x14ac:dyDescent="0.3">
      <c r="A274" s="11" t="str">
        <f>_xlfn.XLOOKUP(표14[[#This Row],[material_name]],표2[material_name],표2[material_id])</f>
        <v>M081</v>
      </c>
      <c r="B274" s="11" t="str">
        <f>_xlfn.XLOOKUP(표14[[#This Row],[application_taxonomy]],표11[application_taxonomy],표11[app_id])</f>
        <v>A24</v>
      </c>
      <c r="C274" s="11" t="str">
        <f>_xlfn.XLOOKUP(표14[[#This Row],[end_use_industry]],표13[end_use_category],표13[end_use_id])</f>
        <v>E07</v>
      </c>
      <c r="D274" s="11">
        <f>_xlfn.XLOOKUP(표14[[#This Row],[importance]],표15[importance],표15[rating])</f>
        <v>0.3</v>
      </c>
      <c r="E274" s="1" t="s">
        <v>598</v>
      </c>
      <c r="F274" s="1" t="s">
        <v>1516</v>
      </c>
      <c r="G274" s="1" t="s">
        <v>1304</v>
      </c>
      <c r="H274" s="1" t="s">
        <v>1264</v>
      </c>
      <c r="I274" s="1" t="s">
        <v>1288</v>
      </c>
      <c r="J274" s="1" t="s">
        <v>1515</v>
      </c>
      <c r="K274" s="1" t="s">
        <v>1286</v>
      </c>
      <c r="L274" s="11" t="s">
        <v>1318</v>
      </c>
    </row>
    <row r="275" spans="1:12" ht="33" x14ac:dyDescent="0.3">
      <c r="A275" s="11" t="str">
        <f>_xlfn.XLOOKUP(표14[[#This Row],[material_name]],표2[material_name],표2[material_id])</f>
        <v>M081</v>
      </c>
      <c r="B275" s="11" t="str">
        <f>_xlfn.XLOOKUP(표14[[#This Row],[application_taxonomy]],표11[application_taxonomy],표11[app_id])</f>
        <v>A38</v>
      </c>
      <c r="C275" s="11" t="str">
        <f>_xlfn.XLOOKUP(표14[[#This Row],[end_use_industry]],표13[end_use_category],표13[end_use_id])</f>
        <v>E07</v>
      </c>
      <c r="D275" s="11">
        <f>_xlfn.XLOOKUP(표14[[#This Row],[importance]],표15[importance],표15[rating])</f>
        <v>0.3</v>
      </c>
      <c r="E275" s="1" t="s">
        <v>598</v>
      </c>
      <c r="F275" s="1" t="s">
        <v>1514</v>
      </c>
      <c r="G275" s="1" t="s">
        <v>1435</v>
      </c>
      <c r="H275" s="1" t="s">
        <v>1264</v>
      </c>
      <c r="I275" s="1" t="s">
        <v>1288</v>
      </c>
      <c r="J275" s="1" t="s">
        <v>1513</v>
      </c>
      <c r="K275" s="1" t="s">
        <v>1286</v>
      </c>
      <c r="L275" s="11" t="s">
        <v>1318</v>
      </c>
    </row>
    <row r="276" spans="1:12" ht="33" x14ac:dyDescent="0.3">
      <c r="A276" s="11" t="str">
        <f>_xlfn.XLOOKUP(표14[[#This Row],[material_name]],표2[material_name],표2[material_id])</f>
        <v>M082</v>
      </c>
      <c r="B276" s="11" t="str">
        <f>_xlfn.XLOOKUP(표14[[#This Row],[application_taxonomy]],표11[application_taxonomy],표11[app_id])</f>
        <v>A01</v>
      </c>
      <c r="C276" s="11" t="str">
        <f>_xlfn.XLOOKUP(표14[[#This Row],[end_use_industry]],표13[end_use_category],표13[end_use_id])</f>
        <v>E07</v>
      </c>
      <c r="D276" s="11">
        <f>_xlfn.XLOOKUP(표14[[#This Row],[importance]],표15[importance],표15[rating])</f>
        <v>0.6</v>
      </c>
      <c r="E276" s="1" t="s">
        <v>600</v>
      </c>
      <c r="F276" s="1" t="s">
        <v>1512</v>
      </c>
      <c r="G276" s="1" t="s">
        <v>1314</v>
      </c>
      <c r="H276" s="1" t="s">
        <v>1264</v>
      </c>
      <c r="I276" s="1" t="s">
        <v>1299</v>
      </c>
      <c r="J276" s="1" t="s">
        <v>1511</v>
      </c>
      <c r="K276" s="1" t="s">
        <v>1286</v>
      </c>
      <c r="L276" s="11" t="s">
        <v>1318</v>
      </c>
    </row>
    <row r="277" spans="1:12" ht="33" x14ac:dyDescent="0.3">
      <c r="A277" s="11" t="str">
        <f>_xlfn.XLOOKUP(표14[[#This Row],[material_name]],표2[material_name],표2[material_id])</f>
        <v>M082</v>
      </c>
      <c r="B277" s="11" t="str">
        <f>_xlfn.XLOOKUP(표14[[#This Row],[application_taxonomy]],표11[application_taxonomy],표11[app_id])</f>
        <v>A15</v>
      </c>
      <c r="C277" s="11" t="str">
        <f>_xlfn.XLOOKUP(표14[[#This Row],[end_use_industry]],표13[end_use_category],표13[end_use_id])</f>
        <v>E03</v>
      </c>
      <c r="D277" s="11">
        <f>_xlfn.XLOOKUP(표14[[#This Row],[importance]],표15[importance],표15[rating])</f>
        <v>0.6</v>
      </c>
      <c r="E277" s="1" t="s">
        <v>600</v>
      </c>
      <c r="F277" s="1" t="s">
        <v>1510</v>
      </c>
      <c r="G277" s="1" t="s">
        <v>1509</v>
      </c>
      <c r="H277" s="1" t="s">
        <v>1276</v>
      </c>
      <c r="I277" s="1" t="s">
        <v>1299</v>
      </c>
      <c r="J277" s="1" t="s">
        <v>1508</v>
      </c>
      <c r="K277" s="1" t="s">
        <v>1286</v>
      </c>
      <c r="L277" s="11" t="s">
        <v>1318</v>
      </c>
    </row>
    <row r="278" spans="1:12" ht="33" x14ac:dyDescent="0.3">
      <c r="A278" s="11" t="str">
        <f>_xlfn.XLOOKUP(표14[[#This Row],[material_name]],표2[material_name],표2[material_id])</f>
        <v>M082</v>
      </c>
      <c r="B278" s="11" t="str">
        <f>_xlfn.XLOOKUP(표14[[#This Row],[application_taxonomy]],표11[application_taxonomy],표11[app_id])</f>
        <v>A24</v>
      </c>
      <c r="C278" s="11" t="str">
        <f>_xlfn.XLOOKUP(표14[[#This Row],[end_use_industry]],표13[end_use_category],표13[end_use_id])</f>
        <v>E07</v>
      </c>
      <c r="D278" s="11">
        <f>_xlfn.XLOOKUP(표14[[#This Row],[importance]],표15[importance],표15[rating])</f>
        <v>0.3</v>
      </c>
      <c r="E278" s="1" t="s">
        <v>600</v>
      </c>
      <c r="F278" s="1" t="s">
        <v>1507</v>
      </c>
      <c r="G278" s="1" t="s">
        <v>1304</v>
      </c>
      <c r="H278" s="1" t="s">
        <v>1264</v>
      </c>
      <c r="I278" s="1" t="s">
        <v>1288</v>
      </c>
      <c r="J278" s="1" t="s">
        <v>1506</v>
      </c>
      <c r="K278" s="1" t="s">
        <v>1286</v>
      </c>
      <c r="L278" s="11" t="s">
        <v>1318</v>
      </c>
    </row>
    <row r="279" spans="1:12" ht="33" x14ac:dyDescent="0.3">
      <c r="A279" s="11" t="str">
        <f>_xlfn.XLOOKUP(표14[[#This Row],[material_name]],표2[material_name],표2[material_id])</f>
        <v>M083</v>
      </c>
      <c r="B279" s="11" t="str">
        <f>_xlfn.XLOOKUP(표14[[#This Row],[application_taxonomy]],표11[application_taxonomy],표11[app_id])</f>
        <v>A02</v>
      </c>
      <c r="C279" s="11" t="str">
        <f>_xlfn.XLOOKUP(표14[[#This Row],[end_use_industry]],표13[end_use_category],표13[end_use_id])</f>
        <v>E07</v>
      </c>
      <c r="D279" s="11">
        <f>_xlfn.XLOOKUP(표14[[#This Row],[importance]],표15[importance],표15[rating])</f>
        <v>0.6</v>
      </c>
      <c r="E279" s="1" t="s">
        <v>1496</v>
      </c>
      <c r="F279" s="1" t="s">
        <v>1505</v>
      </c>
      <c r="G279" s="1" t="s">
        <v>1309</v>
      </c>
      <c r="H279" s="1" t="s">
        <v>1264</v>
      </c>
      <c r="I279" s="1" t="s">
        <v>1299</v>
      </c>
      <c r="J279" s="1" t="s">
        <v>1504</v>
      </c>
      <c r="K279" s="1" t="s">
        <v>1286</v>
      </c>
      <c r="L279" s="11"/>
    </row>
    <row r="280" spans="1:12" ht="33" x14ac:dyDescent="0.3">
      <c r="A280" s="11" t="str">
        <f>_xlfn.XLOOKUP(표14[[#This Row],[material_name]],표2[material_name],표2[material_id])</f>
        <v>M083</v>
      </c>
      <c r="B280" s="11" t="str">
        <f>_xlfn.XLOOKUP(표14[[#This Row],[application_taxonomy]],표11[application_taxonomy],표11[app_id])</f>
        <v>A02</v>
      </c>
      <c r="C280" s="11" t="str">
        <f>_xlfn.XLOOKUP(표14[[#This Row],[end_use_industry]],표13[end_use_category],표13[end_use_id])</f>
        <v>E03</v>
      </c>
      <c r="D280" s="11">
        <f>_xlfn.XLOOKUP(표14[[#This Row],[importance]],표15[importance],표15[rating])</f>
        <v>0.6</v>
      </c>
      <c r="E280" s="1" t="s">
        <v>1496</v>
      </c>
      <c r="F280" s="1" t="s">
        <v>1503</v>
      </c>
      <c r="G280" s="1" t="s">
        <v>1309</v>
      </c>
      <c r="H280" s="1" t="s">
        <v>1276</v>
      </c>
      <c r="I280" s="1" t="s">
        <v>1299</v>
      </c>
      <c r="J280" s="1" t="s">
        <v>1502</v>
      </c>
      <c r="K280" s="1" t="s">
        <v>1286</v>
      </c>
      <c r="L280" s="11"/>
    </row>
    <row r="281" spans="1:12" ht="33" x14ac:dyDescent="0.3">
      <c r="A281" s="11" t="str">
        <f>_xlfn.XLOOKUP(표14[[#This Row],[material_name]],표2[material_name],표2[material_id])</f>
        <v>M083</v>
      </c>
      <c r="B281" s="11" t="str">
        <f>_xlfn.XLOOKUP(표14[[#This Row],[application_taxonomy]],표11[application_taxonomy],표11[app_id])</f>
        <v>A20</v>
      </c>
      <c r="C281" s="11" t="str">
        <f>_xlfn.XLOOKUP(표14[[#This Row],[end_use_industry]],표13[end_use_category],표13[end_use_id])</f>
        <v>E07</v>
      </c>
      <c r="D281" s="11">
        <f>_xlfn.XLOOKUP(표14[[#This Row],[importance]],표15[importance],표15[rating])</f>
        <v>0.3</v>
      </c>
      <c r="E281" s="1" t="s">
        <v>1496</v>
      </c>
      <c r="F281" s="1" t="s">
        <v>1440</v>
      </c>
      <c r="G281" s="1" t="s">
        <v>1329</v>
      </c>
      <c r="H281" s="1" t="s">
        <v>1264</v>
      </c>
      <c r="I281" s="1" t="s">
        <v>1288</v>
      </c>
      <c r="J281" s="1" t="s">
        <v>1501</v>
      </c>
      <c r="K281" s="1" t="s">
        <v>1286</v>
      </c>
      <c r="L281" s="11"/>
    </row>
    <row r="282" spans="1:12" x14ac:dyDescent="0.3">
      <c r="A282" s="11" t="str">
        <f>_xlfn.XLOOKUP(표14[[#This Row],[material_name]],표2[material_name],표2[material_id])</f>
        <v>M083</v>
      </c>
      <c r="B282" s="11" t="str">
        <f>_xlfn.XLOOKUP(표14[[#This Row],[application_taxonomy]],표11[application_taxonomy],표11[app_id])</f>
        <v>A22</v>
      </c>
      <c r="C282" s="11" t="str">
        <f>_xlfn.XLOOKUP(표14[[#This Row],[end_use_industry]],표13[end_use_category],표13[end_use_id])</f>
        <v>E02</v>
      </c>
      <c r="D282" s="11">
        <f>_xlfn.XLOOKUP(표14[[#This Row],[importance]],표15[importance],표15[rating])</f>
        <v>0.3</v>
      </c>
      <c r="E282" s="1" t="s">
        <v>1496</v>
      </c>
      <c r="F282" s="1" t="s">
        <v>1500</v>
      </c>
      <c r="G282" s="1" t="s">
        <v>1293</v>
      </c>
      <c r="H282" s="1" t="s">
        <v>1279</v>
      </c>
      <c r="I282" s="1" t="s">
        <v>1288</v>
      </c>
      <c r="J282" s="1" t="s">
        <v>1499</v>
      </c>
      <c r="K282" s="1" t="s">
        <v>1286</v>
      </c>
      <c r="L282" s="11"/>
    </row>
    <row r="283" spans="1:12" x14ac:dyDescent="0.3">
      <c r="A283" s="11" t="str">
        <f>_xlfn.XLOOKUP(표14[[#This Row],[material_name]],표2[material_name],표2[material_id])</f>
        <v>M083</v>
      </c>
      <c r="B283" s="11" t="str">
        <f>_xlfn.XLOOKUP(표14[[#This Row],[application_taxonomy]],표11[application_taxonomy],표11[app_id])</f>
        <v>A22</v>
      </c>
      <c r="C283" s="11" t="str">
        <f>_xlfn.XLOOKUP(표14[[#This Row],[end_use_industry]],표13[end_use_category],표13[end_use_id])</f>
        <v>E02</v>
      </c>
      <c r="D283" s="11">
        <f>_xlfn.XLOOKUP(표14[[#This Row],[importance]],표15[importance],표15[rating])</f>
        <v>0.3</v>
      </c>
      <c r="E283" s="1" t="s">
        <v>1496</v>
      </c>
      <c r="F283" s="1" t="s">
        <v>1498</v>
      </c>
      <c r="G283" s="1" t="s">
        <v>1293</v>
      </c>
      <c r="H283" s="1" t="s">
        <v>1279</v>
      </c>
      <c r="I283" s="1" t="s">
        <v>1288</v>
      </c>
      <c r="J283" s="1" t="s">
        <v>1497</v>
      </c>
      <c r="K283" s="1" t="s">
        <v>1286</v>
      </c>
      <c r="L283" s="11"/>
    </row>
    <row r="284" spans="1:12" ht="33" x14ac:dyDescent="0.3">
      <c r="A284" s="11" t="str">
        <f>_xlfn.XLOOKUP(표14[[#This Row],[material_name]],표2[material_name],표2[material_id])</f>
        <v>M083</v>
      </c>
      <c r="B284" s="11" t="str">
        <f>_xlfn.XLOOKUP(표14[[#This Row],[application_taxonomy]],표11[application_taxonomy],표11[app_id])</f>
        <v>A07</v>
      </c>
      <c r="C284" s="11" t="str">
        <f>_xlfn.XLOOKUP(표14[[#This Row],[end_use_industry]],표13[end_use_category],표13[end_use_id])</f>
        <v>E02</v>
      </c>
      <c r="D284" s="11">
        <f>_xlfn.XLOOKUP(표14[[#This Row],[importance]],표15[importance],표15[rating])</f>
        <v>0.1</v>
      </c>
      <c r="E284" s="1" t="s">
        <v>1496</v>
      </c>
      <c r="F284" s="1" t="s">
        <v>1495</v>
      </c>
      <c r="G284" s="1" t="s">
        <v>1421</v>
      </c>
      <c r="H284" s="1" t="s">
        <v>1279</v>
      </c>
      <c r="I284" s="1" t="s">
        <v>1303</v>
      </c>
      <c r="J284" s="1" t="s">
        <v>1494</v>
      </c>
      <c r="K284" s="1" t="s">
        <v>1286</v>
      </c>
      <c r="L284" s="11"/>
    </row>
    <row r="285" spans="1:12" ht="33" x14ac:dyDescent="0.3">
      <c r="A285" s="11" t="str">
        <f>_xlfn.XLOOKUP(표14[[#This Row],[material_name]],표2[material_name],표2[material_id])</f>
        <v>M084</v>
      </c>
      <c r="B285" s="11" t="str">
        <f>_xlfn.XLOOKUP(표14[[#This Row],[application_taxonomy]],표11[application_taxonomy],표11[app_id])</f>
        <v>A14</v>
      </c>
      <c r="C285" s="11" t="str">
        <f>_xlfn.XLOOKUP(표14[[#This Row],[end_use_industry]],표13[end_use_category],표13[end_use_id])</f>
        <v>E04</v>
      </c>
      <c r="D285" s="11">
        <f>_xlfn.XLOOKUP(표14[[#This Row],[importance]],표15[importance],표15[rating])</f>
        <v>0.6</v>
      </c>
      <c r="E285" s="1" t="s">
        <v>968</v>
      </c>
      <c r="F285" s="1" t="s">
        <v>1493</v>
      </c>
      <c r="G285" s="1" t="s">
        <v>1492</v>
      </c>
      <c r="H285" s="1" t="s">
        <v>1273</v>
      </c>
      <c r="I285" s="1" t="s">
        <v>1299</v>
      </c>
      <c r="J285" s="1" t="s">
        <v>1491</v>
      </c>
      <c r="K285" s="1" t="s">
        <v>1286</v>
      </c>
      <c r="L285" s="11"/>
    </row>
    <row r="286" spans="1:12" x14ac:dyDescent="0.3">
      <c r="A286" s="11" t="str">
        <f>_xlfn.XLOOKUP(표14[[#This Row],[material_name]],표2[material_name],표2[material_id])</f>
        <v>M084</v>
      </c>
      <c r="B286" s="11" t="str">
        <f>_xlfn.XLOOKUP(표14[[#This Row],[application_taxonomy]],표11[application_taxonomy],표11[app_id])</f>
        <v>A17</v>
      </c>
      <c r="C286" s="11" t="str">
        <f>_xlfn.XLOOKUP(표14[[#This Row],[end_use_industry]],표13[end_use_category],표13[end_use_id])</f>
        <v>E02</v>
      </c>
      <c r="D286" s="11">
        <f>_xlfn.XLOOKUP(표14[[#This Row],[importance]],표15[importance],표15[rating])</f>
        <v>0.3</v>
      </c>
      <c r="E286" s="1" t="s">
        <v>968</v>
      </c>
      <c r="F286" s="1" t="s">
        <v>1490</v>
      </c>
      <c r="G286" s="1" t="s">
        <v>1399</v>
      </c>
      <c r="H286" s="1" t="s">
        <v>1279</v>
      </c>
      <c r="I286" s="1" t="s">
        <v>1288</v>
      </c>
      <c r="J286" s="1" t="s">
        <v>1489</v>
      </c>
      <c r="K286" s="1" t="s">
        <v>1286</v>
      </c>
      <c r="L286" s="11"/>
    </row>
    <row r="287" spans="1:12" ht="33" x14ac:dyDescent="0.3">
      <c r="A287" s="11" t="str">
        <f>_xlfn.XLOOKUP(표14[[#This Row],[material_name]],표2[material_name],표2[material_id])</f>
        <v>M084</v>
      </c>
      <c r="B287" s="11" t="str">
        <f>_xlfn.XLOOKUP(표14[[#This Row],[application_taxonomy]],표11[application_taxonomy],표11[app_id])</f>
        <v>A13</v>
      </c>
      <c r="C287" s="11" t="str">
        <f>_xlfn.XLOOKUP(표14[[#This Row],[end_use_industry]],표13[end_use_category],표13[end_use_id])</f>
        <v>E04</v>
      </c>
      <c r="D287" s="11">
        <f>_xlfn.XLOOKUP(표14[[#This Row],[importance]],표15[importance],표15[rating])</f>
        <v>0.1</v>
      </c>
      <c r="E287" s="1" t="s">
        <v>968</v>
      </c>
      <c r="F287" s="1" t="s">
        <v>1488</v>
      </c>
      <c r="G287" s="1" t="s">
        <v>1410</v>
      </c>
      <c r="H287" s="1" t="s">
        <v>1273</v>
      </c>
      <c r="I287" s="1" t="s">
        <v>1429</v>
      </c>
      <c r="J287" s="1" t="s">
        <v>1487</v>
      </c>
      <c r="K287" s="1" t="s">
        <v>1286</v>
      </c>
      <c r="L287" s="11"/>
    </row>
    <row r="288" spans="1:12" ht="33" x14ac:dyDescent="0.3">
      <c r="A288" s="11" t="str">
        <f>_xlfn.XLOOKUP(표14[[#This Row],[material_name]],표2[material_name],표2[material_id])</f>
        <v>M084</v>
      </c>
      <c r="B288" s="11" t="str">
        <f>_xlfn.XLOOKUP(표14[[#This Row],[application_taxonomy]],표11[application_taxonomy],표11[app_id])</f>
        <v>A20</v>
      </c>
      <c r="C288" s="11" t="str">
        <f>_xlfn.XLOOKUP(표14[[#This Row],[end_use_industry]],표13[end_use_category],표13[end_use_id])</f>
        <v>E07</v>
      </c>
      <c r="D288" s="11">
        <f>_xlfn.XLOOKUP(표14[[#This Row],[importance]],표15[importance],표15[rating])</f>
        <v>0.1</v>
      </c>
      <c r="E288" s="1" t="s">
        <v>968</v>
      </c>
      <c r="F288" s="1" t="s">
        <v>1486</v>
      </c>
      <c r="G288" s="1" t="s">
        <v>1329</v>
      </c>
      <c r="H288" s="1" t="s">
        <v>1264</v>
      </c>
      <c r="I288" s="1" t="s">
        <v>1429</v>
      </c>
      <c r="J288" s="1" t="s">
        <v>1485</v>
      </c>
      <c r="K288" s="1" t="s">
        <v>1286</v>
      </c>
      <c r="L288" s="11"/>
    </row>
    <row r="289" spans="1:12" ht="33" x14ac:dyDescent="0.3">
      <c r="A289" s="11" t="str">
        <f>_xlfn.XLOOKUP(표14[[#This Row],[material_name]],표2[material_name],표2[material_id])</f>
        <v>M084</v>
      </c>
      <c r="B289" s="11" t="str">
        <f>_xlfn.XLOOKUP(표14[[#This Row],[application_taxonomy]],표11[application_taxonomy],표11[app_id])</f>
        <v>A05</v>
      </c>
      <c r="C289" s="11" t="str">
        <f>_xlfn.XLOOKUP(표14[[#This Row],[end_use_industry]],표13[end_use_category],표13[end_use_id])</f>
        <v>E02</v>
      </c>
      <c r="D289" s="11">
        <f>_xlfn.XLOOKUP(표14[[#This Row],[importance]],표15[importance],표15[rating])</f>
        <v>0.1</v>
      </c>
      <c r="E289" s="1" t="s">
        <v>968</v>
      </c>
      <c r="F289" s="1" t="s">
        <v>1484</v>
      </c>
      <c r="G289" s="1" t="s">
        <v>1323</v>
      </c>
      <c r="H289" s="1" t="s">
        <v>1279</v>
      </c>
      <c r="I289" s="1" t="s">
        <v>1429</v>
      </c>
      <c r="J289" s="1" t="s">
        <v>1483</v>
      </c>
      <c r="K289" s="1" t="s">
        <v>1286</v>
      </c>
      <c r="L289" s="11"/>
    </row>
    <row r="290" spans="1:12" ht="33" x14ac:dyDescent="0.3">
      <c r="A290" s="11" t="str">
        <f>_xlfn.XLOOKUP(표14[[#This Row],[material_name]],표2[material_name],표2[material_id])</f>
        <v>M085</v>
      </c>
      <c r="B290" s="11" t="str">
        <f>_xlfn.XLOOKUP(표14[[#This Row],[application_taxonomy]],표11[application_taxonomy],표11[app_id])</f>
        <v>A01</v>
      </c>
      <c r="C290" s="11" t="str">
        <f>_xlfn.XLOOKUP(표14[[#This Row],[end_use_industry]],표13[end_use_category],표13[end_use_id])</f>
        <v>E01</v>
      </c>
      <c r="D290" s="11">
        <f>_xlfn.XLOOKUP(표14[[#This Row],[importance]],표15[importance],표15[rating])</f>
        <v>0.6</v>
      </c>
      <c r="E290" s="1" t="s">
        <v>1477</v>
      </c>
      <c r="F290" s="1" t="s">
        <v>1482</v>
      </c>
      <c r="G290" s="1" t="s">
        <v>1255</v>
      </c>
      <c r="H290" s="1" t="s">
        <v>1282</v>
      </c>
      <c r="I290" s="1" t="s">
        <v>1299</v>
      </c>
      <c r="J290" s="1" t="s">
        <v>1481</v>
      </c>
      <c r="K290" s="1" t="s">
        <v>1286</v>
      </c>
      <c r="L290" s="11"/>
    </row>
    <row r="291" spans="1:12" ht="33" x14ac:dyDescent="0.3">
      <c r="A291" s="11" t="str">
        <f>_xlfn.XLOOKUP(표14[[#This Row],[material_name]],표2[material_name],표2[material_id])</f>
        <v>M085</v>
      </c>
      <c r="B291" s="11" t="str">
        <f>_xlfn.XLOOKUP(표14[[#This Row],[application_taxonomy]],표11[application_taxonomy],표11[app_id])</f>
        <v>A01</v>
      </c>
      <c r="C291" s="11" t="str">
        <f>_xlfn.XLOOKUP(표14[[#This Row],[end_use_industry]],표13[end_use_category],표13[end_use_id])</f>
        <v>E02</v>
      </c>
      <c r="D291" s="11">
        <f>_xlfn.XLOOKUP(표14[[#This Row],[importance]],표15[importance],표15[rating])</f>
        <v>0.3</v>
      </c>
      <c r="E291" s="1" t="s">
        <v>1477</v>
      </c>
      <c r="F291" s="1" t="s">
        <v>1475</v>
      </c>
      <c r="G291" s="1" t="s">
        <v>1255</v>
      </c>
      <c r="H291" s="1" t="s">
        <v>1279</v>
      </c>
      <c r="I291" s="1" t="s">
        <v>1288</v>
      </c>
      <c r="J291" s="1" t="s">
        <v>1480</v>
      </c>
      <c r="K291" s="1" t="s">
        <v>1286</v>
      </c>
      <c r="L291" s="11"/>
    </row>
    <row r="292" spans="1:12" ht="33" x14ac:dyDescent="0.3">
      <c r="A292" s="11" t="str">
        <f>_xlfn.XLOOKUP(표14[[#This Row],[material_name]],표2[material_name],표2[material_id])</f>
        <v>M085</v>
      </c>
      <c r="B292" s="11" t="str">
        <f>_xlfn.XLOOKUP(표14[[#This Row],[application_taxonomy]],표11[application_taxonomy],표11[app_id])</f>
        <v>A01</v>
      </c>
      <c r="C292" s="11" t="str">
        <f>_xlfn.XLOOKUP(표14[[#This Row],[end_use_industry]],표13[end_use_category],표13[end_use_id])</f>
        <v>E07</v>
      </c>
      <c r="D292" s="11">
        <f>_xlfn.XLOOKUP(표14[[#This Row],[importance]],표15[importance],표15[rating])</f>
        <v>0.3</v>
      </c>
      <c r="E292" s="1" t="s">
        <v>1477</v>
      </c>
      <c r="F292" s="1" t="s">
        <v>1466</v>
      </c>
      <c r="G292" s="1" t="s">
        <v>1255</v>
      </c>
      <c r="H292" s="1" t="s">
        <v>1264</v>
      </c>
      <c r="I292" s="1" t="s">
        <v>1288</v>
      </c>
      <c r="J292" s="1" t="s">
        <v>1479</v>
      </c>
      <c r="K292" s="1" t="s">
        <v>1286</v>
      </c>
      <c r="L292" s="11"/>
    </row>
    <row r="293" spans="1:12" ht="33" x14ac:dyDescent="0.3">
      <c r="A293" s="11" t="str">
        <f>_xlfn.XLOOKUP(표14[[#This Row],[material_name]],표2[material_name],표2[material_id])</f>
        <v>M085</v>
      </c>
      <c r="B293" s="11" t="str">
        <f>_xlfn.XLOOKUP(표14[[#This Row],[application_taxonomy]],표11[application_taxonomy],표11[app_id])</f>
        <v>A01</v>
      </c>
      <c r="C293" s="11" t="str">
        <f>_xlfn.XLOOKUP(표14[[#This Row],[end_use_industry]],표13[end_use_category],표13[end_use_id])</f>
        <v>E07</v>
      </c>
      <c r="D293" s="11">
        <f>_xlfn.XLOOKUP(표14[[#This Row],[importance]],표15[importance],표15[rating])</f>
        <v>0.3</v>
      </c>
      <c r="E293" s="1" t="s">
        <v>1477</v>
      </c>
      <c r="F293" s="1" t="s">
        <v>1469</v>
      </c>
      <c r="G293" s="1" t="s">
        <v>1255</v>
      </c>
      <c r="H293" s="1" t="s">
        <v>1264</v>
      </c>
      <c r="I293" s="1" t="s">
        <v>1288</v>
      </c>
      <c r="J293" s="1" t="s">
        <v>1478</v>
      </c>
      <c r="K293" s="1" t="s">
        <v>1286</v>
      </c>
      <c r="L293" s="11"/>
    </row>
    <row r="294" spans="1:12" ht="33" x14ac:dyDescent="0.3">
      <c r="A294" s="11" t="str">
        <f>_xlfn.XLOOKUP(표14[[#This Row],[material_name]],표2[material_name],표2[material_id])</f>
        <v>M085</v>
      </c>
      <c r="B294" s="11" t="str">
        <f>_xlfn.XLOOKUP(표14[[#This Row],[application_taxonomy]],표11[application_taxonomy],표11[app_id])</f>
        <v>A01</v>
      </c>
      <c r="C294" s="11" t="str">
        <f>_xlfn.XLOOKUP(표14[[#This Row],[end_use_industry]],표13[end_use_category],표13[end_use_id])</f>
        <v>E07</v>
      </c>
      <c r="D294" s="11">
        <f>_xlfn.XLOOKUP(표14[[#This Row],[importance]],표15[importance],표15[rating])</f>
        <v>0.3</v>
      </c>
      <c r="E294" s="1" t="s">
        <v>1477</v>
      </c>
      <c r="F294" s="1" t="s">
        <v>1471</v>
      </c>
      <c r="G294" s="1" t="s">
        <v>1255</v>
      </c>
      <c r="H294" s="1" t="s">
        <v>1264</v>
      </c>
      <c r="I294" s="1" t="s">
        <v>1288</v>
      </c>
      <c r="J294" s="1" t="s">
        <v>1476</v>
      </c>
      <c r="K294" s="1" t="s">
        <v>1286</v>
      </c>
      <c r="L294" s="11"/>
    </row>
    <row r="295" spans="1:12" x14ac:dyDescent="0.3">
      <c r="A295" s="11" t="str">
        <f>_xlfn.XLOOKUP(표14[[#This Row],[material_name]],표2[material_name],표2[material_id])</f>
        <v>M086</v>
      </c>
      <c r="B295" s="11" t="str">
        <f>_xlfn.XLOOKUP(표14[[#This Row],[application_taxonomy]],표11[application_taxonomy],표11[app_id])</f>
        <v>A01</v>
      </c>
      <c r="C295" s="11" t="str">
        <f>_xlfn.XLOOKUP(표14[[#This Row],[end_use_industry]],표13[end_use_category],표13[end_use_id])</f>
        <v>E02</v>
      </c>
      <c r="D295" s="11">
        <f>_xlfn.XLOOKUP(표14[[#This Row],[importance]],표15[importance],표15[rating])</f>
        <v>0.6</v>
      </c>
      <c r="E295" s="1" t="s">
        <v>1467</v>
      </c>
      <c r="F295" s="1" t="s">
        <v>1475</v>
      </c>
      <c r="G295" s="1" t="s">
        <v>1255</v>
      </c>
      <c r="H295" s="1" t="s">
        <v>1279</v>
      </c>
      <c r="I295" s="1" t="s">
        <v>1299</v>
      </c>
      <c r="J295" s="1" t="s">
        <v>1474</v>
      </c>
      <c r="K295" s="1" t="s">
        <v>1286</v>
      </c>
      <c r="L295" s="11"/>
    </row>
    <row r="296" spans="1:12" ht="33" x14ac:dyDescent="0.3">
      <c r="A296" s="11" t="str">
        <f>_xlfn.XLOOKUP(표14[[#This Row],[material_name]],표2[material_name],표2[material_id])</f>
        <v>M086</v>
      </c>
      <c r="B296" s="11" t="str">
        <f>_xlfn.XLOOKUP(표14[[#This Row],[application_taxonomy]],표11[application_taxonomy],표11[app_id])</f>
        <v>A01</v>
      </c>
      <c r="C296" s="11" t="str">
        <f>_xlfn.XLOOKUP(표14[[#This Row],[end_use_industry]],표13[end_use_category],표13[end_use_id])</f>
        <v>E02</v>
      </c>
      <c r="D296" s="11">
        <f>_xlfn.XLOOKUP(표14[[#This Row],[importance]],표15[importance],표15[rating])</f>
        <v>0.6</v>
      </c>
      <c r="E296" s="1" t="s">
        <v>1467</v>
      </c>
      <c r="F296" s="1" t="s">
        <v>1473</v>
      </c>
      <c r="G296" s="1" t="s">
        <v>1255</v>
      </c>
      <c r="H296" s="1" t="s">
        <v>1279</v>
      </c>
      <c r="I296" s="1" t="s">
        <v>1299</v>
      </c>
      <c r="J296" s="1" t="s">
        <v>1472</v>
      </c>
      <c r="K296" s="1" t="s">
        <v>1286</v>
      </c>
      <c r="L296" s="11"/>
    </row>
    <row r="297" spans="1:12" ht="33" x14ac:dyDescent="0.3">
      <c r="A297" s="11" t="str">
        <f>_xlfn.XLOOKUP(표14[[#This Row],[material_name]],표2[material_name],표2[material_id])</f>
        <v>M086</v>
      </c>
      <c r="B297" s="11" t="str">
        <f>_xlfn.XLOOKUP(표14[[#This Row],[application_taxonomy]],표11[application_taxonomy],표11[app_id])</f>
        <v>A01</v>
      </c>
      <c r="C297" s="11" t="str">
        <f>_xlfn.XLOOKUP(표14[[#This Row],[end_use_industry]],표13[end_use_category],표13[end_use_id])</f>
        <v>E07</v>
      </c>
      <c r="D297" s="11">
        <f>_xlfn.XLOOKUP(표14[[#This Row],[importance]],표15[importance],표15[rating])</f>
        <v>0.3</v>
      </c>
      <c r="E297" s="1" t="s">
        <v>1467</v>
      </c>
      <c r="F297" s="1" t="s">
        <v>1471</v>
      </c>
      <c r="G297" s="1" t="s">
        <v>1255</v>
      </c>
      <c r="H297" s="1" t="s">
        <v>1264</v>
      </c>
      <c r="I297" s="1" t="s">
        <v>1288</v>
      </c>
      <c r="J297" s="1" t="s">
        <v>1470</v>
      </c>
      <c r="K297" s="1" t="s">
        <v>1286</v>
      </c>
      <c r="L297" s="11"/>
    </row>
    <row r="298" spans="1:12" ht="33" x14ac:dyDescent="0.3">
      <c r="A298" s="11" t="str">
        <f>_xlfn.XLOOKUP(표14[[#This Row],[material_name]],표2[material_name],표2[material_id])</f>
        <v>M086</v>
      </c>
      <c r="B298" s="11" t="str">
        <f>_xlfn.XLOOKUP(표14[[#This Row],[application_taxonomy]],표11[application_taxonomy],표11[app_id])</f>
        <v>A01</v>
      </c>
      <c r="C298" s="11" t="str">
        <f>_xlfn.XLOOKUP(표14[[#This Row],[end_use_industry]],표13[end_use_category],표13[end_use_id])</f>
        <v>E07</v>
      </c>
      <c r="D298" s="11">
        <f>_xlfn.XLOOKUP(표14[[#This Row],[importance]],표15[importance],표15[rating])</f>
        <v>0.3</v>
      </c>
      <c r="E298" s="1" t="s">
        <v>1467</v>
      </c>
      <c r="F298" s="1" t="s">
        <v>1469</v>
      </c>
      <c r="G298" s="1" t="s">
        <v>1255</v>
      </c>
      <c r="H298" s="1" t="s">
        <v>1264</v>
      </c>
      <c r="I298" s="1" t="s">
        <v>1288</v>
      </c>
      <c r="J298" s="1" t="s">
        <v>1468</v>
      </c>
      <c r="K298" s="1" t="s">
        <v>1286</v>
      </c>
      <c r="L298" s="11"/>
    </row>
    <row r="299" spans="1:12" ht="33" x14ac:dyDescent="0.3">
      <c r="A299" s="11" t="str">
        <f>_xlfn.XLOOKUP(표14[[#This Row],[material_name]],표2[material_name],표2[material_id])</f>
        <v>M086</v>
      </c>
      <c r="B299" s="11" t="str">
        <f>_xlfn.XLOOKUP(표14[[#This Row],[application_taxonomy]],표11[application_taxonomy],표11[app_id])</f>
        <v>A01</v>
      </c>
      <c r="C299" s="11" t="str">
        <f>_xlfn.XLOOKUP(표14[[#This Row],[end_use_industry]],표13[end_use_category],표13[end_use_id])</f>
        <v>E07</v>
      </c>
      <c r="D299" s="11">
        <f>_xlfn.XLOOKUP(표14[[#This Row],[importance]],표15[importance],표15[rating])</f>
        <v>0.3</v>
      </c>
      <c r="E299" s="1" t="s">
        <v>1467</v>
      </c>
      <c r="F299" s="1" t="s">
        <v>1466</v>
      </c>
      <c r="G299" s="1" t="s">
        <v>1255</v>
      </c>
      <c r="H299" s="1" t="s">
        <v>1264</v>
      </c>
      <c r="I299" s="1" t="s">
        <v>1288</v>
      </c>
      <c r="J299" s="1" t="s">
        <v>1465</v>
      </c>
      <c r="K299" s="1" t="s">
        <v>1286</v>
      </c>
      <c r="L299" s="11"/>
    </row>
    <row r="300" spans="1:12" ht="33" x14ac:dyDescent="0.3">
      <c r="A300" s="11" t="str">
        <f>_xlfn.XLOOKUP(표14[[#This Row],[material_name]],표2[material_name],표2[material_id])</f>
        <v>M087</v>
      </c>
      <c r="B300" s="11" t="str">
        <f>_xlfn.XLOOKUP(표14[[#This Row],[application_taxonomy]],표11[application_taxonomy],표11[app_id])</f>
        <v>A01</v>
      </c>
      <c r="C300" s="11" t="str">
        <f>_xlfn.XLOOKUP(표14[[#This Row],[end_use_industry]],표13[end_use_category],표13[end_use_id])</f>
        <v>E07</v>
      </c>
      <c r="D300" s="11">
        <f>_xlfn.XLOOKUP(표14[[#This Row],[importance]],표15[importance],표15[rating])</f>
        <v>0.6</v>
      </c>
      <c r="E300" s="1" t="s">
        <v>972</v>
      </c>
      <c r="F300" s="1" t="s">
        <v>1464</v>
      </c>
      <c r="G300" s="1" t="s">
        <v>1314</v>
      </c>
      <c r="H300" s="1" t="s">
        <v>1264</v>
      </c>
      <c r="I300" s="1" t="s">
        <v>1299</v>
      </c>
      <c r="J300" s="1" t="s">
        <v>1463</v>
      </c>
      <c r="K300" s="1" t="s">
        <v>1286</v>
      </c>
      <c r="L300" s="11"/>
    </row>
    <row r="301" spans="1:12" ht="49.5" x14ac:dyDescent="0.3">
      <c r="A301" s="11" t="str">
        <f>_xlfn.XLOOKUP(표14[[#This Row],[material_name]],표2[material_name],표2[material_id])</f>
        <v>M087</v>
      </c>
      <c r="B301" s="11" t="str">
        <f>_xlfn.XLOOKUP(표14[[#This Row],[application_taxonomy]],표11[application_taxonomy],표11[app_id])</f>
        <v>A02</v>
      </c>
      <c r="C301" s="11" t="str">
        <f>_xlfn.XLOOKUP(표14[[#This Row],[end_use_industry]],표13[end_use_category],표13[end_use_id])</f>
        <v>E06</v>
      </c>
      <c r="D301" s="11">
        <f>_xlfn.XLOOKUP(표14[[#This Row],[importance]],표15[importance],표15[rating])</f>
        <v>0.1</v>
      </c>
      <c r="E301" s="1" t="s">
        <v>972</v>
      </c>
      <c r="F301" s="1" t="s">
        <v>1462</v>
      </c>
      <c r="G301" s="1" t="s">
        <v>1309</v>
      </c>
      <c r="H301" s="1" t="s">
        <v>1267</v>
      </c>
      <c r="I301" s="1" t="s">
        <v>1303</v>
      </c>
      <c r="J301" s="1" t="s">
        <v>1461</v>
      </c>
      <c r="K301" s="1" t="s">
        <v>1286</v>
      </c>
      <c r="L301" s="11"/>
    </row>
    <row r="302" spans="1:12" ht="33" x14ac:dyDescent="0.3">
      <c r="A302" s="11" t="str">
        <f>_xlfn.XLOOKUP(표14[[#This Row],[material_name]],표2[material_name],표2[material_id])</f>
        <v>M088</v>
      </c>
      <c r="B302" s="11" t="str">
        <f>_xlfn.XLOOKUP(표14[[#This Row],[application_taxonomy]],표11[application_taxonomy],표11[app_id])</f>
        <v>A01</v>
      </c>
      <c r="C302" s="11" t="str">
        <f>_xlfn.XLOOKUP(표14[[#This Row],[end_use_industry]],표13[end_use_category],표13[end_use_id])</f>
        <v>E07</v>
      </c>
      <c r="D302" s="11">
        <f>_xlfn.XLOOKUP(표14[[#This Row],[importance]],표15[importance],표15[rating])</f>
        <v>0.6</v>
      </c>
      <c r="E302" s="1" t="s">
        <v>969</v>
      </c>
      <c r="F302" s="1" t="s">
        <v>1460</v>
      </c>
      <c r="G302" s="1" t="s">
        <v>1314</v>
      </c>
      <c r="H302" s="1" t="s">
        <v>1264</v>
      </c>
      <c r="I302" s="1" t="s">
        <v>1299</v>
      </c>
      <c r="J302" s="1" t="s">
        <v>1459</v>
      </c>
      <c r="K302" s="1" t="s">
        <v>1286</v>
      </c>
      <c r="L302" s="11"/>
    </row>
    <row r="303" spans="1:12" ht="33" x14ac:dyDescent="0.3">
      <c r="A303" s="11" t="str">
        <f>_xlfn.XLOOKUP(표14[[#This Row],[material_name]],표2[material_name],표2[material_id])</f>
        <v>M088</v>
      </c>
      <c r="B303" s="11" t="str">
        <f>_xlfn.XLOOKUP(표14[[#This Row],[application_taxonomy]],표11[application_taxonomy],표11[app_id])</f>
        <v>A02</v>
      </c>
      <c r="C303" s="11" t="str">
        <f>_xlfn.XLOOKUP(표14[[#This Row],[end_use_industry]],표13[end_use_category],표13[end_use_id])</f>
        <v>E07</v>
      </c>
      <c r="D303" s="11">
        <f>_xlfn.XLOOKUP(표14[[#This Row],[importance]],표15[importance],표15[rating])</f>
        <v>0.3</v>
      </c>
      <c r="E303" s="1" t="s">
        <v>969</v>
      </c>
      <c r="F303" s="1" t="s">
        <v>1458</v>
      </c>
      <c r="G303" s="1" t="s">
        <v>1309</v>
      </c>
      <c r="H303" s="1" t="s">
        <v>1264</v>
      </c>
      <c r="I303" s="1" t="s">
        <v>1288</v>
      </c>
      <c r="J303" s="1" t="s">
        <v>1457</v>
      </c>
      <c r="K303" s="1" t="s">
        <v>1286</v>
      </c>
      <c r="L303" s="11"/>
    </row>
    <row r="304" spans="1:12" ht="33" x14ac:dyDescent="0.3">
      <c r="A304" s="11" t="str">
        <f>_xlfn.XLOOKUP(표14[[#This Row],[material_name]],표2[material_name],표2[material_id])</f>
        <v>M088</v>
      </c>
      <c r="B304" s="11" t="str">
        <f>_xlfn.XLOOKUP(표14[[#This Row],[application_taxonomy]],표11[application_taxonomy],표11[app_id])</f>
        <v>A42</v>
      </c>
      <c r="C304" s="11" t="str">
        <f>_xlfn.XLOOKUP(표14[[#This Row],[end_use_industry]],표13[end_use_category],표13[end_use_id])</f>
        <v>E07</v>
      </c>
      <c r="D304" s="11">
        <f>_xlfn.XLOOKUP(표14[[#This Row],[importance]],표15[importance],표15[rating])</f>
        <v>0.1</v>
      </c>
      <c r="E304" s="1" t="s">
        <v>969</v>
      </c>
      <c r="F304" s="1" t="s">
        <v>1456</v>
      </c>
      <c r="G304" s="1" t="s">
        <v>1300</v>
      </c>
      <c r="H304" s="1" t="s">
        <v>1264</v>
      </c>
      <c r="I304" s="1" t="s">
        <v>1303</v>
      </c>
      <c r="J304" s="1" t="s">
        <v>1455</v>
      </c>
      <c r="K304" s="1" t="s">
        <v>1286</v>
      </c>
      <c r="L304" s="11"/>
    </row>
    <row r="305" spans="1:12" ht="33" x14ac:dyDescent="0.3">
      <c r="A305" s="11" t="str">
        <f>_xlfn.XLOOKUP(표14[[#This Row],[material_name]],표2[material_name],표2[material_id])</f>
        <v>M089</v>
      </c>
      <c r="B305" s="11" t="str">
        <f>_xlfn.XLOOKUP(표14[[#This Row],[application_taxonomy]],표11[application_taxonomy],표11[app_id])</f>
        <v>A01</v>
      </c>
      <c r="C305" s="11" t="str">
        <f>_xlfn.XLOOKUP(표14[[#This Row],[end_use_industry]],표13[end_use_category],표13[end_use_id])</f>
        <v>E07</v>
      </c>
      <c r="D305" s="11">
        <f>_xlfn.XLOOKUP(표14[[#This Row],[importance]],표15[importance],표15[rating])</f>
        <v>0.6</v>
      </c>
      <c r="E305" s="1" t="s">
        <v>906</v>
      </c>
      <c r="F305" s="1" t="s">
        <v>1454</v>
      </c>
      <c r="G305" s="1" t="s">
        <v>1314</v>
      </c>
      <c r="H305" s="1" t="s">
        <v>1264</v>
      </c>
      <c r="I305" s="1" t="s">
        <v>1299</v>
      </c>
      <c r="J305" s="1" t="s">
        <v>1453</v>
      </c>
      <c r="K305" s="1" t="s">
        <v>1286</v>
      </c>
      <c r="L305" s="11"/>
    </row>
    <row r="306" spans="1:12" ht="33" x14ac:dyDescent="0.3">
      <c r="A306" s="11" t="str">
        <f>_xlfn.XLOOKUP(표14[[#This Row],[material_name]],표2[material_name],표2[material_id])</f>
        <v>M089</v>
      </c>
      <c r="B306" s="11" t="str">
        <f>_xlfn.XLOOKUP(표14[[#This Row],[application_taxonomy]],표11[application_taxonomy],표11[app_id])</f>
        <v>A01</v>
      </c>
      <c r="C306" s="11" t="str">
        <f>_xlfn.XLOOKUP(표14[[#This Row],[end_use_industry]],표13[end_use_category],표13[end_use_id])</f>
        <v>E07</v>
      </c>
      <c r="D306" s="11">
        <f>_xlfn.XLOOKUP(표14[[#This Row],[importance]],표15[importance],표15[rating])</f>
        <v>0.1</v>
      </c>
      <c r="E306" s="1" t="s">
        <v>906</v>
      </c>
      <c r="F306" s="1" t="s">
        <v>1452</v>
      </c>
      <c r="G306" s="1" t="s">
        <v>1314</v>
      </c>
      <c r="H306" s="1" t="s">
        <v>1264</v>
      </c>
      <c r="I306" s="1" t="s">
        <v>1303</v>
      </c>
      <c r="J306" s="1" t="s">
        <v>1451</v>
      </c>
      <c r="K306" s="1" t="s">
        <v>1286</v>
      </c>
      <c r="L306" s="11"/>
    </row>
    <row r="307" spans="1:12" ht="33" x14ac:dyDescent="0.3">
      <c r="A307" s="11" t="str">
        <f>_xlfn.XLOOKUP(표14[[#This Row],[material_name]],표2[material_name],표2[material_id])</f>
        <v>M090</v>
      </c>
      <c r="B307" s="11" t="str">
        <f>_xlfn.XLOOKUP(표14[[#This Row],[application_taxonomy]],표11[application_taxonomy],표11[app_id])</f>
        <v>A38</v>
      </c>
      <c r="C307" s="11" t="str">
        <f>_xlfn.XLOOKUP(표14[[#This Row],[end_use_industry]],표13[end_use_category],표13[end_use_id])</f>
        <v>E02</v>
      </c>
      <c r="D307" s="11">
        <f>_xlfn.XLOOKUP(표14[[#This Row],[importance]],표15[importance],표15[rating])</f>
        <v>0.6</v>
      </c>
      <c r="E307" s="1" t="s">
        <v>1441</v>
      </c>
      <c r="F307" s="1" t="s">
        <v>1450</v>
      </c>
      <c r="G307" s="1" t="s">
        <v>1435</v>
      </c>
      <c r="H307" s="1" t="s">
        <v>1279</v>
      </c>
      <c r="I307" s="1" t="s">
        <v>1299</v>
      </c>
      <c r="J307" s="1" t="s">
        <v>1449</v>
      </c>
      <c r="K307" s="1" t="s">
        <v>1286</v>
      </c>
      <c r="L307" s="11"/>
    </row>
    <row r="308" spans="1:12" ht="33" x14ac:dyDescent="0.3">
      <c r="A308" s="11" t="str">
        <f>_xlfn.XLOOKUP(표14[[#This Row],[material_name]],표2[material_name],표2[material_id])</f>
        <v>M090</v>
      </c>
      <c r="B308" s="11" t="str">
        <f>_xlfn.XLOOKUP(표14[[#This Row],[application_taxonomy]],표11[application_taxonomy],표11[app_id])</f>
        <v>A01</v>
      </c>
      <c r="C308" s="11" t="str">
        <f>_xlfn.XLOOKUP(표14[[#This Row],[end_use_industry]],표13[end_use_category],표13[end_use_id])</f>
        <v>E07</v>
      </c>
      <c r="D308" s="11">
        <f>_xlfn.XLOOKUP(표14[[#This Row],[importance]],표15[importance],표15[rating])</f>
        <v>0.3</v>
      </c>
      <c r="E308" s="1" t="s">
        <v>1441</v>
      </c>
      <c r="F308" s="1" t="s">
        <v>1352</v>
      </c>
      <c r="G308" s="1" t="s">
        <v>1255</v>
      </c>
      <c r="H308" s="1" t="s">
        <v>1264</v>
      </c>
      <c r="I308" s="1" t="s">
        <v>1288</v>
      </c>
      <c r="J308" s="1" t="s">
        <v>1448</v>
      </c>
      <c r="K308" s="1" t="s">
        <v>1286</v>
      </c>
      <c r="L308" s="11"/>
    </row>
    <row r="309" spans="1:12" ht="33" x14ac:dyDescent="0.3">
      <c r="A309" s="11" t="str">
        <f>_xlfn.XLOOKUP(표14[[#This Row],[material_name]],표2[material_name],표2[material_id])</f>
        <v>M090</v>
      </c>
      <c r="B309" s="11" t="str">
        <f>_xlfn.XLOOKUP(표14[[#This Row],[application_taxonomy]],표11[application_taxonomy],표11[app_id])</f>
        <v>A22</v>
      </c>
      <c r="C309" s="11" t="str">
        <f>_xlfn.XLOOKUP(표14[[#This Row],[end_use_industry]],표13[end_use_category],표13[end_use_id])</f>
        <v>E07</v>
      </c>
      <c r="D309" s="11">
        <f>_xlfn.XLOOKUP(표14[[#This Row],[importance]],표15[importance],표15[rating])</f>
        <v>0.3</v>
      </c>
      <c r="E309" s="1" t="s">
        <v>1441</v>
      </c>
      <c r="F309" s="1" t="s">
        <v>1447</v>
      </c>
      <c r="G309" s="1" t="s">
        <v>1293</v>
      </c>
      <c r="H309" s="1" t="s">
        <v>1264</v>
      </c>
      <c r="I309" s="1" t="s">
        <v>1288</v>
      </c>
      <c r="J309" s="1" t="s">
        <v>1446</v>
      </c>
      <c r="K309" s="1" t="s">
        <v>1286</v>
      </c>
      <c r="L309" s="11"/>
    </row>
    <row r="310" spans="1:12" ht="33" x14ac:dyDescent="0.3">
      <c r="A310" s="11" t="str">
        <f>_xlfn.XLOOKUP(표14[[#This Row],[material_name]],표2[material_name],표2[material_id])</f>
        <v>M090</v>
      </c>
      <c r="B310" s="11" t="str">
        <f>_xlfn.XLOOKUP(표14[[#This Row],[application_taxonomy]],표11[application_taxonomy],표11[app_id])</f>
        <v>A02</v>
      </c>
      <c r="C310" s="11" t="str">
        <f>_xlfn.XLOOKUP(표14[[#This Row],[end_use_industry]],표13[end_use_category],표13[end_use_id])</f>
        <v>E07</v>
      </c>
      <c r="D310" s="11">
        <f>_xlfn.XLOOKUP(표14[[#This Row],[importance]],표15[importance],표15[rating])</f>
        <v>0.1</v>
      </c>
      <c r="E310" s="1" t="s">
        <v>1441</v>
      </c>
      <c r="F310" s="1" t="s">
        <v>1445</v>
      </c>
      <c r="G310" s="1" t="s">
        <v>1309</v>
      </c>
      <c r="H310" s="1" t="s">
        <v>1264</v>
      </c>
      <c r="I310" s="1" t="s">
        <v>1303</v>
      </c>
      <c r="J310" s="1" t="s">
        <v>1444</v>
      </c>
      <c r="K310" s="1" t="s">
        <v>1286</v>
      </c>
      <c r="L310" s="11"/>
    </row>
    <row r="311" spans="1:12" ht="33" x14ac:dyDescent="0.3">
      <c r="A311" s="11" t="str">
        <f>_xlfn.XLOOKUP(표14[[#This Row],[material_name]],표2[material_name],표2[material_id])</f>
        <v>M090</v>
      </c>
      <c r="B311" s="11" t="str">
        <f>_xlfn.XLOOKUP(표14[[#This Row],[application_taxonomy]],표11[application_taxonomy],표11[app_id])</f>
        <v>A04</v>
      </c>
      <c r="C311" s="11" t="str">
        <f>_xlfn.XLOOKUP(표14[[#This Row],[end_use_industry]],표13[end_use_category],표13[end_use_id])</f>
        <v>E02</v>
      </c>
      <c r="D311" s="11">
        <f>_xlfn.XLOOKUP(표14[[#This Row],[importance]],표15[importance],표15[rating])</f>
        <v>0.1</v>
      </c>
      <c r="E311" s="1" t="s">
        <v>1441</v>
      </c>
      <c r="F311" s="1" t="s">
        <v>1443</v>
      </c>
      <c r="G311" s="1" t="s">
        <v>1320</v>
      </c>
      <c r="H311" s="1" t="s">
        <v>1279</v>
      </c>
      <c r="I311" s="1" t="s">
        <v>1303</v>
      </c>
      <c r="J311" s="1" t="s">
        <v>1442</v>
      </c>
      <c r="K311" s="1" t="s">
        <v>1286</v>
      </c>
      <c r="L311" s="11"/>
    </row>
    <row r="312" spans="1:12" ht="33" x14ac:dyDescent="0.3">
      <c r="A312" s="11" t="str">
        <f>_xlfn.XLOOKUP(표14[[#This Row],[material_name]],표2[material_name],표2[material_id])</f>
        <v>M090</v>
      </c>
      <c r="B312" s="11" t="str">
        <f>_xlfn.XLOOKUP(표14[[#This Row],[application_taxonomy]],표11[application_taxonomy],표11[app_id])</f>
        <v>A20</v>
      </c>
      <c r="C312" s="11" t="str">
        <f>_xlfn.XLOOKUP(표14[[#This Row],[end_use_industry]],표13[end_use_category],표13[end_use_id])</f>
        <v>E07</v>
      </c>
      <c r="D312" s="11">
        <f>_xlfn.XLOOKUP(표14[[#This Row],[importance]],표15[importance],표15[rating])</f>
        <v>0.1</v>
      </c>
      <c r="E312" s="1" t="s">
        <v>1441</v>
      </c>
      <c r="F312" s="1" t="s">
        <v>1440</v>
      </c>
      <c r="G312" s="1" t="s">
        <v>1329</v>
      </c>
      <c r="H312" s="1" t="s">
        <v>1264</v>
      </c>
      <c r="I312" s="1" t="s">
        <v>1303</v>
      </c>
      <c r="J312" s="1" t="s">
        <v>1439</v>
      </c>
      <c r="K312" s="1" t="s">
        <v>1286</v>
      </c>
      <c r="L312" s="11"/>
    </row>
    <row r="313" spans="1:12" ht="33" x14ac:dyDescent="0.3">
      <c r="A313" s="11" t="str">
        <f>_xlfn.XLOOKUP(표14[[#This Row],[material_name]],표2[material_name],표2[material_id])</f>
        <v>M091</v>
      </c>
      <c r="B313" s="11" t="str">
        <f>_xlfn.XLOOKUP(표14[[#This Row],[application_taxonomy]],표11[application_taxonomy],표11[app_id])</f>
        <v>A01</v>
      </c>
      <c r="C313" s="11" t="str">
        <f>_xlfn.XLOOKUP(표14[[#This Row],[end_use_industry]],표13[end_use_category],표13[end_use_id])</f>
        <v>E02</v>
      </c>
      <c r="D313" s="11">
        <f>_xlfn.XLOOKUP(표14[[#This Row],[importance]],표15[importance],표15[rating])</f>
        <v>0.6</v>
      </c>
      <c r="E313" s="1" t="s">
        <v>907</v>
      </c>
      <c r="F313" s="1" t="s">
        <v>1433</v>
      </c>
      <c r="G313" s="1" t="s">
        <v>1255</v>
      </c>
      <c r="H313" s="1" t="s">
        <v>1279</v>
      </c>
      <c r="I313" s="1" t="s">
        <v>1299</v>
      </c>
      <c r="J313" s="1" t="s">
        <v>1438</v>
      </c>
      <c r="K313" s="1" t="s">
        <v>1286</v>
      </c>
      <c r="L313" s="11"/>
    </row>
    <row r="314" spans="1:12" ht="33" x14ac:dyDescent="0.3">
      <c r="A314" s="11" t="str">
        <f>_xlfn.XLOOKUP(표14[[#This Row],[material_name]],표2[material_name],표2[material_id])</f>
        <v>M091</v>
      </c>
      <c r="B314" s="11" t="str">
        <f>_xlfn.XLOOKUP(표14[[#This Row],[application_taxonomy]],표11[application_taxonomy],표11[app_id])</f>
        <v>A04</v>
      </c>
      <c r="C314" s="11" t="str">
        <f>_xlfn.XLOOKUP(표14[[#This Row],[end_use_industry]],표13[end_use_category],표13[end_use_id])</f>
        <v>E08</v>
      </c>
      <c r="D314" s="11">
        <f>_xlfn.XLOOKUP(표14[[#This Row],[importance]],표15[importance],표15[rating])</f>
        <v>0.1</v>
      </c>
      <c r="E314" s="1" t="s">
        <v>907</v>
      </c>
      <c r="F314" s="1" t="s">
        <v>1430</v>
      </c>
      <c r="G314" s="1" t="s">
        <v>1320</v>
      </c>
      <c r="H314" s="1" t="s">
        <v>1261</v>
      </c>
      <c r="I314" s="1" t="s">
        <v>1429</v>
      </c>
      <c r="J314" s="1" t="s">
        <v>1437</v>
      </c>
      <c r="K314" s="1" t="s">
        <v>1286</v>
      </c>
      <c r="L314" s="11"/>
    </row>
    <row r="315" spans="1:12" ht="33" x14ac:dyDescent="0.3">
      <c r="A315" s="11" t="str">
        <f>_xlfn.XLOOKUP(표14[[#This Row],[material_name]],표2[material_name],표2[material_id])</f>
        <v>M091</v>
      </c>
      <c r="B315" s="11" t="str">
        <f>_xlfn.XLOOKUP(표14[[#This Row],[application_taxonomy]],표11[application_taxonomy],표11[app_id])</f>
        <v>A38</v>
      </c>
      <c r="C315" s="11" t="str">
        <f>_xlfn.XLOOKUP(표14[[#This Row],[end_use_industry]],표13[end_use_category],표13[end_use_id])</f>
        <v>E07</v>
      </c>
      <c r="D315" s="11">
        <f>_xlfn.XLOOKUP(표14[[#This Row],[importance]],표15[importance],표15[rating])</f>
        <v>0.1</v>
      </c>
      <c r="E315" s="1" t="s">
        <v>907</v>
      </c>
      <c r="F315" s="1" t="s">
        <v>1436</v>
      </c>
      <c r="G315" s="1" t="s">
        <v>1435</v>
      </c>
      <c r="H315" s="1" t="s">
        <v>1264</v>
      </c>
      <c r="I315" s="1" t="s">
        <v>1429</v>
      </c>
      <c r="J315" s="1" t="s">
        <v>1434</v>
      </c>
      <c r="K315" s="1" t="s">
        <v>1286</v>
      </c>
      <c r="L315" s="11"/>
    </row>
    <row r="316" spans="1:12" ht="33" x14ac:dyDescent="0.3">
      <c r="A316" s="11" t="str">
        <f>_xlfn.XLOOKUP(표14[[#This Row],[material_name]],표2[material_name],표2[material_id])</f>
        <v>M092</v>
      </c>
      <c r="B316" s="11" t="str">
        <f>_xlfn.XLOOKUP(표14[[#This Row],[application_taxonomy]],표11[application_taxonomy],표11[app_id])</f>
        <v>A01</v>
      </c>
      <c r="C316" s="11" t="str">
        <f>_xlfn.XLOOKUP(표14[[#This Row],[end_use_industry]],표13[end_use_category],표13[end_use_id])</f>
        <v>E02</v>
      </c>
      <c r="D316" s="11">
        <f>_xlfn.XLOOKUP(표14[[#This Row],[importance]],표15[importance],표15[rating])</f>
        <v>0.6</v>
      </c>
      <c r="E316" s="1" t="s">
        <v>1431</v>
      </c>
      <c r="F316" s="1" t="s">
        <v>1433</v>
      </c>
      <c r="G316" s="1" t="s">
        <v>1255</v>
      </c>
      <c r="H316" s="1" t="s">
        <v>1279</v>
      </c>
      <c r="I316" s="1" t="s">
        <v>1299</v>
      </c>
      <c r="J316" s="1" t="s">
        <v>1432</v>
      </c>
      <c r="K316" s="1" t="s">
        <v>1286</v>
      </c>
      <c r="L316" s="11"/>
    </row>
    <row r="317" spans="1:12" ht="33" x14ac:dyDescent="0.3">
      <c r="A317" s="11" t="str">
        <f>_xlfn.XLOOKUP(표14[[#This Row],[material_name]],표2[material_name],표2[material_id])</f>
        <v>M092</v>
      </c>
      <c r="B317" s="11" t="str">
        <f>_xlfn.XLOOKUP(표14[[#This Row],[application_taxonomy]],표11[application_taxonomy],표11[app_id])</f>
        <v>A04</v>
      </c>
      <c r="C317" s="11" t="str">
        <f>_xlfn.XLOOKUP(표14[[#This Row],[end_use_industry]],표13[end_use_category],표13[end_use_id])</f>
        <v>E08</v>
      </c>
      <c r="D317" s="11">
        <f>_xlfn.XLOOKUP(표14[[#This Row],[importance]],표15[importance],표15[rating])</f>
        <v>0.1</v>
      </c>
      <c r="E317" s="1" t="s">
        <v>1431</v>
      </c>
      <c r="F317" s="1" t="s">
        <v>1430</v>
      </c>
      <c r="G317" s="1" t="s">
        <v>1320</v>
      </c>
      <c r="H317" s="1" t="s">
        <v>1261</v>
      </c>
      <c r="I317" s="1" t="s">
        <v>1429</v>
      </c>
      <c r="J317" s="1" t="s">
        <v>1428</v>
      </c>
      <c r="K317" s="1" t="s">
        <v>1286</v>
      </c>
      <c r="L317" s="11"/>
    </row>
    <row r="318" spans="1:12" x14ac:dyDescent="0.3">
      <c r="A318" s="11" t="str">
        <f>_xlfn.XLOOKUP(표14[[#This Row],[material_name]],표2[material_name],표2[material_id])</f>
        <v>M093</v>
      </c>
      <c r="B318" s="11" t="str">
        <f>_xlfn.XLOOKUP(표14[[#This Row],[application_taxonomy]],표11[application_taxonomy],표11[app_id])</f>
        <v>A06</v>
      </c>
      <c r="C318" s="11" t="str">
        <f>_xlfn.XLOOKUP(표14[[#This Row],[end_use_industry]],표13[end_use_category],표13[end_use_id])</f>
        <v>E02</v>
      </c>
      <c r="D318" s="11">
        <f>_xlfn.XLOOKUP(표14[[#This Row],[importance]],표15[importance],표15[rating])</f>
        <v>0.6</v>
      </c>
      <c r="E318" s="1" t="s">
        <v>908</v>
      </c>
      <c r="F318" s="1" t="s">
        <v>1427</v>
      </c>
      <c r="G318" s="1" t="s">
        <v>1424</v>
      </c>
      <c r="H318" s="1" t="s">
        <v>1279</v>
      </c>
      <c r="I318" s="1" t="s">
        <v>1299</v>
      </c>
      <c r="J318" s="1" t="s">
        <v>1426</v>
      </c>
      <c r="K318" s="1" t="s">
        <v>1286</v>
      </c>
      <c r="L318" s="11"/>
    </row>
    <row r="319" spans="1:12" x14ac:dyDescent="0.3">
      <c r="A319" s="11" t="str">
        <f>_xlfn.XLOOKUP(표14[[#This Row],[material_name]],표2[material_name],표2[material_id])</f>
        <v>M093</v>
      </c>
      <c r="B319" s="11" t="str">
        <f>_xlfn.XLOOKUP(표14[[#This Row],[application_taxonomy]],표11[application_taxonomy],표11[app_id])</f>
        <v>A06</v>
      </c>
      <c r="C319" s="11" t="str">
        <f>_xlfn.XLOOKUP(표14[[#This Row],[end_use_industry]],표13[end_use_category],표13[end_use_id])</f>
        <v>E02</v>
      </c>
      <c r="D319" s="11">
        <f>_xlfn.XLOOKUP(표14[[#This Row],[importance]],표15[importance],표15[rating])</f>
        <v>0.3</v>
      </c>
      <c r="E319" s="1" t="s">
        <v>908</v>
      </c>
      <c r="F319" s="1" t="s">
        <v>1425</v>
      </c>
      <c r="G319" s="1" t="s">
        <v>1424</v>
      </c>
      <c r="H319" s="1" t="s">
        <v>1279</v>
      </c>
      <c r="I319" s="1" t="s">
        <v>1288</v>
      </c>
      <c r="J319" s="1" t="s">
        <v>1423</v>
      </c>
      <c r="K319" s="1" t="s">
        <v>1286</v>
      </c>
      <c r="L319" s="11"/>
    </row>
    <row r="320" spans="1:12" x14ac:dyDescent="0.3">
      <c r="A320" s="11" t="str">
        <f>_xlfn.XLOOKUP(표14[[#This Row],[material_name]],표2[material_name],표2[material_id])</f>
        <v>M093</v>
      </c>
      <c r="B320" s="11" t="str">
        <f>_xlfn.XLOOKUP(표14[[#This Row],[application_taxonomy]],표11[application_taxonomy],표11[app_id])</f>
        <v>A07</v>
      </c>
      <c r="C320" s="11" t="str">
        <f>_xlfn.XLOOKUP(표14[[#This Row],[end_use_industry]],표13[end_use_category],표13[end_use_id])</f>
        <v>E02</v>
      </c>
      <c r="D320" s="11">
        <f>_xlfn.XLOOKUP(표14[[#This Row],[importance]],표15[importance],표15[rating])</f>
        <v>0.3</v>
      </c>
      <c r="E320" s="1" t="s">
        <v>908</v>
      </c>
      <c r="F320" s="1" t="s">
        <v>1422</v>
      </c>
      <c r="G320" s="1" t="s">
        <v>1421</v>
      </c>
      <c r="H320" s="1" t="s">
        <v>1279</v>
      </c>
      <c r="I320" s="1" t="s">
        <v>1288</v>
      </c>
      <c r="J320" s="1" t="s">
        <v>1420</v>
      </c>
      <c r="K320" s="1" t="s">
        <v>1286</v>
      </c>
      <c r="L320" s="11"/>
    </row>
    <row r="321" spans="1:12" x14ac:dyDescent="0.3">
      <c r="A321" s="11" t="str">
        <f>_xlfn.XLOOKUP(표14[[#This Row],[material_name]],표2[material_name],표2[material_id])</f>
        <v>M093</v>
      </c>
      <c r="B321" s="11" t="str">
        <f>_xlfn.XLOOKUP(표14[[#This Row],[application_taxonomy]],표11[application_taxonomy],표11[app_id])</f>
        <v>A04</v>
      </c>
      <c r="C321" s="11" t="str">
        <f>_xlfn.XLOOKUP(표14[[#This Row],[end_use_industry]],표13[end_use_category],표13[end_use_id])</f>
        <v>E02</v>
      </c>
      <c r="D321" s="11">
        <f>_xlfn.XLOOKUP(표14[[#This Row],[importance]],표15[importance],표15[rating])</f>
        <v>0.6</v>
      </c>
      <c r="E321" s="1" t="s">
        <v>908</v>
      </c>
      <c r="F321" s="1" t="s">
        <v>1419</v>
      </c>
      <c r="G321" t="s">
        <v>1320</v>
      </c>
      <c r="H321" s="1" t="s">
        <v>1279</v>
      </c>
      <c r="I321" s="1" t="s">
        <v>1299</v>
      </c>
      <c r="J321" s="1" t="s">
        <v>1418</v>
      </c>
      <c r="K321" s="1" t="s">
        <v>1286</v>
      </c>
      <c r="L321" s="11"/>
    </row>
    <row r="322" spans="1:12" ht="49.5" x14ac:dyDescent="0.3">
      <c r="A322" s="11" t="str">
        <f>_xlfn.XLOOKUP(표14[[#This Row],[material_name]],표2[material_name],표2[material_id])</f>
        <v>M097</v>
      </c>
      <c r="B322" s="11" t="str">
        <f>_xlfn.XLOOKUP(표14[[#This Row],[application_taxonomy]],표11[application_taxonomy],표11[app_id])</f>
        <v>A19</v>
      </c>
      <c r="C322" s="11" t="str">
        <f>_xlfn.XLOOKUP(표14[[#This Row],[end_use_industry]],표13[end_use_category],표13[end_use_id])</f>
        <v>E03</v>
      </c>
      <c r="D322" s="11">
        <f>_xlfn.XLOOKUP(표14[[#This Row],[importance]],표15[importance],표15[rating])</f>
        <v>0.6</v>
      </c>
      <c r="E322" s="1" t="s">
        <v>1401</v>
      </c>
      <c r="F322" s="1" t="s">
        <v>1417</v>
      </c>
      <c r="G322" s="1" t="s">
        <v>1341</v>
      </c>
      <c r="H322" s="1" t="s">
        <v>1276</v>
      </c>
      <c r="I322" s="1" t="s">
        <v>1299</v>
      </c>
      <c r="J322" s="1" t="s">
        <v>1416</v>
      </c>
      <c r="K322" s="1" t="s">
        <v>1286</v>
      </c>
      <c r="L322" s="11"/>
    </row>
    <row r="323" spans="1:12" ht="49.5" x14ac:dyDescent="0.3">
      <c r="A323" s="11" t="str">
        <f>_xlfn.XLOOKUP(표14[[#This Row],[material_name]],표2[material_name],표2[material_id])</f>
        <v>M097</v>
      </c>
      <c r="B323" s="11" t="str">
        <f>_xlfn.XLOOKUP(표14[[#This Row],[application_taxonomy]],표11[application_taxonomy],표11[app_id])</f>
        <v>A04</v>
      </c>
      <c r="C323" s="11" t="str">
        <f>_xlfn.XLOOKUP(표14[[#This Row],[end_use_industry]],표13[end_use_category],표13[end_use_id])</f>
        <v>E07</v>
      </c>
      <c r="D323" s="11">
        <f>_xlfn.XLOOKUP(표14[[#This Row],[importance]],표15[importance],표15[rating])</f>
        <v>0.6</v>
      </c>
      <c r="E323" s="1" t="s">
        <v>1401</v>
      </c>
      <c r="F323" s="1" t="s">
        <v>1415</v>
      </c>
      <c r="G323" s="1" t="s">
        <v>1320</v>
      </c>
      <c r="H323" s="1" t="s">
        <v>1264</v>
      </c>
      <c r="I323" s="1" t="s">
        <v>1299</v>
      </c>
      <c r="J323" s="1" t="s">
        <v>1414</v>
      </c>
      <c r="K323" s="1" t="s">
        <v>1286</v>
      </c>
      <c r="L323" s="11"/>
    </row>
    <row r="324" spans="1:12" ht="33" x14ac:dyDescent="0.3">
      <c r="A324" s="11" t="str">
        <f>_xlfn.XLOOKUP(표14[[#This Row],[material_name]],표2[material_name],표2[material_id])</f>
        <v>M097</v>
      </c>
      <c r="B324" s="11" t="str">
        <f>_xlfn.XLOOKUP(표14[[#This Row],[application_taxonomy]],표11[application_taxonomy],표11[app_id])</f>
        <v>A21</v>
      </c>
      <c r="C324" s="11" t="str">
        <f>_xlfn.XLOOKUP(표14[[#This Row],[end_use_industry]],표13[end_use_category],표13[end_use_id])</f>
        <v>E01</v>
      </c>
      <c r="D324" s="11">
        <f>_xlfn.XLOOKUP(표14[[#This Row],[importance]],표15[importance],표15[rating])</f>
        <v>0.6</v>
      </c>
      <c r="E324" s="1" t="s">
        <v>1401</v>
      </c>
      <c r="F324" s="1" t="s">
        <v>1413</v>
      </c>
      <c r="G324" s="1" t="s">
        <v>1326</v>
      </c>
      <c r="H324" s="1" t="s">
        <v>1282</v>
      </c>
      <c r="I324" s="1" t="s">
        <v>1299</v>
      </c>
      <c r="J324" s="1" t="s">
        <v>1412</v>
      </c>
      <c r="K324" s="1" t="s">
        <v>1286</v>
      </c>
      <c r="L324" s="11"/>
    </row>
    <row r="325" spans="1:12" ht="33" x14ac:dyDescent="0.3">
      <c r="A325" s="11" t="str">
        <f>_xlfn.XLOOKUP(표14[[#This Row],[material_name]],표2[material_name],표2[material_id])</f>
        <v>M097</v>
      </c>
      <c r="B325" s="11" t="str">
        <f>_xlfn.XLOOKUP(표14[[#This Row],[application_taxonomy]],표11[application_taxonomy],표11[app_id])</f>
        <v>A13</v>
      </c>
      <c r="C325" s="11" t="str">
        <f>_xlfn.XLOOKUP(표14[[#This Row],[end_use_industry]],표13[end_use_category],표13[end_use_id])</f>
        <v>E08</v>
      </c>
      <c r="D325" s="11">
        <f>_xlfn.XLOOKUP(표14[[#This Row],[importance]],표15[importance],표15[rating])</f>
        <v>0.3</v>
      </c>
      <c r="E325" s="1" t="s">
        <v>1401</v>
      </c>
      <c r="F325" s="1" t="s">
        <v>1411</v>
      </c>
      <c r="G325" s="1" t="s">
        <v>1410</v>
      </c>
      <c r="H325" s="1" t="s">
        <v>1261</v>
      </c>
      <c r="I325" s="1" t="s">
        <v>1288</v>
      </c>
      <c r="J325" s="1" t="s">
        <v>1409</v>
      </c>
      <c r="K325" s="1" t="s">
        <v>1286</v>
      </c>
      <c r="L325" s="11"/>
    </row>
    <row r="326" spans="1:12" ht="33" x14ac:dyDescent="0.3">
      <c r="A326" s="11" t="str">
        <f>_xlfn.XLOOKUP(표14[[#This Row],[material_name]],표2[material_name],표2[material_id])</f>
        <v>M097</v>
      </c>
      <c r="B326" s="11" t="str">
        <f>_xlfn.XLOOKUP(표14[[#This Row],[application_taxonomy]],표11[application_taxonomy],표11[app_id])</f>
        <v>A28</v>
      </c>
      <c r="C326" s="11" t="str">
        <f>_xlfn.XLOOKUP(표14[[#This Row],[end_use_industry]],표13[end_use_category],표13[end_use_id])</f>
        <v>E03</v>
      </c>
      <c r="D326" s="11">
        <f>_xlfn.XLOOKUP(표14[[#This Row],[importance]],표15[importance],표15[rating])</f>
        <v>0.3</v>
      </c>
      <c r="E326" s="1" t="s">
        <v>1401</v>
      </c>
      <c r="F326" s="1" t="s">
        <v>1408</v>
      </c>
      <c r="G326" s="1" t="s">
        <v>1361</v>
      </c>
      <c r="H326" s="1" t="s">
        <v>1276</v>
      </c>
      <c r="I326" s="1" t="s">
        <v>1288</v>
      </c>
      <c r="J326" s="1" t="s">
        <v>1407</v>
      </c>
      <c r="K326" s="1" t="s">
        <v>1286</v>
      </c>
      <c r="L326" s="11"/>
    </row>
    <row r="327" spans="1:12" ht="33" x14ac:dyDescent="0.3">
      <c r="A327" s="11" t="str">
        <f>_xlfn.XLOOKUP(표14[[#This Row],[material_name]],표2[material_name],표2[material_id])</f>
        <v>M097</v>
      </c>
      <c r="B327" s="11" t="str">
        <f>_xlfn.XLOOKUP(표14[[#This Row],[application_taxonomy]],표11[application_taxonomy],표11[app_id])</f>
        <v>A18</v>
      </c>
      <c r="C327" s="11" t="str">
        <f>_xlfn.XLOOKUP(표14[[#This Row],[end_use_industry]],표13[end_use_category],표13[end_use_id])</f>
        <v>E02</v>
      </c>
      <c r="D327" s="11">
        <f>_xlfn.XLOOKUP(표14[[#This Row],[importance]],표15[importance],표15[rating])</f>
        <v>0.3</v>
      </c>
      <c r="E327" s="1" t="s">
        <v>1401</v>
      </c>
      <c r="F327" s="1" t="s">
        <v>1406</v>
      </c>
      <c r="G327" s="1" t="s">
        <v>1389</v>
      </c>
      <c r="H327" s="1" t="s">
        <v>1279</v>
      </c>
      <c r="I327" s="1" t="s">
        <v>1288</v>
      </c>
      <c r="J327" s="1" t="s">
        <v>1405</v>
      </c>
      <c r="K327" s="1" t="s">
        <v>1286</v>
      </c>
      <c r="L327" s="11"/>
    </row>
    <row r="328" spans="1:12" ht="33" x14ac:dyDescent="0.3">
      <c r="A328" s="11" t="str">
        <f>_xlfn.XLOOKUP(표14[[#This Row],[material_name]],표2[material_name],표2[material_id])</f>
        <v>M097</v>
      </c>
      <c r="B328" s="11" t="str">
        <f>_xlfn.XLOOKUP(표14[[#This Row],[application_taxonomy]],표11[application_taxonomy],표11[app_id])</f>
        <v>A09</v>
      </c>
      <c r="C328" s="11" t="str">
        <f>_xlfn.XLOOKUP(표14[[#This Row],[end_use_industry]],표13[end_use_category],표13[end_use_id])</f>
        <v>E07</v>
      </c>
      <c r="D328" s="11">
        <f>_xlfn.XLOOKUP(표14[[#This Row],[importance]],표15[importance],표15[rating])</f>
        <v>0.3</v>
      </c>
      <c r="E328" s="1" t="s">
        <v>1401</v>
      </c>
      <c r="F328" s="1" t="s">
        <v>1404</v>
      </c>
      <c r="G328" s="1" t="s">
        <v>1403</v>
      </c>
      <c r="H328" s="1" t="s">
        <v>1264</v>
      </c>
      <c r="I328" s="1" t="s">
        <v>1288</v>
      </c>
      <c r="J328" s="1" t="s">
        <v>1402</v>
      </c>
      <c r="K328" s="1" t="s">
        <v>1286</v>
      </c>
      <c r="L328" s="11"/>
    </row>
    <row r="329" spans="1:12" ht="33" x14ac:dyDescent="0.3">
      <c r="A329" s="11" t="str">
        <f>_xlfn.XLOOKUP(표14[[#This Row],[material_name]],표2[material_name],표2[material_id])</f>
        <v>M097</v>
      </c>
      <c r="B329" s="11" t="str">
        <f>_xlfn.XLOOKUP(표14[[#This Row],[application_taxonomy]],표11[application_taxonomy],표11[app_id])</f>
        <v>A17</v>
      </c>
      <c r="C329" s="11" t="str">
        <f>_xlfn.XLOOKUP(표14[[#This Row],[end_use_industry]],표13[end_use_category],표13[end_use_id])</f>
        <v>E02</v>
      </c>
      <c r="D329" s="11">
        <f>_xlfn.XLOOKUP(표14[[#This Row],[importance]],표15[importance],표15[rating])</f>
        <v>0.1</v>
      </c>
      <c r="E329" s="1" t="s">
        <v>1401</v>
      </c>
      <c r="F329" s="1" t="s">
        <v>1400</v>
      </c>
      <c r="G329" s="1" t="s">
        <v>1399</v>
      </c>
      <c r="H329" s="1" t="s">
        <v>1279</v>
      </c>
      <c r="I329" s="1" t="s">
        <v>1303</v>
      </c>
      <c r="J329" s="1" t="s">
        <v>1398</v>
      </c>
      <c r="K329" s="1" t="s">
        <v>1286</v>
      </c>
      <c r="L329" s="11"/>
    </row>
    <row r="330" spans="1:12" ht="33" x14ac:dyDescent="0.3">
      <c r="A330" s="11" t="str">
        <f>_xlfn.XLOOKUP(표14[[#This Row],[material_name]],표2[material_name],표2[material_id])</f>
        <v>M098</v>
      </c>
      <c r="B330" s="11" t="str">
        <f>_xlfn.XLOOKUP(표14[[#This Row],[application_taxonomy]],표11[application_taxonomy],표11[app_id])</f>
        <v>A01</v>
      </c>
      <c r="C330" s="11" t="str">
        <f>_xlfn.XLOOKUP(표14[[#This Row],[end_use_industry]],표13[end_use_category],표13[end_use_id])</f>
        <v>E07</v>
      </c>
      <c r="D330" s="11">
        <f>_xlfn.XLOOKUP(표14[[#This Row],[importance]],표15[importance],표15[rating])</f>
        <v>0.6</v>
      </c>
      <c r="E330" s="1" t="s">
        <v>1385</v>
      </c>
      <c r="F330" s="1" t="s">
        <v>1397</v>
      </c>
      <c r="G330" s="1" t="s">
        <v>1255</v>
      </c>
      <c r="H330" s="1" t="s">
        <v>1264</v>
      </c>
      <c r="I330" s="1" t="s">
        <v>1299</v>
      </c>
      <c r="J330" s="1" t="s">
        <v>1396</v>
      </c>
      <c r="K330" s="1" t="s">
        <v>1286</v>
      </c>
      <c r="L330" s="11"/>
    </row>
    <row r="331" spans="1:12" ht="33" x14ac:dyDescent="0.3">
      <c r="A331" s="11" t="str">
        <f>_xlfn.XLOOKUP(표14[[#This Row],[material_name]],표2[material_name],표2[material_id])</f>
        <v>M098</v>
      </c>
      <c r="B331" s="11" t="str">
        <f>_xlfn.XLOOKUP(표14[[#This Row],[application_taxonomy]],표11[application_taxonomy],표11[app_id])</f>
        <v>A02</v>
      </c>
      <c r="C331" s="11" t="str">
        <f>_xlfn.XLOOKUP(표14[[#This Row],[end_use_industry]],표13[end_use_category],표13[end_use_id])</f>
        <v>E07</v>
      </c>
      <c r="D331" s="11">
        <f>_xlfn.XLOOKUP(표14[[#This Row],[importance]],표15[importance],표15[rating])</f>
        <v>0.1</v>
      </c>
      <c r="E331" s="1" t="s">
        <v>1385</v>
      </c>
      <c r="F331" s="1" t="s">
        <v>1395</v>
      </c>
      <c r="G331" s="1" t="s">
        <v>1309</v>
      </c>
      <c r="H331" s="1" t="s">
        <v>1264</v>
      </c>
      <c r="I331" s="1" t="s">
        <v>1303</v>
      </c>
      <c r="J331" s="1" t="s">
        <v>1394</v>
      </c>
      <c r="K331" s="1" t="s">
        <v>1286</v>
      </c>
      <c r="L331" s="11"/>
    </row>
    <row r="332" spans="1:12" ht="33" x14ac:dyDescent="0.3">
      <c r="A332" s="11" t="str">
        <f>_xlfn.XLOOKUP(표14[[#This Row],[material_name]],표2[material_name],표2[material_id])</f>
        <v>M098</v>
      </c>
      <c r="B332" s="11" t="str">
        <f>_xlfn.XLOOKUP(표14[[#This Row],[application_taxonomy]],표11[application_taxonomy],표11[app_id])</f>
        <v>A27</v>
      </c>
      <c r="C332" s="11" t="str">
        <f>_xlfn.XLOOKUP(표14[[#This Row],[end_use_industry]],표13[end_use_category],표13[end_use_id])</f>
        <v>E07</v>
      </c>
      <c r="D332" s="11">
        <f>_xlfn.XLOOKUP(표14[[#This Row],[importance]],표15[importance],표15[rating])</f>
        <v>0.1</v>
      </c>
      <c r="E332" s="1" t="s">
        <v>1385</v>
      </c>
      <c r="F332" s="1" t="s">
        <v>1393</v>
      </c>
      <c r="G332" s="1" t="s">
        <v>1392</v>
      </c>
      <c r="H332" s="1" t="s">
        <v>1264</v>
      </c>
      <c r="I332" s="1" t="s">
        <v>1303</v>
      </c>
      <c r="J332" s="1" t="s">
        <v>1391</v>
      </c>
      <c r="K332" s="1" t="s">
        <v>1286</v>
      </c>
      <c r="L332" s="11"/>
    </row>
    <row r="333" spans="1:12" ht="33" x14ac:dyDescent="0.3">
      <c r="A333" s="11" t="str">
        <f>_xlfn.XLOOKUP(표14[[#This Row],[material_name]],표2[material_name],표2[material_id])</f>
        <v>M098</v>
      </c>
      <c r="B333" s="11" t="str">
        <f>_xlfn.XLOOKUP(표14[[#This Row],[application_taxonomy]],표11[application_taxonomy],표11[app_id])</f>
        <v>A18</v>
      </c>
      <c r="C333" s="11" t="str">
        <f>_xlfn.XLOOKUP(표14[[#This Row],[end_use_industry]],표13[end_use_category],표13[end_use_id])</f>
        <v>E03</v>
      </c>
      <c r="D333" s="11">
        <f>_xlfn.XLOOKUP(표14[[#This Row],[importance]],표15[importance],표15[rating])</f>
        <v>0.1</v>
      </c>
      <c r="E333" s="1" t="s">
        <v>1385</v>
      </c>
      <c r="F333" s="1" t="s">
        <v>1390</v>
      </c>
      <c r="G333" s="1" t="s">
        <v>1389</v>
      </c>
      <c r="H333" s="1" t="s">
        <v>1276</v>
      </c>
      <c r="I333" s="1" t="s">
        <v>1303</v>
      </c>
      <c r="J333" s="1" t="s">
        <v>1388</v>
      </c>
      <c r="K333" s="1" t="s">
        <v>1286</v>
      </c>
      <c r="L333" s="11"/>
    </row>
    <row r="334" spans="1:12" ht="33" x14ac:dyDescent="0.3">
      <c r="A334" s="11" t="str">
        <f>_xlfn.XLOOKUP(표14[[#This Row],[material_name]],표2[material_name],표2[material_id])</f>
        <v>M098</v>
      </c>
      <c r="B334" s="11" t="str">
        <f>_xlfn.XLOOKUP(표14[[#This Row],[application_taxonomy]],표11[application_taxonomy],표11[app_id])</f>
        <v>A02</v>
      </c>
      <c r="C334" s="11" t="str">
        <f>_xlfn.XLOOKUP(표14[[#This Row],[end_use_industry]],표13[end_use_category],표13[end_use_id])</f>
        <v>E07</v>
      </c>
      <c r="D334" s="11">
        <f>_xlfn.XLOOKUP(표14[[#This Row],[importance]],표15[importance],표15[rating])</f>
        <v>0.1</v>
      </c>
      <c r="E334" s="1" t="s">
        <v>1385</v>
      </c>
      <c r="F334" s="1" t="s">
        <v>1387</v>
      </c>
      <c r="G334" s="1" t="s">
        <v>1309</v>
      </c>
      <c r="H334" s="1" t="s">
        <v>1264</v>
      </c>
      <c r="I334" s="1" t="s">
        <v>1303</v>
      </c>
      <c r="J334" s="1" t="s">
        <v>1386</v>
      </c>
      <c r="K334" s="1" t="s">
        <v>1286</v>
      </c>
      <c r="L334" s="11"/>
    </row>
    <row r="335" spans="1:12" ht="33" x14ac:dyDescent="0.3">
      <c r="A335" s="11" t="str">
        <f>_xlfn.XLOOKUP(표14[[#This Row],[material_name]],표2[material_name],표2[material_id])</f>
        <v>M098</v>
      </c>
      <c r="B335" s="11" t="str">
        <f>_xlfn.XLOOKUP(표14[[#This Row],[application_taxonomy]],표11[application_taxonomy],표11[app_id])</f>
        <v>A03</v>
      </c>
      <c r="C335" s="11" t="str">
        <f>_xlfn.XLOOKUP(표14[[#This Row],[end_use_industry]],표13[end_use_category],표13[end_use_id])</f>
        <v>E07</v>
      </c>
      <c r="D335" s="11">
        <f>_xlfn.XLOOKUP(표14[[#This Row],[importance]],표15[importance],표15[rating])</f>
        <v>0.1</v>
      </c>
      <c r="E335" s="1" t="s">
        <v>1385</v>
      </c>
      <c r="F335" s="1" t="s">
        <v>1384</v>
      </c>
      <c r="G335" s="1" t="s">
        <v>1381</v>
      </c>
      <c r="H335" s="1" t="s">
        <v>1264</v>
      </c>
      <c r="I335" s="1" t="s">
        <v>1303</v>
      </c>
      <c r="J335" s="1" t="s">
        <v>1383</v>
      </c>
      <c r="K335" s="1" t="s">
        <v>1286</v>
      </c>
      <c r="L335" s="11"/>
    </row>
    <row r="336" spans="1:12" x14ac:dyDescent="0.3">
      <c r="A336" s="11" t="str">
        <f>_xlfn.XLOOKUP(표14[[#This Row],[material_name]],표2[material_name],표2[material_id])</f>
        <v>M100</v>
      </c>
      <c r="B336" s="11" t="str">
        <f>_xlfn.XLOOKUP(표14[[#This Row],[application_taxonomy]],표11[application_taxonomy],표11[app_id])</f>
        <v>A03</v>
      </c>
      <c r="C336" s="11" t="str">
        <f>_xlfn.XLOOKUP(표14[[#This Row],[end_use_industry]],표13[end_use_category],표13[end_use_id])</f>
        <v>E03</v>
      </c>
      <c r="D336" s="11">
        <f>_xlfn.XLOOKUP(표14[[#This Row],[importance]],표15[importance],표15[rating])</f>
        <v>0.6</v>
      </c>
      <c r="E336" s="1" t="s">
        <v>915</v>
      </c>
      <c r="F336" s="24" t="s">
        <v>1382</v>
      </c>
      <c r="G336" s="1" t="s">
        <v>1381</v>
      </c>
      <c r="H336" s="1" t="s">
        <v>1276</v>
      </c>
      <c r="I336" s="1" t="s">
        <v>1299</v>
      </c>
      <c r="J336" s="1" t="s">
        <v>1380</v>
      </c>
      <c r="K336" s="1" t="s">
        <v>1286</v>
      </c>
      <c r="L336" s="11"/>
    </row>
    <row r="337" spans="1:12" x14ac:dyDescent="0.3">
      <c r="A337" s="11" t="str">
        <f>_xlfn.XLOOKUP(표14[[#This Row],[material_name]],표2[material_name],표2[material_id])</f>
        <v>M100</v>
      </c>
      <c r="B337" s="11" t="str">
        <f>_xlfn.XLOOKUP(표14[[#This Row],[application_taxonomy]],표11[application_taxonomy],표11[app_id])</f>
        <v>A02</v>
      </c>
      <c r="C337" s="11" t="str">
        <f>_xlfn.XLOOKUP(표14[[#This Row],[end_use_industry]],표13[end_use_category],표13[end_use_id])</f>
        <v>E01</v>
      </c>
      <c r="D337" s="11">
        <f>_xlfn.XLOOKUP(표14[[#This Row],[importance]],표15[importance],표15[rating])</f>
        <v>0.3</v>
      </c>
      <c r="E337" s="1" t="s">
        <v>915</v>
      </c>
      <c r="F337" s="1" t="s">
        <v>1379</v>
      </c>
      <c r="G337" s="1" t="s">
        <v>1309</v>
      </c>
      <c r="H337" s="1" t="s">
        <v>1282</v>
      </c>
      <c r="I337" s="1" t="s">
        <v>1288</v>
      </c>
      <c r="J337" s="1" t="s">
        <v>1378</v>
      </c>
      <c r="K337" s="1" t="s">
        <v>1286</v>
      </c>
      <c r="L337" s="11"/>
    </row>
    <row r="338" spans="1:12" x14ac:dyDescent="0.3">
      <c r="A338" s="11" t="str">
        <f>_xlfn.XLOOKUP(표14[[#This Row],[material_name]],표2[material_name],표2[material_id])</f>
        <v>M100</v>
      </c>
      <c r="B338" s="11" t="str">
        <f>_xlfn.XLOOKUP(표14[[#This Row],[application_taxonomy]],표11[application_taxonomy],표11[app_id])</f>
        <v>A38</v>
      </c>
      <c r="C338" s="11" t="str">
        <f>_xlfn.XLOOKUP(표14[[#This Row],[end_use_industry]],표13[end_use_category],표13[end_use_id])</f>
        <v>E01</v>
      </c>
      <c r="D338" s="11">
        <f>_xlfn.XLOOKUP(표14[[#This Row],[importance]],표15[importance],표15[rating])</f>
        <v>0.3</v>
      </c>
      <c r="E338" s="1" t="s">
        <v>915</v>
      </c>
      <c r="F338" s="1" t="s">
        <v>1377</v>
      </c>
      <c r="G338" t="s">
        <v>1144</v>
      </c>
      <c r="H338" s="1" t="s">
        <v>1282</v>
      </c>
      <c r="I338" s="1" t="s">
        <v>1288</v>
      </c>
      <c r="J338" s="1" t="s">
        <v>1376</v>
      </c>
      <c r="K338" s="1" t="s">
        <v>1286</v>
      </c>
      <c r="L338" s="11"/>
    </row>
    <row r="339" spans="1:12" ht="33" x14ac:dyDescent="0.3">
      <c r="A339" s="11" t="str">
        <f>_xlfn.XLOOKUP(표14[[#This Row],[material_name]],표2[material_name],표2[material_id])</f>
        <v>M100</v>
      </c>
      <c r="B339" s="11" t="str">
        <f>_xlfn.XLOOKUP(표14[[#This Row],[application_taxonomy]],표11[application_taxonomy],표11[app_id])</f>
        <v>A36</v>
      </c>
      <c r="C339" s="11" t="str">
        <f>_xlfn.XLOOKUP(표14[[#This Row],[end_use_industry]],표13[end_use_category],표13[end_use_id])</f>
        <v>E02</v>
      </c>
      <c r="D339" s="11">
        <f>_xlfn.XLOOKUP(표14[[#This Row],[importance]],표15[importance],표15[rating])</f>
        <v>0.1</v>
      </c>
      <c r="E339" s="1" t="s">
        <v>915</v>
      </c>
      <c r="F339" s="1" t="s">
        <v>1375</v>
      </c>
      <c r="G339" s="1" t="s">
        <v>1150</v>
      </c>
      <c r="H339" s="1" t="s">
        <v>1374</v>
      </c>
      <c r="I339" s="1" t="s">
        <v>1303</v>
      </c>
      <c r="J339" s="1" t="s">
        <v>1373</v>
      </c>
      <c r="K339" s="1" t="s">
        <v>1286</v>
      </c>
      <c r="L339" s="11"/>
    </row>
    <row r="340" spans="1:12" ht="33" x14ac:dyDescent="0.3">
      <c r="A340" s="11" t="str">
        <f>_xlfn.XLOOKUP(표14[[#This Row],[material_name]],표2[material_name],표2[material_id])</f>
        <v>M100</v>
      </c>
      <c r="B340" s="11" t="str">
        <f>_xlfn.XLOOKUP(표14[[#This Row],[application_taxonomy]],표11[application_taxonomy],표11[app_id])</f>
        <v>A01</v>
      </c>
      <c r="C340" s="11" t="str">
        <f>_xlfn.XLOOKUP(표14[[#This Row],[end_use_industry]],표13[end_use_category],표13[end_use_id])</f>
        <v>E07</v>
      </c>
      <c r="D340" s="11">
        <f>_xlfn.XLOOKUP(표14[[#This Row],[importance]],표15[importance],표15[rating])</f>
        <v>0.1</v>
      </c>
      <c r="E340" s="1" t="s">
        <v>915</v>
      </c>
      <c r="F340" s="1" t="s">
        <v>1372</v>
      </c>
      <c r="G340" s="1" t="s">
        <v>1255</v>
      </c>
      <c r="H340" s="1" t="s">
        <v>1264</v>
      </c>
      <c r="I340" s="1" t="s">
        <v>1303</v>
      </c>
      <c r="J340" s="1" t="s">
        <v>1371</v>
      </c>
      <c r="K340" s="1" t="s">
        <v>1286</v>
      </c>
      <c r="L340" s="11"/>
    </row>
    <row r="341" spans="1:12" ht="33" x14ac:dyDescent="0.3">
      <c r="A341" s="11" t="str">
        <f>_xlfn.XLOOKUP(표14[[#This Row],[material_name]],표2[material_name],표2[material_id])</f>
        <v>M100</v>
      </c>
      <c r="B341" s="11" t="str">
        <f>_xlfn.XLOOKUP(표14[[#This Row],[application_taxonomy]],표11[application_taxonomy],표11[app_id])</f>
        <v>A33</v>
      </c>
      <c r="C341" s="11" t="str">
        <f>_xlfn.XLOOKUP(표14[[#This Row],[end_use_industry]],표13[end_use_category],표13[end_use_id])</f>
        <v>E05</v>
      </c>
      <c r="D341" s="11">
        <f>_xlfn.XLOOKUP(표14[[#This Row],[importance]],표15[importance],표15[rating])</f>
        <v>0.1</v>
      </c>
      <c r="E341" s="1" t="s">
        <v>915</v>
      </c>
      <c r="F341" s="1" t="s">
        <v>1370</v>
      </c>
      <c r="G341" s="1" t="s">
        <v>1334</v>
      </c>
      <c r="H341" s="1" t="s">
        <v>1270</v>
      </c>
      <c r="I341" s="1" t="s">
        <v>1303</v>
      </c>
      <c r="J341" s="1" t="s">
        <v>1369</v>
      </c>
      <c r="K341" s="1" t="s">
        <v>1286</v>
      </c>
      <c r="L341" s="11"/>
    </row>
    <row r="342" spans="1:12" ht="33" x14ac:dyDescent="0.3">
      <c r="A342" s="11" t="str">
        <f>_xlfn.XLOOKUP(표14[[#This Row],[material_name]],표2[material_name],표2[material_id])</f>
        <v>M102</v>
      </c>
      <c r="B342" s="11" t="str">
        <f>_xlfn.XLOOKUP(표14[[#This Row],[application_taxonomy]],표11[application_taxonomy],표11[app_id])</f>
        <v>A01</v>
      </c>
      <c r="C342" s="11" t="str">
        <f>_xlfn.XLOOKUP(표14[[#This Row],[end_use_industry]],표13[end_use_category],표13[end_use_id])</f>
        <v>E03</v>
      </c>
      <c r="D342" s="11">
        <f>_xlfn.XLOOKUP(표14[[#This Row],[importance]],표15[importance],표15[rating])</f>
        <v>0.6</v>
      </c>
      <c r="E342" s="1" t="s">
        <v>1357</v>
      </c>
      <c r="F342" s="1" t="s">
        <v>1368</v>
      </c>
      <c r="G342" s="1" t="s">
        <v>1255</v>
      </c>
      <c r="H342" s="1" t="s">
        <v>1276</v>
      </c>
      <c r="I342" s="1" t="s">
        <v>1299</v>
      </c>
      <c r="J342" s="1" t="s">
        <v>1367</v>
      </c>
      <c r="K342" s="1" t="s">
        <v>1286</v>
      </c>
      <c r="L342" s="11"/>
    </row>
    <row r="343" spans="1:12" ht="33" x14ac:dyDescent="0.3">
      <c r="A343" s="11" t="str">
        <f>_xlfn.XLOOKUP(표14[[#This Row],[material_name]],표2[material_name],표2[material_id])</f>
        <v>M102</v>
      </c>
      <c r="B343" s="11" t="str">
        <f>_xlfn.XLOOKUP(표14[[#This Row],[application_taxonomy]],표11[application_taxonomy],표11[app_id])</f>
        <v>A01</v>
      </c>
      <c r="C343" s="11" t="str">
        <f>_xlfn.XLOOKUP(표14[[#This Row],[end_use_industry]],표13[end_use_category],표13[end_use_id])</f>
        <v>E02</v>
      </c>
      <c r="D343" s="11">
        <f>_xlfn.XLOOKUP(표14[[#This Row],[importance]],표15[importance],표15[rating])</f>
        <v>0.6</v>
      </c>
      <c r="E343" s="1" t="s">
        <v>1357</v>
      </c>
      <c r="F343" s="1" t="s">
        <v>1366</v>
      </c>
      <c r="G343" s="1" t="s">
        <v>1255</v>
      </c>
      <c r="H343" s="1" t="s">
        <v>1279</v>
      </c>
      <c r="I343" s="1" t="s">
        <v>1299</v>
      </c>
      <c r="J343" s="1" t="s">
        <v>1365</v>
      </c>
      <c r="K343" s="1" t="s">
        <v>1286</v>
      </c>
      <c r="L343" s="11"/>
    </row>
    <row r="344" spans="1:12" ht="33" x14ac:dyDescent="0.3">
      <c r="A344" s="11" t="str">
        <f>_xlfn.XLOOKUP(표14[[#This Row],[material_name]],표2[material_name],표2[material_id])</f>
        <v>M102</v>
      </c>
      <c r="B344" s="11" t="str">
        <f>_xlfn.XLOOKUP(표14[[#This Row],[application_taxonomy]],표11[application_taxonomy],표11[app_id])</f>
        <v>A01</v>
      </c>
      <c r="C344" s="11" t="str">
        <f>_xlfn.XLOOKUP(표14[[#This Row],[end_use_industry]],표13[end_use_category],표13[end_use_id])</f>
        <v>E03</v>
      </c>
      <c r="D344" s="11">
        <f>_xlfn.XLOOKUP(표14[[#This Row],[importance]],표15[importance],표15[rating])</f>
        <v>0.3</v>
      </c>
      <c r="E344" s="1" t="s">
        <v>1357</v>
      </c>
      <c r="F344" s="1" t="s">
        <v>1364</v>
      </c>
      <c r="G344" s="1" t="s">
        <v>1255</v>
      </c>
      <c r="H344" s="1" t="s">
        <v>1276</v>
      </c>
      <c r="I344" s="1" t="s">
        <v>1288</v>
      </c>
      <c r="J344" s="1" t="s">
        <v>1363</v>
      </c>
      <c r="K344" s="1" t="s">
        <v>1286</v>
      </c>
      <c r="L344" s="11"/>
    </row>
    <row r="345" spans="1:12" ht="33" x14ac:dyDescent="0.3">
      <c r="A345" s="11" t="str">
        <f>_xlfn.XLOOKUP(표14[[#This Row],[material_name]],표2[material_name],표2[material_id])</f>
        <v>M102</v>
      </c>
      <c r="B345" s="11" t="str">
        <f>_xlfn.XLOOKUP(표14[[#This Row],[application_taxonomy]],표11[application_taxonomy],표11[app_id])</f>
        <v>A28</v>
      </c>
      <c r="C345" s="11" t="str">
        <f>_xlfn.XLOOKUP(표14[[#This Row],[end_use_industry]],표13[end_use_category],표13[end_use_id])</f>
        <v>E03</v>
      </c>
      <c r="D345" s="11">
        <f>_xlfn.XLOOKUP(표14[[#This Row],[importance]],표15[importance],표15[rating])</f>
        <v>0.1</v>
      </c>
      <c r="E345" s="1" t="s">
        <v>1357</v>
      </c>
      <c r="F345" s="1" t="s">
        <v>1362</v>
      </c>
      <c r="G345" s="1" t="s">
        <v>1361</v>
      </c>
      <c r="H345" s="1" t="s">
        <v>1276</v>
      </c>
      <c r="I345" s="1" t="s">
        <v>1303</v>
      </c>
      <c r="J345" s="1" t="s">
        <v>1360</v>
      </c>
      <c r="K345" s="1" t="s">
        <v>1286</v>
      </c>
      <c r="L345" s="11"/>
    </row>
    <row r="346" spans="1:12" ht="49.5" x14ac:dyDescent="0.3">
      <c r="A346" s="11" t="str">
        <f>_xlfn.XLOOKUP(표14[[#This Row],[material_name]],표2[material_name],표2[material_id])</f>
        <v>M102</v>
      </c>
      <c r="B346" s="11" t="str">
        <f>_xlfn.XLOOKUP(표14[[#This Row],[application_taxonomy]],표11[application_taxonomy],표11[app_id])</f>
        <v>A02</v>
      </c>
      <c r="C346" s="11" t="str">
        <f>_xlfn.XLOOKUP(표14[[#This Row],[end_use_industry]],표13[end_use_category],표13[end_use_id])</f>
        <v>E05</v>
      </c>
      <c r="D346" s="11">
        <f>_xlfn.XLOOKUP(표14[[#This Row],[importance]],표15[importance],표15[rating])</f>
        <v>0.1</v>
      </c>
      <c r="E346" s="1" t="s">
        <v>1357</v>
      </c>
      <c r="F346" s="1" t="s">
        <v>1359</v>
      </c>
      <c r="G346" s="1" t="s">
        <v>1309</v>
      </c>
      <c r="H346" s="1" t="s">
        <v>1270</v>
      </c>
      <c r="I346" s="1" t="s">
        <v>1303</v>
      </c>
      <c r="J346" s="1" t="s">
        <v>1358</v>
      </c>
      <c r="K346" s="1" t="s">
        <v>1286</v>
      </c>
      <c r="L346" s="11"/>
    </row>
    <row r="347" spans="1:12" ht="33" x14ac:dyDescent="0.3">
      <c r="A347" s="11" t="str">
        <f>_xlfn.XLOOKUP(표14[[#This Row],[material_name]],표2[material_name],표2[material_id])</f>
        <v>M102</v>
      </c>
      <c r="B347" s="11" t="str">
        <f>_xlfn.XLOOKUP(표14[[#This Row],[application_taxonomy]],표11[application_taxonomy],표11[app_id])</f>
        <v>A02</v>
      </c>
      <c r="C347" s="11" t="str">
        <f>_xlfn.XLOOKUP(표14[[#This Row],[end_use_industry]],표13[end_use_category],표13[end_use_id])</f>
        <v>E07</v>
      </c>
      <c r="D347" s="11">
        <f>_xlfn.XLOOKUP(표14[[#This Row],[importance]],표15[importance],표15[rating])</f>
        <v>0.1</v>
      </c>
      <c r="E347" s="1" t="s">
        <v>1357</v>
      </c>
      <c r="F347" s="1" t="s">
        <v>1356</v>
      </c>
      <c r="G347" s="1" t="s">
        <v>1309</v>
      </c>
      <c r="H347" s="1" t="s">
        <v>1264</v>
      </c>
      <c r="I347" s="1" t="s">
        <v>1303</v>
      </c>
      <c r="J347" s="1" t="s">
        <v>1355</v>
      </c>
      <c r="K347" s="1" t="s">
        <v>1286</v>
      </c>
      <c r="L347" s="11"/>
    </row>
    <row r="348" spans="1:12" ht="33" x14ac:dyDescent="0.3">
      <c r="A348" s="11" t="str">
        <f>_xlfn.XLOOKUP(표14[[#This Row],[material_name]],표2[material_name],표2[material_id])</f>
        <v>M103</v>
      </c>
      <c r="B348" s="11" t="str">
        <f>_xlfn.XLOOKUP(표14[[#This Row],[application_taxonomy]],표11[application_taxonomy],표11[app_id])</f>
        <v>A03</v>
      </c>
      <c r="C348" s="11" t="str">
        <f>_xlfn.XLOOKUP(표14[[#This Row],[end_use_industry]],표13[end_use_category],표13[end_use_id])</f>
        <v>E07</v>
      </c>
      <c r="D348" s="11">
        <f>_xlfn.XLOOKUP(표14[[#This Row],[importance]],표15[importance],표15[rating])</f>
        <v>0.6</v>
      </c>
      <c r="E348" s="1" t="s">
        <v>2063</v>
      </c>
      <c r="F348" s="1" t="s">
        <v>2136</v>
      </c>
      <c r="G348" s="1" t="s">
        <v>1381</v>
      </c>
      <c r="H348" s="1" t="s">
        <v>1264</v>
      </c>
      <c r="I348" s="1" t="s">
        <v>1299</v>
      </c>
      <c r="J348" s="1" t="s">
        <v>2137</v>
      </c>
      <c r="K348" s="1" t="s">
        <v>1286</v>
      </c>
      <c r="L348" s="11" t="s">
        <v>1318</v>
      </c>
    </row>
    <row r="349" spans="1:12" ht="33" x14ac:dyDescent="0.3">
      <c r="A349" s="11" t="str">
        <f>_xlfn.XLOOKUP(표14[[#This Row],[material_name]],표2[material_name],표2[material_id])</f>
        <v>M103</v>
      </c>
      <c r="B349" s="11" t="str">
        <f>_xlfn.XLOOKUP(표14[[#This Row],[application_taxonomy]],표11[application_taxonomy],표11[app_id])</f>
        <v>A20</v>
      </c>
      <c r="C349" s="11" t="str">
        <f>_xlfn.XLOOKUP(표14[[#This Row],[end_use_industry]],표13[end_use_category],표13[end_use_id])</f>
        <v>E07</v>
      </c>
      <c r="D349" s="11">
        <f>_xlfn.XLOOKUP(표14[[#This Row],[importance]],표15[importance],표15[rating])</f>
        <v>0.6</v>
      </c>
      <c r="E349" s="1" t="s">
        <v>2063</v>
      </c>
      <c r="F349" s="1" t="s">
        <v>2138</v>
      </c>
      <c r="G349" s="1" t="s">
        <v>1329</v>
      </c>
      <c r="H349" s="1" t="s">
        <v>1264</v>
      </c>
      <c r="I349" s="1" t="s">
        <v>1299</v>
      </c>
      <c r="J349" s="1" t="s">
        <v>2139</v>
      </c>
      <c r="K349" s="1" t="s">
        <v>1286</v>
      </c>
      <c r="L349" s="11" t="s">
        <v>1318</v>
      </c>
    </row>
    <row r="350" spans="1:12" ht="33" x14ac:dyDescent="0.3">
      <c r="A350" s="11" t="str">
        <f>_xlfn.XLOOKUP(표14[[#This Row],[material_name]],표2[material_name],표2[material_id])</f>
        <v>M103</v>
      </c>
      <c r="B350" s="11" t="str">
        <f>_xlfn.XLOOKUP(표14[[#This Row],[application_taxonomy]],표11[application_taxonomy],표11[app_id])</f>
        <v>A20</v>
      </c>
      <c r="C350" s="11" t="str">
        <f>_xlfn.XLOOKUP(표14[[#This Row],[end_use_industry]],표13[end_use_category],표13[end_use_id])</f>
        <v>E02</v>
      </c>
      <c r="D350" s="11">
        <f>_xlfn.XLOOKUP(표14[[#This Row],[importance]],표15[importance],표15[rating])</f>
        <v>0.3</v>
      </c>
      <c r="E350" s="1" t="s">
        <v>2063</v>
      </c>
      <c r="F350" s="1" t="s">
        <v>2140</v>
      </c>
      <c r="G350" s="1" t="s">
        <v>1329</v>
      </c>
      <c r="H350" s="1" t="s">
        <v>1279</v>
      </c>
      <c r="I350" s="1" t="s">
        <v>1288</v>
      </c>
      <c r="J350" s="1" t="s">
        <v>2141</v>
      </c>
      <c r="K350" s="1" t="s">
        <v>1286</v>
      </c>
      <c r="L350" s="11" t="s">
        <v>1318</v>
      </c>
    </row>
    <row r="351" spans="1:12" x14ac:dyDescent="0.3">
      <c r="A351" s="11" t="str">
        <f>_xlfn.XLOOKUP(표14[[#This Row],[material_name]],표2[material_name],표2[material_id])</f>
        <v>M103</v>
      </c>
      <c r="B351" s="11" t="str">
        <f>_xlfn.XLOOKUP(표14[[#This Row],[application_taxonomy]],표11[application_taxonomy],표11[app_id])</f>
        <v>A19</v>
      </c>
      <c r="C351" s="11" t="str">
        <f>_xlfn.XLOOKUP(표14[[#This Row],[end_use_industry]],표13[end_use_category],표13[end_use_id])</f>
        <v>E03</v>
      </c>
      <c r="D351" s="11">
        <f>_xlfn.XLOOKUP(표14[[#This Row],[importance]],표15[importance],표15[rating])</f>
        <v>0.3</v>
      </c>
      <c r="E351" s="1" t="s">
        <v>2063</v>
      </c>
      <c r="F351" s="1" t="s">
        <v>2142</v>
      </c>
      <c r="G351" s="1" t="s">
        <v>1341</v>
      </c>
      <c r="H351" s="1" t="s">
        <v>1276</v>
      </c>
      <c r="I351" s="1" t="s">
        <v>1288</v>
      </c>
      <c r="J351" s="1" t="s">
        <v>2143</v>
      </c>
      <c r="K351" s="1" t="s">
        <v>1286</v>
      </c>
      <c r="L351" s="11" t="s">
        <v>1318</v>
      </c>
    </row>
    <row r="352" spans="1:12" ht="33" x14ac:dyDescent="0.3">
      <c r="A352" s="11" t="str">
        <f>_xlfn.XLOOKUP(표14[[#This Row],[material_name]],표2[material_name],표2[material_id])</f>
        <v>M103</v>
      </c>
      <c r="B352" s="11" t="str">
        <f>_xlfn.XLOOKUP(표14[[#This Row],[application_taxonomy]],표11[application_taxonomy],표11[app_id])</f>
        <v>A03</v>
      </c>
      <c r="C352" s="11" t="str">
        <f>_xlfn.XLOOKUP(표14[[#This Row],[end_use_industry]],표13[end_use_category],표13[end_use_id])</f>
        <v>E07</v>
      </c>
      <c r="D352" s="11">
        <f>_xlfn.XLOOKUP(표14[[#This Row],[importance]],표15[importance],표15[rating])</f>
        <v>0.3</v>
      </c>
      <c r="E352" s="1" t="s">
        <v>2063</v>
      </c>
      <c r="F352" s="1" t="s">
        <v>2144</v>
      </c>
      <c r="G352" s="1" t="s">
        <v>1381</v>
      </c>
      <c r="H352" s="1" t="s">
        <v>1264</v>
      </c>
      <c r="I352" s="1" t="s">
        <v>1288</v>
      </c>
      <c r="J352" s="1" t="s">
        <v>2145</v>
      </c>
      <c r="K352" s="1" t="s">
        <v>1286</v>
      </c>
      <c r="L352" s="11" t="s">
        <v>1318</v>
      </c>
    </row>
    <row r="353" spans="1:12" ht="33" x14ac:dyDescent="0.3">
      <c r="A353" s="11" t="str">
        <f>_xlfn.XLOOKUP(표14[[#This Row],[material_name]],표2[material_name],표2[material_id])</f>
        <v>M103</v>
      </c>
      <c r="B353" s="11" t="str">
        <f>_xlfn.XLOOKUP(표14[[#This Row],[application_taxonomy]],표11[application_taxonomy],표11[app_id])</f>
        <v>A21</v>
      </c>
      <c r="C353" s="11" t="str">
        <f>_xlfn.XLOOKUP(표14[[#This Row],[end_use_industry]],표13[end_use_category],표13[end_use_id])</f>
        <v>E01</v>
      </c>
      <c r="D353" s="11">
        <f>_xlfn.XLOOKUP(표14[[#This Row],[importance]],표15[importance],표15[rating])</f>
        <v>0.3</v>
      </c>
      <c r="E353" s="1" t="s">
        <v>2063</v>
      </c>
      <c r="F353" s="1" t="s">
        <v>2146</v>
      </c>
      <c r="G353" s="1" t="s">
        <v>1326</v>
      </c>
      <c r="H353" s="1" t="s">
        <v>1282</v>
      </c>
      <c r="I353" s="1" t="s">
        <v>1288</v>
      </c>
      <c r="J353" s="1" t="s">
        <v>2147</v>
      </c>
      <c r="K353" s="1" t="s">
        <v>1286</v>
      </c>
      <c r="L353" s="11" t="s">
        <v>1318</v>
      </c>
    </row>
    <row r="354" spans="1:12" ht="33" x14ac:dyDescent="0.3">
      <c r="A354" s="11" t="str">
        <f>_xlfn.XLOOKUP(표14[[#This Row],[material_name]],표2[material_name],표2[material_id])</f>
        <v>M103</v>
      </c>
      <c r="B354" s="11" t="str">
        <f>_xlfn.XLOOKUP(표14[[#This Row],[application_taxonomy]],표11[application_taxonomy],표11[app_id])</f>
        <v>A23</v>
      </c>
      <c r="C354" s="11" t="str">
        <f>_xlfn.XLOOKUP(표14[[#This Row],[end_use_industry]],표13[end_use_category],표13[end_use_id])</f>
        <v>E02</v>
      </c>
      <c r="D354" s="11">
        <f>_xlfn.XLOOKUP(표14[[#This Row],[importance]],표15[importance],표15[rating])</f>
        <v>0.1</v>
      </c>
      <c r="E354" s="1" t="s">
        <v>2063</v>
      </c>
      <c r="F354" s="1" t="s">
        <v>2148</v>
      </c>
      <c r="G354" s="1" t="s">
        <v>1567</v>
      </c>
      <c r="H354" s="1" t="s">
        <v>1279</v>
      </c>
      <c r="I354" s="1" t="s">
        <v>1303</v>
      </c>
      <c r="J354" s="1" t="s">
        <v>2149</v>
      </c>
      <c r="K354" s="1" t="s">
        <v>1286</v>
      </c>
      <c r="L354" s="11" t="s">
        <v>1318</v>
      </c>
    </row>
    <row r="355" spans="1:12" ht="33" x14ac:dyDescent="0.3">
      <c r="A355" s="11" t="str">
        <f>_xlfn.XLOOKUP(표14[[#This Row],[material_name]],표2[material_name],표2[material_id])</f>
        <v>M103</v>
      </c>
      <c r="B355" s="11" t="str">
        <f>_xlfn.XLOOKUP(표14[[#This Row],[application_taxonomy]],표11[application_taxonomy],표11[app_id])</f>
        <v>A22</v>
      </c>
      <c r="C355" s="11" t="str">
        <f>_xlfn.XLOOKUP(표14[[#This Row],[end_use_industry]],표13[end_use_category],표13[end_use_id])</f>
        <v>E07</v>
      </c>
      <c r="D355" s="11">
        <f>_xlfn.XLOOKUP(표14[[#This Row],[importance]],표15[importance],표15[rating])</f>
        <v>0.1</v>
      </c>
      <c r="E355" s="1" t="s">
        <v>2063</v>
      </c>
      <c r="F355" s="1" t="s">
        <v>2150</v>
      </c>
      <c r="G355" s="1" t="s">
        <v>1293</v>
      </c>
      <c r="H355" s="1" t="s">
        <v>1264</v>
      </c>
      <c r="I355" s="1" t="s">
        <v>1303</v>
      </c>
      <c r="J355" s="1" t="s">
        <v>2151</v>
      </c>
      <c r="K355" s="1" t="s">
        <v>1286</v>
      </c>
      <c r="L355" s="11" t="s">
        <v>1318</v>
      </c>
    </row>
    <row r="356" spans="1:12" ht="33" x14ac:dyDescent="0.3">
      <c r="A356" s="11" t="str">
        <f>_xlfn.XLOOKUP(표14[[#This Row],[material_name]],표2[material_name],표2[material_id])</f>
        <v>M104</v>
      </c>
      <c r="B356" s="11" t="str">
        <f>_xlfn.XLOOKUP(표14[[#This Row],[application_taxonomy]],표11[application_taxonomy],표11[app_id])</f>
        <v>A20</v>
      </c>
      <c r="C356" s="11" t="str">
        <f>_xlfn.XLOOKUP(표14[[#This Row],[end_use_industry]],표13[end_use_category],표13[end_use_id])</f>
        <v>E02</v>
      </c>
      <c r="D356" s="11">
        <f>_xlfn.XLOOKUP(표14[[#This Row],[importance]],표15[importance],표15[rating])</f>
        <v>0.6</v>
      </c>
      <c r="E356" s="1" t="s">
        <v>1346</v>
      </c>
      <c r="F356" s="1" t="s">
        <v>1354</v>
      </c>
      <c r="G356" s="1" t="s">
        <v>1329</v>
      </c>
      <c r="H356" s="1" t="s">
        <v>1279</v>
      </c>
      <c r="I356" s="1" t="s">
        <v>1299</v>
      </c>
      <c r="J356" s="1" t="s">
        <v>1353</v>
      </c>
      <c r="K356" s="1" t="s">
        <v>1286</v>
      </c>
      <c r="L356" s="11"/>
    </row>
    <row r="357" spans="1:12" ht="33" x14ac:dyDescent="0.3">
      <c r="A357" s="11" t="str">
        <f>_xlfn.XLOOKUP(표14[[#This Row],[material_name]],표2[material_name],표2[material_id])</f>
        <v>M104</v>
      </c>
      <c r="B357" s="11" t="str">
        <f>_xlfn.XLOOKUP(표14[[#This Row],[application_taxonomy]],표11[application_taxonomy],표11[app_id])</f>
        <v>A01</v>
      </c>
      <c r="C357" s="11" t="str">
        <f>_xlfn.XLOOKUP(표14[[#This Row],[end_use_industry]],표13[end_use_category],표13[end_use_id])</f>
        <v>E07</v>
      </c>
      <c r="D357" s="11">
        <f>_xlfn.XLOOKUP(표14[[#This Row],[importance]],표15[importance],표15[rating])</f>
        <v>0.6</v>
      </c>
      <c r="E357" s="1" t="s">
        <v>1346</v>
      </c>
      <c r="F357" s="1" t="s">
        <v>1352</v>
      </c>
      <c r="G357" s="1" t="s">
        <v>1255</v>
      </c>
      <c r="H357" s="1" t="s">
        <v>1264</v>
      </c>
      <c r="I357" s="1" t="s">
        <v>1299</v>
      </c>
      <c r="J357" s="1" t="s">
        <v>1351</v>
      </c>
      <c r="K357" s="1" t="s">
        <v>1286</v>
      </c>
      <c r="L357" s="11"/>
    </row>
    <row r="358" spans="1:12" ht="33" x14ac:dyDescent="0.3">
      <c r="A358" s="11" t="str">
        <f>_xlfn.XLOOKUP(표14[[#This Row],[material_name]],표2[material_name],표2[material_id])</f>
        <v>M104</v>
      </c>
      <c r="B358" s="11" t="str">
        <f>_xlfn.XLOOKUP(표14[[#This Row],[application_taxonomy]],표11[application_taxonomy],표11[app_id])</f>
        <v>A02</v>
      </c>
      <c r="C358" s="11" t="str">
        <f>_xlfn.XLOOKUP(표14[[#This Row],[end_use_industry]],표13[end_use_category],표13[end_use_id])</f>
        <v>E03</v>
      </c>
      <c r="D358" s="11">
        <f>_xlfn.XLOOKUP(표14[[#This Row],[importance]],표15[importance],표15[rating])</f>
        <v>0.3</v>
      </c>
      <c r="E358" s="1" t="s">
        <v>1346</v>
      </c>
      <c r="F358" s="1" t="s">
        <v>1350</v>
      </c>
      <c r="G358" s="1" t="s">
        <v>1309</v>
      </c>
      <c r="H358" s="1" t="s">
        <v>1276</v>
      </c>
      <c r="I358" s="1" t="s">
        <v>1288</v>
      </c>
      <c r="J358" s="1" t="s">
        <v>1349</v>
      </c>
      <c r="K358" s="1" t="s">
        <v>1286</v>
      </c>
      <c r="L358" s="11"/>
    </row>
    <row r="359" spans="1:12" ht="33" x14ac:dyDescent="0.3">
      <c r="A359" s="11" t="str">
        <f>_xlfn.XLOOKUP(표14[[#This Row],[material_name]],표2[material_name],표2[material_id])</f>
        <v>M104</v>
      </c>
      <c r="B359" s="11" t="str">
        <f>_xlfn.XLOOKUP(표14[[#This Row],[application_taxonomy]],표11[application_taxonomy],표11[app_id])</f>
        <v>A04</v>
      </c>
      <c r="C359" s="11" t="str">
        <f>_xlfn.XLOOKUP(표14[[#This Row],[end_use_industry]],표13[end_use_category],표13[end_use_id])</f>
        <v>E07</v>
      </c>
      <c r="D359" s="11">
        <f>_xlfn.XLOOKUP(표14[[#This Row],[importance]],표15[importance],표15[rating])</f>
        <v>0.1</v>
      </c>
      <c r="E359" s="1" t="s">
        <v>1346</v>
      </c>
      <c r="F359" s="1" t="s">
        <v>1348</v>
      </c>
      <c r="G359" s="1" t="s">
        <v>1320</v>
      </c>
      <c r="H359" s="1" t="s">
        <v>1264</v>
      </c>
      <c r="I359" s="1" t="s">
        <v>1303</v>
      </c>
      <c r="J359" s="1" t="s">
        <v>1347</v>
      </c>
      <c r="K359" s="1" t="s">
        <v>1286</v>
      </c>
      <c r="L359" s="11"/>
    </row>
    <row r="360" spans="1:12" ht="33" x14ac:dyDescent="0.3">
      <c r="A360" s="11" t="str">
        <f>_xlfn.XLOOKUP(표14[[#This Row],[material_name]],표2[material_name],표2[material_id])</f>
        <v>M104</v>
      </c>
      <c r="B360" s="11" t="str">
        <f>_xlfn.XLOOKUP(표14[[#This Row],[application_taxonomy]],표11[application_taxonomy],표11[app_id])</f>
        <v>A41</v>
      </c>
      <c r="C360" s="11" t="str">
        <f>_xlfn.XLOOKUP(표14[[#This Row],[end_use_industry]],표13[end_use_category],표13[end_use_id])</f>
        <v>E08</v>
      </c>
      <c r="D360" s="11">
        <f>_xlfn.XLOOKUP(표14[[#This Row],[importance]],표15[importance],표15[rating])</f>
        <v>0.1</v>
      </c>
      <c r="E360" s="1" t="s">
        <v>1346</v>
      </c>
      <c r="F360" s="1" t="s">
        <v>1345</v>
      </c>
      <c r="G360" s="1" t="s">
        <v>1344</v>
      </c>
      <c r="H360" s="1" t="s">
        <v>1261</v>
      </c>
      <c r="I360" s="1" t="s">
        <v>1303</v>
      </c>
      <c r="J360" s="1" t="s">
        <v>1343</v>
      </c>
      <c r="K360" s="1" t="s">
        <v>1286</v>
      </c>
      <c r="L360" s="11"/>
    </row>
    <row r="361" spans="1:12" ht="33" x14ac:dyDescent="0.3">
      <c r="A361" s="11" t="str">
        <f>_xlfn.XLOOKUP(표14[[#This Row],[material_name]],표2[material_name],표2[material_id])</f>
        <v>M105</v>
      </c>
      <c r="B361" s="11" t="str">
        <f>_xlfn.XLOOKUP(표14[[#This Row],[application_taxonomy]],표11[application_taxonomy],표11[app_id])</f>
        <v>A19</v>
      </c>
      <c r="C361" s="11" t="str">
        <f>_xlfn.XLOOKUP(표14[[#This Row],[end_use_industry]],표13[end_use_category],표13[end_use_id])</f>
        <v>E03</v>
      </c>
      <c r="D361" s="11">
        <f>_xlfn.XLOOKUP(표14[[#This Row],[importance]],표15[importance],표15[rating])</f>
        <v>0.6</v>
      </c>
      <c r="E361" s="1" t="s">
        <v>1007</v>
      </c>
      <c r="F361" s="1" t="s">
        <v>1342</v>
      </c>
      <c r="G361" s="1" t="s">
        <v>1341</v>
      </c>
      <c r="H361" s="1" t="s">
        <v>1276</v>
      </c>
      <c r="I361" s="1" t="s">
        <v>1299</v>
      </c>
      <c r="J361" s="1" t="s">
        <v>1340</v>
      </c>
      <c r="K361" s="1" t="s">
        <v>1286</v>
      </c>
      <c r="L361" s="11" t="s">
        <v>1318</v>
      </c>
    </row>
    <row r="362" spans="1:12" ht="33" x14ac:dyDescent="0.3">
      <c r="A362" s="11" t="str">
        <f>_xlfn.XLOOKUP(표14[[#This Row],[material_name]],표2[material_name],표2[material_id])</f>
        <v>M105</v>
      </c>
      <c r="B362" s="11" t="str">
        <f>_xlfn.XLOOKUP(표14[[#This Row],[application_taxonomy]],표11[application_taxonomy],표11[app_id])</f>
        <v>A33</v>
      </c>
      <c r="C362" s="11" t="str">
        <f>_xlfn.XLOOKUP(표14[[#This Row],[end_use_industry]],표13[end_use_category],표13[end_use_id])</f>
        <v>E05</v>
      </c>
      <c r="D362" s="11">
        <f>_xlfn.XLOOKUP(표14[[#This Row],[importance]],표15[importance],표15[rating])</f>
        <v>0.3</v>
      </c>
      <c r="E362" s="1" t="s">
        <v>1007</v>
      </c>
      <c r="F362" s="1" t="s">
        <v>1339</v>
      </c>
      <c r="G362" s="1" t="s">
        <v>1334</v>
      </c>
      <c r="H362" s="1" t="s">
        <v>1270</v>
      </c>
      <c r="I362" s="1" t="s">
        <v>1288</v>
      </c>
      <c r="J362" s="1" t="s">
        <v>1338</v>
      </c>
      <c r="K362" s="1" t="s">
        <v>1286</v>
      </c>
      <c r="L362" s="11" t="s">
        <v>1318</v>
      </c>
    </row>
    <row r="363" spans="1:12" x14ac:dyDescent="0.3">
      <c r="A363" s="11" t="str">
        <f>_xlfn.XLOOKUP(표14[[#This Row],[material_name]],표2[material_name],표2[material_id])</f>
        <v>M105</v>
      </c>
      <c r="B363" s="11" t="str">
        <f>_xlfn.XLOOKUP(표14[[#This Row],[application_taxonomy]],표11[application_taxonomy],표11[app_id])</f>
        <v>A20</v>
      </c>
      <c r="C363" s="11" t="str">
        <f>_xlfn.XLOOKUP(표14[[#This Row],[end_use_industry]],표13[end_use_category],표13[end_use_id])</f>
        <v>E02</v>
      </c>
      <c r="D363" s="11">
        <f>_xlfn.XLOOKUP(표14[[#This Row],[importance]],표15[importance],표15[rating])</f>
        <v>0.3</v>
      </c>
      <c r="E363" s="1" t="s">
        <v>1007</v>
      </c>
      <c r="F363" s="1" t="s">
        <v>1337</v>
      </c>
      <c r="G363" s="1" t="s">
        <v>1329</v>
      </c>
      <c r="H363" s="1" t="s">
        <v>1279</v>
      </c>
      <c r="I363" s="1" t="s">
        <v>1288</v>
      </c>
      <c r="J363" s="1" t="s">
        <v>1336</v>
      </c>
      <c r="K363" s="1" t="s">
        <v>1286</v>
      </c>
      <c r="L363" s="11" t="s">
        <v>1318</v>
      </c>
    </row>
    <row r="364" spans="1:12" ht="33" x14ac:dyDescent="0.3">
      <c r="A364" s="11" t="str">
        <f>_xlfn.XLOOKUP(표14[[#This Row],[material_name]],표2[material_name],표2[material_id])</f>
        <v>M105</v>
      </c>
      <c r="B364" s="11" t="str">
        <f>_xlfn.XLOOKUP(표14[[#This Row],[application_taxonomy]],표11[application_taxonomy],표11[app_id])</f>
        <v>A33</v>
      </c>
      <c r="C364" s="11" t="str">
        <f>_xlfn.XLOOKUP(표14[[#This Row],[end_use_industry]],표13[end_use_category],표13[end_use_id])</f>
        <v>E05</v>
      </c>
      <c r="D364" s="11">
        <f>_xlfn.XLOOKUP(표14[[#This Row],[importance]],표15[importance],표15[rating])</f>
        <v>0.1</v>
      </c>
      <c r="E364" s="1" t="s">
        <v>1007</v>
      </c>
      <c r="F364" s="1" t="s">
        <v>1335</v>
      </c>
      <c r="G364" s="1" t="s">
        <v>1334</v>
      </c>
      <c r="H364" s="1" t="s">
        <v>1270</v>
      </c>
      <c r="I364" s="1" t="s">
        <v>1303</v>
      </c>
      <c r="J364" s="1" t="s">
        <v>1333</v>
      </c>
      <c r="K364" s="1" t="s">
        <v>1286</v>
      </c>
      <c r="L364" s="11" t="s">
        <v>1318</v>
      </c>
    </row>
    <row r="365" spans="1:12" ht="33" x14ac:dyDescent="0.3">
      <c r="A365" s="11" t="str">
        <f>_xlfn.XLOOKUP(표14[[#This Row],[material_name]],표2[material_name],표2[material_id])</f>
        <v>M106</v>
      </c>
      <c r="B365" s="11" t="str">
        <f>_xlfn.XLOOKUP(표14[[#This Row],[application_taxonomy]],표11[application_taxonomy],표11[app_id])</f>
        <v>A20</v>
      </c>
      <c r="C365" s="11" t="str">
        <f>_xlfn.XLOOKUP(표14[[#This Row],[end_use_industry]],표13[end_use_category],표13[end_use_id])</f>
        <v>E02</v>
      </c>
      <c r="D365" s="11">
        <f>_xlfn.XLOOKUP(표14[[#This Row],[importance]],표15[importance],표15[rating])</f>
        <v>0.6</v>
      </c>
      <c r="E365" s="1" t="s">
        <v>1010</v>
      </c>
      <c r="F365" s="1" t="s">
        <v>1332</v>
      </c>
      <c r="G365" s="1" t="s">
        <v>1329</v>
      </c>
      <c r="H365" s="1" t="s">
        <v>1279</v>
      </c>
      <c r="I365" s="1" t="s">
        <v>1299</v>
      </c>
      <c r="J365" s="1" t="s">
        <v>1331</v>
      </c>
      <c r="K365" s="1" t="s">
        <v>1286</v>
      </c>
      <c r="L365" s="11" t="s">
        <v>1318</v>
      </c>
    </row>
    <row r="366" spans="1:12" ht="33" x14ac:dyDescent="0.3">
      <c r="A366" s="11" t="str">
        <f>_xlfn.XLOOKUP(표14[[#This Row],[material_name]],표2[material_name],표2[material_id])</f>
        <v>M106</v>
      </c>
      <c r="B366" s="11" t="str">
        <f>_xlfn.XLOOKUP(표14[[#This Row],[application_taxonomy]],표11[application_taxonomy],표11[app_id])</f>
        <v>A20</v>
      </c>
      <c r="C366" s="11" t="str">
        <f>_xlfn.XLOOKUP(표14[[#This Row],[end_use_industry]],표13[end_use_category],표13[end_use_id])</f>
        <v>E02</v>
      </c>
      <c r="D366" s="11">
        <f>_xlfn.XLOOKUP(표14[[#This Row],[importance]],표15[importance],표15[rating])</f>
        <v>0.6</v>
      </c>
      <c r="E366" s="1" t="s">
        <v>1010</v>
      </c>
      <c r="F366" s="1" t="s">
        <v>1330</v>
      </c>
      <c r="G366" s="1" t="s">
        <v>1329</v>
      </c>
      <c r="H366" s="1" t="s">
        <v>1279</v>
      </c>
      <c r="I366" s="1" t="s">
        <v>1299</v>
      </c>
      <c r="J366" s="1" t="s">
        <v>1328</v>
      </c>
      <c r="K366" s="1" t="s">
        <v>1286</v>
      </c>
      <c r="L366" s="11" t="s">
        <v>1318</v>
      </c>
    </row>
    <row r="367" spans="1:12" ht="33" x14ac:dyDescent="0.3">
      <c r="A367" s="11" t="str">
        <f>_xlfn.XLOOKUP(표14[[#This Row],[material_name]],표2[material_name],표2[material_id])</f>
        <v>M106</v>
      </c>
      <c r="B367" s="11" t="str">
        <f>_xlfn.XLOOKUP(표14[[#This Row],[application_taxonomy]],표11[application_taxonomy],표11[app_id])</f>
        <v>A21</v>
      </c>
      <c r="C367" s="11" t="str">
        <f>_xlfn.XLOOKUP(표14[[#This Row],[end_use_industry]],표13[end_use_category],표13[end_use_id])</f>
        <v>E01</v>
      </c>
      <c r="D367" s="11">
        <f>_xlfn.XLOOKUP(표14[[#This Row],[importance]],표15[importance],표15[rating])</f>
        <v>0.3</v>
      </c>
      <c r="E367" s="1" t="s">
        <v>1010</v>
      </c>
      <c r="F367" s="1" t="s">
        <v>1327</v>
      </c>
      <c r="G367" s="1" t="s">
        <v>1326</v>
      </c>
      <c r="H367" s="1" t="s">
        <v>1282</v>
      </c>
      <c r="I367" s="1" t="s">
        <v>1288</v>
      </c>
      <c r="J367" s="1" t="s">
        <v>1325</v>
      </c>
      <c r="K367" s="1" t="s">
        <v>1286</v>
      </c>
      <c r="L367" s="11" t="s">
        <v>1318</v>
      </c>
    </row>
    <row r="368" spans="1:12" x14ac:dyDescent="0.3">
      <c r="A368" s="11" t="str">
        <f>_xlfn.XLOOKUP(표14[[#This Row],[material_name]],표2[material_name],표2[material_id])</f>
        <v>M106</v>
      </c>
      <c r="B368" s="11" t="str">
        <f>_xlfn.XLOOKUP(표14[[#This Row],[application_taxonomy]],표11[application_taxonomy],표11[app_id])</f>
        <v>A05</v>
      </c>
      <c r="C368" s="11" t="str">
        <f>_xlfn.XLOOKUP(표14[[#This Row],[end_use_industry]],표13[end_use_category],표13[end_use_id])</f>
        <v>E02</v>
      </c>
      <c r="D368" s="11">
        <f>_xlfn.XLOOKUP(표14[[#This Row],[importance]],표15[importance],표15[rating])</f>
        <v>0.3</v>
      </c>
      <c r="E368" s="1" t="s">
        <v>1010</v>
      </c>
      <c r="F368" s="1" t="s">
        <v>1324</v>
      </c>
      <c r="G368" s="1" t="s">
        <v>1323</v>
      </c>
      <c r="H368" s="1" t="s">
        <v>1279</v>
      </c>
      <c r="I368" s="1" t="s">
        <v>1288</v>
      </c>
      <c r="J368" s="1" t="s">
        <v>1322</v>
      </c>
      <c r="K368" s="1" t="s">
        <v>1286</v>
      </c>
      <c r="L368" s="11" t="s">
        <v>1318</v>
      </c>
    </row>
    <row r="369" spans="1:12" ht="33" x14ac:dyDescent="0.3">
      <c r="A369" s="11" t="str">
        <f>_xlfn.XLOOKUP(표14[[#This Row],[material_name]],표2[material_name],표2[material_id])</f>
        <v>M106</v>
      </c>
      <c r="B369" s="11" t="str">
        <f>_xlfn.XLOOKUP(표14[[#This Row],[application_taxonomy]],표11[application_taxonomy],표11[app_id])</f>
        <v>A04</v>
      </c>
      <c r="C369" s="11" t="str">
        <f>_xlfn.XLOOKUP(표14[[#This Row],[end_use_industry]],표13[end_use_category],표13[end_use_id])</f>
        <v>E07</v>
      </c>
      <c r="D369" s="11">
        <f>_xlfn.XLOOKUP(표14[[#This Row],[importance]],표15[importance],표15[rating])</f>
        <v>0.3</v>
      </c>
      <c r="E369" s="1" t="s">
        <v>1010</v>
      </c>
      <c r="F369" s="1" t="s">
        <v>1321</v>
      </c>
      <c r="G369" s="1" t="s">
        <v>1320</v>
      </c>
      <c r="H369" s="1" t="s">
        <v>1264</v>
      </c>
      <c r="I369" s="1" t="s">
        <v>1288</v>
      </c>
      <c r="J369" s="1" t="s">
        <v>1319</v>
      </c>
      <c r="K369" s="1" t="s">
        <v>1286</v>
      </c>
      <c r="L369" s="11" t="s">
        <v>1318</v>
      </c>
    </row>
    <row r="370" spans="1:12" ht="33" x14ac:dyDescent="0.3">
      <c r="A370" s="11" t="str">
        <f>_xlfn.XLOOKUP(표14[[#This Row],[material_name]],표2[material_name],표2[material_id])</f>
        <v>M107</v>
      </c>
      <c r="B370" s="11" t="str">
        <f>_xlfn.XLOOKUP(표14[[#This Row],[application_taxonomy]],표11[application_taxonomy],표11[app_id])</f>
        <v>A02</v>
      </c>
      <c r="C370" s="11" t="str">
        <f>_xlfn.XLOOKUP(표14[[#This Row],[end_use_industry]],표13[end_use_category],표13[end_use_id])</f>
        <v>E07</v>
      </c>
      <c r="D370" s="11">
        <f>_xlfn.XLOOKUP(표14[[#This Row],[importance]],표15[importance],표15[rating])</f>
        <v>0.6</v>
      </c>
      <c r="E370" s="1" t="s">
        <v>1306</v>
      </c>
      <c r="F370" s="1" t="s">
        <v>1317</v>
      </c>
      <c r="G370" s="1" t="s">
        <v>1309</v>
      </c>
      <c r="H370" s="1" t="s">
        <v>1264</v>
      </c>
      <c r="I370" s="1" t="s">
        <v>1299</v>
      </c>
      <c r="J370" s="1" t="s">
        <v>1316</v>
      </c>
      <c r="K370" s="1" t="s">
        <v>1286</v>
      </c>
      <c r="L370" s="11"/>
    </row>
    <row r="371" spans="1:12" ht="33" x14ac:dyDescent="0.3">
      <c r="A371" s="11" t="str">
        <f>_xlfn.XLOOKUP(표14[[#This Row],[material_name]],표2[material_name],표2[material_id])</f>
        <v>M107</v>
      </c>
      <c r="B371" s="11" t="str">
        <f>_xlfn.XLOOKUP(표14[[#This Row],[application_taxonomy]],표11[application_taxonomy],표11[app_id])</f>
        <v>A01</v>
      </c>
      <c r="C371" s="11" t="str">
        <f>_xlfn.XLOOKUP(표14[[#This Row],[end_use_industry]],표13[end_use_category],표13[end_use_id])</f>
        <v>E07</v>
      </c>
      <c r="D371" s="11">
        <f>_xlfn.XLOOKUP(표14[[#This Row],[importance]],표15[importance],표15[rating])</f>
        <v>0.6</v>
      </c>
      <c r="E371" s="1" t="s">
        <v>1306</v>
      </c>
      <c r="F371" s="1" t="s">
        <v>1315</v>
      </c>
      <c r="G371" s="1" t="s">
        <v>1314</v>
      </c>
      <c r="H371" s="1" t="s">
        <v>1264</v>
      </c>
      <c r="I371" s="1" t="s">
        <v>1299</v>
      </c>
      <c r="J371" s="1" t="s">
        <v>1313</v>
      </c>
      <c r="K371" s="1" t="s">
        <v>1286</v>
      </c>
      <c r="L371" s="11"/>
    </row>
    <row r="372" spans="1:12" ht="33" x14ac:dyDescent="0.3">
      <c r="A372" s="11" t="str">
        <f>_xlfn.XLOOKUP(표14[[#This Row],[material_name]],표2[material_name],표2[material_id])</f>
        <v>M107</v>
      </c>
      <c r="B372" s="11" t="str">
        <f>_xlfn.XLOOKUP(표14[[#This Row],[application_taxonomy]],표11[application_taxonomy],표11[app_id])</f>
        <v>A02</v>
      </c>
      <c r="C372" s="11" t="str">
        <f>_xlfn.XLOOKUP(표14[[#This Row],[end_use_industry]],표13[end_use_category],표13[end_use_id])</f>
        <v>E07</v>
      </c>
      <c r="D372" s="11">
        <f>_xlfn.XLOOKUP(표14[[#This Row],[importance]],표15[importance],표15[rating])</f>
        <v>0.6</v>
      </c>
      <c r="E372" s="1" t="s">
        <v>1306</v>
      </c>
      <c r="F372" s="1" t="s">
        <v>1312</v>
      </c>
      <c r="G372" s="1" t="s">
        <v>1309</v>
      </c>
      <c r="H372" s="1" t="s">
        <v>1264</v>
      </c>
      <c r="I372" s="1" t="s">
        <v>1299</v>
      </c>
      <c r="J372" s="1" t="s">
        <v>1311</v>
      </c>
      <c r="K372" s="1" t="s">
        <v>1286</v>
      </c>
      <c r="L372" s="11"/>
    </row>
    <row r="373" spans="1:12" ht="33" x14ac:dyDescent="0.3">
      <c r="A373" s="11" t="str">
        <f>_xlfn.XLOOKUP(표14[[#This Row],[material_name]],표2[material_name],표2[material_id])</f>
        <v>M107</v>
      </c>
      <c r="B373" s="11" t="str">
        <f>_xlfn.XLOOKUP(표14[[#This Row],[application_taxonomy]],표11[application_taxonomy],표11[app_id])</f>
        <v>A02</v>
      </c>
      <c r="C373" s="11" t="str">
        <f>_xlfn.XLOOKUP(표14[[#This Row],[end_use_industry]],표13[end_use_category],표13[end_use_id])</f>
        <v>E07</v>
      </c>
      <c r="D373" s="11">
        <f>_xlfn.XLOOKUP(표14[[#This Row],[importance]],표15[importance],표15[rating])</f>
        <v>0.3</v>
      </c>
      <c r="E373" s="1" t="s">
        <v>1306</v>
      </c>
      <c r="F373" s="1" t="s">
        <v>1310</v>
      </c>
      <c r="G373" s="1" t="s">
        <v>1309</v>
      </c>
      <c r="H373" s="1" t="s">
        <v>1264</v>
      </c>
      <c r="I373" s="1" t="s">
        <v>1288</v>
      </c>
      <c r="J373" s="1" t="s">
        <v>1308</v>
      </c>
      <c r="K373" s="1" t="s">
        <v>1286</v>
      </c>
      <c r="L373" s="11"/>
    </row>
    <row r="374" spans="1:12" ht="33" x14ac:dyDescent="0.3">
      <c r="A374" s="11" t="str">
        <f>_xlfn.XLOOKUP(표14[[#This Row],[material_name]],표2[material_name],표2[material_id])</f>
        <v>M107</v>
      </c>
      <c r="B374" s="11" t="str">
        <f>_xlfn.XLOOKUP(표14[[#This Row],[application_taxonomy]],표11[application_taxonomy],표11[app_id])</f>
        <v>A01</v>
      </c>
      <c r="C374" s="11" t="str">
        <f>_xlfn.XLOOKUP(표14[[#This Row],[end_use_industry]],표13[end_use_category],표13[end_use_id])</f>
        <v>E07</v>
      </c>
      <c r="D374" s="11">
        <f>_xlfn.XLOOKUP(표14[[#This Row],[importance]],표15[importance],표15[rating])</f>
        <v>0.3</v>
      </c>
      <c r="E374" s="1" t="s">
        <v>1306</v>
      </c>
      <c r="F374" s="1" t="s">
        <v>105</v>
      </c>
      <c r="G374" s="1" t="s">
        <v>1255</v>
      </c>
      <c r="H374" s="1" t="s">
        <v>1264</v>
      </c>
      <c r="I374" s="1" t="s">
        <v>1288</v>
      </c>
      <c r="J374" s="1" t="s">
        <v>1307</v>
      </c>
      <c r="K374" s="1" t="s">
        <v>1286</v>
      </c>
      <c r="L374" s="11"/>
    </row>
    <row r="375" spans="1:12" ht="33" x14ac:dyDescent="0.3">
      <c r="A375" s="11" t="str">
        <f>_xlfn.XLOOKUP(표14[[#This Row],[material_name]],표2[material_name],표2[material_id])</f>
        <v>M107</v>
      </c>
      <c r="B375" s="11" t="str">
        <f>_xlfn.XLOOKUP(표14[[#This Row],[application_taxonomy]],표11[application_taxonomy],표11[app_id])</f>
        <v>A24</v>
      </c>
      <c r="C375" s="11" t="str">
        <f>_xlfn.XLOOKUP(표14[[#This Row],[end_use_industry]],표13[end_use_category],표13[end_use_id])</f>
        <v>E07</v>
      </c>
      <c r="D375" s="11">
        <f>_xlfn.XLOOKUP(표14[[#This Row],[importance]],표15[importance],표15[rating])</f>
        <v>0.1</v>
      </c>
      <c r="E375" s="1" t="s">
        <v>1306</v>
      </c>
      <c r="F375" s="1" t="s">
        <v>1305</v>
      </c>
      <c r="G375" s="1" t="s">
        <v>1304</v>
      </c>
      <c r="H375" s="1" t="s">
        <v>1264</v>
      </c>
      <c r="I375" s="1" t="s">
        <v>1303</v>
      </c>
      <c r="J375" s="1" t="s">
        <v>1302</v>
      </c>
      <c r="K375" s="1" t="s">
        <v>1286</v>
      </c>
      <c r="L375" s="11"/>
    </row>
    <row r="376" spans="1:12" ht="33" x14ac:dyDescent="0.3">
      <c r="A376" s="11" t="str">
        <f>_xlfn.XLOOKUP(표14[[#This Row],[material_name]],표2[material_name],표2[material_id])</f>
        <v>M109</v>
      </c>
      <c r="B376" s="11" t="str">
        <f>_xlfn.XLOOKUP(표14[[#This Row],[application_taxonomy]],표11[application_taxonomy],표11[app_id])</f>
        <v>A42</v>
      </c>
      <c r="C376" s="11" t="str">
        <f>_xlfn.XLOOKUP(표14[[#This Row],[end_use_industry]],표13[end_use_category],표13[end_use_id])</f>
        <v>E01</v>
      </c>
      <c r="D376" s="11">
        <f>_xlfn.XLOOKUP(표14[[#This Row],[importance]],표15[importance],표15[rating])</f>
        <v>0.6</v>
      </c>
      <c r="E376" s="1" t="s">
        <v>1291</v>
      </c>
      <c r="F376" s="1" t="s">
        <v>1301</v>
      </c>
      <c r="G376" s="1" t="s">
        <v>1300</v>
      </c>
      <c r="H376" s="1" t="s">
        <v>1282</v>
      </c>
      <c r="I376" s="1" t="s">
        <v>1299</v>
      </c>
      <c r="J376" s="1" t="s">
        <v>1298</v>
      </c>
      <c r="K376" s="1" t="s">
        <v>1286</v>
      </c>
      <c r="L376" s="11"/>
    </row>
    <row r="377" spans="1:12" ht="33" x14ac:dyDescent="0.3">
      <c r="A377" s="11" t="str">
        <f>_xlfn.XLOOKUP(표14[[#This Row],[material_name]],표2[material_name],표2[material_id])</f>
        <v>M109</v>
      </c>
      <c r="B377" s="11" t="str">
        <f>_xlfn.XLOOKUP(표14[[#This Row],[application_taxonomy]],표11[application_taxonomy],표11[app_id])</f>
        <v>A16</v>
      </c>
      <c r="C377" s="11" t="str">
        <f>_xlfn.XLOOKUP(표14[[#This Row],[end_use_industry]],표13[end_use_category],표13[end_use_id])</f>
        <v>E03</v>
      </c>
      <c r="D377" s="11">
        <f>_xlfn.XLOOKUP(표14[[#This Row],[importance]],표15[importance],표15[rating])</f>
        <v>0.3</v>
      </c>
      <c r="E377" s="1" t="s">
        <v>1291</v>
      </c>
      <c r="F377" s="1" t="s">
        <v>1297</v>
      </c>
      <c r="G377" s="1" t="s">
        <v>1296</v>
      </c>
      <c r="H377" s="1" t="s">
        <v>1276</v>
      </c>
      <c r="I377" s="1" t="s">
        <v>1288</v>
      </c>
      <c r="J377" s="1" t="s">
        <v>1295</v>
      </c>
      <c r="K377" s="1" t="s">
        <v>1286</v>
      </c>
      <c r="L377" s="11"/>
    </row>
    <row r="378" spans="1:12" ht="33" x14ac:dyDescent="0.3">
      <c r="A378" s="11" t="str">
        <f>_xlfn.XLOOKUP(표14[[#This Row],[material_name]],표2[material_name],표2[material_id])</f>
        <v>M109</v>
      </c>
      <c r="B378" s="11" t="str">
        <f>_xlfn.XLOOKUP(표14[[#This Row],[application_taxonomy]],표11[application_taxonomy],표11[app_id])</f>
        <v>A22</v>
      </c>
      <c r="C378" s="11" t="str">
        <f>_xlfn.XLOOKUP(표14[[#This Row],[end_use_industry]],표13[end_use_category],표13[end_use_id])</f>
        <v>E07</v>
      </c>
      <c r="D378" s="11">
        <f>_xlfn.XLOOKUP(표14[[#This Row],[importance]],표15[importance],표15[rating])</f>
        <v>0.3</v>
      </c>
      <c r="E378" s="1" t="s">
        <v>1291</v>
      </c>
      <c r="F378" s="1" t="s">
        <v>1294</v>
      </c>
      <c r="G378" s="1" t="s">
        <v>1293</v>
      </c>
      <c r="H378" s="1" t="s">
        <v>1264</v>
      </c>
      <c r="I378" s="1" t="s">
        <v>1288</v>
      </c>
      <c r="J378" s="1" t="s">
        <v>1292</v>
      </c>
      <c r="K378" s="1" t="s">
        <v>1286</v>
      </c>
      <c r="L378" s="11"/>
    </row>
    <row r="379" spans="1:12" ht="33" x14ac:dyDescent="0.3">
      <c r="A379" s="11" t="str">
        <f>_xlfn.XLOOKUP(표14[[#This Row],[material_name]],표2[material_name],표2[material_id])</f>
        <v>M109</v>
      </c>
      <c r="B379" s="11" t="str">
        <f>_xlfn.XLOOKUP(표14[[#This Row],[application_taxonomy]],표11[application_taxonomy],표11[app_id])</f>
        <v>A10</v>
      </c>
      <c r="C379" s="11" t="str">
        <f>_xlfn.XLOOKUP(표14[[#This Row],[end_use_industry]],표13[end_use_category],표13[end_use_id])</f>
        <v>E01</v>
      </c>
      <c r="D379" s="11">
        <f>_xlfn.XLOOKUP(표14[[#This Row],[importance]],표15[importance],표15[rating])</f>
        <v>0.3</v>
      </c>
      <c r="E379" s="1" t="s">
        <v>1291</v>
      </c>
      <c r="F379" s="1" t="s">
        <v>1290</v>
      </c>
      <c r="G379" s="1" t="s">
        <v>1289</v>
      </c>
      <c r="H379" s="1" t="s">
        <v>1282</v>
      </c>
      <c r="I379" s="1" t="s">
        <v>1288</v>
      </c>
      <c r="J379" s="1" t="s">
        <v>1287</v>
      </c>
      <c r="K379" s="1" t="s">
        <v>1286</v>
      </c>
      <c r="L379" s="11"/>
    </row>
    <row r="380" spans="1:12" ht="33" x14ac:dyDescent="0.3">
      <c r="A380" s="11" t="str">
        <f>_xlfn.XLOOKUP(표14[[#This Row],[material_name]],표2[material_name],표2[material_id])</f>
        <v>M114</v>
      </c>
      <c r="B380" s="11" t="str">
        <f>_xlfn.XLOOKUP(표14[[#This Row],[application_taxonomy]],표11[application_taxonomy],표11[app_id])</f>
        <v>A02</v>
      </c>
      <c r="C380" s="11" t="str">
        <f>_xlfn.XLOOKUP(표14[[#This Row],[end_use_industry]],표13[end_use_category],표13[end_use_id])</f>
        <v>E07</v>
      </c>
      <c r="D380" s="11">
        <f>_xlfn.XLOOKUP(표14[[#This Row],[importance]],표15[importance],표15[rating])</f>
        <v>0.6</v>
      </c>
      <c r="E380" s="1" t="s">
        <v>3841</v>
      </c>
      <c r="F380" s="1" t="s">
        <v>3853</v>
      </c>
      <c r="G380" s="1" t="s">
        <v>1309</v>
      </c>
      <c r="H380" s="1" t="s">
        <v>1264</v>
      </c>
      <c r="I380" s="1" t="s">
        <v>1299</v>
      </c>
      <c r="J380" s="1" t="s">
        <v>3854</v>
      </c>
      <c r="K380" s="1" t="s">
        <v>1286</v>
      </c>
      <c r="L380" s="11"/>
    </row>
    <row r="381" spans="1:12" ht="33" x14ac:dyDescent="0.3">
      <c r="A381" s="11" t="str">
        <f>_xlfn.XLOOKUP(표14[[#This Row],[material_name]],표2[material_name],표2[material_id])</f>
        <v>M114</v>
      </c>
      <c r="B381" s="11" t="str">
        <f>_xlfn.XLOOKUP(표14[[#This Row],[application_taxonomy]],표11[application_taxonomy],표11[app_id])</f>
        <v>A01</v>
      </c>
      <c r="C381" s="11" t="str">
        <f>_xlfn.XLOOKUP(표14[[#This Row],[end_use_industry]],표13[end_use_category],표13[end_use_id])</f>
        <v>E08</v>
      </c>
      <c r="D381" s="11">
        <f>_xlfn.XLOOKUP(표14[[#This Row],[importance]],표15[importance],표15[rating])</f>
        <v>0.3</v>
      </c>
      <c r="E381" s="1" t="s">
        <v>3841</v>
      </c>
      <c r="F381" s="1" t="s">
        <v>2823</v>
      </c>
      <c r="G381" s="1" t="s">
        <v>1314</v>
      </c>
      <c r="H381" s="1" t="s">
        <v>1261</v>
      </c>
      <c r="I381" s="1" t="s">
        <v>1288</v>
      </c>
      <c r="J381" s="1" t="s">
        <v>3855</v>
      </c>
      <c r="K381" s="1" t="s">
        <v>1286</v>
      </c>
      <c r="L381" s="11"/>
    </row>
    <row r="382" spans="1:12" ht="33" x14ac:dyDescent="0.3">
      <c r="A382" s="11" t="str">
        <f>_xlfn.XLOOKUP(표14[[#This Row],[material_name]],표2[material_name],표2[material_id])</f>
        <v>M114</v>
      </c>
      <c r="B382" s="11" t="str">
        <f>_xlfn.XLOOKUP(표14[[#This Row],[application_taxonomy]],표11[application_taxonomy],표11[app_id])</f>
        <v>A24</v>
      </c>
      <c r="C382" s="11" t="str">
        <f>_xlfn.XLOOKUP(표14[[#This Row],[end_use_industry]],표13[end_use_category],표13[end_use_id])</f>
        <v>E07</v>
      </c>
      <c r="D382" s="11">
        <f>_xlfn.XLOOKUP(표14[[#This Row],[importance]],표15[importance],표15[rating])</f>
        <v>0.3</v>
      </c>
      <c r="E382" s="1" t="s">
        <v>3841</v>
      </c>
      <c r="F382" s="1" t="s">
        <v>3856</v>
      </c>
      <c r="G382" s="1" t="s">
        <v>1304</v>
      </c>
      <c r="H382" s="1" t="s">
        <v>1264</v>
      </c>
      <c r="I382" s="1" t="s">
        <v>1288</v>
      </c>
      <c r="J382" s="1" t="s">
        <v>3857</v>
      </c>
      <c r="K382" s="1" t="s">
        <v>1286</v>
      </c>
      <c r="L382" s="11"/>
    </row>
    <row r="383" spans="1:12" ht="33" x14ac:dyDescent="0.3">
      <c r="A383" s="11" t="str">
        <f>_xlfn.XLOOKUP(표14[[#This Row],[material_name]],표2[material_name],표2[material_id])</f>
        <v>M114</v>
      </c>
      <c r="B383" s="11" t="str">
        <f>_xlfn.XLOOKUP(표14[[#This Row],[application_taxonomy]],표11[application_taxonomy],표11[app_id])</f>
        <v>A02</v>
      </c>
      <c r="C383" s="11" t="str">
        <f>_xlfn.XLOOKUP(표14[[#This Row],[end_use_industry]],표13[end_use_category],표13[end_use_id])</f>
        <v>E07</v>
      </c>
      <c r="D383" s="11">
        <f>_xlfn.XLOOKUP(표14[[#This Row],[importance]],표15[importance],표15[rating])</f>
        <v>0.1</v>
      </c>
      <c r="E383" s="1" t="s">
        <v>3841</v>
      </c>
      <c r="F383" s="1" t="s">
        <v>3858</v>
      </c>
      <c r="G383" s="1" t="s">
        <v>1309</v>
      </c>
      <c r="H383" s="1" t="s">
        <v>1264</v>
      </c>
      <c r="I383" s="1" t="s">
        <v>1303</v>
      </c>
      <c r="J383" s="1" t="s">
        <v>3859</v>
      </c>
      <c r="K383" s="1" t="s">
        <v>1286</v>
      </c>
      <c r="L383" s="11"/>
    </row>
    <row r="384" spans="1:12" ht="33" x14ac:dyDescent="0.3">
      <c r="A384" s="11" t="str">
        <f>_xlfn.XLOOKUP(표14[[#This Row],[material_name]],표2[material_name],표2[material_id])</f>
        <v>M114</v>
      </c>
      <c r="B384" s="11" t="str">
        <f>_xlfn.XLOOKUP(표14[[#This Row],[application_taxonomy]],표11[application_taxonomy],표11[app_id])</f>
        <v>A02</v>
      </c>
      <c r="C384" s="11" t="str">
        <f>_xlfn.XLOOKUP(표14[[#This Row],[end_use_industry]],표13[end_use_category],표13[end_use_id])</f>
        <v>E07</v>
      </c>
      <c r="D384" s="11">
        <f>_xlfn.XLOOKUP(표14[[#This Row],[importance]],표15[importance],표15[rating])</f>
        <v>0.3</v>
      </c>
      <c r="E384" s="1" t="s">
        <v>3841</v>
      </c>
      <c r="F384" s="1" t="s">
        <v>3860</v>
      </c>
      <c r="G384" s="1" t="s">
        <v>1309</v>
      </c>
      <c r="H384" s="1" t="s">
        <v>1264</v>
      </c>
      <c r="I384" s="1" t="s">
        <v>1288</v>
      </c>
      <c r="J384" s="1" t="s">
        <v>3861</v>
      </c>
      <c r="K384" s="1" t="s">
        <v>1286</v>
      </c>
      <c r="L384" s="11"/>
    </row>
    <row r="385" spans="1:12" ht="33" x14ac:dyDescent="0.3">
      <c r="A385" s="11" t="str">
        <f>_xlfn.XLOOKUP(표14[[#This Row],[material_name]],표2[material_name],표2[material_id])</f>
        <v>M114</v>
      </c>
      <c r="B385" s="11" t="str">
        <f>_xlfn.XLOOKUP(표14[[#This Row],[application_taxonomy]],표11[application_taxonomy],표11[app_id])</f>
        <v>A24</v>
      </c>
      <c r="C385" s="11" t="str">
        <f>_xlfn.XLOOKUP(표14[[#This Row],[end_use_industry]],표13[end_use_category],표13[end_use_id])</f>
        <v>E07</v>
      </c>
      <c r="D385" s="11">
        <f>_xlfn.XLOOKUP(표14[[#This Row],[importance]],표15[importance],표15[rating])</f>
        <v>0.1</v>
      </c>
      <c r="E385" s="1" t="s">
        <v>3841</v>
      </c>
      <c r="F385" s="1" t="s">
        <v>3862</v>
      </c>
      <c r="G385" s="1" t="s">
        <v>1304</v>
      </c>
      <c r="H385" s="1" t="s">
        <v>1264</v>
      </c>
      <c r="I385" s="1" t="s">
        <v>1303</v>
      </c>
      <c r="J385" s="1" t="s">
        <v>3863</v>
      </c>
      <c r="K385" s="1" t="s">
        <v>1286</v>
      </c>
      <c r="L385" s="11"/>
    </row>
    <row r="386" spans="1:12" ht="33" x14ac:dyDescent="0.3">
      <c r="A386" s="11" t="str">
        <f>_xlfn.XLOOKUP(표14[[#This Row],[material_name]],표2[material_name],표2[material_id])</f>
        <v>M114</v>
      </c>
      <c r="B386" s="11" t="str">
        <f>_xlfn.XLOOKUP(표14[[#This Row],[application_taxonomy]],표11[application_taxonomy],표11[app_id])</f>
        <v>A02</v>
      </c>
      <c r="C386" s="11" t="str">
        <f>_xlfn.XLOOKUP(표14[[#This Row],[end_use_industry]],표13[end_use_category],표13[end_use_id])</f>
        <v>E08</v>
      </c>
      <c r="D386" s="11">
        <f>_xlfn.XLOOKUP(표14[[#This Row],[importance]],표15[importance],표15[rating])</f>
        <v>0.6</v>
      </c>
      <c r="E386" s="1" t="s">
        <v>3841</v>
      </c>
      <c r="F386" s="1" t="s">
        <v>3864</v>
      </c>
      <c r="G386" s="1" t="s">
        <v>1252</v>
      </c>
      <c r="H386" s="1" t="s">
        <v>1261</v>
      </c>
      <c r="I386" s="1" t="s">
        <v>1299</v>
      </c>
      <c r="J386" s="1" t="s">
        <v>3865</v>
      </c>
      <c r="K386" s="1" t="s">
        <v>1286</v>
      </c>
      <c r="L386" s="11"/>
    </row>
    <row r="387" spans="1:12" ht="33" x14ac:dyDescent="0.3">
      <c r="A387" s="11" t="str">
        <f>_xlfn.XLOOKUP(표14[[#This Row],[material_name]],표2[material_name],표2[material_id])</f>
        <v>M114</v>
      </c>
      <c r="B387" s="11" t="str">
        <f>_xlfn.XLOOKUP(표14[[#This Row],[application_taxonomy]],표11[application_taxonomy],표11[app_id])</f>
        <v>A35</v>
      </c>
      <c r="C387" s="11" t="str">
        <f>_xlfn.XLOOKUP(표14[[#This Row],[end_use_industry]],표13[end_use_category],표13[end_use_id])</f>
        <v>E02</v>
      </c>
      <c r="D387" s="11">
        <f>_xlfn.XLOOKUP(표14[[#This Row],[importance]],표15[importance],표15[rating])</f>
        <v>0.3</v>
      </c>
      <c r="E387" s="1" t="s">
        <v>3841</v>
      </c>
      <c r="F387" s="1" t="s">
        <v>3866</v>
      </c>
      <c r="G387" s="1" t="s">
        <v>1578</v>
      </c>
      <c r="H387" s="1" t="s">
        <v>1279</v>
      </c>
      <c r="I387" s="1" t="s">
        <v>1288</v>
      </c>
      <c r="J387" s="1" t="s">
        <v>3867</v>
      </c>
      <c r="K387" s="1" t="s">
        <v>1286</v>
      </c>
      <c r="L387" s="11"/>
    </row>
    <row r="388" spans="1:12" x14ac:dyDescent="0.3">
      <c r="A388" s="11" t="str">
        <f>_xlfn.XLOOKUP(표14[[#This Row],[material_name]],표2[material_name],표2[material_id])</f>
        <v>M114</v>
      </c>
      <c r="B388" s="11" t="str">
        <f>_xlfn.XLOOKUP(표14[[#This Row],[application_taxonomy]],표11[application_taxonomy],표11[app_id])</f>
        <v>A02</v>
      </c>
      <c r="C388" s="11" t="str">
        <f>_xlfn.XLOOKUP(표14[[#This Row],[end_use_industry]],표13[end_use_category],표13[end_use_id])</f>
        <v>E02</v>
      </c>
      <c r="D388" s="11">
        <f>_xlfn.XLOOKUP(표14[[#This Row],[importance]],표15[importance],표15[rating])</f>
        <v>0.3</v>
      </c>
      <c r="E388" s="1" t="s">
        <v>3841</v>
      </c>
      <c r="F388" s="1" t="s">
        <v>3868</v>
      </c>
      <c r="G388" s="1" t="s">
        <v>1309</v>
      </c>
      <c r="H388" s="1" t="s">
        <v>1279</v>
      </c>
      <c r="I388" s="1" t="s">
        <v>1288</v>
      </c>
      <c r="J388" s="1" t="s">
        <v>3869</v>
      </c>
      <c r="K388" s="1" t="s">
        <v>1286</v>
      </c>
      <c r="L388" s="11"/>
    </row>
    <row r="389" spans="1:12" ht="33" x14ac:dyDescent="0.3">
      <c r="A389" s="11" t="str">
        <f>_xlfn.XLOOKUP(표14[[#This Row],[material_name]],표2[material_name],표2[material_id])</f>
        <v>M114</v>
      </c>
      <c r="B389" s="11" t="str">
        <f>_xlfn.XLOOKUP(표14[[#This Row],[application_taxonomy]],표11[application_taxonomy],표11[app_id])</f>
        <v>A02</v>
      </c>
      <c r="C389" s="11" t="str">
        <f>_xlfn.XLOOKUP(표14[[#This Row],[end_use_industry]],표13[end_use_category],표13[end_use_id])</f>
        <v>E07</v>
      </c>
      <c r="D389" s="11">
        <f>_xlfn.XLOOKUP(표14[[#This Row],[importance]],표15[importance],표15[rating])</f>
        <v>0.1</v>
      </c>
      <c r="E389" s="1" t="s">
        <v>3841</v>
      </c>
      <c r="F389" s="1" t="s">
        <v>3870</v>
      </c>
      <c r="G389" s="1" t="s">
        <v>1309</v>
      </c>
      <c r="H389" s="1" t="s">
        <v>1264</v>
      </c>
      <c r="I389" s="1" t="s">
        <v>1303</v>
      </c>
      <c r="J389" s="1" t="s">
        <v>3871</v>
      </c>
      <c r="K389" s="1" t="s">
        <v>1286</v>
      </c>
      <c r="L389" s="11"/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7E5F-032A-461F-AD53-A8BF5EFCEA0D}">
  <sheetPr codeName="Sheet6"/>
  <dimension ref="A1:O9"/>
  <sheetViews>
    <sheetView topLeftCell="B1" zoomScale="85" zoomScaleNormal="85" workbookViewId="0">
      <selection activeCell="M15" sqref="M15"/>
    </sheetView>
  </sheetViews>
  <sheetFormatPr defaultRowHeight="16.5" outlineLevelCol="1" x14ac:dyDescent="0.3"/>
  <cols>
    <col min="1" max="1" width="13.25" bestFit="1" customWidth="1"/>
    <col min="2" max="2" width="49.125" bestFit="1" customWidth="1"/>
    <col min="3" max="3" width="62.375" bestFit="1" customWidth="1"/>
    <col min="4" max="4" width="13.25" hidden="1" customWidth="1" outlineLevel="1"/>
    <col min="5" max="9" width="0" hidden="1" customWidth="1" outlineLevel="1"/>
    <col min="10" max="10" width="16" bestFit="1" customWidth="1" collapsed="1"/>
    <col min="11" max="12" width="0" hidden="1" customWidth="1" outlineLevel="1"/>
    <col min="13" max="13" width="15" bestFit="1" customWidth="1" collapsed="1"/>
    <col min="14" max="14" width="13.75" bestFit="1" customWidth="1"/>
  </cols>
  <sheetData>
    <row r="1" spans="1:15" x14ac:dyDescent="0.3">
      <c r="A1" t="s">
        <v>1285</v>
      </c>
      <c r="B1" t="s">
        <v>2526</v>
      </c>
      <c r="C1" t="s">
        <v>1284</v>
      </c>
      <c r="D1" t="s">
        <v>3700</v>
      </c>
      <c r="E1" t="s">
        <v>3701</v>
      </c>
      <c r="F1" t="s">
        <v>3702</v>
      </c>
      <c r="G1" t="s">
        <v>3705</v>
      </c>
      <c r="H1" t="s">
        <v>3707</v>
      </c>
      <c r="I1" t="s">
        <v>3709</v>
      </c>
      <c r="J1" t="s">
        <v>3703</v>
      </c>
      <c r="K1" t="s">
        <v>3710</v>
      </c>
      <c r="L1" t="s">
        <v>3711</v>
      </c>
      <c r="M1" t="s">
        <v>3712</v>
      </c>
      <c r="N1" t="s">
        <v>3713</v>
      </c>
      <c r="O1" t="s">
        <v>3742</v>
      </c>
    </row>
    <row r="2" spans="1:15" x14ac:dyDescent="0.3">
      <c r="A2" t="s">
        <v>1283</v>
      </c>
      <c r="B2" t="s">
        <v>1282</v>
      </c>
      <c r="C2" t="s">
        <v>1281</v>
      </c>
      <c r="D2">
        <f>COUNTIF(표16[end_use_category],표13[[#This Row],[end_use_category]])</f>
        <v>7</v>
      </c>
      <c r="E2" s="83">
        <f>AVERAGEIF(표16[end_use_category],표13[[#This Row],[end_use_category]],표16[specialty_cagr])</f>
        <v>2.5588715152086054E-2</v>
      </c>
      <c r="F2" s="83">
        <f>_xlfn.MAXIFS(표16[specialty_cagr],표16[end_use_category],표13[[#This Row],[end_use_category]])</f>
        <v>3.4040615918995647E-2</v>
      </c>
      <c r="G2" s="84">
        <f>(표13[[#This Row],[specialty_count]]-MIN(표13[specialty_count]))/(MAX(표13[specialty_count])-MIN(표13[specialty_count]))*10</f>
        <v>1.8181818181818183</v>
      </c>
      <c r="H2" s="84">
        <f>(표13[[#This Row],[specialty_avg_cagr]]-MIN(표13[specialty_avg_cagr]))/(MAX(표13[specialty_avg_cagr])-MIN(표13[specialty_avg_cagr]))*10</f>
        <v>5.1469084580259326</v>
      </c>
      <c r="I2" s="84">
        <f>(표13[[#This Row],[specialty_max_cagr]]-MIN(표13[specialty_max_cagr]))/(MAX(표13[specialty_max_cagr])-MIN(표13[specialty_max_cagr]))*10</f>
        <v>0.7772061311672368</v>
      </c>
      <c r="J2" s="88">
        <f>표13[[#This Row],[norm_count]]*rating!$B$5+표13[[#This Row],[norm_avg]]*rating!$B$6+표13[[#This Row],[norm_max]]*rating!$B$7</f>
        <v>3.22230121635023</v>
      </c>
      <c r="K2" s="89">
        <v>0</v>
      </c>
      <c r="L2" s="89">
        <v>0</v>
      </c>
      <c r="M2" s="88">
        <f>(표13[[#This Row],[stategy_12]]*rating!$B$8+표13[[#This Row],[stategy_50]]*rating!$B$9)*10</f>
        <v>0</v>
      </c>
      <c r="N2" s="86"/>
      <c r="O2" s="86">
        <f>AVERAGE(표13[[#This Row],[specialty_opp]:[ind_growth]])</f>
        <v>0.80557530408755751</v>
      </c>
    </row>
    <row r="3" spans="1:15" x14ac:dyDescent="0.3">
      <c r="A3" t="s">
        <v>1280</v>
      </c>
      <c r="B3" t="s">
        <v>1279</v>
      </c>
      <c r="C3" t="s">
        <v>1278</v>
      </c>
      <c r="D3">
        <f>COUNTIF(표16[end_use_category],표13[[#This Row],[end_use_category]])</f>
        <v>11</v>
      </c>
      <c r="E3" s="83">
        <f>AVERAGEIF(표16[end_use_category],표13[[#This Row],[end_use_category]],표16[specialty_cagr])</f>
        <v>2.7473582004545371E-2</v>
      </c>
      <c r="F3" s="83">
        <f>_xlfn.MAXIFS(표16[specialty_cagr],표16[end_use_category],표13[[#This Row],[end_use_category]])</f>
        <v>3.6406497146066488E-2</v>
      </c>
      <c r="G3" s="84">
        <f>(표13[[#This Row],[specialty_count]]-MIN(표13[specialty_count]))/(MAX(표13[specialty_count])-MIN(표13[specialty_count]))*10</f>
        <v>5.4545454545454541</v>
      </c>
      <c r="H3" s="84">
        <f>(표13[[#This Row],[specialty_avg_cagr]]-MIN(표13[specialty_avg_cagr]))/(MAX(표13[specialty_avg_cagr])-MIN(표13[specialty_avg_cagr]))*10</f>
        <v>5.8637930538541996</v>
      </c>
      <c r="I3" s="84">
        <f>(표13[[#This Row],[specialty_max_cagr]]-MIN(표13[specialty_max_cagr]))/(MAX(표13[specialty_max_cagr])-MIN(표13[specialty_max_cagr]))*10</f>
        <v>1.3701767000538243</v>
      </c>
      <c r="J3" s="88">
        <f>표13[[#This Row],[norm_count]]*rating!$B$5+표13[[#This Row],[norm_avg]]*rating!$B$6+표13[[#This Row],[norm_max]]*rating!$B$7</f>
        <v>4.6380770655769199</v>
      </c>
      <c r="K3" s="89">
        <v>0.16666666666666666</v>
      </c>
      <c r="L3" s="89">
        <v>0.06</v>
      </c>
      <c r="M3" s="88">
        <f>(표13[[#This Row],[stategy_12]]*rating!$B$8+표13[[#This Row],[stategy_50]]*rating!$B$9)*10</f>
        <v>1.3466666666666667</v>
      </c>
      <c r="N3" s="86"/>
      <c r="O3" s="86">
        <f>AVERAGE(표13[[#This Row],[specialty_opp]:[ind_growth]])</f>
        <v>1.5528525997275633</v>
      </c>
    </row>
    <row r="4" spans="1:15" x14ac:dyDescent="0.3">
      <c r="A4" t="s">
        <v>1277</v>
      </c>
      <c r="B4" t="s">
        <v>1276</v>
      </c>
      <c r="C4" t="s">
        <v>1275</v>
      </c>
      <c r="D4">
        <f>COUNTIF(표16[end_use_category],표13[[#This Row],[end_use_category]])</f>
        <v>9</v>
      </c>
      <c r="E4" s="83">
        <f>AVERAGEIF(표16[end_use_category],표13[[#This Row],[end_use_category]],표16[specialty_cagr])</f>
        <v>1.8701270276452978E-2</v>
      </c>
      <c r="F4" s="83">
        <f>_xlfn.MAXIFS(표16[specialty_cagr],표16[end_use_category],표13[[#This Row],[end_use_category]])</f>
        <v>3.4040615918995647E-2</v>
      </c>
      <c r="G4" s="84">
        <f>(표13[[#This Row],[specialty_count]]-MIN(표13[specialty_count]))/(MAX(표13[specialty_count])-MIN(표13[specialty_count]))*10</f>
        <v>3.6363636363636367</v>
      </c>
      <c r="H4" s="84">
        <f>(표13[[#This Row],[specialty_avg_cagr]]-MIN(표13[specialty_avg_cagr]))/(MAX(표13[specialty_avg_cagr])-MIN(표13[specialty_avg_cagr]))*10</f>
        <v>2.5273583664556027</v>
      </c>
      <c r="I4" s="84">
        <f>(표13[[#This Row],[specialty_max_cagr]]-MIN(표13[specialty_max_cagr]))/(MAX(표13[specialty_max_cagr])-MIN(표13[specialty_max_cagr]))*10</f>
        <v>0.7772061311672368</v>
      </c>
      <c r="J4" s="88">
        <f>표13[[#This Row],[norm_count]]*rating!$B$5+표13[[#This Row],[norm_avg]]*rating!$B$6+표13[[#This Row],[norm_max]]*rating!$B$7</f>
        <v>2.3670716251105199</v>
      </c>
      <c r="K4" s="89">
        <v>0.66666666666666663</v>
      </c>
      <c r="L4" s="89">
        <v>0.42</v>
      </c>
      <c r="M4" s="88">
        <f>(표13[[#This Row],[stategy_12]]*rating!$B$8+표13[[#This Row],[stategy_50]]*rating!$B$9)*10</f>
        <v>5.9266666666666667</v>
      </c>
      <c r="N4" s="86"/>
      <c r="O4" s="86">
        <f>AVERAGE(표13[[#This Row],[specialty_opp]:[ind_growth]])</f>
        <v>2.3451012396109632</v>
      </c>
    </row>
    <row r="5" spans="1:15" x14ac:dyDescent="0.3">
      <c r="A5" t="s">
        <v>1274</v>
      </c>
      <c r="B5" t="s">
        <v>1273</v>
      </c>
      <c r="C5" t="s">
        <v>1272</v>
      </c>
      <c r="D5">
        <f>COUNTIF(표16[end_use_category],표13[[#This Row],[end_use_category]])</f>
        <v>9</v>
      </c>
      <c r="E5" s="83">
        <f>AVERAGEIF(표16[end_use_category],표13[[#This Row],[end_use_category]],표16[specialty_cagr])</f>
        <v>1.2056220240590483E-2</v>
      </c>
      <c r="F5" s="83">
        <f>_xlfn.MAXIFS(표16[specialty_cagr],표16[end_use_category],표13[[#This Row],[end_use_category]])</f>
        <v>4.8304525746325246E-2</v>
      </c>
      <c r="G5" s="84">
        <f>(표13[[#This Row],[specialty_count]]-MIN(표13[specialty_count]))/(MAX(표13[specialty_count])-MIN(표13[specialty_count]))*10</f>
        <v>3.6363636363636367</v>
      </c>
      <c r="H5" s="84">
        <f>(표13[[#This Row],[specialty_avg_cagr]]-MIN(표13[specialty_avg_cagr]))/(MAX(표13[specialty_avg_cagr])-MIN(표13[specialty_avg_cagr]))*10</f>
        <v>0</v>
      </c>
      <c r="I5" s="84">
        <f>(표13[[#This Row],[specialty_max_cagr]]-MIN(표13[specialty_max_cagr]))/(MAX(표13[specialty_max_cagr])-MIN(표13[specialty_max_cagr]))*10</f>
        <v>4.352228675866332</v>
      </c>
      <c r="J5" s="88">
        <f>표13[[#This Row],[norm_count]]*rating!$B$5+표13[[#This Row],[norm_avg]]*rating!$B$6+표13[[#This Row],[norm_max]]*rating!$B$7</f>
        <v>1.9971480780574922</v>
      </c>
      <c r="K5" s="89">
        <v>0.75</v>
      </c>
      <c r="L5" s="89">
        <v>0.32</v>
      </c>
      <c r="M5" s="88">
        <f>(표13[[#This Row],[stategy_12]]*rating!$B$8+표13[[#This Row],[stategy_50]]*rating!$B$9)*10</f>
        <v>6.2099999999999991</v>
      </c>
      <c r="N5" s="86"/>
      <c r="O5" s="86">
        <f>AVERAGE(표13[[#This Row],[specialty_opp]:[ind_growth]])</f>
        <v>2.3192870195143729</v>
      </c>
    </row>
    <row r="6" spans="1:15" x14ac:dyDescent="0.3">
      <c r="A6" t="s">
        <v>1271</v>
      </c>
      <c r="B6" t="s">
        <v>1270</v>
      </c>
      <c r="C6" t="s">
        <v>1269</v>
      </c>
      <c r="D6">
        <f>COUNTIF(표16[end_use_category],표13[[#This Row],[end_use_category]])</f>
        <v>6</v>
      </c>
      <c r="E6" s="83">
        <f>AVERAGEIF(표16[end_use_category],표13[[#This Row],[end_use_category]],표16[specialty_cagr])</f>
        <v>3.0983783081753185E-2</v>
      </c>
      <c r="F6" s="83">
        <f>_xlfn.MAXIFS(표16[specialty_cagr],표16[end_use_category],표13[[#This Row],[end_use_category]])</f>
        <v>4.0228776644225091E-2</v>
      </c>
      <c r="G6" s="84">
        <f>(표13[[#This Row],[specialty_count]]-MIN(표13[specialty_count]))/(MAX(표13[specialty_count])-MIN(표13[specialty_count]))*10</f>
        <v>0.90909090909090917</v>
      </c>
      <c r="H6" s="84">
        <f>(표13[[#This Row],[specialty_avg_cagr]]-MIN(표13[specialty_avg_cagr]))/(MAX(표13[specialty_avg_cagr])-MIN(표13[specialty_avg_cagr]))*10</f>
        <v>7.1988523856190598</v>
      </c>
      <c r="I6" s="84">
        <f>(표13[[#This Row],[specialty_max_cagr]]-MIN(표13[specialty_max_cagr]))/(MAX(표13[specialty_max_cagr])-MIN(표13[specialty_max_cagr]))*10</f>
        <v>2.328170373841397</v>
      </c>
      <c r="J6" s="88">
        <f>표13[[#This Row],[norm_count]]*rating!$B$5+표13[[#This Row],[norm_avg]]*rating!$B$6+표13[[#This Row],[norm_max]]*rating!$B$7</f>
        <v>4.4087415135426067</v>
      </c>
      <c r="K6" s="89">
        <v>0.41666666666666669</v>
      </c>
      <c r="L6" s="89">
        <v>0.28000000000000003</v>
      </c>
      <c r="M6" s="88">
        <f>(표13[[#This Row],[stategy_12]]*rating!$B$8+표13[[#This Row],[stategy_50]]*rating!$B$9)*10</f>
        <v>3.7566666666666668</v>
      </c>
      <c r="N6" s="86"/>
      <c r="O6" s="86">
        <f>AVERAGE(표13[[#This Row],[specialty_opp]:[ind_growth]])</f>
        <v>2.2155187117189854</v>
      </c>
    </row>
    <row r="7" spans="1:15" x14ac:dyDescent="0.3">
      <c r="A7" t="s">
        <v>1268</v>
      </c>
      <c r="B7" t="s">
        <v>1267</v>
      </c>
      <c r="C7" t="s">
        <v>1266</v>
      </c>
      <c r="D7">
        <f>COUNTIF(표16[end_use_category],표13[[#This Row],[end_use_category]])</f>
        <v>5</v>
      </c>
      <c r="E7" s="83">
        <f>AVERAGEIF(표16[end_use_category],표13[[#This Row],[end_use_category]],표16[specialty_cagr])</f>
        <v>2.7317234679156997E-2</v>
      </c>
      <c r="F7" s="83">
        <f>_xlfn.MAXIFS(표16[specialty_cagr],표16[end_use_category],표13[[#This Row],[end_use_category]])</f>
        <v>3.0939656964581484E-2</v>
      </c>
      <c r="G7" s="84">
        <f>(표13[[#This Row],[specialty_count]]-MIN(표13[specialty_count]))/(MAX(표13[specialty_count])-MIN(표13[specialty_count]))*10</f>
        <v>0</v>
      </c>
      <c r="H7" s="84">
        <f>(표13[[#This Row],[specialty_avg_cagr]]-MIN(표13[specialty_avg_cagr]))/(MAX(표13[specialty_avg_cagr])-MIN(표13[specialty_avg_cagr]))*10</f>
        <v>5.8043283818410902</v>
      </c>
      <c r="I7" s="84">
        <f>(표13[[#This Row],[specialty_max_cagr]]-MIN(표13[specialty_max_cagr]))/(MAX(표13[specialty_max_cagr])-MIN(표13[specialty_max_cagr]))*10</f>
        <v>0</v>
      </c>
      <c r="J7" s="88">
        <f>표13[[#This Row],[norm_count]]*rating!$B$5+표13[[#This Row],[norm_avg]]*rating!$B$6+표13[[#This Row],[norm_max]]*rating!$B$7</f>
        <v>2.9021641909205451</v>
      </c>
      <c r="K7" s="89">
        <v>0.16666666666666666</v>
      </c>
      <c r="L7" s="89">
        <v>0.08</v>
      </c>
      <c r="M7" s="88">
        <f>(표13[[#This Row],[stategy_12]]*rating!$B$8+표13[[#This Row],[stategy_50]]*rating!$B$9)*10</f>
        <v>1.4066666666666667</v>
      </c>
      <c r="N7" s="86"/>
      <c r="O7" s="86">
        <f>AVERAGE(표13[[#This Row],[specialty_opp]:[ind_growth]])</f>
        <v>1.1388743810634696</v>
      </c>
    </row>
    <row r="8" spans="1:15" x14ac:dyDescent="0.3">
      <c r="A8" t="s">
        <v>1265</v>
      </c>
      <c r="B8" t="s">
        <v>1264</v>
      </c>
      <c r="C8" t="s">
        <v>1263</v>
      </c>
      <c r="D8">
        <f>COUNTIF(표16[end_use_category],표13[[#This Row],[end_use_category]])</f>
        <v>16</v>
      </c>
      <c r="E8" s="83">
        <f>AVERAGEIF(표16[end_use_category],표13[[#This Row],[end_use_category]],표16[specialty_cagr])</f>
        <v>2.3583045240719174E-2</v>
      </c>
      <c r="F8" s="83">
        <f>_xlfn.MAXIFS(표16[specialty_cagr],표16[end_use_category],표13[[#This Row],[end_use_category]])</f>
        <v>3.6406497146066488E-2</v>
      </c>
      <c r="G8" s="84">
        <f>(표13[[#This Row],[specialty_count]]-MIN(표13[specialty_count]))/(MAX(표13[specialty_count])-MIN(표13[specialty_count]))*10</f>
        <v>10</v>
      </c>
      <c r="H8" s="84">
        <f>(표13[[#This Row],[specialty_avg_cagr]]-MIN(표13[specialty_avg_cagr]))/(MAX(표13[specialty_avg_cagr])-MIN(표13[specialty_avg_cagr]))*10</f>
        <v>4.3840779897097661</v>
      </c>
      <c r="I8" s="84">
        <f>(표13[[#This Row],[specialty_max_cagr]]-MIN(표13[specialty_max_cagr]))/(MAX(표13[specialty_max_cagr])-MIN(표13[specialty_max_cagr]))*10</f>
        <v>1.3701767000538243</v>
      </c>
      <c r="J8" s="88">
        <f>표13[[#This Row],[norm_count]]*rating!$B$5+표13[[#This Row],[norm_avg]]*rating!$B$6+표13[[#This Row],[norm_max]]*rating!$B$7</f>
        <v>5.0345831698683394</v>
      </c>
      <c r="K8" s="89">
        <v>0.83333333333333337</v>
      </c>
      <c r="L8" s="89">
        <v>0.44</v>
      </c>
      <c r="M8" s="88">
        <f>(표13[[#This Row],[stategy_12]]*rating!$B$8+표13[[#This Row],[stategy_50]]*rating!$B$9)*10</f>
        <v>7.1533333333333342</v>
      </c>
      <c r="N8" s="86"/>
      <c r="O8" s="86">
        <f>AVERAGE(표13[[#This Row],[specialty_opp]:[ind_growth]])</f>
        <v>3.3653124591337518</v>
      </c>
    </row>
    <row r="9" spans="1:15" x14ac:dyDescent="0.3">
      <c r="A9" t="s">
        <v>1262</v>
      </c>
      <c r="B9" t="s">
        <v>1261</v>
      </c>
      <c r="C9" t="s">
        <v>1260</v>
      </c>
      <c r="D9">
        <f>COUNTIF(표16[end_use_category],표13[[#This Row],[end_use_category]])</f>
        <v>9</v>
      </c>
      <c r="E9" s="83">
        <f>AVERAGEIF(표16[end_use_category],표13[[#This Row],[end_use_category]],표16[specialty_cagr])</f>
        <v>3.8348692744921524E-2</v>
      </c>
      <c r="F9" s="83">
        <f>_xlfn.MAXIFS(표16[specialty_cagr],표16[end_use_category],표13[[#This Row],[end_use_category]])</f>
        <v>7.0838453822463038E-2</v>
      </c>
      <c r="G9" s="84">
        <f>(표13[[#This Row],[specialty_count]]-MIN(표13[specialty_count]))/(MAX(표13[specialty_count])-MIN(표13[specialty_count]))*10</f>
        <v>3.6363636363636367</v>
      </c>
      <c r="H9" s="84">
        <f>(표13[[#This Row],[specialty_avg_cagr]]-MIN(표13[specialty_avg_cagr]))/(MAX(표13[specialty_avg_cagr])-MIN(표13[specialty_avg_cagr]))*10</f>
        <v>10</v>
      </c>
      <c r="I9" s="84">
        <f>(표13[[#This Row],[specialty_max_cagr]]-MIN(표13[specialty_max_cagr]))/(MAX(표13[specialty_max_cagr])-MIN(표13[specialty_max_cagr]))*10</f>
        <v>10</v>
      </c>
      <c r="J9" s="88">
        <f>표13[[#This Row],[norm_count]]*rating!$B$5+표13[[#This Row],[norm_avg]]*rating!$B$6+표13[[#This Row],[norm_max]]*rating!$B$7</f>
        <v>8.4090909090909101</v>
      </c>
      <c r="K9" s="89">
        <v>0.75</v>
      </c>
      <c r="L9" s="89">
        <v>0.56000000000000005</v>
      </c>
      <c r="M9" s="88">
        <f>(표13[[#This Row],[stategy_12]]*rating!$B$8+표13[[#This Row],[stategy_50]]*rating!$B$9)*10</f>
        <v>6.93</v>
      </c>
      <c r="N9" s="86"/>
      <c r="O9" s="86">
        <f>AVERAGE(표13[[#This Row],[specialty_opp]:[ind_growth]])</f>
        <v>4.1622727272727271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236F-C84E-43FB-80B0-FAF925712065}">
  <sheetPr codeName="Sheet7"/>
  <dimension ref="A1:C44"/>
  <sheetViews>
    <sheetView topLeftCell="A13" zoomScale="85" zoomScaleNormal="85" workbookViewId="0">
      <selection activeCell="B36" sqref="B36"/>
    </sheetView>
  </sheetViews>
  <sheetFormatPr defaultRowHeight="16.5" x14ac:dyDescent="0.3"/>
  <cols>
    <col min="1" max="1" width="9.375" bestFit="1" customWidth="1"/>
    <col min="2" max="2" width="44.625" bestFit="1" customWidth="1"/>
    <col min="3" max="3" width="49.375" bestFit="1" customWidth="1"/>
  </cols>
  <sheetData>
    <row r="1" spans="1:3" x14ac:dyDescent="0.3">
      <c r="A1" t="s">
        <v>1259</v>
      </c>
      <c r="B1" t="s">
        <v>1258</v>
      </c>
      <c r="C1" t="s">
        <v>1257</v>
      </c>
    </row>
    <row r="2" spans="1:3" x14ac:dyDescent="0.3">
      <c r="A2" t="s">
        <v>1256</v>
      </c>
      <c r="B2" t="s">
        <v>1255</v>
      </c>
      <c r="C2" t="s">
        <v>1254</v>
      </c>
    </row>
    <row r="3" spans="1:3" x14ac:dyDescent="0.3">
      <c r="A3" t="s">
        <v>1253</v>
      </c>
      <c r="B3" t="s">
        <v>1252</v>
      </c>
      <c r="C3" t="s">
        <v>1251</v>
      </c>
    </row>
    <row r="4" spans="1:3" x14ac:dyDescent="0.3">
      <c r="A4" t="s">
        <v>1250</v>
      </c>
      <c r="B4" t="s">
        <v>1249</v>
      </c>
      <c r="C4" t="s">
        <v>1248</v>
      </c>
    </row>
    <row r="5" spans="1:3" x14ac:dyDescent="0.3">
      <c r="A5" t="s">
        <v>1247</v>
      </c>
      <c r="B5" t="s">
        <v>1246</v>
      </c>
      <c r="C5" t="s">
        <v>1245</v>
      </c>
    </row>
    <row r="6" spans="1:3" x14ac:dyDescent="0.3">
      <c r="A6" t="s">
        <v>1244</v>
      </c>
      <c r="B6" t="s">
        <v>1243</v>
      </c>
      <c r="C6" t="s">
        <v>1242</v>
      </c>
    </row>
    <row r="7" spans="1:3" x14ac:dyDescent="0.3">
      <c r="A7" t="s">
        <v>1241</v>
      </c>
      <c r="B7" t="s">
        <v>1240</v>
      </c>
      <c r="C7" t="s">
        <v>1239</v>
      </c>
    </row>
    <row r="8" spans="1:3" x14ac:dyDescent="0.3">
      <c r="A8" t="s">
        <v>1238</v>
      </c>
      <c r="B8" t="s">
        <v>1237</v>
      </c>
      <c r="C8" t="s">
        <v>1236</v>
      </c>
    </row>
    <row r="9" spans="1:3" x14ac:dyDescent="0.3">
      <c r="A9" t="s">
        <v>1235</v>
      </c>
      <c r="B9" t="s">
        <v>1234</v>
      </c>
      <c r="C9" t="s">
        <v>1233</v>
      </c>
    </row>
    <row r="10" spans="1:3" x14ac:dyDescent="0.3">
      <c r="A10" t="s">
        <v>1232</v>
      </c>
      <c r="B10" t="s">
        <v>1231</v>
      </c>
      <c r="C10" t="s">
        <v>1230</v>
      </c>
    </row>
    <row r="11" spans="1:3" x14ac:dyDescent="0.3">
      <c r="A11" t="s">
        <v>1229</v>
      </c>
      <c r="B11" t="s">
        <v>1228</v>
      </c>
      <c r="C11" t="s">
        <v>1227</v>
      </c>
    </row>
    <row r="12" spans="1:3" x14ac:dyDescent="0.3">
      <c r="A12" t="s">
        <v>1226</v>
      </c>
      <c r="B12" t="s">
        <v>1225</v>
      </c>
      <c r="C12" t="s">
        <v>1224</v>
      </c>
    </row>
    <row r="13" spans="1:3" x14ac:dyDescent="0.3">
      <c r="A13" t="s">
        <v>1223</v>
      </c>
      <c r="B13" t="s">
        <v>1222</v>
      </c>
      <c r="C13" t="s">
        <v>1221</v>
      </c>
    </row>
    <row r="14" spans="1:3" x14ac:dyDescent="0.3">
      <c r="A14" t="s">
        <v>1220</v>
      </c>
      <c r="B14" t="s">
        <v>1219</v>
      </c>
      <c r="C14" t="s">
        <v>1218</v>
      </c>
    </row>
    <row r="15" spans="1:3" x14ac:dyDescent="0.3">
      <c r="A15" t="s">
        <v>1217</v>
      </c>
      <c r="B15" t="s">
        <v>1216</v>
      </c>
      <c r="C15" t="s">
        <v>1215</v>
      </c>
    </row>
    <row r="16" spans="1:3" x14ac:dyDescent="0.3">
      <c r="A16" t="s">
        <v>1214</v>
      </c>
      <c r="B16" t="s">
        <v>1213</v>
      </c>
      <c r="C16" t="s">
        <v>1212</v>
      </c>
    </row>
    <row r="17" spans="1:3" x14ac:dyDescent="0.3">
      <c r="A17" t="s">
        <v>1211</v>
      </c>
      <c r="B17" t="s">
        <v>1210</v>
      </c>
      <c r="C17" t="s">
        <v>1209</v>
      </c>
    </row>
    <row r="18" spans="1:3" x14ac:dyDescent="0.3">
      <c r="A18" t="s">
        <v>1208</v>
      </c>
      <c r="B18" t="s">
        <v>1207</v>
      </c>
      <c r="C18" t="s">
        <v>1206</v>
      </c>
    </row>
    <row r="19" spans="1:3" x14ac:dyDescent="0.3">
      <c r="A19" t="s">
        <v>1205</v>
      </c>
      <c r="B19" t="s">
        <v>1204</v>
      </c>
      <c r="C19" t="s">
        <v>1203</v>
      </c>
    </row>
    <row r="20" spans="1:3" x14ac:dyDescent="0.3">
      <c r="A20" t="s">
        <v>1202</v>
      </c>
      <c r="B20" t="s">
        <v>1201</v>
      </c>
      <c r="C20" t="s">
        <v>1200</v>
      </c>
    </row>
    <row r="21" spans="1:3" x14ac:dyDescent="0.3">
      <c r="A21" t="s">
        <v>1199</v>
      </c>
      <c r="B21" t="s">
        <v>1198</v>
      </c>
      <c r="C21" t="s">
        <v>1197</v>
      </c>
    </row>
    <row r="22" spans="1:3" x14ac:dyDescent="0.3">
      <c r="A22" t="s">
        <v>1196</v>
      </c>
      <c r="B22" t="s">
        <v>1195</v>
      </c>
      <c r="C22" t="s">
        <v>1194</v>
      </c>
    </row>
    <row r="23" spans="1:3" x14ac:dyDescent="0.3">
      <c r="A23" t="s">
        <v>1193</v>
      </c>
      <c r="B23" t="s">
        <v>1192</v>
      </c>
      <c r="C23" t="s">
        <v>1191</v>
      </c>
    </row>
    <row r="24" spans="1:3" x14ac:dyDescent="0.3">
      <c r="A24" t="s">
        <v>1190</v>
      </c>
      <c r="B24" t="s">
        <v>1189</v>
      </c>
      <c r="C24" t="s">
        <v>1188</v>
      </c>
    </row>
    <row r="25" spans="1:3" x14ac:dyDescent="0.3">
      <c r="A25" t="s">
        <v>1187</v>
      </c>
      <c r="B25" t="s">
        <v>1186</v>
      </c>
      <c r="C25" t="s">
        <v>1185</v>
      </c>
    </row>
    <row r="26" spans="1:3" x14ac:dyDescent="0.3">
      <c r="A26" t="s">
        <v>1184</v>
      </c>
      <c r="B26" t="s">
        <v>1183</v>
      </c>
      <c r="C26" t="s">
        <v>1182</v>
      </c>
    </row>
    <row r="27" spans="1:3" x14ac:dyDescent="0.3">
      <c r="A27" t="s">
        <v>1181</v>
      </c>
      <c r="B27" t="s">
        <v>1180</v>
      </c>
      <c r="C27" t="s">
        <v>1179</v>
      </c>
    </row>
    <row r="28" spans="1:3" x14ac:dyDescent="0.3">
      <c r="A28" t="s">
        <v>1178</v>
      </c>
      <c r="B28" t="s">
        <v>1177</v>
      </c>
      <c r="C28" t="s">
        <v>1176</v>
      </c>
    </row>
    <row r="29" spans="1:3" x14ac:dyDescent="0.3">
      <c r="A29" t="s">
        <v>1175</v>
      </c>
      <c r="B29" t="s">
        <v>1174</v>
      </c>
      <c r="C29" t="s">
        <v>1173</v>
      </c>
    </row>
    <row r="30" spans="1:3" x14ac:dyDescent="0.3">
      <c r="A30" t="s">
        <v>1172</v>
      </c>
      <c r="B30" t="s">
        <v>1171</v>
      </c>
      <c r="C30" t="s">
        <v>1170</v>
      </c>
    </row>
    <row r="31" spans="1:3" x14ac:dyDescent="0.3">
      <c r="A31" t="s">
        <v>1169</v>
      </c>
      <c r="B31" t="s">
        <v>1168</v>
      </c>
      <c r="C31" t="s">
        <v>1167</v>
      </c>
    </row>
    <row r="32" spans="1:3" x14ac:dyDescent="0.3">
      <c r="A32" t="s">
        <v>1166</v>
      </c>
      <c r="B32" t="s">
        <v>1165</v>
      </c>
      <c r="C32" t="s">
        <v>1164</v>
      </c>
    </row>
    <row r="33" spans="1:3" x14ac:dyDescent="0.3">
      <c r="A33" t="s">
        <v>1163</v>
      </c>
      <c r="B33" t="s">
        <v>1162</v>
      </c>
      <c r="C33" t="s">
        <v>1161</v>
      </c>
    </row>
    <row r="34" spans="1:3" x14ac:dyDescent="0.3">
      <c r="A34" t="s">
        <v>1160</v>
      </c>
      <c r="B34" t="s">
        <v>1159</v>
      </c>
      <c r="C34" t="s">
        <v>1158</v>
      </c>
    </row>
    <row r="35" spans="1:3" x14ac:dyDescent="0.3">
      <c r="A35" t="s">
        <v>1157</v>
      </c>
      <c r="B35" t="s">
        <v>1156</v>
      </c>
      <c r="C35" t="s">
        <v>1155</v>
      </c>
    </row>
    <row r="36" spans="1:3" x14ac:dyDescent="0.3">
      <c r="A36" t="s">
        <v>1154</v>
      </c>
      <c r="B36" t="s">
        <v>1153</v>
      </c>
      <c r="C36" t="s">
        <v>1152</v>
      </c>
    </row>
    <row r="37" spans="1:3" x14ac:dyDescent="0.3">
      <c r="A37" t="s">
        <v>1151</v>
      </c>
      <c r="B37" t="s">
        <v>1150</v>
      </c>
      <c r="C37" t="s">
        <v>1149</v>
      </c>
    </row>
    <row r="38" spans="1:3" x14ac:dyDescent="0.3">
      <c r="A38" t="s">
        <v>1148</v>
      </c>
      <c r="B38" t="s">
        <v>1147</v>
      </c>
      <c r="C38" t="s">
        <v>1146</v>
      </c>
    </row>
    <row r="39" spans="1:3" x14ac:dyDescent="0.3">
      <c r="A39" t="s">
        <v>1145</v>
      </c>
      <c r="B39" t="s">
        <v>1144</v>
      </c>
      <c r="C39" t="s">
        <v>1143</v>
      </c>
    </row>
    <row r="40" spans="1:3" x14ac:dyDescent="0.3">
      <c r="A40" t="s">
        <v>1142</v>
      </c>
      <c r="B40" t="s">
        <v>1141</v>
      </c>
      <c r="C40" t="s">
        <v>1140</v>
      </c>
    </row>
    <row r="41" spans="1:3" x14ac:dyDescent="0.3">
      <c r="A41" t="s">
        <v>1139</v>
      </c>
      <c r="B41" t="s">
        <v>1138</v>
      </c>
      <c r="C41" t="s">
        <v>1137</v>
      </c>
    </row>
    <row r="42" spans="1:3" x14ac:dyDescent="0.3">
      <c r="A42" t="s">
        <v>1136</v>
      </c>
      <c r="B42" t="s">
        <v>1135</v>
      </c>
      <c r="C42" t="s">
        <v>1134</v>
      </c>
    </row>
    <row r="43" spans="1:3" x14ac:dyDescent="0.3">
      <c r="A43" t="s">
        <v>1133</v>
      </c>
      <c r="B43" t="s">
        <v>1132</v>
      </c>
      <c r="C43" t="s">
        <v>1131</v>
      </c>
    </row>
    <row r="44" spans="1:3" x14ac:dyDescent="0.3">
      <c r="A44" t="s">
        <v>1130</v>
      </c>
      <c r="B44" t="s">
        <v>1129</v>
      </c>
      <c r="C44" t="s">
        <v>1128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4365-EF27-4470-8D7B-9106277175C4}">
  <dimension ref="A3:B90"/>
  <sheetViews>
    <sheetView workbookViewId="0">
      <selection activeCell="B30" sqref="B30"/>
    </sheetView>
  </sheetViews>
  <sheetFormatPr defaultRowHeight="16.5" x14ac:dyDescent="0.3"/>
  <cols>
    <col min="1" max="1" width="17.5" bestFit="1" customWidth="1"/>
    <col min="2" max="2" width="18.25" bestFit="1" customWidth="1"/>
  </cols>
  <sheetData>
    <row r="3" spans="1:2" x14ac:dyDescent="0.3">
      <c r="A3" s="87" t="s">
        <v>3714</v>
      </c>
      <c r="B3" t="s">
        <v>3775</v>
      </c>
    </row>
    <row r="4" spans="1:2" x14ac:dyDescent="0.3">
      <c r="A4" s="33" t="s">
        <v>15</v>
      </c>
      <c r="B4">
        <v>3.6234648839564647</v>
      </c>
    </row>
    <row r="5" spans="1:2" x14ac:dyDescent="0.3">
      <c r="A5" s="33" t="s">
        <v>1788</v>
      </c>
      <c r="B5">
        <v>4.5754564662857096</v>
      </c>
    </row>
    <row r="6" spans="1:2" x14ac:dyDescent="0.3">
      <c r="A6" s="33" t="s">
        <v>101</v>
      </c>
      <c r="B6">
        <v>10.99939402629413</v>
      </c>
    </row>
    <row r="7" spans="1:2" x14ac:dyDescent="0.3">
      <c r="A7" s="33" t="s">
        <v>96</v>
      </c>
      <c r="B7">
        <v>4.5754564662857096</v>
      </c>
    </row>
    <row r="8" spans="1:2" x14ac:dyDescent="0.3">
      <c r="A8" s="33" t="s">
        <v>786</v>
      </c>
      <c r="B8">
        <v>3.6234648839564647</v>
      </c>
    </row>
    <row r="9" spans="1:2" x14ac:dyDescent="0.3">
      <c r="A9" s="33" t="s">
        <v>1817</v>
      </c>
      <c r="B9">
        <v>5.9111931170993195</v>
      </c>
    </row>
    <row r="10" spans="1:2" x14ac:dyDescent="0.3">
      <c r="A10" s="33" t="s">
        <v>915</v>
      </c>
      <c r="B10">
        <v>4.1570960120132021</v>
      </c>
    </row>
    <row r="11" spans="1:2" x14ac:dyDescent="0.3">
      <c r="A11" s="33" t="s">
        <v>897</v>
      </c>
      <c r="B11">
        <v>6.369836164545208</v>
      </c>
    </row>
    <row r="12" spans="1:2" x14ac:dyDescent="0.3">
      <c r="A12" s="33" t="s">
        <v>118</v>
      </c>
      <c r="B12">
        <v>6.4707182337704969</v>
      </c>
    </row>
    <row r="13" spans="1:2" x14ac:dyDescent="0.3">
      <c r="A13" s="33" t="s">
        <v>901</v>
      </c>
      <c r="B13">
        <v>4.5754564662857096</v>
      </c>
    </row>
    <row r="14" spans="1:2" x14ac:dyDescent="0.3">
      <c r="A14" s="33" t="s">
        <v>107</v>
      </c>
      <c r="B14">
        <v>5.707454843224987</v>
      </c>
    </row>
    <row r="15" spans="1:2" x14ac:dyDescent="0.3">
      <c r="A15" s="33" t="s">
        <v>25</v>
      </c>
      <c r="B15">
        <v>4.5754564662857096</v>
      </c>
    </row>
    <row r="16" spans="1:2" x14ac:dyDescent="0.3">
      <c r="A16" s="33" t="s">
        <v>113</v>
      </c>
      <c r="B16">
        <v>6.299703141282146</v>
      </c>
    </row>
    <row r="17" spans="1:2" x14ac:dyDescent="0.3">
      <c r="A17" s="33" t="s">
        <v>917</v>
      </c>
      <c r="B17">
        <v>7.087594935488938</v>
      </c>
    </row>
    <row r="18" spans="1:2" x14ac:dyDescent="0.3">
      <c r="A18" s="33" t="s">
        <v>28</v>
      </c>
      <c r="B18">
        <v>4.5754564662857096</v>
      </c>
    </row>
    <row r="19" spans="1:2" x14ac:dyDescent="0.3">
      <c r="A19" s="33" t="s">
        <v>119</v>
      </c>
      <c r="B19">
        <v>4.5754564662857096</v>
      </c>
    </row>
    <row r="20" spans="1:2" x14ac:dyDescent="0.3">
      <c r="A20" s="33" t="s">
        <v>967</v>
      </c>
      <c r="B20">
        <v>4.6747502169448456</v>
      </c>
    </row>
    <row r="21" spans="1:2" x14ac:dyDescent="0.3">
      <c r="A21" s="33" t="s">
        <v>1346</v>
      </c>
      <c r="B21">
        <v>8.287122259436984</v>
      </c>
    </row>
    <row r="22" spans="1:2" x14ac:dyDescent="0.3">
      <c r="A22" s="33" t="s">
        <v>41</v>
      </c>
      <c r="B22">
        <v>2.0262069070759052</v>
      </c>
    </row>
    <row r="23" spans="1:2" x14ac:dyDescent="0.3">
      <c r="A23" s="33" t="s">
        <v>3715</v>
      </c>
      <c r="B23">
        <v>7.3273147509610368</v>
      </c>
    </row>
    <row r="24" spans="1:2" x14ac:dyDescent="0.3">
      <c r="A24" s="33" t="s">
        <v>1431</v>
      </c>
      <c r="B24">
        <v>2.3357366508136099</v>
      </c>
    </row>
    <row r="25" spans="1:2" x14ac:dyDescent="0.3">
      <c r="A25" s="33" t="s">
        <v>3716</v>
      </c>
      <c r="B25">
        <v>5.0395865178181829</v>
      </c>
    </row>
    <row r="26" spans="1:2" x14ac:dyDescent="0.3">
      <c r="A26" s="33" t="s">
        <v>1385</v>
      </c>
      <c r="B26">
        <v>5.0340995137315971</v>
      </c>
    </row>
    <row r="27" spans="1:2" x14ac:dyDescent="0.3">
      <c r="A27" s="33" t="s">
        <v>892</v>
      </c>
      <c r="B27">
        <v>4.5754564662857096</v>
      </c>
    </row>
    <row r="28" spans="1:2" x14ac:dyDescent="0.3">
      <c r="A28" s="33" t="s">
        <v>894</v>
      </c>
      <c r="B28">
        <v>5.2433247916925145</v>
      </c>
    </row>
    <row r="29" spans="1:2" x14ac:dyDescent="0.3">
      <c r="A29" s="33" t="s">
        <v>1401</v>
      </c>
      <c r="B29">
        <v>10.995183076367843</v>
      </c>
    </row>
    <row r="30" spans="1:2" x14ac:dyDescent="0.3">
      <c r="A30" s="33" t="s">
        <v>122</v>
      </c>
      <c r="B30">
        <v>11.951385608623372</v>
      </c>
    </row>
    <row r="31" spans="1:2" x14ac:dyDescent="0.3">
      <c r="A31" s="33" t="s">
        <v>36</v>
      </c>
      <c r="B31">
        <v>4.9934443426224888</v>
      </c>
    </row>
    <row r="32" spans="1:2" x14ac:dyDescent="0.3">
      <c r="A32" s="33" t="s">
        <v>1988</v>
      </c>
      <c r="B32">
        <v>5.2433247916925145</v>
      </c>
    </row>
    <row r="33" spans="1:2" x14ac:dyDescent="0.3">
      <c r="A33" s="33" t="s">
        <v>19</v>
      </c>
      <c r="B33">
        <v>4.5754564662857096</v>
      </c>
    </row>
    <row r="34" spans="1:2" x14ac:dyDescent="0.3">
      <c r="A34" s="33" t="s">
        <v>968</v>
      </c>
      <c r="B34">
        <v>4.1361605126007248</v>
      </c>
    </row>
    <row r="35" spans="1:2" x14ac:dyDescent="0.3">
      <c r="A35" s="33" t="s">
        <v>29</v>
      </c>
      <c r="B35">
        <v>2.711665793151274</v>
      </c>
    </row>
    <row r="36" spans="1:2" x14ac:dyDescent="0.3">
      <c r="A36" s="33" t="s">
        <v>970</v>
      </c>
      <c r="B36">
        <v>7.5034414151564786</v>
      </c>
    </row>
    <row r="37" spans="1:2" x14ac:dyDescent="0.3">
      <c r="A37" s="33" t="s">
        <v>2061</v>
      </c>
      <c r="B37">
        <v>4.6798432335460962</v>
      </c>
    </row>
    <row r="38" spans="1:2" x14ac:dyDescent="0.3">
      <c r="A38" s="33" t="s">
        <v>1774</v>
      </c>
      <c r="B38">
        <v>4.5754564662857096</v>
      </c>
    </row>
    <row r="39" spans="1:2" x14ac:dyDescent="0.3">
      <c r="A39" s="33" t="s">
        <v>1771</v>
      </c>
      <c r="B39">
        <v>4.5754564662857096</v>
      </c>
    </row>
    <row r="40" spans="1:2" x14ac:dyDescent="0.3">
      <c r="A40" s="33" t="s">
        <v>26</v>
      </c>
      <c r="B40">
        <v>5.928314521025527</v>
      </c>
    </row>
    <row r="41" spans="1:2" x14ac:dyDescent="0.3">
      <c r="A41" s="33" t="s">
        <v>3774</v>
      </c>
      <c r="B41">
        <v>4.5754564662857096</v>
      </c>
    </row>
    <row r="42" spans="1:2" x14ac:dyDescent="0.3">
      <c r="A42" s="33" t="s">
        <v>1357</v>
      </c>
      <c r="B42">
        <v>5.2702098876912107</v>
      </c>
    </row>
    <row r="43" spans="1:2" x14ac:dyDescent="0.3">
      <c r="A43" s="33" t="s">
        <v>106</v>
      </c>
      <c r="B43">
        <v>4.7980792414213109</v>
      </c>
    </row>
    <row r="44" spans="1:2" x14ac:dyDescent="0.3">
      <c r="A44" s="33" t="s">
        <v>966</v>
      </c>
      <c r="B44">
        <v>5.9111931170993195</v>
      </c>
    </row>
    <row r="45" spans="1:2" x14ac:dyDescent="0.3">
      <c r="A45" s="33" t="s">
        <v>3717</v>
      </c>
      <c r="B45">
        <v>5.9111931170993195</v>
      </c>
    </row>
    <row r="46" spans="1:2" x14ac:dyDescent="0.3">
      <c r="A46" s="33" t="s">
        <v>31</v>
      </c>
      <c r="B46">
        <v>3.4511707832677123</v>
      </c>
    </row>
    <row r="47" spans="1:2" x14ac:dyDescent="0.3">
      <c r="A47" s="33" t="s">
        <v>32</v>
      </c>
      <c r="B47">
        <v>2.0845705877042904</v>
      </c>
    </row>
    <row r="48" spans="1:2" x14ac:dyDescent="0.3">
      <c r="A48" s="33" t="s">
        <v>971</v>
      </c>
      <c r="B48">
        <v>3.0548903092087958</v>
      </c>
    </row>
    <row r="49" spans="1:2" x14ac:dyDescent="0.3">
      <c r="A49" s="33" t="s">
        <v>1477</v>
      </c>
      <c r="B49">
        <v>2.9555965585496597</v>
      </c>
    </row>
    <row r="50" spans="1:2" x14ac:dyDescent="0.3">
      <c r="A50" s="33" t="s">
        <v>40</v>
      </c>
      <c r="B50">
        <v>7.9490409011721486</v>
      </c>
    </row>
    <row r="51" spans="1:2" x14ac:dyDescent="0.3">
      <c r="A51" s="33" t="s">
        <v>895</v>
      </c>
      <c r="B51">
        <v>2.711665793151274</v>
      </c>
    </row>
    <row r="52" spans="1:2" x14ac:dyDescent="0.3">
      <c r="A52" s="33" t="s">
        <v>905</v>
      </c>
      <c r="B52">
        <v>4.5754564662857096</v>
      </c>
    </row>
    <row r="53" spans="1:2" x14ac:dyDescent="0.3">
      <c r="A53" s="33" t="s">
        <v>111</v>
      </c>
      <c r="B53">
        <v>5.4134832171104774</v>
      </c>
    </row>
    <row r="54" spans="1:2" x14ac:dyDescent="0.3">
      <c r="A54" s="33" t="s">
        <v>969</v>
      </c>
      <c r="B54">
        <v>4.5754564662857096</v>
      </c>
    </row>
    <row r="55" spans="1:2" x14ac:dyDescent="0.3">
      <c r="A55" s="33" t="s">
        <v>89</v>
      </c>
      <c r="B55">
        <v>8.9126778194859266</v>
      </c>
    </row>
    <row r="56" spans="1:2" x14ac:dyDescent="0.3">
      <c r="A56" s="33" t="s">
        <v>1783</v>
      </c>
      <c r="B56">
        <v>4.5754564662857096</v>
      </c>
    </row>
    <row r="57" spans="1:2" x14ac:dyDescent="0.3">
      <c r="A57" s="33" t="s">
        <v>1780</v>
      </c>
      <c r="B57">
        <v>4.5754564662857096</v>
      </c>
    </row>
    <row r="58" spans="1:2" x14ac:dyDescent="0.3">
      <c r="A58" s="33" t="s">
        <v>1095</v>
      </c>
      <c r="B58">
        <v>4.5754564662857096</v>
      </c>
    </row>
    <row r="59" spans="1:2" x14ac:dyDescent="0.3">
      <c r="A59" s="33" t="s">
        <v>972</v>
      </c>
      <c r="B59">
        <v>4.6747502169448456</v>
      </c>
    </row>
    <row r="60" spans="1:2" x14ac:dyDescent="0.3">
      <c r="A60" s="33" t="s">
        <v>1565</v>
      </c>
      <c r="B60">
        <v>4.5754564662857096</v>
      </c>
    </row>
    <row r="61" spans="1:2" x14ac:dyDescent="0.3">
      <c r="A61" s="33" t="s">
        <v>1540</v>
      </c>
      <c r="B61">
        <v>7.3273147509610368</v>
      </c>
    </row>
    <row r="62" spans="1:2" x14ac:dyDescent="0.3">
      <c r="A62" s="33" t="s">
        <v>3718</v>
      </c>
      <c r="B62">
        <v>0.66786832540680507</v>
      </c>
    </row>
    <row r="63" spans="1:2" x14ac:dyDescent="0.3">
      <c r="A63" s="33" t="s">
        <v>902</v>
      </c>
      <c r="B63">
        <v>9.8397654845701208</v>
      </c>
    </row>
    <row r="64" spans="1:2" x14ac:dyDescent="0.3">
      <c r="A64" s="33" t="s">
        <v>908</v>
      </c>
      <c r="B64">
        <v>1.3357366508136101</v>
      </c>
    </row>
    <row r="65" spans="1:2" x14ac:dyDescent="0.3">
      <c r="A65" s="33" t="s">
        <v>1858</v>
      </c>
      <c r="B65">
        <v>4.2157131820136229</v>
      </c>
    </row>
    <row r="66" spans="1:2" x14ac:dyDescent="0.3">
      <c r="A66" s="33" t="s">
        <v>95</v>
      </c>
      <c r="B66">
        <v>5.9513856086233732</v>
      </c>
    </row>
    <row r="67" spans="1:2" x14ac:dyDescent="0.3">
      <c r="A67" s="33" t="s">
        <v>1441</v>
      </c>
      <c r="B67">
        <v>3.6234648839564647</v>
      </c>
    </row>
    <row r="68" spans="1:2" x14ac:dyDescent="0.3">
      <c r="A68" s="33" t="s">
        <v>2081</v>
      </c>
      <c r="B68">
        <v>5.928314521025527</v>
      </c>
    </row>
    <row r="69" spans="1:2" x14ac:dyDescent="0.3">
      <c r="A69" s="33" t="s">
        <v>1522</v>
      </c>
      <c r="B69">
        <v>7.6798432335460962</v>
      </c>
    </row>
    <row r="70" spans="1:2" x14ac:dyDescent="0.3">
      <c r="A70" s="33" t="s">
        <v>899</v>
      </c>
      <c r="B70">
        <v>7.5754564662857096</v>
      </c>
    </row>
    <row r="71" spans="1:2" x14ac:dyDescent="0.3">
      <c r="A71" s="33" t="s">
        <v>94</v>
      </c>
      <c r="B71">
        <v>5.2433247916925145</v>
      </c>
    </row>
    <row r="72" spans="1:2" x14ac:dyDescent="0.3">
      <c r="A72" s="33" t="s">
        <v>898</v>
      </c>
      <c r="B72">
        <v>7.7005696136927195</v>
      </c>
    </row>
    <row r="73" spans="1:2" x14ac:dyDescent="0.3">
      <c r="A73" s="33" t="s">
        <v>1848</v>
      </c>
      <c r="B73">
        <v>4.9993940262941283</v>
      </c>
    </row>
    <row r="74" spans="1:2" x14ac:dyDescent="0.3">
      <c r="A74" s="33" t="s">
        <v>900</v>
      </c>
      <c r="B74">
        <v>7.7557755253015976</v>
      </c>
    </row>
    <row r="75" spans="1:2" x14ac:dyDescent="0.3">
      <c r="A75" s="33" t="s">
        <v>973</v>
      </c>
      <c r="B75">
        <v>5.8703855856953888</v>
      </c>
    </row>
    <row r="76" spans="1:2" x14ac:dyDescent="0.3">
      <c r="A76" s="33" t="s">
        <v>34</v>
      </c>
      <c r="B76">
        <v>3.2033413323488951</v>
      </c>
    </row>
    <row r="77" spans="1:2" x14ac:dyDescent="0.3">
      <c r="A77" s="33" t="s">
        <v>1496</v>
      </c>
      <c r="B77">
        <v>7.9951830763678426</v>
      </c>
    </row>
    <row r="78" spans="1:2" x14ac:dyDescent="0.3">
      <c r="A78" s="33" t="s">
        <v>906</v>
      </c>
      <c r="B78">
        <v>4.5754564662857096</v>
      </c>
    </row>
    <row r="79" spans="1:2" x14ac:dyDescent="0.3">
      <c r="A79" s="33" t="s">
        <v>102</v>
      </c>
      <c r="B79">
        <v>6.7898750390331957</v>
      </c>
    </row>
    <row r="80" spans="1:2" x14ac:dyDescent="0.3">
      <c r="A80" s="33" t="s">
        <v>1800</v>
      </c>
      <c r="B80">
        <v>2.6951470249367095</v>
      </c>
    </row>
    <row r="81" spans="1:2" x14ac:dyDescent="0.3">
      <c r="A81" s="33" t="s">
        <v>108</v>
      </c>
      <c r="B81">
        <v>5.2622092929537843</v>
      </c>
    </row>
    <row r="82" spans="1:2" x14ac:dyDescent="0.3">
      <c r="A82" s="33" t="s">
        <v>2062</v>
      </c>
      <c r="B82">
        <v>3.6234648839564647</v>
      </c>
    </row>
    <row r="83" spans="1:2" x14ac:dyDescent="0.3">
      <c r="A83" s="33" t="s">
        <v>21</v>
      </c>
      <c r="B83">
        <v>6.3753231686317928</v>
      </c>
    </row>
    <row r="84" spans="1:2" x14ac:dyDescent="0.3">
      <c r="A84" s="33" t="s">
        <v>1467</v>
      </c>
      <c r="B84">
        <v>3.6234648839564647</v>
      </c>
    </row>
    <row r="85" spans="1:2" x14ac:dyDescent="0.3">
      <c r="A85" s="33" t="s">
        <v>42</v>
      </c>
      <c r="B85">
        <v>3.6234648839564647</v>
      </c>
    </row>
    <row r="86" spans="1:2" x14ac:dyDescent="0.3">
      <c r="A86" s="33" t="s">
        <v>907</v>
      </c>
      <c r="B86">
        <v>3.0983127285278949</v>
      </c>
    </row>
    <row r="87" spans="1:2" x14ac:dyDescent="0.3">
      <c r="A87" s="33" t="s">
        <v>1291</v>
      </c>
      <c r="B87">
        <v>3.6636573754805184</v>
      </c>
    </row>
    <row r="88" spans="1:2" x14ac:dyDescent="0.3">
      <c r="A88" s="33" t="s">
        <v>896</v>
      </c>
      <c r="B88">
        <v>5.2433247916925145</v>
      </c>
    </row>
    <row r="89" spans="1:2" x14ac:dyDescent="0.3">
      <c r="A89" s="33" t="s">
        <v>893</v>
      </c>
      <c r="B89">
        <v>4.5754564662857096</v>
      </c>
    </row>
    <row r="90" spans="1:2" x14ac:dyDescent="0.3">
      <c r="A90" s="33" t="s">
        <v>3719</v>
      </c>
      <c r="B90">
        <v>11.951385608623372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6ABC-233F-47D3-8E9D-7456E2F53C8B}">
  <sheetPr codeName="Sheet1">
    <tabColor theme="9" tint="0.79998168889431442"/>
  </sheetPr>
  <dimension ref="A1:M292"/>
  <sheetViews>
    <sheetView zoomScaleNormal="100" workbookViewId="0">
      <selection activeCell="B1" sqref="B1"/>
    </sheetView>
  </sheetViews>
  <sheetFormatPr defaultRowHeight="16.5" x14ac:dyDescent="0.3"/>
  <cols>
    <col min="1" max="1" width="4.375" style="34" customWidth="1"/>
    <col min="2" max="2" width="24" style="34" bestFit="1" customWidth="1"/>
    <col min="3" max="3" width="32.125" style="34" customWidth="1"/>
    <col min="4" max="7" width="36.125" style="34" customWidth="1"/>
    <col min="8" max="8" width="15.25" style="67" hidden="1" customWidth="1"/>
    <col min="9" max="9" width="36.125" style="34" customWidth="1"/>
    <col min="10" max="10" width="44.125" style="34" customWidth="1"/>
    <col min="11" max="12" width="31.75" style="34" hidden="1" customWidth="1"/>
    <col min="13" max="13" width="52.625" style="34" bestFit="1" customWidth="1"/>
    <col min="14" max="16384" width="9" style="34"/>
  </cols>
  <sheetData>
    <row r="1" spans="1:13" x14ac:dyDescent="0.3">
      <c r="A1" s="71" t="s">
        <v>2529</v>
      </c>
      <c r="B1" s="72" t="s">
        <v>2530</v>
      </c>
      <c r="C1" s="72" t="s">
        <v>2531</v>
      </c>
      <c r="D1" s="72" t="s">
        <v>2532</v>
      </c>
      <c r="E1" s="72" t="s">
        <v>2533</v>
      </c>
      <c r="F1" s="72" t="s">
        <v>2534</v>
      </c>
      <c r="G1" s="72" t="s">
        <v>2535</v>
      </c>
      <c r="H1" s="73" t="s">
        <v>2536</v>
      </c>
      <c r="I1" s="72" t="s">
        <v>2537</v>
      </c>
      <c r="J1" s="72" t="s">
        <v>2152</v>
      </c>
      <c r="K1" s="72" t="s">
        <v>2538</v>
      </c>
      <c r="L1" s="74" t="s">
        <v>2539</v>
      </c>
      <c r="M1" s="72" t="s">
        <v>3832</v>
      </c>
    </row>
    <row r="2" spans="1:13" x14ac:dyDescent="0.2">
      <c r="A2" s="50">
        <v>1</v>
      </c>
      <c r="B2" s="42" t="s">
        <v>2540</v>
      </c>
      <c r="C2" s="43" t="s">
        <v>2541</v>
      </c>
      <c r="D2" s="43" t="s">
        <v>2542</v>
      </c>
      <c r="E2" s="43" t="s">
        <v>2543</v>
      </c>
      <c r="F2" s="44" t="s">
        <v>2544</v>
      </c>
      <c r="G2" s="44" t="s">
        <v>2545</v>
      </c>
      <c r="H2" s="45" t="s">
        <v>2546</v>
      </c>
      <c r="I2" s="44" t="s">
        <v>2547</v>
      </c>
      <c r="J2" s="44" t="s">
        <v>2153</v>
      </c>
      <c r="K2" s="46">
        <v>5.9391140093720998E-2</v>
      </c>
      <c r="L2" s="68" t="s">
        <v>2548</v>
      </c>
      <c r="M2" s="108" t="s">
        <v>3831</v>
      </c>
    </row>
    <row r="3" spans="1:13" x14ac:dyDescent="0.2">
      <c r="A3" s="50">
        <v>2</v>
      </c>
      <c r="B3" s="42" t="s">
        <v>2540</v>
      </c>
      <c r="C3" s="43" t="s">
        <v>2541</v>
      </c>
      <c r="D3" s="43" t="s">
        <v>2542</v>
      </c>
      <c r="E3" s="43" t="s">
        <v>2549</v>
      </c>
      <c r="F3" s="44" t="s">
        <v>2550</v>
      </c>
      <c r="G3" s="44" t="s">
        <v>2551</v>
      </c>
      <c r="H3" s="47" t="s">
        <v>2546</v>
      </c>
      <c r="I3" s="44" t="s">
        <v>2552</v>
      </c>
      <c r="J3" s="44" t="s">
        <v>2154</v>
      </c>
      <c r="K3" s="46">
        <v>0.14004834546525399</v>
      </c>
      <c r="L3" s="68" t="s">
        <v>2548</v>
      </c>
      <c r="M3" s="108" t="s">
        <v>3831</v>
      </c>
    </row>
    <row r="4" spans="1:13" x14ac:dyDescent="0.2">
      <c r="A4" s="50">
        <v>3</v>
      </c>
      <c r="B4" s="42" t="s">
        <v>2540</v>
      </c>
      <c r="C4" s="43" t="s">
        <v>2541</v>
      </c>
      <c r="D4" s="43" t="s">
        <v>2542</v>
      </c>
      <c r="E4" s="43" t="s">
        <v>2553</v>
      </c>
      <c r="F4" s="44" t="s">
        <v>2554</v>
      </c>
      <c r="G4" s="44" t="s">
        <v>2555</v>
      </c>
      <c r="H4" s="47" t="s">
        <v>2546</v>
      </c>
      <c r="I4" s="44" t="s">
        <v>2556</v>
      </c>
      <c r="J4" s="44" t="s">
        <v>2155</v>
      </c>
      <c r="K4" s="46">
        <v>-3.0534879842904999E-3</v>
      </c>
      <c r="L4" s="68" t="s">
        <v>2548</v>
      </c>
      <c r="M4" s="108" t="s">
        <v>3831</v>
      </c>
    </row>
    <row r="5" spans="1:13" x14ac:dyDescent="0.2">
      <c r="A5" s="50">
        <v>4</v>
      </c>
      <c r="B5" s="42" t="s">
        <v>2540</v>
      </c>
      <c r="C5" s="43" t="s">
        <v>2541</v>
      </c>
      <c r="D5" s="43" t="s">
        <v>2542</v>
      </c>
      <c r="E5" s="43" t="s">
        <v>2557</v>
      </c>
      <c r="F5" s="44" t="s">
        <v>2558</v>
      </c>
      <c r="G5" s="44" t="s">
        <v>2559</v>
      </c>
      <c r="H5" s="47" t="s">
        <v>2546</v>
      </c>
      <c r="I5" s="44" t="s">
        <v>2560</v>
      </c>
      <c r="J5" s="44" t="s">
        <v>2156</v>
      </c>
      <c r="K5" s="46">
        <v>6.1178645568894303E-2</v>
      </c>
      <c r="L5" s="68" t="s">
        <v>2548</v>
      </c>
      <c r="M5" s="108" t="s">
        <v>3831</v>
      </c>
    </row>
    <row r="6" spans="1:13" x14ac:dyDescent="0.2">
      <c r="A6" s="50">
        <v>5</v>
      </c>
      <c r="B6" s="42" t="s">
        <v>2540</v>
      </c>
      <c r="C6" s="43" t="s">
        <v>2541</v>
      </c>
      <c r="D6" s="43" t="s">
        <v>2561</v>
      </c>
      <c r="E6" s="43" t="s">
        <v>2562</v>
      </c>
      <c r="F6" s="44" t="s">
        <v>2563</v>
      </c>
      <c r="G6" s="44" t="s">
        <v>2564</v>
      </c>
      <c r="H6" s="48" t="s">
        <v>2546</v>
      </c>
      <c r="I6" s="44" t="s">
        <v>2565</v>
      </c>
      <c r="J6" s="44" t="s">
        <v>2157</v>
      </c>
      <c r="K6" s="46">
        <v>6.08745677764162E-2</v>
      </c>
      <c r="L6" s="68" t="s">
        <v>2548</v>
      </c>
      <c r="M6" s="108" t="s">
        <v>3831</v>
      </c>
    </row>
    <row r="7" spans="1:13" x14ac:dyDescent="0.2">
      <c r="A7" s="50">
        <v>6</v>
      </c>
      <c r="B7" s="42" t="s">
        <v>2540</v>
      </c>
      <c r="C7" s="43" t="s">
        <v>2541</v>
      </c>
      <c r="D7" s="43" t="s">
        <v>2561</v>
      </c>
      <c r="E7" s="43" t="s">
        <v>2566</v>
      </c>
      <c r="F7" s="44" t="s">
        <v>2567</v>
      </c>
      <c r="G7" s="44" t="s">
        <v>2568</v>
      </c>
      <c r="H7" s="48" t="s">
        <v>2569</v>
      </c>
      <c r="I7" s="44" t="s">
        <v>2570</v>
      </c>
      <c r="J7" s="44" t="s">
        <v>2158</v>
      </c>
      <c r="K7" s="46">
        <v>5.27681134021383E-2</v>
      </c>
      <c r="L7" s="68" t="s">
        <v>2548</v>
      </c>
      <c r="M7" s="108" t="s">
        <v>3831</v>
      </c>
    </row>
    <row r="8" spans="1:13" x14ac:dyDescent="0.2">
      <c r="A8" s="50">
        <v>7</v>
      </c>
      <c r="B8" s="42" t="s">
        <v>2540</v>
      </c>
      <c r="C8" s="43" t="s">
        <v>2541</v>
      </c>
      <c r="D8" s="43" t="s">
        <v>2571</v>
      </c>
      <c r="E8" s="43" t="s">
        <v>2572</v>
      </c>
      <c r="F8" s="44" t="s">
        <v>2573</v>
      </c>
      <c r="G8" s="44" t="s">
        <v>2574</v>
      </c>
      <c r="H8" s="47" t="s">
        <v>2546</v>
      </c>
      <c r="I8" s="44" t="s">
        <v>2575</v>
      </c>
      <c r="J8" s="44" t="s">
        <v>2159</v>
      </c>
      <c r="K8" s="46">
        <v>6.4860400445376595E-2</v>
      </c>
      <c r="L8" s="68" t="s">
        <v>2548</v>
      </c>
      <c r="M8" s="108" t="s">
        <v>3831</v>
      </c>
    </row>
    <row r="9" spans="1:13" x14ac:dyDescent="0.2">
      <c r="A9" s="50">
        <v>8</v>
      </c>
      <c r="B9" s="42" t="s">
        <v>2540</v>
      </c>
      <c r="C9" s="43" t="s">
        <v>2541</v>
      </c>
      <c r="D9" s="43" t="s">
        <v>2571</v>
      </c>
      <c r="E9" s="43" t="s">
        <v>2576</v>
      </c>
      <c r="F9" s="44" t="s">
        <v>2577</v>
      </c>
      <c r="G9" s="44" t="s">
        <v>2578</v>
      </c>
      <c r="H9" s="47" t="s">
        <v>2546</v>
      </c>
      <c r="I9" s="44" t="s">
        <v>2579</v>
      </c>
      <c r="J9" s="44" t="s">
        <v>2160</v>
      </c>
      <c r="K9" s="46">
        <v>6.7418390774678399E-2</v>
      </c>
      <c r="L9" s="68" t="s">
        <v>2548</v>
      </c>
      <c r="M9" s="108" t="s">
        <v>3831</v>
      </c>
    </row>
    <row r="10" spans="1:13" x14ac:dyDescent="0.2">
      <c r="A10" s="50">
        <v>9</v>
      </c>
      <c r="B10" s="42" t="s">
        <v>2540</v>
      </c>
      <c r="C10" s="43" t="s">
        <v>2541</v>
      </c>
      <c r="D10" s="43" t="s">
        <v>2580</v>
      </c>
      <c r="E10" s="43" t="s">
        <v>2581</v>
      </c>
      <c r="F10" s="44" t="s">
        <v>2582</v>
      </c>
      <c r="G10" s="44" t="s">
        <v>2583</v>
      </c>
      <c r="H10" s="48" t="s">
        <v>2584</v>
      </c>
      <c r="I10" s="44" t="s">
        <v>2585</v>
      </c>
      <c r="J10" s="44" t="s">
        <v>3833</v>
      </c>
      <c r="K10" s="46">
        <v>5.3194208153123999E-2</v>
      </c>
      <c r="L10" s="68" t="s">
        <v>2548</v>
      </c>
      <c r="M10" s="108" t="s">
        <v>1019</v>
      </c>
    </row>
    <row r="11" spans="1:13" x14ac:dyDescent="0.2">
      <c r="A11" s="50">
        <v>10</v>
      </c>
      <c r="B11" s="42" t="s">
        <v>2540</v>
      </c>
      <c r="C11" s="43" t="s">
        <v>2541</v>
      </c>
      <c r="D11" s="43" t="s">
        <v>2580</v>
      </c>
      <c r="E11" s="43" t="s">
        <v>2586</v>
      </c>
      <c r="F11" s="44" t="s">
        <v>2587</v>
      </c>
      <c r="G11" s="44" t="s">
        <v>2588</v>
      </c>
      <c r="H11" s="48" t="s">
        <v>2584</v>
      </c>
      <c r="I11" s="44" t="s">
        <v>2589</v>
      </c>
      <c r="J11" s="44" t="s">
        <v>3834</v>
      </c>
      <c r="K11" s="46">
        <v>6.7762556033610102E-2</v>
      </c>
      <c r="L11" s="68" t="s">
        <v>2548</v>
      </c>
      <c r="M11" s="108" t="s">
        <v>1018</v>
      </c>
    </row>
    <row r="12" spans="1:13" x14ac:dyDescent="0.2">
      <c r="A12" s="50">
        <v>11</v>
      </c>
      <c r="B12" s="42" t="s">
        <v>2540</v>
      </c>
      <c r="C12" s="43" t="s">
        <v>2541</v>
      </c>
      <c r="D12" s="43" t="s">
        <v>2580</v>
      </c>
      <c r="E12" s="43" t="s">
        <v>2590</v>
      </c>
      <c r="F12" s="44" t="s">
        <v>2591</v>
      </c>
      <c r="G12" s="44" t="s">
        <v>2592</v>
      </c>
      <c r="H12" s="48" t="s">
        <v>2569</v>
      </c>
      <c r="I12" s="44" t="s">
        <v>2593</v>
      </c>
      <c r="J12" s="44" t="s">
        <v>2161</v>
      </c>
      <c r="K12" s="46">
        <v>8.3092444695634704E-2</v>
      </c>
      <c r="L12" s="68" t="s">
        <v>2548</v>
      </c>
      <c r="M12" s="109" t="s">
        <v>7</v>
      </c>
    </row>
    <row r="13" spans="1:13" x14ac:dyDescent="0.2">
      <c r="A13" s="50">
        <v>12</v>
      </c>
      <c r="B13" s="42" t="s">
        <v>2540</v>
      </c>
      <c r="C13" s="43" t="s">
        <v>2541</v>
      </c>
      <c r="D13" s="43" t="s">
        <v>2580</v>
      </c>
      <c r="E13" s="43" t="s">
        <v>2594</v>
      </c>
      <c r="F13" s="44" t="s">
        <v>2595</v>
      </c>
      <c r="G13" s="44" t="s">
        <v>2596</v>
      </c>
      <c r="H13" s="48" t="s">
        <v>2569</v>
      </c>
      <c r="I13" s="44" t="s">
        <v>2597</v>
      </c>
      <c r="J13" s="44" t="s">
        <v>2598</v>
      </c>
      <c r="K13" s="46">
        <v>0.17105379421102401</v>
      </c>
      <c r="L13" s="68" t="s">
        <v>2548</v>
      </c>
      <c r="M13" s="108" t="s">
        <v>3835</v>
      </c>
    </row>
    <row r="14" spans="1:13" x14ac:dyDescent="0.2">
      <c r="A14" s="50">
        <v>13</v>
      </c>
      <c r="B14" s="42" t="s">
        <v>2540</v>
      </c>
      <c r="C14" s="43" t="s">
        <v>2541</v>
      </c>
      <c r="D14" s="43" t="s">
        <v>2599</v>
      </c>
      <c r="E14" s="43" t="s">
        <v>2600</v>
      </c>
      <c r="F14" s="44" t="s">
        <v>2601</v>
      </c>
      <c r="G14" s="44" t="s">
        <v>2602</v>
      </c>
      <c r="H14" s="48" t="s">
        <v>2569</v>
      </c>
      <c r="I14" s="44" t="s">
        <v>2603</v>
      </c>
      <c r="J14" s="44" t="s">
        <v>2604</v>
      </c>
      <c r="K14" s="46">
        <v>3.4904309243446001E-2</v>
      </c>
      <c r="L14" s="68" t="s">
        <v>2548</v>
      </c>
      <c r="M14" s="108" t="s">
        <v>3835</v>
      </c>
    </row>
    <row r="15" spans="1:13" x14ac:dyDescent="0.2">
      <c r="A15" s="50">
        <v>14</v>
      </c>
      <c r="B15" s="42" t="s">
        <v>2540</v>
      </c>
      <c r="C15" s="43" t="s">
        <v>2541</v>
      </c>
      <c r="D15" s="43" t="s">
        <v>2599</v>
      </c>
      <c r="E15" s="43" t="s">
        <v>2605</v>
      </c>
      <c r="F15" s="44" t="s">
        <v>2606</v>
      </c>
      <c r="G15" s="44" t="s">
        <v>2607</v>
      </c>
      <c r="H15" s="48" t="s">
        <v>2584</v>
      </c>
      <c r="I15" s="44" t="s">
        <v>2608</v>
      </c>
      <c r="J15" s="44" t="s">
        <v>2162</v>
      </c>
      <c r="K15" s="46">
        <v>4.1749160975483403E-2</v>
      </c>
      <c r="L15" s="68" t="s">
        <v>2548</v>
      </c>
      <c r="M15" s="108" t="s">
        <v>3836</v>
      </c>
    </row>
    <row r="16" spans="1:13" x14ac:dyDescent="0.2">
      <c r="A16" s="50">
        <v>15</v>
      </c>
      <c r="B16" s="42" t="s">
        <v>2540</v>
      </c>
      <c r="C16" s="43" t="s">
        <v>2541</v>
      </c>
      <c r="D16" s="43" t="s">
        <v>2599</v>
      </c>
      <c r="E16" s="43" t="s">
        <v>2609</v>
      </c>
      <c r="F16" s="44" t="s">
        <v>2610</v>
      </c>
      <c r="G16" s="44" t="s">
        <v>2602</v>
      </c>
      <c r="H16" s="48" t="s">
        <v>2569</v>
      </c>
      <c r="I16" s="44" t="s">
        <v>2611</v>
      </c>
      <c r="J16" s="44" t="s">
        <v>2612</v>
      </c>
      <c r="K16" s="46">
        <v>7.7731387779255104E-2</v>
      </c>
      <c r="L16" s="68" t="s">
        <v>2548</v>
      </c>
      <c r="M16" s="108" t="s">
        <v>3835</v>
      </c>
    </row>
    <row r="17" spans="1:13" x14ac:dyDescent="0.2">
      <c r="A17" s="50">
        <v>16</v>
      </c>
      <c r="B17" s="42" t="s">
        <v>2540</v>
      </c>
      <c r="C17" s="43" t="s">
        <v>2541</v>
      </c>
      <c r="D17" s="43" t="s">
        <v>2599</v>
      </c>
      <c r="E17" s="43" t="s">
        <v>2613</v>
      </c>
      <c r="F17" s="44" t="s">
        <v>2614</v>
      </c>
      <c r="G17" s="44" t="s">
        <v>2615</v>
      </c>
      <c r="H17" s="48" t="s">
        <v>2584</v>
      </c>
      <c r="I17" s="44" t="s">
        <v>2616</v>
      </c>
      <c r="J17" s="44" t="s">
        <v>2617</v>
      </c>
      <c r="K17" s="46">
        <v>8.8317401593957595E-2</v>
      </c>
      <c r="L17" s="68" t="s">
        <v>2548</v>
      </c>
      <c r="M17" s="108" t="s">
        <v>460</v>
      </c>
    </row>
    <row r="18" spans="1:13" x14ac:dyDescent="0.2">
      <c r="A18" s="50">
        <v>17</v>
      </c>
      <c r="B18" s="42" t="s">
        <v>2540</v>
      </c>
      <c r="C18" s="43" t="s">
        <v>2541</v>
      </c>
      <c r="D18" s="43" t="s">
        <v>2618</v>
      </c>
      <c r="E18" s="43" t="s">
        <v>2619</v>
      </c>
      <c r="F18" s="44" t="s">
        <v>2620</v>
      </c>
      <c r="G18" s="44" t="s">
        <v>2621</v>
      </c>
      <c r="H18" s="47" t="s">
        <v>2546</v>
      </c>
      <c r="I18" s="44" t="s">
        <v>2622</v>
      </c>
      <c r="J18" s="44" t="s">
        <v>2163</v>
      </c>
      <c r="K18" s="46">
        <v>5.8705318455750402E-2</v>
      </c>
      <c r="L18" s="68" t="s">
        <v>2548</v>
      </c>
      <c r="M18" s="108" t="s">
        <v>3835</v>
      </c>
    </row>
    <row r="19" spans="1:13" x14ac:dyDescent="0.2">
      <c r="A19" s="50">
        <v>18</v>
      </c>
      <c r="B19" s="42" t="s">
        <v>2540</v>
      </c>
      <c r="C19" s="43" t="s">
        <v>2541</v>
      </c>
      <c r="D19" s="43" t="s">
        <v>2618</v>
      </c>
      <c r="E19" s="43" t="s">
        <v>2623</v>
      </c>
      <c r="F19" s="44" t="s">
        <v>2624</v>
      </c>
      <c r="G19" s="44" t="s">
        <v>2625</v>
      </c>
      <c r="H19" s="48" t="s">
        <v>2569</v>
      </c>
      <c r="I19" s="44" t="s">
        <v>2626</v>
      </c>
      <c r="J19" s="44" t="s">
        <v>2164</v>
      </c>
      <c r="K19" s="46">
        <v>7.2889934245105703E-2</v>
      </c>
      <c r="L19" s="68" t="s">
        <v>2548</v>
      </c>
      <c r="M19" s="108" t="s">
        <v>3835</v>
      </c>
    </row>
    <row r="20" spans="1:13" x14ac:dyDescent="0.2">
      <c r="A20" s="50">
        <v>19</v>
      </c>
      <c r="B20" s="42" t="s">
        <v>2540</v>
      </c>
      <c r="C20" s="43" t="s">
        <v>2541</v>
      </c>
      <c r="D20" s="43" t="s">
        <v>2618</v>
      </c>
      <c r="E20" s="43" t="s">
        <v>2627</v>
      </c>
      <c r="F20" s="44" t="s">
        <v>2628</v>
      </c>
      <c r="G20" s="44" t="s">
        <v>2629</v>
      </c>
      <c r="H20" s="48" t="s">
        <v>2569</v>
      </c>
      <c r="I20" s="44" t="s">
        <v>2630</v>
      </c>
      <c r="J20" s="44" t="s">
        <v>2165</v>
      </c>
      <c r="K20" s="46">
        <v>9.3043991698218198E-2</v>
      </c>
      <c r="L20" s="68" t="s">
        <v>2548</v>
      </c>
      <c r="M20" s="108" t="s">
        <v>268</v>
      </c>
    </row>
    <row r="21" spans="1:13" x14ac:dyDescent="0.2">
      <c r="A21" s="50">
        <v>20</v>
      </c>
      <c r="B21" s="42" t="s">
        <v>2540</v>
      </c>
      <c r="C21" s="43" t="s">
        <v>2631</v>
      </c>
      <c r="D21" s="43" t="s">
        <v>2632</v>
      </c>
      <c r="E21" s="43" t="s">
        <v>2633</v>
      </c>
      <c r="F21" s="44" t="s">
        <v>2634</v>
      </c>
      <c r="G21" s="44" t="s">
        <v>2635</v>
      </c>
      <c r="H21" s="47" t="s">
        <v>2546</v>
      </c>
      <c r="I21" s="44" t="s">
        <v>2636</v>
      </c>
      <c r="J21" s="44" t="s">
        <v>2166</v>
      </c>
      <c r="K21" s="46">
        <v>9.0686205408088104E-3</v>
      </c>
      <c r="L21" s="68" t="s">
        <v>2548</v>
      </c>
      <c r="M21" s="108" t="s">
        <v>3835</v>
      </c>
    </row>
    <row r="22" spans="1:13" x14ac:dyDescent="0.2">
      <c r="A22" s="50">
        <v>21</v>
      </c>
      <c r="B22" s="42" t="s">
        <v>2540</v>
      </c>
      <c r="C22" s="43" t="s">
        <v>2631</v>
      </c>
      <c r="D22" s="43" t="s">
        <v>2632</v>
      </c>
      <c r="E22" s="43" t="s">
        <v>2637</v>
      </c>
      <c r="F22" s="44" t="s">
        <v>2638</v>
      </c>
      <c r="G22" s="44" t="s">
        <v>2639</v>
      </c>
      <c r="H22" s="48" t="s">
        <v>2569</v>
      </c>
      <c r="I22" s="44" t="s">
        <v>2640</v>
      </c>
      <c r="J22" s="44" t="s">
        <v>2167</v>
      </c>
      <c r="K22" s="46">
        <v>7.4662202759102805E-2</v>
      </c>
      <c r="L22" s="68" t="s">
        <v>2548</v>
      </c>
      <c r="M22" s="108" t="s">
        <v>3835</v>
      </c>
    </row>
    <row r="23" spans="1:13" x14ac:dyDescent="0.2">
      <c r="A23" s="50">
        <v>22</v>
      </c>
      <c r="B23" s="42" t="s">
        <v>2540</v>
      </c>
      <c r="C23" s="43" t="s">
        <v>2631</v>
      </c>
      <c r="D23" s="43" t="s">
        <v>2641</v>
      </c>
      <c r="E23" s="43" t="s">
        <v>2642</v>
      </c>
      <c r="F23" s="44" t="s">
        <v>2643</v>
      </c>
      <c r="G23" s="44" t="s">
        <v>2644</v>
      </c>
      <c r="H23" s="48" t="s">
        <v>2569</v>
      </c>
      <c r="I23" s="44" t="s">
        <v>2645</v>
      </c>
      <c r="J23" s="44" t="s">
        <v>2168</v>
      </c>
      <c r="K23" s="46">
        <v>4.5236302358995202E-3</v>
      </c>
      <c r="L23" s="68" t="s">
        <v>2548</v>
      </c>
      <c r="M23" s="108" t="s">
        <v>3837</v>
      </c>
    </row>
    <row r="24" spans="1:13" x14ac:dyDescent="0.2">
      <c r="A24" s="50">
        <v>23</v>
      </c>
      <c r="B24" s="42" t="s">
        <v>2540</v>
      </c>
      <c r="C24" s="43" t="s">
        <v>2631</v>
      </c>
      <c r="D24" s="43" t="s">
        <v>2641</v>
      </c>
      <c r="E24" s="43" t="s">
        <v>2646</v>
      </c>
      <c r="F24" s="44" t="s">
        <v>2647</v>
      </c>
      <c r="G24" s="44" t="s">
        <v>2648</v>
      </c>
      <c r="H24" s="48" t="s">
        <v>2569</v>
      </c>
      <c r="I24" s="44" t="s">
        <v>2649</v>
      </c>
      <c r="J24" s="44" t="s">
        <v>2169</v>
      </c>
      <c r="K24" s="46">
        <v>1.04139153277554E-2</v>
      </c>
      <c r="L24" s="68" t="s">
        <v>2548</v>
      </c>
      <c r="M24" s="108" t="s">
        <v>667</v>
      </c>
    </row>
    <row r="25" spans="1:13" x14ac:dyDescent="0.2">
      <c r="A25" s="50">
        <v>24</v>
      </c>
      <c r="B25" s="42" t="s">
        <v>2540</v>
      </c>
      <c r="C25" s="43" t="s">
        <v>2631</v>
      </c>
      <c r="D25" s="43" t="s">
        <v>2641</v>
      </c>
      <c r="E25" s="43" t="s">
        <v>2650</v>
      </c>
      <c r="F25" s="44" t="s">
        <v>2651</v>
      </c>
      <c r="G25" s="44" t="s">
        <v>2652</v>
      </c>
      <c r="H25" s="48" t="s">
        <v>2584</v>
      </c>
      <c r="I25" s="44" t="s">
        <v>2653</v>
      </c>
      <c r="J25" s="44" t="s">
        <v>2170</v>
      </c>
      <c r="K25" s="46">
        <v>1.4256416572187E-2</v>
      </c>
      <c r="L25" s="68" t="s">
        <v>2548</v>
      </c>
      <c r="M25" s="108" t="s">
        <v>466</v>
      </c>
    </row>
    <row r="26" spans="1:13" x14ac:dyDescent="0.2">
      <c r="A26" s="50">
        <v>25</v>
      </c>
      <c r="B26" s="42" t="s">
        <v>2540</v>
      </c>
      <c r="C26" s="43" t="s">
        <v>2631</v>
      </c>
      <c r="D26" s="43" t="s">
        <v>2641</v>
      </c>
      <c r="E26" s="43" t="s">
        <v>2654</v>
      </c>
      <c r="F26" s="44" t="s">
        <v>2655</v>
      </c>
      <c r="G26" s="44" t="s">
        <v>2656</v>
      </c>
      <c r="H26" s="48" t="s">
        <v>2584</v>
      </c>
      <c r="I26" s="44" t="s">
        <v>2657</v>
      </c>
      <c r="J26" s="44" t="s">
        <v>2171</v>
      </c>
      <c r="K26" s="46">
        <v>1.2372178657660901E-2</v>
      </c>
      <c r="L26" s="68" t="s">
        <v>2548</v>
      </c>
      <c r="M26" s="109" t="s">
        <v>908</v>
      </c>
    </row>
    <row r="27" spans="1:13" x14ac:dyDescent="0.2">
      <c r="A27" s="50">
        <v>26</v>
      </c>
      <c r="B27" s="42" t="s">
        <v>2540</v>
      </c>
      <c r="C27" s="43" t="s">
        <v>2631</v>
      </c>
      <c r="D27" s="43" t="s">
        <v>2641</v>
      </c>
      <c r="E27" s="43" t="s">
        <v>2658</v>
      </c>
      <c r="F27" s="44" t="s">
        <v>2659</v>
      </c>
      <c r="G27" s="44" t="s">
        <v>2660</v>
      </c>
      <c r="H27" s="48" t="s">
        <v>2569</v>
      </c>
      <c r="I27" s="44" t="s">
        <v>2661</v>
      </c>
      <c r="J27" s="44" t="s">
        <v>2172</v>
      </c>
      <c r="K27" s="46">
        <v>8.3803438244016704E-3</v>
      </c>
      <c r="L27" s="68" t="s">
        <v>2548</v>
      </c>
      <c r="M27" s="108" t="s">
        <v>1111</v>
      </c>
    </row>
    <row r="28" spans="1:13" x14ac:dyDescent="0.2">
      <c r="A28" s="50">
        <v>27</v>
      </c>
      <c r="B28" s="42" t="s">
        <v>2540</v>
      </c>
      <c r="C28" s="43" t="s">
        <v>2631</v>
      </c>
      <c r="D28" s="43" t="s">
        <v>2641</v>
      </c>
      <c r="E28" s="43" t="s">
        <v>2662</v>
      </c>
      <c r="F28" s="44" t="s">
        <v>2663</v>
      </c>
      <c r="G28" s="44" t="s">
        <v>2664</v>
      </c>
      <c r="H28" s="48" t="s">
        <v>2584</v>
      </c>
      <c r="I28" s="44" t="s">
        <v>2665</v>
      </c>
      <c r="J28" s="44" t="s">
        <v>2173</v>
      </c>
      <c r="K28" s="46">
        <v>4.7340304084866301E-3</v>
      </c>
      <c r="L28" s="68" t="s">
        <v>2548</v>
      </c>
      <c r="M28" s="108" t="s">
        <v>3835</v>
      </c>
    </row>
    <row r="29" spans="1:13" x14ac:dyDescent="0.2">
      <c r="A29" s="50">
        <v>28</v>
      </c>
      <c r="B29" s="42" t="s">
        <v>2540</v>
      </c>
      <c r="C29" s="43" t="s">
        <v>2631</v>
      </c>
      <c r="D29" s="43" t="s">
        <v>2641</v>
      </c>
      <c r="E29" s="43" t="s">
        <v>2666</v>
      </c>
      <c r="F29" s="44" t="s">
        <v>2667</v>
      </c>
      <c r="G29" s="44" t="s">
        <v>2668</v>
      </c>
      <c r="H29" s="48" t="s">
        <v>2569</v>
      </c>
      <c r="I29" s="44" t="s">
        <v>2669</v>
      </c>
      <c r="J29" s="44" t="s">
        <v>2174</v>
      </c>
      <c r="K29" s="46">
        <v>1.07295659162325E-2</v>
      </c>
      <c r="L29" s="68" t="s">
        <v>2548</v>
      </c>
      <c r="M29" s="108" t="s">
        <v>1021</v>
      </c>
    </row>
    <row r="30" spans="1:13" x14ac:dyDescent="0.2">
      <c r="A30" s="50">
        <v>29</v>
      </c>
      <c r="B30" s="42" t="s">
        <v>2540</v>
      </c>
      <c r="C30" s="43" t="s">
        <v>2631</v>
      </c>
      <c r="D30" s="43" t="s">
        <v>2641</v>
      </c>
      <c r="E30" s="43" t="s">
        <v>2670</v>
      </c>
      <c r="F30" s="44" t="s">
        <v>2671</v>
      </c>
      <c r="G30" s="44" t="s">
        <v>2672</v>
      </c>
      <c r="H30" s="48" t="s">
        <v>2569</v>
      </c>
      <c r="I30" s="44" t="s">
        <v>2673</v>
      </c>
      <c r="J30" s="44" t="s">
        <v>2175</v>
      </c>
      <c r="K30" s="46">
        <v>5.47313200216362E-2</v>
      </c>
      <c r="L30" s="68" t="s">
        <v>2548</v>
      </c>
      <c r="M30" s="108" t="s">
        <v>3838</v>
      </c>
    </row>
    <row r="31" spans="1:13" x14ac:dyDescent="0.2">
      <c r="A31" s="50">
        <v>30</v>
      </c>
      <c r="B31" s="42" t="s">
        <v>2540</v>
      </c>
      <c r="C31" s="43" t="s">
        <v>2631</v>
      </c>
      <c r="D31" s="43" t="s">
        <v>2641</v>
      </c>
      <c r="E31" s="43" t="s">
        <v>2674</v>
      </c>
      <c r="F31" s="44" t="s">
        <v>2675</v>
      </c>
      <c r="G31" s="44" t="s">
        <v>2668</v>
      </c>
      <c r="H31" s="48" t="s">
        <v>2569</v>
      </c>
      <c r="I31" s="44" t="s">
        <v>2669</v>
      </c>
      <c r="J31" s="44" t="s">
        <v>2174</v>
      </c>
      <c r="K31" s="46">
        <v>7.1726208107651707E-2</v>
      </c>
      <c r="L31" s="68" t="s">
        <v>2548</v>
      </c>
      <c r="M31" s="108" t="s">
        <v>1021</v>
      </c>
    </row>
    <row r="32" spans="1:13" x14ac:dyDescent="0.2">
      <c r="A32" s="50">
        <v>31</v>
      </c>
      <c r="B32" s="42" t="s">
        <v>2540</v>
      </c>
      <c r="C32" s="43" t="s">
        <v>2631</v>
      </c>
      <c r="D32" s="43" t="s">
        <v>2676</v>
      </c>
      <c r="E32" s="43"/>
      <c r="F32" s="44" t="s">
        <v>2677</v>
      </c>
      <c r="G32" s="44" t="s">
        <v>2678</v>
      </c>
      <c r="H32" s="48" t="s">
        <v>2569</v>
      </c>
      <c r="I32" s="44" t="s">
        <v>2679</v>
      </c>
      <c r="J32" s="44" t="s">
        <v>2176</v>
      </c>
      <c r="K32" s="46">
        <v>8.9999999999999993E-3</v>
      </c>
      <c r="L32" s="68" t="s">
        <v>2548</v>
      </c>
      <c r="M32" s="108" t="s">
        <v>3835</v>
      </c>
    </row>
    <row r="33" spans="1:13" x14ac:dyDescent="0.2">
      <c r="A33" s="50">
        <v>32</v>
      </c>
      <c r="B33" s="42" t="s">
        <v>2540</v>
      </c>
      <c r="C33" s="43" t="s">
        <v>2631</v>
      </c>
      <c r="D33" s="43" t="s">
        <v>2680</v>
      </c>
      <c r="E33" s="43" t="s">
        <v>2681</v>
      </c>
      <c r="F33" s="44" t="s">
        <v>2682</v>
      </c>
      <c r="G33" s="44" t="s">
        <v>2683</v>
      </c>
      <c r="H33" s="48" t="s">
        <v>2584</v>
      </c>
      <c r="I33" s="44" t="s">
        <v>2684</v>
      </c>
      <c r="J33" s="44" t="s">
        <v>2177</v>
      </c>
      <c r="K33" s="46">
        <v>7.2451960850292901E-2</v>
      </c>
      <c r="L33" s="68" t="s">
        <v>2548</v>
      </c>
      <c r="M33" s="108" t="s">
        <v>3835</v>
      </c>
    </row>
    <row r="34" spans="1:13" x14ac:dyDescent="0.2">
      <c r="A34" s="50">
        <v>33</v>
      </c>
      <c r="B34" s="42" t="s">
        <v>2540</v>
      </c>
      <c r="C34" s="43" t="s">
        <v>2631</v>
      </c>
      <c r="D34" s="43" t="s">
        <v>2680</v>
      </c>
      <c r="E34" s="43" t="s">
        <v>2685</v>
      </c>
      <c r="F34" s="44" t="s">
        <v>2686</v>
      </c>
      <c r="G34" s="44" t="s">
        <v>2687</v>
      </c>
      <c r="H34" s="48" t="s">
        <v>2569</v>
      </c>
      <c r="I34" s="44" t="s">
        <v>2688</v>
      </c>
      <c r="J34" s="44" t="s">
        <v>2178</v>
      </c>
      <c r="K34" s="46">
        <v>7.2451960850292901E-2</v>
      </c>
      <c r="L34" s="68" t="s">
        <v>2548</v>
      </c>
      <c r="M34" s="108" t="s">
        <v>3835</v>
      </c>
    </row>
    <row r="35" spans="1:13" x14ac:dyDescent="0.2">
      <c r="A35" s="50">
        <v>34</v>
      </c>
      <c r="B35" s="42" t="s">
        <v>2540</v>
      </c>
      <c r="C35" s="43" t="s">
        <v>2631</v>
      </c>
      <c r="D35" s="43" t="s">
        <v>2680</v>
      </c>
      <c r="E35" s="43" t="s">
        <v>2689</v>
      </c>
      <c r="F35" s="44" t="s">
        <v>2690</v>
      </c>
      <c r="G35" s="44" t="s">
        <v>2691</v>
      </c>
      <c r="H35" s="48" t="s">
        <v>2569</v>
      </c>
      <c r="I35" s="44" t="s">
        <v>2692</v>
      </c>
      <c r="J35" s="44" t="s">
        <v>2179</v>
      </c>
      <c r="K35" s="46">
        <v>7.3008989352050899E-2</v>
      </c>
      <c r="L35" s="68" t="s">
        <v>2548</v>
      </c>
      <c r="M35" s="108" t="s">
        <v>3835</v>
      </c>
    </row>
    <row r="36" spans="1:13" x14ac:dyDescent="0.2">
      <c r="A36" s="50">
        <v>35</v>
      </c>
      <c r="B36" s="42" t="s">
        <v>2540</v>
      </c>
      <c r="C36" s="43" t="s">
        <v>2631</v>
      </c>
      <c r="D36" s="43" t="s">
        <v>2693</v>
      </c>
      <c r="E36" s="43"/>
      <c r="F36" s="44" t="s">
        <v>2694</v>
      </c>
      <c r="G36" s="44" t="s">
        <v>2695</v>
      </c>
      <c r="H36" s="47" t="s">
        <v>2546</v>
      </c>
      <c r="I36" s="44" t="s">
        <v>2696</v>
      </c>
      <c r="J36" s="44" t="s">
        <v>2180</v>
      </c>
      <c r="K36" s="46">
        <v>1.3274271314734199E-2</v>
      </c>
      <c r="L36" s="68" t="s">
        <v>2548</v>
      </c>
      <c r="M36" s="108" t="s">
        <v>3835</v>
      </c>
    </row>
    <row r="37" spans="1:13" x14ac:dyDescent="0.2">
      <c r="A37" s="50">
        <v>36</v>
      </c>
      <c r="B37" s="42" t="s">
        <v>2540</v>
      </c>
      <c r="C37" s="43" t="s">
        <v>2631</v>
      </c>
      <c r="D37" s="43" t="s">
        <v>2697</v>
      </c>
      <c r="E37" s="43"/>
      <c r="F37" s="44" t="s">
        <v>2698</v>
      </c>
      <c r="G37" s="44" t="s">
        <v>2699</v>
      </c>
      <c r="H37" s="48" t="s">
        <v>2569</v>
      </c>
      <c r="I37" s="44" t="s">
        <v>2700</v>
      </c>
      <c r="J37" s="44" t="s">
        <v>2181</v>
      </c>
      <c r="K37" s="46">
        <v>8.5042473253971202E-3</v>
      </c>
      <c r="L37" s="68" t="s">
        <v>2548</v>
      </c>
      <c r="M37" s="108" t="s">
        <v>1031</v>
      </c>
    </row>
    <row r="38" spans="1:13" x14ac:dyDescent="0.2">
      <c r="A38" s="50">
        <v>37</v>
      </c>
      <c r="B38" s="42" t="s">
        <v>2540</v>
      </c>
      <c r="C38" s="43" t="s">
        <v>2631</v>
      </c>
      <c r="D38" s="43" t="s">
        <v>2701</v>
      </c>
      <c r="E38" s="43" t="s">
        <v>2702</v>
      </c>
      <c r="F38" s="44" t="s">
        <v>2703</v>
      </c>
      <c r="G38" s="44" t="s">
        <v>2704</v>
      </c>
      <c r="H38" s="48" t="s">
        <v>2584</v>
      </c>
      <c r="I38" s="44" t="s">
        <v>2705</v>
      </c>
      <c r="J38" s="44" t="s">
        <v>2182</v>
      </c>
      <c r="K38" s="46">
        <v>1.6440771966088799E-2</v>
      </c>
      <c r="L38" s="68" t="s">
        <v>2548</v>
      </c>
      <c r="M38" s="108" t="s">
        <v>1031</v>
      </c>
    </row>
    <row r="39" spans="1:13" x14ac:dyDescent="0.2">
      <c r="A39" s="50">
        <v>38</v>
      </c>
      <c r="B39" s="42" t="s">
        <v>2540</v>
      </c>
      <c r="C39" s="43" t="s">
        <v>2631</v>
      </c>
      <c r="D39" s="43" t="s">
        <v>2701</v>
      </c>
      <c r="E39" s="43" t="s">
        <v>2706</v>
      </c>
      <c r="F39" s="44" t="s">
        <v>2707</v>
      </c>
      <c r="G39" s="44" t="s">
        <v>2708</v>
      </c>
      <c r="H39" s="47" t="s">
        <v>2546</v>
      </c>
      <c r="I39" s="44" t="s">
        <v>2709</v>
      </c>
      <c r="J39" s="44" t="s">
        <v>2183</v>
      </c>
      <c r="K39" s="46">
        <v>1.30786126864046E-2</v>
      </c>
      <c r="L39" s="68" t="s">
        <v>2548</v>
      </c>
      <c r="M39" s="108" t="s">
        <v>3835</v>
      </c>
    </row>
    <row r="40" spans="1:13" x14ac:dyDescent="0.2">
      <c r="A40" s="50">
        <v>39</v>
      </c>
      <c r="B40" s="42" t="s">
        <v>2540</v>
      </c>
      <c r="C40" s="43" t="s">
        <v>2631</v>
      </c>
      <c r="D40" s="43" t="s">
        <v>2701</v>
      </c>
      <c r="E40" s="43" t="s">
        <v>2710</v>
      </c>
      <c r="F40" s="44" t="s">
        <v>2711</v>
      </c>
      <c r="G40" s="44" t="s">
        <v>2712</v>
      </c>
      <c r="H40" s="48" t="s">
        <v>2569</v>
      </c>
      <c r="I40" s="44" t="s">
        <v>2713</v>
      </c>
      <c r="J40" s="44" t="s">
        <v>2184</v>
      </c>
      <c r="K40" s="46">
        <v>3.4005274192098901E-2</v>
      </c>
      <c r="L40" s="68" t="s">
        <v>2548</v>
      </c>
      <c r="M40" s="108" t="s">
        <v>3835</v>
      </c>
    </row>
    <row r="41" spans="1:13" x14ac:dyDescent="0.2">
      <c r="A41" s="50">
        <v>40</v>
      </c>
      <c r="B41" s="42" t="s">
        <v>2540</v>
      </c>
      <c r="C41" s="43" t="s">
        <v>2511</v>
      </c>
      <c r="D41" s="43" t="s">
        <v>2714</v>
      </c>
      <c r="E41" s="43" t="s">
        <v>2715</v>
      </c>
      <c r="F41" s="44" t="s">
        <v>2716</v>
      </c>
      <c r="G41" s="44" t="s">
        <v>2717</v>
      </c>
      <c r="H41" s="48" t="s">
        <v>2569</v>
      </c>
      <c r="I41" s="44" t="s">
        <v>2718</v>
      </c>
      <c r="J41" s="44" t="s">
        <v>2185</v>
      </c>
      <c r="K41" s="46">
        <v>5.0624522566614899E-2</v>
      </c>
      <c r="L41" s="68" t="s">
        <v>2548</v>
      </c>
      <c r="M41" s="109" t="s">
        <v>7</v>
      </c>
    </row>
    <row r="42" spans="1:13" x14ac:dyDescent="0.2">
      <c r="A42" s="50">
        <v>41</v>
      </c>
      <c r="B42" s="42" t="s">
        <v>2540</v>
      </c>
      <c r="C42" s="43" t="s">
        <v>2511</v>
      </c>
      <c r="D42" s="43" t="s">
        <v>2714</v>
      </c>
      <c r="E42" s="43" t="s">
        <v>2719</v>
      </c>
      <c r="F42" s="44" t="s">
        <v>2720</v>
      </c>
      <c r="G42" s="44" t="s">
        <v>2721</v>
      </c>
      <c r="H42" s="48" t="s">
        <v>2584</v>
      </c>
      <c r="I42" s="44" t="s">
        <v>2722</v>
      </c>
      <c r="J42" s="44" t="s">
        <v>2186</v>
      </c>
      <c r="K42" s="46">
        <v>4.8774223819232798E-2</v>
      </c>
      <c r="L42" s="68" t="s">
        <v>2548</v>
      </c>
      <c r="M42" s="109" t="s">
        <v>7</v>
      </c>
    </row>
    <row r="43" spans="1:13" x14ac:dyDescent="0.2">
      <c r="A43" s="50">
        <v>42</v>
      </c>
      <c r="B43" s="42" t="s">
        <v>2540</v>
      </c>
      <c r="C43" s="43" t="s">
        <v>2511</v>
      </c>
      <c r="D43" s="43" t="s">
        <v>2714</v>
      </c>
      <c r="E43" s="43" t="s">
        <v>2710</v>
      </c>
      <c r="F43" s="44" t="s">
        <v>2723</v>
      </c>
      <c r="G43" s="44" t="s">
        <v>2724</v>
      </c>
      <c r="H43" s="48" t="s">
        <v>2569</v>
      </c>
      <c r="I43" s="44" t="s">
        <v>2725</v>
      </c>
      <c r="J43" s="44" t="s">
        <v>2187</v>
      </c>
      <c r="K43" s="46">
        <v>5.7513874156465798E-2</v>
      </c>
      <c r="L43" s="68" t="s">
        <v>2548</v>
      </c>
      <c r="M43" s="108" t="s">
        <v>3835</v>
      </c>
    </row>
    <row r="44" spans="1:13" x14ac:dyDescent="0.2">
      <c r="A44" s="50">
        <v>43</v>
      </c>
      <c r="B44" s="42" t="s">
        <v>2540</v>
      </c>
      <c r="C44" s="43" t="s">
        <v>2511</v>
      </c>
      <c r="D44" s="43" t="s">
        <v>2714</v>
      </c>
      <c r="E44" s="43" t="s">
        <v>2726</v>
      </c>
      <c r="F44" s="44" t="s">
        <v>2727</v>
      </c>
      <c r="G44" s="44" t="s">
        <v>2728</v>
      </c>
      <c r="H44" s="47" t="s">
        <v>2546</v>
      </c>
      <c r="I44" s="44" t="s">
        <v>2729</v>
      </c>
      <c r="J44" s="44" t="s">
        <v>2188</v>
      </c>
      <c r="K44" s="46">
        <v>5.12152033412605E-2</v>
      </c>
      <c r="L44" s="68" t="s">
        <v>2548</v>
      </c>
      <c r="M44" s="108" t="s">
        <v>3835</v>
      </c>
    </row>
    <row r="45" spans="1:13" x14ac:dyDescent="0.2">
      <c r="A45" s="50">
        <v>44</v>
      </c>
      <c r="B45" s="42" t="s">
        <v>2540</v>
      </c>
      <c r="C45" s="43" t="s">
        <v>2511</v>
      </c>
      <c r="D45" s="43" t="s">
        <v>2714</v>
      </c>
      <c r="E45" s="43" t="s">
        <v>2730</v>
      </c>
      <c r="F45" s="44" t="s">
        <v>2731</v>
      </c>
      <c r="G45" s="44" t="s">
        <v>2732</v>
      </c>
      <c r="H45" s="47" t="s">
        <v>2546</v>
      </c>
      <c r="I45" s="44" t="s">
        <v>2733</v>
      </c>
      <c r="J45" s="44" t="s">
        <v>2189</v>
      </c>
      <c r="K45" s="46">
        <v>4.4629320696498102E-2</v>
      </c>
      <c r="L45" s="68" t="s">
        <v>2548</v>
      </c>
      <c r="M45" s="108" t="s">
        <v>3835</v>
      </c>
    </row>
    <row r="46" spans="1:13" x14ac:dyDescent="0.2">
      <c r="A46" s="50">
        <v>45</v>
      </c>
      <c r="B46" s="42" t="s">
        <v>2540</v>
      </c>
      <c r="C46" s="43" t="s">
        <v>2511</v>
      </c>
      <c r="D46" s="43" t="s">
        <v>2734</v>
      </c>
      <c r="E46" s="43" t="s">
        <v>2735</v>
      </c>
      <c r="F46" s="44" t="s">
        <v>2736</v>
      </c>
      <c r="G46" s="44" t="s">
        <v>2737</v>
      </c>
      <c r="H46" s="48" t="s">
        <v>2569</v>
      </c>
      <c r="I46" s="44" t="s">
        <v>2738</v>
      </c>
      <c r="J46" s="44" t="s">
        <v>2190</v>
      </c>
      <c r="K46" s="46">
        <v>6.9449861594213E-2</v>
      </c>
      <c r="L46" s="68" t="s">
        <v>2548</v>
      </c>
      <c r="M46" s="108" t="s">
        <v>1021</v>
      </c>
    </row>
    <row r="47" spans="1:13" x14ac:dyDescent="0.2">
      <c r="A47" s="50">
        <v>46</v>
      </c>
      <c r="B47" s="42" t="s">
        <v>2540</v>
      </c>
      <c r="C47" s="43" t="s">
        <v>2511</v>
      </c>
      <c r="D47" s="43" t="s">
        <v>2734</v>
      </c>
      <c r="E47" s="43" t="s">
        <v>2739</v>
      </c>
      <c r="F47" s="44" t="s">
        <v>2740</v>
      </c>
      <c r="G47" s="44" t="s">
        <v>2741</v>
      </c>
      <c r="H47" s="48" t="s">
        <v>2569</v>
      </c>
      <c r="I47" s="44" t="s">
        <v>2742</v>
      </c>
      <c r="J47" s="44" t="s">
        <v>2191</v>
      </c>
      <c r="K47" s="46">
        <v>6.8722789622549102E-2</v>
      </c>
      <c r="L47" s="68" t="s">
        <v>2548</v>
      </c>
      <c r="M47" s="108" t="s">
        <v>1021</v>
      </c>
    </row>
    <row r="48" spans="1:13" x14ac:dyDescent="0.2">
      <c r="A48" s="50">
        <v>47</v>
      </c>
      <c r="B48" s="42" t="s">
        <v>2540</v>
      </c>
      <c r="C48" s="43" t="s">
        <v>2511</v>
      </c>
      <c r="D48" s="43" t="s">
        <v>2734</v>
      </c>
      <c r="E48" s="43" t="s">
        <v>2743</v>
      </c>
      <c r="F48" s="44" t="s">
        <v>2744</v>
      </c>
      <c r="G48" s="44" t="s">
        <v>2745</v>
      </c>
      <c r="H48" s="48" t="s">
        <v>2569</v>
      </c>
      <c r="I48" s="44" t="s">
        <v>2746</v>
      </c>
      <c r="J48" s="44" t="s">
        <v>2192</v>
      </c>
      <c r="K48" s="46">
        <v>6.0223864699100703E-2</v>
      </c>
      <c r="L48" s="68" t="s">
        <v>2548</v>
      </c>
      <c r="M48" s="108" t="s">
        <v>1021</v>
      </c>
    </row>
    <row r="49" spans="1:13" x14ac:dyDescent="0.2">
      <c r="A49" s="50">
        <v>48</v>
      </c>
      <c r="B49" s="42" t="s">
        <v>2540</v>
      </c>
      <c r="C49" s="43" t="s">
        <v>2511</v>
      </c>
      <c r="D49" s="43" t="s">
        <v>2734</v>
      </c>
      <c r="E49" s="43" t="s">
        <v>2747</v>
      </c>
      <c r="F49" s="44" t="s">
        <v>2748</v>
      </c>
      <c r="G49" s="44" t="s">
        <v>2749</v>
      </c>
      <c r="H49" s="47" t="s">
        <v>2546</v>
      </c>
      <c r="I49" s="44" t="s">
        <v>2750</v>
      </c>
      <c r="J49" s="44" t="s">
        <v>2193</v>
      </c>
      <c r="K49" s="46">
        <v>7.2637597583553801E-2</v>
      </c>
      <c r="L49" s="68" t="s">
        <v>2548</v>
      </c>
      <c r="M49" s="108" t="s">
        <v>3835</v>
      </c>
    </row>
    <row r="50" spans="1:13" x14ac:dyDescent="0.2">
      <c r="A50" s="50">
        <v>49</v>
      </c>
      <c r="B50" s="42" t="s">
        <v>2540</v>
      </c>
      <c r="C50" s="43" t="s">
        <v>2511</v>
      </c>
      <c r="D50" s="43" t="s">
        <v>2734</v>
      </c>
      <c r="E50" s="43" t="s">
        <v>2751</v>
      </c>
      <c r="F50" s="44" t="s">
        <v>2752</v>
      </c>
      <c r="G50" s="44" t="s">
        <v>2753</v>
      </c>
      <c r="H50" s="48" t="s">
        <v>2569</v>
      </c>
      <c r="I50" s="44" t="s">
        <v>2754</v>
      </c>
      <c r="J50" s="44" t="s">
        <v>2194</v>
      </c>
      <c r="K50" s="46">
        <v>6.71582070669203E-2</v>
      </c>
      <c r="L50" s="68" t="s">
        <v>2548</v>
      </c>
      <c r="M50" s="108" t="s">
        <v>3835</v>
      </c>
    </row>
    <row r="51" spans="1:13" ht="22.5" x14ac:dyDescent="0.2">
      <c r="A51" s="50">
        <v>50</v>
      </c>
      <c r="B51" s="42" t="s">
        <v>2478</v>
      </c>
      <c r="C51" s="42" t="s">
        <v>2478</v>
      </c>
      <c r="D51" s="42" t="s">
        <v>2755</v>
      </c>
      <c r="E51" s="42"/>
      <c r="F51" s="49" t="s">
        <v>2756</v>
      </c>
      <c r="G51" s="49" t="s">
        <v>2757</v>
      </c>
      <c r="H51" s="50" t="s">
        <v>2546</v>
      </c>
      <c r="I51" s="49" t="s">
        <v>2758</v>
      </c>
      <c r="J51" s="49" t="s">
        <v>2195</v>
      </c>
      <c r="K51" s="46">
        <v>4.0228776644225098E-2</v>
      </c>
      <c r="L51" s="69"/>
      <c r="M51" s="108" t="s">
        <v>3835</v>
      </c>
    </row>
    <row r="52" spans="1:13" ht="22.5" x14ac:dyDescent="0.2">
      <c r="A52" s="50">
        <v>51</v>
      </c>
      <c r="B52" s="42" t="s">
        <v>2478</v>
      </c>
      <c r="C52" s="42" t="s">
        <v>2478</v>
      </c>
      <c r="D52" s="42" t="s">
        <v>2759</v>
      </c>
      <c r="E52" s="42"/>
      <c r="F52" s="49" t="s">
        <v>2760</v>
      </c>
      <c r="G52" s="49" t="s">
        <v>2761</v>
      </c>
      <c r="H52" s="50" t="s">
        <v>2546</v>
      </c>
      <c r="I52" s="49" t="s">
        <v>2762</v>
      </c>
      <c r="J52" s="49" t="s">
        <v>2196</v>
      </c>
      <c r="K52" s="46">
        <v>4.0228776644225098E-2</v>
      </c>
      <c r="L52" s="69"/>
      <c r="M52" s="109" t="s">
        <v>1357</v>
      </c>
    </row>
    <row r="53" spans="1:13" x14ac:dyDescent="0.2">
      <c r="A53" s="50">
        <v>52</v>
      </c>
      <c r="B53" s="42" t="s">
        <v>2478</v>
      </c>
      <c r="C53" s="42" t="s">
        <v>2478</v>
      </c>
      <c r="D53" s="42" t="s">
        <v>2763</v>
      </c>
      <c r="E53" s="42"/>
      <c r="F53" s="49" t="s">
        <v>2764</v>
      </c>
      <c r="G53" s="49" t="s">
        <v>2765</v>
      </c>
      <c r="H53" s="50" t="s">
        <v>2546</v>
      </c>
      <c r="I53" s="49" t="s">
        <v>2766</v>
      </c>
      <c r="J53" s="49" t="s">
        <v>2197</v>
      </c>
      <c r="K53" s="46">
        <v>4.0228776644225098E-2</v>
      </c>
      <c r="L53" s="69"/>
      <c r="M53" s="108" t="s">
        <v>3835</v>
      </c>
    </row>
    <row r="54" spans="1:13" x14ac:dyDescent="0.2">
      <c r="A54" s="50">
        <v>53</v>
      </c>
      <c r="B54" s="42" t="s">
        <v>2478</v>
      </c>
      <c r="C54" s="42" t="s">
        <v>2478</v>
      </c>
      <c r="D54" s="42" t="s">
        <v>2767</v>
      </c>
      <c r="E54" s="42"/>
      <c r="F54" s="49" t="s">
        <v>2768</v>
      </c>
      <c r="G54" s="49" t="s">
        <v>2769</v>
      </c>
      <c r="H54" s="50" t="s">
        <v>2546</v>
      </c>
      <c r="I54" s="49" t="s">
        <v>2770</v>
      </c>
      <c r="J54" s="49" t="s">
        <v>2198</v>
      </c>
      <c r="K54" s="46">
        <v>4.0228776644225098E-2</v>
      </c>
      <c r="L54" s="69"/>
      <c r="M54" s="108" t="s">
        <v>3835</v>
      </c>
    </row>
    <row r="55" spans="1:13" x14ac:dyDescent="0.2">
      <c r="A55" s="50">
        <v>54</v>
      </c>
      <c r="B55" s="42" t="s">
        <v>2478</v>
      </c>
      <c r="C55" s="42" t="s">
        <v>2478</v>
      </c>
      <c r="D55" s="42" t="s">
        <v>2771</v>
      </c>
      <c r="E55" s="42"/>
      <c r="F55" s="49" t="s">
        <v>2772</v>
      </c>
      <c r="G55" s="49" t="s">
        <v>2773</v>
      </c>
      <c r="H55" s="50" t="s">
        <v>2546</v>
      </c>
      <c r="I55" s="49" t="s">
        <v>2774</v>
      </c>
      <c r="J55" s="49" t="s">
        <v>2199</v>
      </c>
      <c r="K55" s="46">
        <v>4.0228776644225098E-2</v>
      </c>
      <c r="L55" s="69"/>
      <c r="M55" s="108" t="s">
        <v>3835</v>
      </c>
    </row>
    <row r="56" spans="1:13" x14ac:dyDescent="0.2">
      <c r="A56" s="50">
        <v>55</v>
      </c>
      <c r="B56" s="42" t="s">
        <v>2478</v>
      </c>
      <c r="C56" s="42" t="s">
        <v>2478</v>
      </c>
      <c r="D56" s="42" t="s">
        <v>2775</v>
      </c>
      <c r="E56" s="42"/>
      <c r="F56" s="49" t="s">
        <v>2776</v>
      </c>
      <c r="G56" s="49" t="s">
        <v>2777</v>
      </c>
      <c r="H56" s="50" t="s">
        <v>2546</v>
      </c>
      <c r="I56" s="49" t="s">
        <v>2778</v>
      </c>
      <c r="J56" s="49" t="s">
        <v>2200</v>
      </c>
      <c r="K56" s="46">
        <v>4.0228776644225098E-2</v>
      </c>
      <c r="L56" s="69"/>
      <c r="M56" s="108" t="s">
        <v>3835</v>
      </c>
    </row>
    <row r="57" spans="1:13" ht="22.5" x14ac:dyDescent="0.2">
      <c r="A57" s="50">
        <v>56</v>
      </c>
      <c r="B57" s="42" t="s">
        <v>2478</v>
      </c>
      <c r="C57" s="42" t="s">
        <v>2478</v>
      </c>
      <c r="D57" s="42" t="s">
        <v>2779</v>
      </c>
      <c r="E57" s="42"/>
      <c r="F57" s="49" t="s">
        <v>2780</v>
      </c>
      <c r="G57" s="49" t="s">
        <v>2781</v>
      </c>
      <c r="H57" s="50" t="s">
        <v>2546</v>
      </c>
      <c r="I57" s="49" t="s">
        <v>2782</v>
      </c>
      <c r="J57" s="49" t="s">
        <v>2201</v>
      </c>
      <c r="K57" s="46">
        <v>4.0228776644225098E-2</v>
      </c>
      <c r="L57" s="69"/>
      <c r="M57" s="108" t="s">
        <v>3835</v>
      </c>
    </row>
    <row r="58" spans="1:13" x14ac:dyDescent="0.2">
      <c r="A58" s="50">
        <v>57</v>
      </c>
      <c r="B58" s="42" t="s">
        <v>2478</v>
      </c>
      <c r="C58" s="42" t="s">
        <v>2478</v>
      </c>
      <c r="D58" s="42" t="s">
        <v>2783</v>
      </c>
      <c r="E58" s="42"/>
      <c r="F58" s="49" t="s">
        <v>2784</v>
      </c>
      <c r="G58" s="49" t="s">
        <v>2785</v>
      </c>
      <c r="H58" s="50" t="s">
        <v>2546</v>
      </c>
      <c r="I58" s="49" t="s">
        <v>2786</v>
      </c>
      <c r="J58" s="49" t="s">
        <v>2202</v>
      </c>
      <c r="K58" s="46">
        <v>4.0228776644225098E-2</v>
      </c>
      <c r="L58" s="69"/>
      <c r="M58" s="108" t="s">
        <v>3835</v>
      </c>
    </row>
    <row r="59" spans="1:13" x14ac:dyDescent="0.2">
      <c r="A59" s="50">
        <v>58</v>
      </c>
      <c r="B59" s="42" t="s">
        <v>2478</v>
      </c>
      <c r="C59" s="42" t="s">
        <v>2478</v>
      </c>
      <c r="D59" s="42" t="s">
        <v>2787</v>
      </c>
      <c r="E59" s="42"/>
      <c r="F59" s="49" t="s">
        <v>2788</v>
      </c>
      <c r="G59" s="49" t="s">
        <v>2789</v>
      </c>
      <c r="H59" s="48" t="s">
        <v>2569</v>
      </c>
      <c r="I59" s="49" t="s">
        <v>2790</v>
      </c>
      <c r="J59" s="49" t="s">
        <v>2203</v>
      </c>
      <c r="K59" s="46">
        <v>4.0228776644225098E-2</v>
      </c>
      <c r="L59" s="69"/>
      <c r="M59" s="108" t="s">
        <v>3835</v>
      </c>
    </row>
    <row r="60" spans="1:13" x14ac:dyDescent="0.2">
      <c r="A60" s="50">
        <v>59</v>
      </c>
      <c r="B60" s="42" t="s">
        <v>2478</v>
      </c>
      <c r="C60" s="42" t="s">
        <v>2478</v>
      </c>
      <c r="D60" s="42" t="s">
        <v>2791</v>
      </c>
      <c r="E60" s="42"/>
      <c r="F60" s="49" t="s">
        <v>2792</v>
      </c>
      <c r="G60" s="49" t="s">
        <v>2793</v>
      </c>
      <c r="H60" s="48" t="s">
        <v>2569</v>
      </c>
      <c r="I60" s="49" t="s">
        <v>2794</v>
      </c>
      <c r="J60" s="49" t="s">
        <v>2204</v>
      </c>
      <c r="K60" s="46">
        <v>4.0228776644225098E-2</v>
      </c>
      <c r="L60" s="69"/>
      <c r="M60" s="108" t="s">
        <v>3835</v>
      </c>
    </row>
    <row r="61" spans="1:13" x14ac:dyDescent="0.2">
      <c r="A61" s="50">
        <v>60</v>
      </c>
      <c r="B61" s="42" t="s">
        <v>2795</v>
      </c>
      <c r="C61" s="51" t="s">
        <v>2449</v>
      </c>
      <c r="D61" s="51" t="s">
        <v>2796</v>
      </c>
      <c r="E61" s="51" t="s">
        <v>2797</v>
      </c>
      <c r="F61" s="52" t="s">
        <v>2798</v>
      </c>
      <c r="G61" s="52" t="s">
        <v>2799</v>
      </c>
      <c r="H61" s="48" t="s">
        <v>2584</v>
      </c>
      <c r="I61" s="52" t="s">
        <v>2800</v>
      </c>
      <c r="J61" s="52" t="s">
        <v>2205</v>
      </c>
      <c r="K61" s="46">
        <v>3.3061845470393036E-2</v>
      </c>
      <c r="L61" s="70" t="s">
        <v>913</v>
      </c>
      <c r="M61" s="108" t="s">
        <v>372</v>
      </c>
    </row>
    <row r="62" spans="1:13" x14ac:dyDescent="0.2">
      <c r="A62" s="50">
        <v>61</v>
      </c>
      <c r="B62" s="42" t="s">
        <v>2795</v>
      </c>
      <c r="C62" s="51" t="s">
        <v>2449</v>
      </c>
      <c r="D62" s="51" t="s">
        <v>2796</v>
      </c>
      <c r="E62" s="51" t="s">
        <v>2801</v>
      </c>
      <c r="F62" s="52" t="s">
        <v>2802</v>
      </c>
      <c r="G62" s="52" t="s">
        <v>2803</v>
      </c>
      <c r="H62" s="48" t="s">
        <v>2569</v>
      </c>
      <c r="I62" s="52" t="s">
        <v>2804</v>
      </c>
      <c r="J62" s="52" t="s">
        <v>2805</v>
      </c>
      <c r="K62" s="46">
        <v>3.3061845470393036E-2</v>
      </c>
      <c r="L62" s="70" t="s">
        <v>913</v>
      </c>
      <c r="M62" s="108" t="s">
        <v>3835</v>
      </c>
    </row>
    <row r="63" spans="1:13" x14ac:dyDescent="0.2">
      <c r="A63" s="50">
        <v>62</v>
      </c>
      <c r="B63" s="42" t="s">
        <v>2795</v>
      </c>
      <c r="C63" s="51" t="s">
        <v>2449</v>
      </c>
      <c r="D63" s="51" t="s">
        <v>2796</v>
      </c>
      <c r="E63" s="51" t="s">
        <v>2806</v>
      </c>
      <c r="F63" s="52" t="s">
        <v>2807</v>
      </c>
      <c r="G63" s="52" t="s">
        <v>2808</v>
      </c>
      <c r="H63" s="48" t="s">
        <v>2584</v>
      </c>
      <c r="I63" s="52" t="s">
        <v>2809</v>
      </c>
      <c r="J63" s="52" t="s">
        <v>2206</v>
      </c>
      <c r="K63" s="46">
        <v>3.3061845470393036E-2</v>
      </c>
      <c r="L63" s="70" t="s">
        <v>913</v>
      </c>
      <c r="M63" s="108" t="s">
        <v>3835</v>
      </c>
    </row>
    <row r="64" spans="1:13" x14ac:dyDescent="0.2">
      <c r="A64" s="50">
        <v>63</v>
      </c>
      <c r="B64" s="42" t="s">
        <v>2795</v>
      </c>
      <c r="C64" s="51" t="s">
        <v>2449</v>
      </c>
      <c r="D64" s="51" t="s">
        <v>2796</v>
      </c>
      <c r="E64" s="51" t="s">
        <v>2810</v>
      </c>
      <c r="F64" s="52" t="s">
        <v>2811</v>
      </c>
      <c r="G64" s="52" t="s">
        <v>2812</v>
      </c>
      <c r="H64" s="48" t="s">
        <v>2584</v>
      </c>
      <c r="I64" s="52" t="s">
        <v>2813</v>
      </c>
      <c r="J64" s="52" t="s">
        <v>2207</v>
      </c>
      <c r="K64" s="46">
        <v>3.3061845470393036E-2</v>
      </c>
      <c r="L64" s="70" t="s">
        <v>913</v>
      </c>
      <c r="M64" s="108" t="s">
        <v>3835</v>
      </c>
    </row>
    <row r="65" spans="1:13" x14ac:dyDescent="0.2">
      <c r="A65" s="50">
        <v>64</v>
      </c>
      <c r="B65" s="42" t="s">
        <v>2795</v>
      </c>
      <c r="C65" s="51" t="s">
        <v>2449</v>
      </c>
      <c r="D65" s="51" t="s">
        <v>2796</v>
      </c>
      <c r="E65" s="51" t="s">
        <v>2814</v>
      </c>
      <c r="F65" s="52" t="s">
        <v>2815</v>
      </c>
      <c r="G65" s="52" t="s">
        <v>2816</v>
      </c>
      <c r="H65" s="48" t="s">
        <v>2584</v>
      </c>
      <c r="I65" s="52" t="s">
        <v>2817</v>
      </c>
      <c r="J65" s="52" t="s">
        <v>2208</v>
      </c>
      <c r="K65" s="46">
        <v>3.3061845470393036E-2</v>
      </c>
      <c r="L65" s="70" t="s">
        <v>913</v>
      </c>
      <c r="M65" s="108" t="s">
        <v>494</v>
      </c>
    </row>
    <row r="66" spans="1:13" x14ac:dyDescent="0.2">
      <c r="A66" s="50">
        <v>65</v>
      </c>
      <c r="B66" s="42" t="s">
        <v>2795</v>
      </c>
      <c r="C66" s="51" t="s">
        <v>2449</v>
      </c>
      <c r="D66" s="51" t="s">
        <v>2818</v>
      </c>
      <c r="E66" s="51" t="s">
        <v>2819</v>
      </c>
      <c r="F66" s="52" t="s">
        <v>2820</v>
      </c>
      <c r="G66" s="52" t="s">
        <v>2821</v>
      </c>
      <c r="H66" s="48" t="s">
        <v>2584</v>
      </c>
      <c r="I66" s="52" t="s">
        <v>2822</v>
      </c>
      <c r="J66" s="52" t="s">
        <v>2209</v>
      </c>
      <c r="K66" s="46">
        <v>3.5671899999999999E-2</v>
      </c>
      <c r="L66" s="70" t="s">
        <v>913</v>
      </c>
      <c r="M66" s="109" t="s">
        <v>901</v>
      </c>
    </row>
    <row r="67" spans="1:13" x14ac:dyDescent="0.2">
      <c r="A67" s="50">
        <v>66</v>
      </c>
      <c r="B67" s="42" t="s">
        <v>2795</v>
      </c>
      <c r="C67" s="51" t="s">
        <v>2449</v>
      </c>
      <c r="D67" s="51" t="s">
        <v>2818</v>
      </c>
      <c r="E67" s="51" t="s">
        <v>2823</v>
      </c>
      <c r="F67" s="52" t="s">
        <v>2824</v>
      </c>
      <c r="G67" s="52" t="s">
        <v>2825</v>
      </c>
      <c r="H67" s="48" t="s">
        <v>2584</v>
      </c>
      <c r="I67" s="52" t="s">
        <v>2826</v>
      </c>
      <c r="J67" s="52" t="s">
        <v>2210</v>
      </c>
      <c r="K67" s="46">
        <v>3.5671899999999999E-2</v>
      </c>
      <c r="L67" s="70" t="s">
        <v>913</v>
      </c>
      <c r="M67" s="108" t="s">
        <v>467</v>
      </c>
    </row>
    <row r="68" spans="1:13" x14ac:dyDescent="0.2">
      <c r="A68" s="50">
        <v>67</v>
      </c>
      <c r="B68" s="42" t="s">
        <v>2795</v>
      </c>
      <c r="C68" s="51" t="s">
        <v>2449</v>
      </c>
      <c r="D68" s="51" t="s">
        <v>2818</v>
      </c>
      <c r="E68" s="51" t="s">
        <v>2827</v>
      </c>
      <c r="F68" s="52" t="s">
        <v>2828</v>
      </c>
      <c r="G68" s="52" t="s">
        <v>2821</v>
      </c>
      <c r="H68" s="48" t="s">
        <v>2584</v>
      </c>
      <c r="I68" s="52" t="s">
        <v>2829</v>
      </c>
      <c r="J68" s="52" t="s">
        <v>2211</v>
      </c>
      <c r="K68" s="46">
        <v>3.5671899999999999E-2</v>
      </c>
      <c r="L68" s="70" t="s">
        <v>913</v>
      </c>
      <c r="M68" s="108" t="s">
        <v>3835</v>
      </c>
    </row>
    <row r="69" spans="1:13" x14ac:dyDescent="0.2">
      <c r="A69" s="50">
        <v>68</v>
      </c>
      <c r="B69" s="42" t="s">
        <v>2795</v>
      </c>
      <c r="C69" s="51" t="s">
        <v>2830</v>
      </c>
      <c r="D69" s="51" t="s">
        <v>2831</v>
      </c>
      <c r="E69" s="51"/>
      <c r="F69" s="52" t="s">
        <v>2832</v>
      </c>
      <c r="G69" s="52" t="s">
        <v>2799</v>
      </c>
      <c r="H69" s="48" t="s">
        <v>2584</v>
      </c>
      <c r="I69" s="52" t="s">
        <v>2833</v>
      </c>
      <c r="J69" s="52" t="s">
        <v>2212</v>
      </c>
      <c r="K69" s="46">
        <v>3.1736001613686497E-2</v>
      </c>
      <c r="L69" s="70" t="s">
        <v>913</v>
      </c>
      <c r="M69" s="108" t="s">
        <v>544</v>
      </c>
    </row>
    <row r="70" spans="1:13" x14ac:dyDescent="0.2">
      <c r="A70" s="50">
        <v>69</v>
      </c>
      <c r="B70" s="42" t="s">
        <v>2795</v>
      </c>
      <c r="C70" s="51" t="s">
        <v>2830</v>
      </c>
      <c r="D70" s="51" t="s">
        <v>2834</v>
      </c>
      <c r="E70" s="51"/>
      <c r="F70" s="52" t="s">
        <v>2835</v>
      </c>
      <c r="G70" s="52" t="s">
        <v>2836</v>
      </c>
      <c r="H70" s="48" t="s">
        <v>2584</v>
      </c>
      <c r="I70" s="52" t="s">
        <v>2837</v>
      </c>
      <c r="J70" s="52" t="s">
        <v>2213</v>
      </c>
      <c r="K70" s="46">
        <v>3.1736001613686497E-2</v>
      </c>
      <c r="L70" s="70" t="s">
        <v>913</v>
      </c>
      <c r="M70" s="108" t="s">
        <v>494</v>
      </c>
    </row>
    <row r="71" spans="1:13" x14ac:dyDescent="0.2">
      <c r="A71" s="50">
        <v>70</v>
      </c>
      <c r="B71" s="42" t="s">
        <v>2795</v>
      </c>
      <c r="C71" s="51" t="s">
        <v>2830</v>
      </c>
      <c r="D71" s="51" t="s">
        <v>121</v>
      </c>
      <c r="E71" s="51"/>
      <c r="F71" s="52" t="s">
        <v>2838</v>
      </c>
      <c r="G71" s="52" t="s">
        <v>2825</v>
      </c>
      <c r="H71" s="48" t="s">
        <v>2584</v>
      </c>
      <c r="I71" s="52" t="s">
        <v>2839</v>
      </c>
      <c r="J71" s="52" t="s">
        <v>2214</v>
      </c>
      <c r="K71" s="46">
        <v>3.1736001613686497E-2</v>
      </c>
      <c r="L71" s="70" t="s">
        <v>913</v>
      </c>
      <c r="M71" s="108" t="s">
        <v>468</v>
      </c>
    </row>
    <row r="72" spans="1:13" x14ac:dyDescent="0.2">
      <c r="A72" s="50">
        <v>71</v>
      </c>
      <c r="B72" s="42" t="s">
        <v>2795</v>
      </c>
      <c r="C72" s="51" t="s">
        <v>2830</v>
      </c>
      <c r="D72" s="51" t="s">
        <v>2840</v>
      </c>
      <c r="E72" s="51"/>
      <c r="F72" s="52" t="s">
        <v>2841</v>
      </c>
      <c r="G72" s="52" t="s">
        <v>2825</v>
      </c>
      <c r="H72" s="48" t="s">
        <v>2584</v>
      </c>
      <c r="I72" s="52" t="s">
        <v>2842</v>
      </c>
      <c r="J72" s="52" t="s">
        <v>2215</v>
      </c>
      <c r="K72" s="46">
        <v>3.1736001613686497E-2</v>
      </c>
      <c r="L72" s="70" t="s">
        <v>913</v>
      </c>
      <c r="M72" s="108" t="s">
        <v>1019</v>
      </c>
    </row>
    <row r="73" spans="1:13" x14ac:dyDescent="0.2">
      <c r="A73" s="50">
        <v>72</v>
      </c>
      <c r="B73" s="42" t="s">
        <v>2795</v>
      </c>
      <c r="C73" s="51" t="s">
        <v>2830</v>
      </c>
      <c r="D73" s="51" t="s">
        <v>2843</v>
      </c>
      <c r="E73" s="51"/>
      <c r="F73" s="52" t="s">
        <v>2844</v>
      </c>
      <c r="G73" s="52" t="s">
        <v>2845</v>
      </c>
      <c r="H73" s="48" t="s">
        <v>2584</v>
      </c>
      <c r="I73" s="52" t="s">
        <v>2846</v>
      </c>
      <c r="J73" s="52" t="s">
        <v>2847</v>
      </c>
      <c r="K73" s="46">
        <v>3.1736001613686497E-2</v>
      </c>
      <c r="L73" s="70" t="s">
        <v>913</v>
      </c>
      <c r="M73" s="108" t="s">
        <v>593</v>
      </c>
    </row>
    <row r="74" spans="1:13" x14ac:dyDescent="0.2">
      <c r="A74" s="50">
        <v>73</v>
      </c>
      <c r="B74" s="42" t="s">
        <v>2795</v>
      </c>
      <c r="C74" s="51" t="s">
        <v>2830</v>
      </c>
      <c r="D74" s="51" t="s">
        <v>2848</v>
      </c>
      <c r="E74" s="51"/>
      <c r="F74" s="52" t="s">
        <v>2849</v>
      </c>
      <c r="G74" s="52" t="s">
        <v>2803</v>
      </c>
      <c r="H74" s="48" t="s">
        <v>2569</v>
      </c>
      <c r="I74" s="52" t="s">
        <v>2850</v>
      </c>
      <c r="J74" s="52" t="s">
        <v>3873</v>
      </c>
      <c r="K74" s="46">
        <v>3.1736001613686497E-2</v>
      </c>
      <c r="L74" s="70" t="s">
        <v>913</v>
      </c>
      <c r="M74" s="108" t="s">
        <v>3842</v>
      </c>
    </row>
    <row r="75" spans="1:13" x14ac:dyDescent="0.2">
      <c r="A75" s="50">
        <v>74</v>
      </c>
      <c r="B75" s="42" t="s">
        <v>2795</v>
      </c>
      <c r="C75" s="51" t="s">
        <v>2851</v>
      </c>
      <c r="D75" s="51" t="s">
        <v>2852</v>
      </c>
      <c r="E75" s="51" t="s">
        <v>2853</v>
      </c>
      <c r="F75" s="52" t="s">
        <v>2854</v>
      </c>
      <c r="G75" s="52" t="s">
        <v>2816</v>
      </c>
      <c r="H75" s="48" t="s">
        <v>2584</v>
      </c>
      <c r="I75" s="52" t="s">
        <v>2855</v>
      </c>
      <c r="J75" s="52" t="s">
        <v>3874</v>
      </c>
      <c r="K75" s="46">
        <v>2.9377150528576701E-2</v>
      </c>
      <c r="L75" s="70" t="s">
        <v>913</v>
      </c>
      <c r="M75" s="108" t="s">
        <v>667</v>
      </c>
    </row>
    <row r="76" spans="1:13" x14ac:dyDescent="0.2">
      <c r="A76" s="50">
        <v>75</v>
      </c>
      <c r="B76" s="42" t="s">
        <v>2795</v>
      </c>
      <c r="C76" s="51" t="s">
        <v>2851</v>
      </c>
      <c r="D76" s="51" t="s">
        <v>2852</v>
      </c>
      <c r="E76" s="51" t="s">
        <v>2856</v>
      </c>
      <c r="F76" s="52" t="s">
        <v>2857</v>
      </c>
      <c r="G76" s="52" t="s">
        <v>2799</v>
      </c>
      <c r="H76" s="48" t="s">
        <v>2584</v>
      </c>
      <c r="I76" s="52" t="s">
        <v>2833</v>
      </c>
      <c r="J76" s="52" t="s">
        <v>3875</v>
      </c>
      <c r="K76" s="46">
        <v>2.9377150528576701E-2</v>
      </c>
      <c r="L76" s="70" t="s">
        <v>913</v>
      </c>
      <c r="M76" s="108" t="s">
        <v>544</v>
      </c>
    </row>
    <row r="77" spans="1:13" x14ac:dyDescent="0.2">
      <c r="A77" s="50">
        <v>76</v>
      </c>
      <c r="B77" s="42" t="s">
        <v>2795</v>
      </c>
      <c r="C77" s="51" t="s">
        <v>2851</v>
      </c>
      <c r="D77" s="51" t="s">
        <v>2852</v>
      </c>
      <c r="E77" s="51" t="s">
        <v>2858</v>
      </c>
      <c r="F77" s="52" t="s">
        <v>2859</v>
      </c>
      <c r="G77" s="52" t="s">
        <v>2825</v>
      </c>
      <c r="H77" s="48" t="s">
        <v>2584</v>
      </c>
      <c r="I77" s="52" t="s">
        <v>2839</v>
      </c>
      <c r="J77" s="52" t="s">
        <v>3876</v>
      </c>
      <c r="K77" s="46">
        <v>2.9377150528576701E-2</v>
      </c>
      <c r="L77" s="70" t="s">
        <v>913</v>
      </c>
      <c r="M77" s="108" t="s">
        <v>468</v>
      </c>
    </row>
    <row r="78" spans="1:13" x14ac:dyDescent="0.2">
      <c r="A78" s="50">
        <v>77</v>
      </c>
      <c r="B78" s="42" t="s">
        <v>2795</v>
      </c>
      <c r="C78" s="51" t="s">
        <v>2851</v>
      </c>
      <c r="D78" s="51" t="s">
        <v>2860</v>
      </c>
      <c r="E78" s="51" t="s">
        <v>2861</v>
      </c>
      <c r="F78" s="52" t="s">
        <v>2862</v>
      </c>
      <c r="G78" s="52" t="s">
        <v>2863</v>
      </c>
      <c r="H78" s="54" t="s">
        <v>2546</v>
      </c>
      <c r="I78" s="52" t="s">
        <v>2864</v>
      </c>
      <c r="J78" s="52" t="s">
        <v>2216</v>
      </c>
      <c r="K78" s="46">
        <v>2.9377150528576701E-2</v>
      </c>
      <c r="L78" s="70" t="s">
        <v>913</v>
      </c>
      <c r="M78" s="108" t="s">
        <v>3835</v>
      </c>
    </row>
    <row r="79" spans="1:13" x14ac:dyDescent="0.2">
      <c r="A79" s="50">
        <v>78</v>
      </c>
      <c r="B79" s="42" t="s">
        <v>2795</v>
      </c>
      <c r="C79" s="51" t="s">
        <v>2851</v>
      </c>
      <c r="D79" s="55" t="s">
        <v>2860</v>
      </c>
      <c r="E79" s="56" t="s">
        <v>2865</v>
      </c>
      <c r="F79" s="57" t="s">
        <v>2866</v>
      </c>
      <c r="G79" s="52" t="s">
        <v>2821</v>
      </c>
      <c r="H79" s="48" t="s">
        <v>2584</v>
      </c>
      <c r="I79" s="52" t="s">
        <v>2829</v>
      </c>
      <c r="J79" s="52" t="s">
        <v>2217</v>
      </c>
      <c r="K79" s="46">
        <v>2.9377150528576701E-2</v>
      </c>
      <c r="L79" s="70" t="s">
        <v>913</v>
      </c>
      <c r="M79" s="108" t="s">
        <v>3835</v>
      </c>
    </row>
    <row r="80" spans="1:13" x14ac:dyDescent="0.2">
      <c r="A80" s="50">
        <v>79</v>
      </c>
      <c r="B80" s="42" t="s">
        <v>2795</v>
      </c>
      <c r="C80" s="51" t="s">
        <v>2851</v>
      </c>
      <c r="D80" s="51" t="s">
        <v>2867</v>
      </c>
      <c r="E80" s="51"/>
      <c r="F80" s="52" t="s">
        <v>2868</v>
      </c>
      <c r="G80" s="57" t="s">
        <v>2816</v>
      </c>
      <c r="H80" s="48" t="s">
        <v>2584</v>
      </c>
      <c r="I80" s="57" t="s">
        <v>2869</v>
      </c>
      <c r="J80" s="57" t="s">
        <v>2218</v>
      </c>
      <c r="K80" s="46">
        <v>2.9377150528576701E-2</v>
      </c>
      <c r="L80" s="70" t="s">
        <v>913</v>
      </c>
      <c r="M80" s="108" t="s">
        <v>3835</v>
      </c>
    </row>
    <row r="81" spans="1:13" x14ac:dyDescent="0.2">
      <c r="A81" s="50">
        <v>80</v>
      </c>
      <c r="B81" s="42" t="s">
        <v>2795</v>
      </c>
      <c r="C81" s="51" t="s">
        <v>2851</v>
      </c>
      <c r="D81" s="51" t="s">
        <v>2870</v>
      </c>
      <c r="E81" s="51"/>
      <c r="F81" s="52" t="s">
        <v>2871</v>
      </c>
      <c r="G81" s="52" t="s">
        <v>2872</v>
      </c>
      <c r="H81" s="48" t="s">
        <v>2584</v>
      </c>
      <c r="I81" s="52" t="s">
        <v>2873</v>
      </c>
      <c r="J81" s="52" t="s">
        <v>2219</v>
      </c>
      <c r="K81" s="46">
        <v>2.9377150528576701E-2</v>
      </c>
      <c r="L81" s="70" t="s">
        <v>913</v>
      </c>
      <c r="M81" s="109" t="s">
        <v>3816</v>
      </c>
    </row>
    <row r="82" spans="1:13" x14ac:dyDescent="0.2">
      <c r="A82" s="50">
        <v>81</v>
      </c>
      <c r="B82" s="42" t="s">
        <v>2795</v>
      </c>
      <c r="C82" s="51" t="s">
        <v>2851</v>
      </c>
      <c r="D82" s="51" t="s">
        <v>2870</v>
      </c>
      <c r="E82" s="51" t="s">
        <v>2874</v>
      </c>
      <c r="F82" s="52" t="s">
        <v>2875</v>
      </c>
      <c r="G82" s="52" t="s">
        <v>2876</v>
      </c>
      <c r="H82" s="48" t="s">
        <v>2569</v>
      </c>
      <c r="I82" s="52" t="s">
        <v>2877</v>
      </c>
      <c r="J82" s="52" t="s">
        <v>2220</v>
      </c>
      <c r="K82" s="46">
        <v>2.9377150528576701E-2</v>
      </c>
      <c r="L82" s="70" t="s">
        <v>913</v>
      </c>
      <c r="M82" s="109" t="s">
        <v>3816</v>
      </c>
    </row>
    <row r="83" spans="1:13" x14ac:dyDescent="0.2">
      <c r="A83" s="50">
        <v>82</v>
      </c>
      <c r="B83" s="42" t="s">
        <v>2878</v>
      </c>
      <c r="C83" s="51" t="s">
        <v>2447</v>
      </c>
      <c r="D83" s="51" t="s">
        <v>2879</v>
      </c>
      <c r="E83" s="51" t="s">
        <v>2880</v>
      </c>
      <c r="F83" s="52" t="s">
        <v>2881</v>
      </c>
      <c r="G83" s="52" t="s">
        <v>2882</v>
      </c>
      <c r="H83" s="48" t="s">
        <v>2584</v>
      </c>
      <c r="I83" s="52" t="s">
        <v>2883</v>
      </c>
      <c r="J83" s="52" t="s">
        <v>2221</v>
      </c>
      <c r="K83" s="46">
        <v>3.6406497146066502E-2</v>
      </c>
      <c r="L83" s="70" t="s">
        <v>913</v>
      </c>
      <c r="M83" s="108" t="s">
        <v>3872</v>
      </c>
    </row>
    <row r="84" spans="1:13" x14ac:dyDescent="0.2">
      <c r="A84" s="50">
        <v>83</v>
      </c>
      <c r="B84" s="42" t="s">
        <v>2878</v>
      </c>
      <c r="C84" s="51" t="s">
        <v>2447</v>
      </c>
      <c r="D84" s="51" t="s">
        <v>2879</v>
      </c>
      <c r="E84" s="51" t="s">
        <v>2884</v>
      </c>
      <c r="F84" s="52" t="s">
        <v>2885</v>
      </c>
      <c r="G84" s="52" t="s">
        <v>2886</v>
      </c>
      <c r="H84" s="48" t="s">
        <v>2584</v>
      </c>
      <c r="I84" s="52" t="s">
        <v>2887</v>
      </c>
      <c r="J84" s="52" t="s">
        <v>3877</v>
      </c>
      <c r="K84" s="46">
        <v>3.6406497146066502E-2</v>
      </c>
      <c r="L84" s="70" t="s">
        <v>913</v>
      </c>
      <c r="M84" s="108" t="s">
        <v>268</v>
      </c>
    </row>
    <row r="85" spans="1:13" x14ac:dyDescent="0.2">
      <c r="A85" s="50">
        <v>84</v>
      </c>
      <c r="B85" s="42" t="s">
        <v>2878</v>
      </c>
      <c r="C85" s="51" t="s">
        <v>2447</v>
      </c>
      <c r="D85" s="51" t="s">
        <v>2879</v>
      </c>
      <c r="E85" s="51" t="s">
        <v>2888</v>
      </c>
      <c r="F85" s="52" t="s">
        <v>2889</v>
      </c>
      <c r="G85" s="52" t="s">
        <v>2890</v>
      </c>
      <c r="H85" s="48" t="s">
        <v>2584</v>
      </c>
      <c r="I85" s="52" t="s">
        <v>2891</v>
      </c>
      <c r="J85" s="52" t="s">
        <v>2222</v>
      </c>
      <c r="K85" s="46">
        <v>3.6406497146066502E-2</v>
      </c>
      <c r="L85" s="70" t="s">
        <v>913</v>
      </c>
      <c r="M85" s="108" t="s">
        <v>3878</v>
      </c>
    </row>
    <row r="86" spans="1:13" x14ac:dyDescent="0.2">
      <c r="A86" s="50">
        <v>85</v>
      </c>
      <c r="B86" s="42" t="s">
        <v>2878</v>
      </c>
      <c r="C86" s="51" t="s">
        <v>2447</v>
      </c>
      <c r="D86" s="51" t="s">
        <v>2879</v>
      </c>
      <c r="E86" s="51" t="s">
        <v>2892</v>
      </c>
      <c r="F86" s="52" t="s">
        <v>2893</v>
      </c>
      <c r="G86" s="52" t="s">
        <v>2894</v>
      </c>
      <c r="H86" s="48" t="s">
        <v>2584</v>
      </c>
      <c r="I86" s="52" t="s">
        <v>2895</v>
      </c>
      <c r="J86" s="52" t="s">
        <v>2223</v>
      </c>
      <c r="K86" s="46">
        <v>3.6406497146066502E-2</v>
      </c>
      <c r="L86" s="70" t="s">
        <v>913</v>
      </c>
      <c r="M86" s="108" t="s">
        <v>3879</v>
      </c>
    </row>
    <row r="87" spans="1:13" x14ac:dyDescent="0.2">
      <c r="A87" s="50">
        <v>86</v>
      </c>
      <c r="B87" s="42" t="s">
        <v>2878</v>
      </c>
      <c r="C87" s="51" t="s">
        <v>2447</v>
      </c>
      <c r="D87" s="51" t="s">
        <v>2879</v>
      </c>
      <c r="E87" s="51" t="s">
        <v>2896</v>
      </c>
      <c r="F87" s="52" t="s">
        <v>2897</v>
      </c>
      <c r="G87" s="52" t="s">
        <v>2898</v>
      </c>
      <c r="H87" s="48" t="s">
        <v>2569</v>
      </c>
      <c r="I87" s="52" t="s">
        <v>2899</v>
      </c>
      <c r="J87" s="52" t="s">
        <v>2224</v>
      </c>
      <c r="K87" s="46">
        <v>3.6406497146066502E-2</v>
      </c>
      <c r="L87" s="70" t="s">
        <v>913</v>
      </c>
      <c r="M87" s="108" t="s">
        <v>3835</v>
      </c>
    </row>
    <row r="88" spans="1:13" x14ac:dyDescent="0.2">
      <c r="A88" s="50">
        <v>87</v>
      </c>
      <c r="B88" s="42" t="s">
        <v>2878</v>
      </c>
      <c r="C88" s="51" t="s">
        <v>2447</v>
      </c>
      <c r="D88" s="51" t="s">
        <v>2879</v>
      </c>
      <c r="E88" s="51" t="s">
        <v>2900</v>
      </c>
      <c r="F88" s="52" t="s">
        <v>2901</v>
      </c>
      <c r="G88" s="52" t="s">
        <v>2902</v>
      </c>
      <c r="H88" s="48" t="s">
        <v>2569</v>
      </c>
      <c r="I88" s="52" t="s">
        <v>3880</v>
      </c>
      <c r="J88" s="52" t="s">
        <v>2903</v>
      </c>
      <c r="K88" s="46">
        <v>3.6406497146066502E-2</v>
      </c>
      <c r="L88" s="70" t="s">
        <v>913</v>
      </c>
      <c r="M88" s="108" t="s">
        <v>580</v>
      </c>
    </row>
    <row r="89" spans="1:13" x14ac:dyDescent="0.2">
      <c r="A89" s="50">
        <v>88</v>
      </c>
      <c r="B89" s="42" t="s">
        <v>2878</v>
      </c>
      <c r="C89" s="51" t="s">
        <v>2447</v>
      </c>
      <c r="D89" s="51" t="s">
        <v>2879</v>
      </c>
      <c r="E89" s="51" t="s">
        <v>2904</v>
      </c>
      <c r="F89" s="52" t="s">
        <v>2905</v>
      </c>
      <c r="G89" s="52" t="s">
        <v>2906</v>
      </c>
      <c r="H89" s="48" t="s">
        <v>2584</v>
      </c>
      <c r="I89" s="52" t="s">
        <v>2907</v>
      </c>
      <c r="J89" s="52" t="s">
        <v>2225</v>
      </c>
      <c r="K89" s="46">
        <v>3.6406497146066502E-2</v>
      </c>
      <c r="L89" s="70" t="s">
        <v>913</v>
      </c>
      <c r="M89" s="108" t="s">
        <v>1056</v>
      </c>
    </row>
    <row r="90" spans="1:13" x14ac:dyDescent="0.2">
      <c r="A90" s="50">
        <v>89</v>
      </c>
      <c r="B90" s="42" t="s">
        <v>2878</v>
      </c>
      <c r="C90" s="51" t="s">
        <v>2447</v>
      </c>
      <c r="D90" s="51" t="s">
        <v>2879</v>
      </c>
      <c r="E90" s="51" t="s">
        <v>2908</v>
      </c>
      <c r="F90" s="52" t="s">
        <v>2909</v>
      </c>
      <c r="G90" s="52" t="s">
        <v>2882</v>
      </c>
      <c r="H90" s="48" t="s">
        <v>2584</v>
      </c>
      <c r="I90" s="52" t="s">
        <v>2910</v>
      </c>
      <c r="J90" s="52" t="s">
        <v>2226</v>
      </c>
      <c r="K90" s="46">
        <v>3.6406497146066502E-2</v>
      </c>
      <c r="L90" s="70" t="s">
        <v>913</v>
      </c>
      <c r="M90" s="108" t="s">
        <v>1021</v>
      </c>
    </row>
    <row r="91" spans="1:13" x14ac:dyDescent="0.2">
      <c r="A91" s="50">
        <v>90</v>
      </c>
      <c r="B91" s="42" t="s">
        <v>2878</v>
      </c>
      <c r="C91" s="51" t="s">
        <v>2447</v>
      </c>
      <c r="D91" s="51" t="s">
        <v>2879</v>
      </c>
      <c r="E91" s="51" t="s">
        <v>2911</v>
      </c>
      <c r="F91" s="52" t="s">
        <v>2912</v>
      </c>
      <c r="G91" s="52" t="s">
        <v>2913</v>
      </c>
      <c r="H91" s="48" t="s">
        <v>2584</v>
      </c>
      <c r="I91" s="52" t="s">
        <v>2914</v>
      </c>
      <c r="J91" s="52" t="s">
        <v>2227</v>
      </c>
      <c r="K91" s="46">
        <v>3.6406497146066502E-2</v>
      </c>
      <c r="L91" s="70" t="s">
        <v>913</v>
      </c>
      <c r="M91" s="108" t="s">
        <v>3835</v>
      </c>
    </row>
    <row r="92" spans="1:13" x14ac:dyDescent="0.2">
      <c r="A92" s="50">
        <v>91</v>
      </c>
      <c r="B92" s="42" t="s">
        <v>2878</v>
      </c>
      <c r="C92" s="51" t="s">
        <v>2447</v>
      </c>
      <c r="D92" s="51" t="s">
        <v>2915</v>
      </c>
      <c r="E92" s="51" t="s">
        <v>2916</v>
      </c>
      <c r="F92" s="52" t="s">
        <v>2917</v>
      </c>
      <c r="G92" s="52" t="s">
        <v>2918</v>
      </c>
      <c r="H92" s="48" t="s">
        <v>2569</v>
      </c>
      <c r="I92" s="52" t="s">
        <v>2919</v>
      </c>
      <c r="J92" s="52" t="s">
        <v>2228</v>
      </c>
      <c r="K92" s="46">
        <v>3.6406497146066502E-2</v>
      </c>
      <c r="L92" s="70" t="s">
        <v>913</v>
      </c>
      <c r="M92" s="108" t="s">
        <v>3881</v>
      </c>
    </row>
    <row r="93" spans="1:13" x14ac:dyDescent="0.2">
      <c r="A93" s="50">
        <v>92</v>
      </c>
      <c r="B93" s="42" t="s">
        <v>2878</v>
      </c>
      <c r="C93" s="51" t="s">
        <v>2447</v>
      </c>
      <c r="D93" s="51" t="s">
        <v>2915</v>
      </c>
      <c r="E93" s="51" t="s">
        <v>2920</v>
      </c>
      <c r="F93" s="52" t="s">
        <v>2921</v>
      </c>
      <c r="G93" s="52" t="s">
        <v>2922</v>
      </c>
      <c r="H93" s="48" t="s">
        <v>2584</v>
      </c>
      <c r="I93" s="52" t="s">
        <v>2923</v>
      </c>
      <c r="J93" s="52" t="s">
        <v>2924</v>
      </c>
      <c r="K93" s="46">
        <v>3.6406497146066502E-2</v>
      </c>
      <c r="L93" s="70" t="s">
        <v>913</v>
      </c>
      <c r="M93" s="108" t="s">
        <v>1029</v>
      </c>
    </row>
    <row r="94" spans="1:13" x14ac:dyDescent="0.2">
      <c r="A94" s="50">
        <v>93</v>
      </c>
      <c r="B94" s="42" t="s">
        <v>2878</v>
      </c>
      <c r="C94" s="51" t="s">
        <v>2447</v>
      </c>
      <c r="D94" s="51" t="s">
        <v>2915</v>
      </c>
      <c r="E94" s="51" t="s">
        <v>2925</v>
      </c>
      <c r="F94" s="52" t="s">
        <v>2926</v>
      </c>
      <c r="G94" s="52" t="s">
        <v>2894</v>
      </c>
      <c r="H94" s="48" t="s">
        <v>2584</v>
      </c>
      <c r="I94" s="52" t="s">
        <v>2927</v>
      </c>
      <c r="J94" s="52" t="s">
        <v>2928</v>
      </c>
      <c r="K94" s="46">
        <v>3.6406497146066502E-2</v>
      </c>
      <c r="L94" s="70" t="s">
        <v>913</v>
      </c>
      <c r="M94" s="108" t="s">
        <v>3882</v>
      </c>
    </row>
    <row r="95" spans="1:13" x14ac:dyDescent="0.2">
      <c r="A95" s="50">
        <v>94</v>
      </c>
      <c r="B95" s="42" t="s">
        <v>2878</v>
      </c>
      <c r="C95" s="51" t="s">
        <v>2447</v>
      </c>
      <c r="D95" s="51" t="s">
        <v>2915</v>
      </c>
      <c r="E95" s="51" t="s">
        <v>2929</v>
      </c>
      <c r="F95" s="52" t="s">
        <v>2930</v>
      </c>
      <c r="G95" s="52" t="s">
        <v>2931</v>
      </c>
      <c r="H95" s="48" t="s">
        <v>2584</v>
      </c>
      <c r="I95" s="52" t="s">
        <v>2932</v>
      </c>
      <c r="J95" s="52" t="s">
        <v>2933</v>
      </c>
      <c r="K95" s="46">
        <v>3.6406497146066502E-2</v>
      </c>
      <c r="L95" s="70" t="s">
        <v>913</v>
      </c>
      <c r="M95" s="108" t="s">
        <v>1031</v>
      </c>
    </row>
    <row r="96" spans="1:13" x14ac:dyDescent="0.2">
      <c r="A96" s="50">
        <v>95</v>
      </c>
      <c r="B96" s="42" t="s">
        <v>2878</v>
      </c>
      <c r="C96" s="51" t="s">
        <v>2447</v>
      </c>
      <c r="D96" s="51" t="s">
        <v>2934</v>
      </c>
      <c r="E96" s="51"/>
      <c r="F96" s="52" t="s">
        <v>2935</v>
      </c>
      <c r="G96" s="52" t="s">
        <v>2936</v>
      </c>
      <c r="H96" s="48" t="s">
        <v>2584</v>
      </c>
      <c r="I96" s="52" t="s">
        <v>2937</v>
      </c>
      <c r="J96" s="52" t="s">
        <v>2938</v>
      </c>
      <c r="K96" s="46">
        <v>3.6406497146066502E-2</v>
      </c>
      <c r="L96" s="70" t="s">
        <v>913</v>
      </c>
      <c r="M96" s="108" t="s">
        <v>3835</v>
      </c>
    </row>
    <row r="97" spans="1:13" x14ac:dyDescent="0.2">
      <c r="A97" s="50">
        <v>96</v>
      </c>
      <c r="B97" s="42" t="s">
        <v>2878</v>
      </c>
      <c r="C97" s="51" t="s">
        <v>2460</v>
      </c>
      <c r="D97" s="51" t="s">
        <v>2939</v>
      </c>
      <c r="E97" s="51" t="s">
        <v>122</v>
      </c>
      <c r="F97" s="52" t="s">
        <v>2940</v>
      </c>
      <c r="G97" s="52" t="s">
        <v>2882</v>
      </c>
      <c r="H97" s="48" t="s">
        <v>2584</v>
      </c>
      <c r="I97" s="52" t="s">
        <v>2941</v>
      </c>
      <c r="J97" s="52" t="s">
        <v>2229</v>
      </c>
      <c r="K97" s="46">
        <v>3.23555369482669E-2</v>
      </c>
      <c r="L97" s="70" t="s">
        <v>913</v>
      </c>
      <c r="M97" s="108" t="s">
        <v>1021</v>
      </c>
    </row>
    <row r="98" spans="1:13" x14ac:dyDescent="0.2">
      <c r="A98" s="50">
        <v>97</v>
      </c>
      <c r="B98" s="42" t="s">
        <v>2878</v>
      </c>
      <c r="C98" s="51" t="s">
        <v>2460</v>
      </c>
      <c r="D98" s="51" t="s">
        <v>2939</v>
      </c>
      <c r="E98" s="51" t="s">
        <v>2942</v>
      </c>
      <c r="F98" s="52" t="s">
        <v>2943</v>
      </c>
      <c r="G98" s="52" t="s">
        <v>2944</v>
      </c>
      <c r="H98" s="48" t="s">
        <v>2584</v>
      </c>
      <c r="I98" s="52" t="s">
        <v>2945</v>
      </c>
      <c r="J98" s="52" t="s">
        <v>2230</v>
      </c>
      <c r="K98" s="46">
        <v>3.23555369482669E-2</v>
      </c>
      <c r="L98" s="70" t="s">
        <v>913</v>
      </c>
      <c r="M98" s="108" t="s">
        <v>3883</v>
      </c>
    </row>
    <row r="99" spans="1:13" x14ac:dyDescent="0.2">
      <c r="A99" s="50">
        <v>98</v>
      </c>
      <c r="B99" s="42" t="s">
        <v>2878</v>
      </c>
      <c r="C99" s="51" t="s">
        <v>2460</v>
      </c>
      <c r="D99" s="51" t="s">
        <v>2939</v>
      </c>
      <c r="E99" s="51" t="s">
        <v>2946</v>
      </c>
      <c r="F99" s="52" t="s">
        <v>2947</v>
      </c>
      <c r="G99" s="52" t="s">
        <v>2948</v>
      </c>
      <c r="H99" s="48" t="s">
        <v>2584</v>
      </c>
      <c r="I99" s="52" t="s">
        <v>2949</v>
      </c>
      <c r="J99" s="52" t="s">
        <v>2950</v>
      </c>
      <c r="K99" s="46">
        <v>3.23555369482669E-2</v>
      </c>
      <c r="L99" s="70" t="s">
        <v>913</v>
      </c>
      <c r="M99" s="108" t="s">
        <v>3884</v>
      </c>
    </row>
    <row r="100" spans="1:13" x14ac:dyDescent="0.2">
      <c r="A100" s="50">
        <v>99</v>
      </c>
      <c r="B100" s="42" t="s">
        <v>2878</v>
      </c>
      <c r="C100" s="51" t="s">
        <v>2460</v>
      </c>
      <c r="D100" s="51" t="s">
        <v>2939</v>
      </c>
      <c r="E100" s="51" t="s">
        <v>2951</v>
      </c>
      <c r="F100" s="52" t="s">
        <v>2952</v>
      </c>
      <c r="G100" s="52" t="s">
        <v>2953</v>
      </c>
      <c r="H100" s="48" t="s">
        <v>2584</v>
      </c>
      <c r="I100" s="52" t="s">
        <v>3887</v>
      </c>
      <c r="J100" s="52" t="s">
        <v>3888</v>
      </c>
      <c r="K100" s="46">
        <v>3.23555369482669E-2</v>
      </c>
      <c r="L100" s="70" t="s">
        <v>913</v>
      </c>
      <c r="M100" s="108" t="s">
        <v>3885</v>
      </c>
    </row>
    <row r="101" spans="1:13" x14ac:dyDescent="0.2">
      <c r="A101" s="50">
        <v>100</v>
      </c>
      <c r="B101" s="42" t="s">
        <v>2878</v>
      </c>
      <c r="C101" s="51" t="s">
        <v>2460</v>
      </c>
      <c r="D101" s="51" t="s">
        <v>2954</v>
      </c>
      <c r="E101" s="51" t="s">
        <v>2955</v>
      </c>
      <c r="F101" s="52" t="s">
        <v>2956</v>
      </c>
      <c r="G101" s="52" t="s">
        <v>2957</v>
      </c>
      <c r="H101" s="48" t="s">
        <v>2569</v>
      </c>
      <c r="I101" s="52" t="s">
        <v>2958</v>
      </c>
      <c r="J101" s="52" t="s">
        <v>2231</v>
      </c>
      <c r="K101" s="46">
        <v>3.23555369482669E-2</v>
      </c>
      <c r="L101" s="70" t="s">
        <v>913</v>
      </c>
      <c r="M101" s="108" t="s">
        <v>768</v>
      </c>
    </row>
    <row r="102" spans="1:13" x14ac:dyDescent="0.2">
      <c r="A102" s="50">
        <v>101</v>
      </c>
      <c r="B102" s="42" t="s">
        <v>2878</v>
      </c>
      <c r="C102" s="51" t="s">
        <v>2460</v>
      </c>
      <c r="D102" s="51" t="s">
        <v>2954</v>
      </c>
      <c r="E102" s="51" t="s">
        <v>2959</v>
      </c>
      <c r="F102" s="52" t="s">
        <v>2960</v>
      </c>
      <c r="G102" s="52" t="s">
        <v>2961</v>
      </c>
      <c r="H102" s="48" t="s">
        <v>2569</v>
      </c>
      <c r="I102" s="52" t="s">
        <v>2962</v>
      </c>
      <c r="J102" s="52" t="s">
        <v>2232</v>
      </c>
      <c r="K102" s="46">
        <v>3.23555369482669E-2</v>
      </c>
      <c r="L102" s="70" t="s">
        <v>913</v>
      </c>
      <c r="M102" s="108" t="s">
        <v>3835</v>
      </c>
    </row>
    <row r="103" spans="1:13" x14ac:dyDescent="0.2">
      <c r="A103" s="50">
        <v>102</v>
      </c>
      <c r="B103" s="42" t="s">
        <v>2878</v>
      </c>
      <c r="C103" s="51" t="s">
        <v>2460</v>
      </c>
      <c r="D103" s="51" t="s">
        <v>2954</v>
      </c>
      <c r="E103" s="51" t="s">
        <v>2963</v>
      </c>
      <c r="F103" s="52" t="s">
        <v>2964</v>
      </c>
      <c r="G103" s="52" t="s">
        <v>2965</v>
      </c>
      <c r="H103" s="48" t="s">
        <v>2584</v>
      </c>
      <c r="I103" s="52" t="s">
        <v>2966</v>
      </c>
      <c r="J103" s="52" t="s">
        <v>3886</v>
      </c>
      <c r="K103" s="46">
        <v>3.23555369482669E-2</v>
      </c>
      <c r="L103" s="70" t="s">
        <v>913</v>
      </c>
      <c r="M103" s="108" t="s">
        <v>1020</v>
      </c>
    </row>
    <row r="104" spans="1:13" x14ac:dyDescent="0.2">
      <c r="A104" s="50">
        <v>103</v>
      </c>
      <c r="B104" s="42" t="s">
        <v>2878</v>
      </c>
      <c r="C104" s="51" t="s">
        <v>2460</v>
      </c>
      <c r="D104" s="51" t="s">
        <v>2954</v>
      </c>
      <c r="E104" s="51" t="s">
        <v>2967</v>
      </c>
      <c r="F104" s="52" t="s">
        <v>2968</v>
      </c>
      <c r="G104" s="52" t="s">
        <v>2969</v>
      </c>
      <c r="H104" s="48" t="s">
        <v>2584</v>
      </c>
      <c r="I104" s="52" t="s">
        <v>2970</v>
      </c>
      <c r="J104" s="52" t="s">
        <v>2233</v>
      </c>
      <c r="K104" s="46">
        <v>3.23555369482669E-2</v>
      </c>
      <c r="L104" s="70" t="s">
        <v>913</v>
      </c>
      <c r="M104" s="108" t="s">
        <v>3835</v>
      </c>
    </row>
    <row r="105" spans="1:13" x14ac:dyDescent="0.2">
      <c r="A105" s="50">
        <v>104</v>
      </c>
      <c r="B105" s="42" t="s">
        <v>2878</v>
      </c>
      <c r="C105" s="51" t="s">
        <v>2460</v>
      </c>
      <c r="D105" s="51" t="s">
        <v>2954</v>
      </c>
      <c r="E105" s="51" t="s">
        <v>2971</v>
      </c>
      <c r="F105" s="52" t="s">
        <v>2972</v>
      </c>
      <c r="G105" s="52" t="s">
        <v>2973</v>
      </c>
      <c r="H105" s="48" t="s">
        <v>2584</v>
      </c>
      <c r="I105" s="52" t="s">
        <v>2974</v>
      </c>
      <c r="J105" s="52" t="s">
        <v>2234</v>
      </c>
      <c r="K105" s="46">
        <v>3.23555369482669E-2</v>
      </c>
      <c r="L105" s="70" t="s">
        <v>913</v>
      </c>
      <c r="M105" s="108" t="s">
        <v>3835</v>
      </c>
    </row>
    <row r="106" spans="1:13" x14ac:dyDescent="0.2">
      <c r="A106" s="50">
        <v>105</v>
      </c>
      <c r="B106" s="42" t="s">
        <v>2878</v>
      </c>
      <c r="C106" s="51" t="s">
        <v>2460</v>
      </c>
      <c r="D106" s="51" t="s">
        <v>2954</v>
      </c>
      <c r="E106" s="51" t="s">
        <v>2975</v>
      </c>
      <c r="F106" s="52" t="s">
        <v>2976</v>
      </c>
      <c r="G106" s="52" t="s">
        <v>2977</v>
      </c>
      <c r="H106" s="48" t="s">
        <v>2584</v>
      </c>
      <c r="I106" s="52" t="s">
        <v>2978</v>
      </c>
      <c r="J106" s="52" t="s">
        <v>2235</v>
      </c>
      <c r="K106" s="46">
        <v>3.23555369482669E-2</v>
      </c>
      <c r="L106" s="70" t="s">
        <v>913</v>
      </c>
      <c r="M106" s="108" t="s">
        <v>3835</v>
      </c>
    </row>
    <row r="107" spans="1:13" x14ac:dyDescent="0.2">
      <c r="A107" s="50">
        <v>106</v>
      </c>
      <c r="B107" s="42" t="s">
        <v>2878</v>
      </c>
      <c r="C107" s="58" t="s">
        <v>2472</v>
      </c>
      <c r="D107" s="58" t="s">
        <v>2979</v>
      </c>
      <c r="E107" s="58" t="s">
        <v>2980</v>
      </c>
      <c r="F107" s="59" t="s">
        <v>2981</v>
      </c>
      <c r="G107" s="59" t="s">
        <v>2982</v>
      </c>
      <c r="H107" s="48" t="s">
        <v>2584</v>
      </c>
      <c r="I107" s="52" t="s">
        <v>2983</v>
      </c>
      <c r="J107" s="59" t="s">
        <v>2236</v>
      </c>
      <c r="K107" s="46">
        <v>2.0332517551809648E-2</v>
      </c>
      <c r="L107" s="70" t="s">
        <v>913</v>
      </c>
      <c r="M107" s="108" t="s">
        <v>3889</v>
      </c>
    </row>
    <row r="108" spans="1:13" x14ac:dyDescent="0.2">
      <c r="A108" s="50">
        <v>107</v>
      </c>
      <c r="B108" s="42" t="s">
        <v>2878</v>
      </c>
      <c r="C108" s="58" t="s">
        <v>2472</v>
      </c>
      <c r="D108" s="58" t="s">
        <v>2979</v>
      </c>
      <c r="E108" s="58" t="s">
        <v>2984</v>
      </c>
      <c r="F108" s="59" t="s">
        <v>2985</v>
      </c>
      <c r="G108" s="59" t="s">
        <v>2982</v>
      </c>
      <c r="H108" s="48" t="s">
        <v>2584</v>
      </c>
      <c r="I108" s="52" t="s">
        <v>2986</v>
      </c>
      <c r="J108" s="59" t="s">
        <v>2237</v>
      </c>
      <c r="K108" s="46">
        <v>2.7477342659759429E-2</v>
      </c>
      <c r="L108" s="70" t="s">
        <v>913</v>
      </c>
      <c r="M108" s="108" t="s">
        <v>1021</v>
      </c>
    </row>
    <row r="109" spans="1:13" x14ac:dyDescent="0.2">
      <c r="A109" s="50">
        <v>108</v>
      </c>
      <c r="B109" s="42" t="s">
        <v>2878</v>
      </c>
      <c r="C109" s="58" t="s">
        <v>2472</v>
      </c>
      <c r="D109" s="58" t="s">
        <v>2979</v>
      </c>
      <c r="E109" s="58" t="s">
        <v>2987</v>
      </c>
      <c r="F109" s="59" t="s">
        <v>2988</v>
      </c>
      <c r="G109" s="59" t="s">
        <v>2982</v>
      </c>
      <c r="H109" s="48" t="s">
        <v>2584</v>
      </c>
      <c r="I109" s="52" t="s">
        <v>2989</v>
      </c>
      <c r="J109" s="59" t="s">
        <v>2238</v>
      </c>
      <c r="K109" s="46">
        <v>-2.1951752569665417E-2</v>
      </c>
      <c r="L109" s="70" t="s">
        <v>913</v>
      </c>
      <c r="M109" s="108" t="s">
        <v>3889</v>
      </c>
    </row>
    <row r="110" spans="1:13" x14ac:dyDescent="0.2">
      <c r="A110" s="50">
        <v>109</v>
      </c>
      <c r="B110" s="42" t="s">
        <v>2878</v>
      </c>
      <c r="C110" s="58" t="s">
        <v>2472</v>
      </c>
      <c r="D110" s="58" t="s">
        <v>2990</v>
      </c>
      <c r="E110" s="58" t="s">
        <v>2991</v>
      </c>
      <c r="F110" s="59" t="s">
        <v>2992</v>
      </c>
      <c r="G110" s="59" t="s">
        <v>2993</v>
      </c>
      <c r="H110" s="48" t="s">
        <v>2569</v>
      </c>
      <c r="I110" s="52" t="s">
        <v>2994</v>
      </c>
      <c r="J110" s="59" t="s">
        <v>2239</v>
      </c>
      <c r="K110" s="46">
        <v>2.1000000000000001E-2</v>
      </c>
      <c r="L110" s="70" t="s">
        <v>913</v>
      </c>
      <c r="M110" s="108" t="s">
        <v>1021</v>
      </c>
    </row>
    <row r="111" spans="1:13" x14ac:dyDescent="0.2">
      <c r="A111" s="50">
        <v>110</v>
      </c>
      <c r="B111" s="42" t="s">
        <v>2878</v>
      </c>
      <c r="C111" s="58" t="s">
        <v>2472</v>
      </c>
      <c r="D111" s="58" t="s">
        <v>2990</v>
      </c>
      <c r="E111" s="58" t="s">
        <v>2995</v>
      </c>
      <c r="F111" s="59" t="s">
        <v>2996</v>
      </c>
      <c r="G111" s="59" t="s">
        <v>2982</v>
      </c>
      <c r="H111" s="48" t="s">
        <v>2584</v>
      </c>
      <c r="I111" s="52" t="s">
        <v>2997</v>
      </c>
      <c r="J111" s="59" t="s">
        <v>2240</v>
      </c>
      <c r="K111" s="46">
        <v>2.1000000000000001E-2</v>
      </c>
      <c r="L111" s="70" t="s">
        <v>913</v>
      </c>
      <c r="M111" s="108" t="s">
        <v>1021</v>
      </c>
    </row>
    <row r="112" spans="1:13" x14ac:dyDescent="0.2">
      <c r="A112" s="50">
        <v>111</v>
      </c>
      <c r="B112" s="42" t="s">
        <v>2878</v>
      </c>
      <c r="C112" s="58" t="s">
        <v>2472</v>
      </c>
      <c r="D112" s="58" t="s">
        <v>2990</v>
      </c>
      <c r="E112" s="58" t="s">
        <v>2998</v>
      </c>
      <c r="F112" s="59" t="s">
        <v>2999</v>
      </c>
      <c r="G112" s="59" t="s">
        <v>3000</v>
      </c>
      <c r="H112" s="48" t="s">
        <v>2584</v>
      </c>
      <c r="I112" s="52" t="s">
        <v>3001</v>
      </c>
      <c r="J112" s="59" t="s">
        <v>2241</v>
      </c>
      <c r="K112" s="46">
        <v>9.006736545372096E-3</v>
      </c>
      <c r="L112" s="70" t="s">
        <v>913</v>
      </c>
      <c r="M112" s="108" t="s">
        <v>3890</v>
      </c>
    </row>
    <row r="113" spans="1:13" x14ac:dyDescent="0.2">
      <c r="A113" s="50">
        <v>112</v>
      </c>
      <c r="B113" s="42" t="s">
        <v>3002</v>
      </c>
      <c r="C113" s="42" t="s">
        <v>2463</v>
      </c>
      <c r="D113" s="42" t="s">
        <v>3003</v>
      </c>
      <c r="E113" s="42" t="s">
        <v>3004</v>
      </c>
      <c r="F113" s="49" t="s">
        <v>3005</v>
      </c>
      <c r="G113" s="49" t="s">
        <v>3006</v>
      </c>
      <c r="H113" s="50" t="s">
        <v>2546</v>
      </c>
      <c r="I113" s="49" t="s">
        <v>3007</v>
      </c>
      <c r="J113" s="49" t="s">
        <v>2242</v>
      </c>
      <c r="K113" s="46">
        <v>3.12147442227368E-2</v>
      </c>
      <c r="L113" s="68" t="s">
        <v>2548</v>
      </c>
      <c r="M113" s="108" t="s">
        <v>3835</v>
      </c>
    </row>
    <row r="114" spans="1:13" x14ac:dyDescent="0.2">
      <c r="A114" s="50">
        <v>113</v>
      </c>
      <c r="B114" s="42" t="s">
        <v>3002</v>
      </c>
      <c r="C114" s="42" t="s">
        <v>2463</v>
      </c>
      <c r="D114" s="42" t="s">
        <v>3003</v>
      </c>
      <c r="E114" s="42" t="s">
        <v>3008</v>
      </c>
      <c r="F114" s="49" t="s">
        <v>3009</v>
      </c>
      <c r="G114" s="49" t="s">
        <v>3010</v>
      </c>
      <c r="H114" s="50" t="s">
        <v>2546</v>
      </c>
      <c r="I114" s="49" t="s">
        <v>3011</v>
      </c>
      <c r="J114" s="49" t="s">
        <v>2243</v>
      </c>
      <c r="K114" s="46">
        <v>4.1746420153138099E-2</v>
      </c>
      <c r="L114" s="68" t="s">
        <v>2548</v>
      </c>
      <c r="M114" s="108" t="s">
        <v>3835</v>
      </c>
    </row>
    <row r="115" spans="1:13" x14ac:dyDescent="0.2">
      <c r="A115" s="50">
        <v>114</v>
      </c>
      <c r="B115" s="42" t="s">
        <v>3002</v>
      </c>
      <c r="C115" s="42" t="s">
        <v>2463</v>
      </c>
      <c r="D115" s="42" t="s">
        <v>3012</v>
      </c>
      <c r="E115" s="42" t="s">
        <v>3013</v>
      </c>
      <c r="F115" s="49" t="s">
        <v>3014</v>
      </c>
      <c r="G115" s="49" t="s">
        <v>3015</v>
      </c>
      <c r="H115" s="50" t="s">
        <v>2546</v>
      </c>
      <c r="I115" s="49" t="s">
        <v>3016</v>
      </c>
      <c r="J115" s="49" t="s">
        <v>2244</v>
      </c>
      <c r="K115" s="46">
        <v>1.72273767361286E-4</v>
      </c>
      <c r="L115" s="68" t="s">
        <v>2548</v>
      </c>
      <c r="M115" s="108" t="s">
        <v>3835</v>
      </c>
    </row>
    <row r="116" spans="1:13" ht="22.5" x14ac:dyDescent="0.2">
      <c r="A116" s="50">
        <v>115</v>
      </c>
      <c r="B116" s="42" t="s">
        <v>3002</v>
      </c>
      <c r="C116" s="42" t="s">
        <v>2463</v>
      </c>
      <c r="D116" s="42" t="s">
        <v>3012</v>
      </c>
      <c r="E116" s="42" t="s">
        <v>3017</v>
      </c>
      <c r="F116" s="49" t="s">
        <v>3018</v>
      </c>
      <c r="G116" s="49" t="s">
        <v>3019</v>
      </c>
      <c r="H116" s="50" t="s">
        <v>2546</v>
      </c>
      <c r="I116" s="49" t="s">
        <v>3020</v>
      </c>
      <c r="J116" s="49" t="s">
        <v>2245</v>
      </c>
      <c r="K116" s="46">
        <v>0.115629180084584</v>
      </c>
      <c r="L116" s="68" t="s">
        <v>2548</v>
      </c>
      <c r="M116" s="108" t="s">
        <v>3835</v>
      </c>
    </row>
    <row r="117" spans="1:13" x14ac:dyDescent="0.2">
      <c r="A117" s="50">
        <v>116</v>
      </c>
      <c r="B117" s="42" t="s">
        <v>3002</v>
      </c>
      <c r="C117" s="42" t="s">
        <v>2463</v>
      </c>
      <c r="D117" s="42" t="s">
        <v>3012</v>
      </c>
      <c r="E117" s="42" t="s">
        <v>3021</v>
      </c>
      <c r="F117" s="49" t="s">
        <v>3022</v>
      </c>
      <c r="G117" s="49" t="s">
        <v>3023</v>
      </c>
      <c r="H117" s="50" t="s">
        <v>2546</v>
      </c>
      <c r="I117" s="49" t="s">
        <v>3024</v>
      </c>
      <c r="J117" s="49" t="s">
        <v>2246</v>
      </c>
      <c r="K117" s="46">
        <v>5.9733190947748101E-2</v>
      </c>
      <c r="L117" s="68" t="s">
        <v>2548</v>
      </c>
      <c r="M117" s="108" t="s">
        <v>3835</v>
      </c>
    </row>
    <row r="118" spans="1:13" x14ac:dyDescent="0.2">
      <c r="A118" s="50">
        <v>117</v>
      </c>
      <c r="B118" s="42" t="s">
        <v>3002</v>
      </c>
      <c r="C118" s="42" t="s">
        <v>2463</v>
      </c>
      <c r="D118" s="42" t="s">
        <v>3012</v>
      </c>
      <c r="E118" s="42" t="s">
        <v>2599</v>
      </c>
      <c r="F118" s="49" t="s">
        <v>3025</v>
      </c>
      <c r="G118" s="49" t="s">
        <v>3026</v>
      </c>
      <c r="H118" s="50" t="s">
        <v>2546</v>
      </c>
      <c r="I118" s="49" t="s">
        <v>3027</v>
      </c>
      <c r="J118" s="49" t="s">
        <v>2247</v>
      </c>
      <c r="K118" s="46">
        <v>4.7091419362838699E-2</v>
      </c>
      <c r="L118" s="68" t="s">
        <v>2548</v>
      </c>
      <c r="M118" s="108" t="s">
        <v>3835</v>
      </c>
    </row>
    <row r="119" spans="1:13" x14ac:dyDescent="0.2">
      <c r="A119" s="50">
        <v>118</v>
      </c>
      <c r="B119" s="42" t="s">
        <v>3002</v>
      </c>
      <c r="C119" s="42" t="s">
        <v>2463</v>
      </c>
      <c r="D119" s="42" t="s">
        <v>3012</v>
      </c>
      <c r="E119" s="42" t="s">
        <v>3028</v>
      </c>
      <c r="F119" s="49" t="s">
        <v>3029</v>
      </c>
      <c r="G119" s="49" t="s">
        <v>3030</v>
      </c>
      <c r="H119" s="50" t="s">
        <v>2546</v>
      </c>
      <c r="I119" s="49" t="s">
        <v>3031</v>
      </c>
      <c r="J119" s="49" t="s">
        <v>2248</v>
      </c>
      <c r="K119" s="46">
        <v>6.7112035053553204E-2</v>
      </c>
      <c r="L119" s="68" t="s">
        <v>2548</v>
      </c>
      <c r="M119" s="108" t="s">
        <v>3835</v>
      </c>
    </row>
    <row r="120" spans="1:13" x14ac:dyDescent="0.2">
      <c r="A120" s="50">
        <v>119</v>
      </c>
      <c r="B120" s="42" t="s">
        <v>3002</v>
      </c>
      <c r="C120" s="42" t="s">
        <v>2463</v>
      </c>
      <c r="D120" s="42" t="s">
        <v>3032</v>
      </c>
      <c r="E120" s="42" t="s">
        <v>3033</v>
      </c>
      <c r="F120" s="49" t="s">
        <v>3034</v>
      </c>
      <c r="G120" s="49" t="s">
        <v>3035</v>
      </c>
      <c r="H120" s="48" t="s">
        <v>2584</v>
      </c>
      <c r="I120" s="49" t="s">
        <v>3036</v>
      </c>
      <c r="J120" s="49" t="s">
        <v>2249</v>
      </c>
      <c r="K120" s="46">
        <v>6.3307862115384904E-3</v>
      </c>
      <c r="L120" s="68" t="s">
        <v>2548</v>
      </c>
      <c r="M120" s="108" t="s">
        <v>612</v>
      </c>
    </row>
    <row r="121" spans="1:13" x14ac:dyDescent="0.2">
      <c r="A121" s="50">
        <v>120</v>
      </c>
      <c r="B121" s="42" t="s">
        <v>3002</v>
      </c>
      <c r="C121" s="42" t="s">
        <v>2463</v>
      </c>
      <c r="D121" s="42" t="s">
        <v>3032</v>
      </c>
      <c r="E121" s="42" t="s">
        <v>3037</v>
      </c>
      <c r="F121" s="49" t="s">
        <v>3038</v>
      </c>
      <c r="G121" s="49" t="s">
        <v>3039</v>
      </c>
      <c r="H121" s="48" t="s">
        <v>2584</v>
      </c>
      <c r="I121" s="49" t="s">
        <v>3040</v>
      </c>
      <c r="J121" s="49" t="s">
        <v>2250</v>
      </c>
      <c r="K121" s="46">
        <v>8.1791363059439307E-2</v>
      </c>
      <c r="L121" s="68" t="s">
        <v>2548</v>
      </c>
      <c r="M121" s="108" t="s">
        <v>548</v>
      </c>
    </row>
    <row r="122" spans="1:13" x14ac:dyDescent="0.2">
      <c r="A122" s="50">
        <v>121</v>
      </c>
      <c r="B122" s="42" t="s">
        <v>3002</v>
      </c>
      <c r="C122" s="42" t="s">
        <v>2463</v>
      </c>
      <c r="D122" s="42" t="s">
        <v>3032</v>
      </c>
      <c r="E122" s="42" t="s">
        <v>3041</v>
      </c>
      <c r="F122" s="49" t="s">
        <v>3042</v>
      </c>
      <c r="G122" s="49" t="s">
        <v>3043</v>
      </c>
      <c r="H122" s="48" t="s">
        <v>2584</v>
      </c>
      <c r="I122" s="49" t="s">
        <v>3044</v>
      </c>
      <c r="J122" s="49" t="s">
        <v>2251</v>
      </c>
      <c r="K122" s="46">
        <v>5.6041819413369602E-2</v>
      </c>
      <c r="L122" s="68" t="s">
        <v>2548</v>
      </c>
      <c r="M122" s="108" t="s">
        <v>3891</v>
      </c>
    </row>
    <row r="123" spans="1:13" x14ac:dyDescent="0.2">
      <c r="A123" s="50">
        <v>122</v>
      </c>
      <c r="B123" s="42" t="s">
        <v>3002</v>
      </c>
      <c r="C123" s="42" t="s">
        <v>2463</v>
      </c>
      <c r="D123" s="42" t="s">
        <v>3032</v>
      </c>
      <c r="E123" s="42" t="s">
        <v>3045</v>
      </c>
      <c r="F123" s="49" t="s">
        <v>3046</v>
      </c>
      <c r="G123" s="49" t="s">
        <v>3047</v>
      </c>
      <c r="H123" s="48" t="s">
        <v>2569</v>
      </c>
      <c r="I123" s="49" t="s">
        <v>3048</v>
      </c>
      <c r="J123" s="49" t="s">
        <v>2252</v>
      </c>
      <c r="K123" s="46">
        <v>0.34047761089008999</v>
      </c>
      <c r="L123" s="68" t="s">
        <v>2548</v>
      </c>
      <c r="M123" s="108" t="s">
        <v>3835</v>
      </c>
    </row>
    <row r="124" spans="1:13" x14ac:dyDescent="0.2">
      <c r="A124" s="50">
        <v>123</v>
      </c>
      <c r="B124" s="42" t="s">
        <v>3002</v>
      </c>
      <c r="C124" s="42" t="s">
        <v>2463</v>
      </c>
      <c r="D124" s="42" t="s">
        <v>3049</v>
      </c>
      <c r="E124" s="42" t="s">
        <v>3050</v>
      </c>
      <c r="F124" s="49" t="s">
        <v>3051</v>
      </c>
      <c r="G124" s="49" t="s">
        <v>3052</v>
      </c>
      <c r="H124" s="50" t="s">
        <v>2546</v>
      </c>
      <c r="I124" s="49" t="s">
        <v>3053</v>
      </c>
      <c r="J124" s="49" t="s">
        <v>2253</v>
      </c>
      <c r="K124" s="46">
        <v>3.6025609319257898E-2</v>
      </c>
      <c r="L124" s="68" t="s">
        <v>2548</v>
      </c>
      <c r="M124" s="108" t="s">
        <v>3835</v>
      </c>
    </row>
    <row r="125" spans="1:13" x14ac:dyDescent="0.2">
      <c r="A125" s="50">
        <v>124</v>
      </c>
      <c r="B125" s="42" t="s">
        <v>3002</v>
      </c>
      <c r="C125" s="42" t="s">
        <v>2463</v>
      </c>
      <c r="D125" s="42" t="s">
        <v>3049</v>
      </c>
      <c r="E125" s="42" t="s">
        <v>3054</v>
      </c>
      <c r="F125" s="49" t="s">
        <v>3055</v>
      </c>
      <c r="G125" s="49" t="s">
        <v>3056</v>
      </c>
      <c r="H125" s="48" t="s">
        <v>2584</v>
      </c>
      <c r="I125" s="49" t="s">
        <v>3057</v>
      </c>
      <c r="J125" s="49" t="s">
        <v>2254</v>
      </c>
      <c r="K125" s="46">
        <v>1.05868158896685E-2</v>
      </c>
      <c r="L125" s="68" t="s">
        <v>2548</v>
      </c>
      <c r="M125" s="108" t="s">
        <v>667</v>
      </c>
    </row>
    <row r="126" spans="1:13" x14ac:dyDescent="0.2">
      <c r="A126" s="50">
        <v>125</v>
      </c>
      <c r="B126" s="42" t="s">
        <v>3002</v>
      </c>
      <c r="C126" s="42" t="s">
        <v>2463</v>
      </c>
      <c r="D126" s="42" t="s">
        <v>3049</v>
      </c>
      <c r="E126" s="42" t="s">
        <v>3058</v>
      </c>
      <c r="F126" s="49" t="s">
        <v>3059</v>
      </c>
      <c r="G126" s="49" t="s">
        <v>3060</v>
      </c>
      <c r="H126" s="50" t="s">
        <v>2546</v>
      </c>
      <c r="I126" s="49" t="s">
        <v>3061</v>
      </c>
      <c r="J126" s="49" t="s">
        <v>2255</v>
      </c>
      <c r="K126" s="46">
        <v>7.3621928918776698E-3</v>
      </c>
      <c r="L126" s="68" t="s">
        <v>2548</v>
      </c>
      <c r="M126" s="108" t="s">
        <v>3835</v>
      </c>
    </row>
    <row r="127" spans="1:13" x14ac:dyDescent="0.2">
      <c r="A127" s="50">
        <v>126</v>
      </c>
      <c r="B127" s="42" t="s">
        <v>3002</v>
      </c>
      <c r="C127" s="42" t="s">
        <v>2463</v>
      </c>
      <c r="D127" s="42" t="s">
        <v>3049</v>
      </c>
      <c r="E127" s="42" t="s">
        <v>3062</v>
      </c>
      <c r="F127" s="49" t="s">
        <v>3063</v>
      </c>
      <c r="G127" s="49" t="s">
        <v>3064</v>
      </c>
      <c r="H127" s="48" t="s">
        <v>2584</v>
      </c>
      <c r="I127" s="49" t="s">
        <v>3065</v>
      </c>
      <c r="J127" s="49" t="s">
        <v>2256</v>
      </c>
      <c r="K127" s="46">
        <v>1.13834529008781E-2</v>
      </c>
      <c r="L127" s="68" t="s">
        <v>2548</v>
      </c>
      <c r="M127" s="108" t="s">
        <v>3835</v>
      </c>
    </row>
    <row r="128" spans="1:13" x14ac:dyDescent="0.2">
      <c r="A128" s="50">
        <v>127</v>
      </c>
      <c r="B128" s="42" t="s">
        <v>3002</v>
      </c>
      <c r="C128" s="42" t="s">
        <v>2463</v>
      </c>
      <c r="D128" s="42" t="s">
        <v>3066</v>
      </c>
      <c r="E128" s="42" t="s">
        <v>3067</v>
      </c>
      <c r="F128" s="49" t="s">
        <v>3068</v>
      </c>
      <c r="G128" s="49" t="s">
        <v>2704</v>
      </c>
      <c r="H128" s="48" t="s">
        <v>2584</v>
      </c>
      <c r="I128" s="49" t="s">
        <v>3069</v>
      </c>
      <c r="J128" s="49" t="s">
        <v>3895</v>
      </c>
      <c r="K128" s="46">
        <v>1.1142311509437799E-2</v>
      </c>
      <c r="L128" s="68" t="s">
        <v>2548</v>
      </c>
      <c r="M128" s="108" t="s">
        <v>1021</v>
      </c>
    </row>
    <row r="129" spans="1:13" x14ac:dyDescent="0.2">
      <c r="A129" s="50">
        <v>128</v>
      </c>
      <c r="B129" s="42" t="s">
        <v>3002</v>
      </c>
      <c r="C129" s="42" t="s">
        <v>2463</v>
      </c>
      <c r="D129" s="42" t="s">
        <v>3066</v>
      </c>
      <c r="E129" s="42" t="s">
        <v>3070</v>
      </c>
      <c r="F129" s="49" t="s">
        <v>3071</v>
      </c>
      <c r="G129" s="49" t="s">
        <v>3072</v>
      </c>
      <c r="H129" s="48" t="s">
        <v>2569</v>
      </c>
      <c r="I129" s="49" t="s">
        <v>3073</v>
      </c>
      <c r="J129" s="49" t="s">
        <v>2257</v>
      </c>
      <c r="K129" s="46">
        <v>1.1142311509437799E-2</v>
      </c>
      <c r="L129" s="68" t="s">
        <v>2548</v>
      </c>
      <c r="M129" s="108" t="s">
        <v>3835</v>
      </c>
    </row>
    <row r="130" spans="1:13" x14ac:dyDescent="0.2">
      <c r="A130" s="50">
        <v>129</v>
      </c>
      <c r="B130" s="42" t="s">
        <v>3002</v>
      </c>
      <c r="C130" s="42" t="s">
        <v>2463</v>
      </c>
      <c r="D130" s="42" t="s">
        <v>3066</v>
      </c>
      <c r="E130" s="42" t="s">
        <v>3074</v>
      </c>
      <c r="F130" s="49" t="s">
        <v>3075</v>
      </c>
      <c r="G130" s="49" t="s">
        <v>3076</v>
      </c>
      <c r="H130" s="48" t="s">
        <v>2569</v>
      </c>
      <c r="I130" s="49" t="s">
        <v>3077</v>
      </c>
      <c r="J130" s="49" t="s">
        <v>3894</v>
      </c>
      <c r="K130" s="46">
        <v>1.1763142700447199E-2</v>
      </c>
      <c r="L130" s="68" t="s">
        <v>2548</v>
      </c>
      <c r="M130" s="108" t="s">
        <v>459</v>
      </c>
    </row>
    <row r="131" spans="1:13" x14ac:dyDescent="0.2">
      <c r="A131" s="50">
        <v>130</v>
      </c>
      <c r="B131" s="42" t="s">
        <v>3002</v>
      </c>
      <c r="C131" s="42" t="s">
        <v>2463</v>
      </c>
      <c r="D131" s="42" t="s">
        <v>3078</v>
      </c>
      <c r="E131" s="42" t="s">
        <v>3079</v>
      </c>
      <c r="F131" s="49" t="s">
        <v>3080</v>
      </c>
      <c r="G131" s="49" t="s">
        <v>2704</v>
      </c>
      <c r="H131" s="48" t="s">
        <v>2584</v>
      </c>
      <c r="I131" s="49" t="s">
        <v>3081</v>
      </c>
      <c r="J131" s="49" t="s">
        <v>3892</v>
      </c>
      <c r="K131" s="46">
        <v>3.3112395868024398E-2</v>
      </c>
      <c r="L131" s="68" t="s">
        <v>2548</v>
      </c>
      <c r="M131" s="108" t="s">
        <v>1021</v>
      </c>
    </row>
    <row r="132" spans="1:13" x14ac:dyDescent="0.2">
      <c r="A132" s="50">
        <v>131</v>
      </c>
      <c r="B132" s="42" t="s">
        <v>3002</v>
      </c>
      <c r="C132" s="42" t="s">
        <v>2463</v>
      </c>
      <c r="D132" s="42" t="s">
        <v>3078</v>
      </c>
      <c r="E132" s="42" t="s">
        <v>3082</v>
      </c>
      <c r="F132" s="49" t="s">
        <v>3083</v>
      </c>
      <c r="G132" s="49" t="s">
        <v>3084</v>
      </c>
      <c r="H132" s="48" t="s">
        <v>2584</v>
      </c>
      <c r="I132" s="49" t="s">
        <v>3085</v>
      </c>
      <c r="J132" s="49" t="s">
        <v>3893</v>
      </c>
      <c r="K132" s="46">
        <v>3.3112395868024398E-2</v>
      </c>
      <c r="L132" s="68" t="s">
        <v>2548</v>
      </c>
      <c r="M132" s="108" t="s">
        <v>268</v>
      </c>
    </row>
    <row r="133" spans="1:13" x14ac:dyDescent="0.2">
      <c r="A133" s="50">
        <v>132</v>
      </c>
      <c r="B133" s="42" t="s">
        <v>3002</v>
      </c>
      <c r="C133" s="42" t="s">
        <v>2463</v>
      </c>
      <c r="D133" s="42" t="s">
        <v>3078</v>
      </c>
      <c r="E133" s="42" t="s">
        <v>3086</v>
      </c>
      <c r="F133" s="49" t="s">
        <v>3087</v>
      </c>
      <c r="G133" s="49" t="s">
        <v>3088</v>
      </c>
      <c r="H133" s="48" t="s">
        <v>2569</v>
      </c>
      <c r="I133" s="49" t="s">
        <v>3896</v>
      </c>
      <c r="J133" s="49" t="s">
        <v>2258</v>
      </c>
      <c r="K133" s="46">
        <v>3.3112395868024398E-2</v>
      </c>
      <c r="L133" s="68" t="s">
        <v>2548</v>
      </c>
      <c r="M133" s="108" t="s">
        <v>3897</v>
      </c>
    </row>
    <row r="134" spans="1:13" x14ac:dyDescent="0.2">
      <c r="A134" s="50">
        <v>133</v>
      </c>
      <c r="B134" s="42" t="s">
        <v>3002</v>
      </c>
      <c r="C134" s="42" t="s">
        <v>2463</v>
      </c>
      <c r="D134" s="42" t="s">
        <v>3089</v>
      </c>
      <c r="E134" s="42"/>
      <c r="F134" s="49" t="s">
        <v>3090</v>
      </c>
      <c r="G134" s="49" t="s">
        <v>3091</v>
      </c>
      <c r="H134" s="48" t="s">
        <v>2569</v>
      </c>
      <c r="I134" s="49" t="s">
        <v>3092</v>
      </c>
      <c r="J134" s="49" t="s">
        <v>3898</v>
      </c>
      <c r="K134" s="46">
        <v>6.0085644934639602E-2</v>
      </c>
      <c r="L134" s="68" t="s">
        <v>2548</v>
      </c>
      <c r="M134" s="108" t="s">
        <v>567</v>
      </c>
    </row>
    <row r="135" spans="1:13" x14ac:dyDescent="0.2">
      <c r="A135" s="50">
        <v>134</v>
      </c>
      <c r="B135" s="42" t="s">
        <v>3002</v>
      </c>
      <c r="C135" s="42" t="s">
        <v>2463</v>
      </c>
      <c r="D135" s="42" t="s">
        <v>3093</v>
      </c>
      <c r="E135" s="42"/>
      <c r="F135" s="49" t="s">
        <v>3094</v>
      </c>
      <c r="G135" s="49" t="s">
        <v>3095</v>
      </c>
      <c r="H135" s="50" t="s">
        <v>2546</v>
      </c>
      <c r="I135" s="49" t="s">
        <v>3096</v>
      </c>
      <c r="J135" s="49" t="s">
        <v>2259</v>
      </c>
      <c r="K135" s="46">
        <v>3.52188394959672E-2</v>
      </c>
      <c r="L135" s="68" t="s">
        <v>2548</v>
      </c>
      <c r="M135" s="108" t="s">
        <v>3835</v>
      </c>
    </row>
    <row r="136" spans="1:13" x14ac:dyDescent="0.2">
      <c r="A136" s="50">
        <v>135</v>
      </c>
      <c r="B136" s="42" t="s">
        <v>3002</v>
      </c>
      <c r="C136" s="42" t="s">
        <v>2463</v>
      </c>
      <c r="D136" s="42" t="s">
        <v>3097</v>
      </c>
      <c r="E136" s="42"/>
      <c r="F136" s="49" t="s">
        <v>3098</v>
      </c>
      <c r="G136" s="49" t="s">
        <v>2704</v>
      </c>
      <c r="H136" s="48" t="s">
        <v>2584</v>
      </c>
      <c r="I136" s="49" t="s">
        <v>3099</v>
      </c>
      <c r="J136" s="49" t="s">
        <v>2260</v>
      </c>
      <c r="K136" s="46">
        <v>3.3112395868024398E-2</v>
      </c>
      <c r="L136" s="68" t="s">
        <v>2548</v>
      </c>
      <c r="M136" s="108" t="s">
        <v>3899</v>
      </c>
    </row>
    <row r="137" spans="1:13" x14ac:dyDescent="0.2">
      <c r="A137" s="50">
        <v>136</v>
      </c>
      <c r="B137" s="42" t="s">
        <v>3002</v>
      </c>
      <c r="C137" s="42" t="s">
        <v>2463</v>
      </c>
      <c r="D137" s="42" t="s">
        <v>3100</v>
      </c>
      <c r="E137" s="42"/>
      <c r="F137" s="49" t="s">
        <v>3101</v>
      </c>
      <c r="G137" s="49" t="s">
        <v>3102</v>
      </c>
      <c r="H137" s="48" t="s">
        <v>2584</v>
      </c>
      <c r="I137" s="49" t="s">
        <v>3103</v>
      </c>
      <c r="J137" s="49" t="s">
        <v>2261</v>
      </c>
      <c r="K137" s="46">
        <v>3.3112395868024398E-2</v>
      </c>
      <c r="L137" s="68" t="s">
        <v>2548</v>
      </c>
      <c r="M137" s="108" t="s">
        <v>3835</v>
      </c>
    </row>
    <row r="138" spans="1:13" x14ac:dyDescent="0.2">
      <c r="A138" s="50">
        <v>132</v>
      </c>
      <c r="B138" s="42" t="s">
        <v>2470</v>
      </c>
      <c r="C138" s="42" t="s">
        <v>2470</v>
      </c>
      <c r="D138" s="42" t="s">
        <v>3104</v>
      </c>
      <c r="E138" s="42" t="s">
        <v>3104</v>
      </c>
      <c r="F138" s="49" t="s">
        <v>3105</v>
      </c>
      <c r="G138" s="49" t="s">
        <v>3106</v>
      </c>
      <c r="H138" s="48" t="s">
        <v>2569</v>
      </c>
      <c r="I138" s="49" t="s">
        <v>3900</v>
      </c>
      <c r="J138" s="49" t="s">
        <v>2262</v>
      </c>
      <c r="K138" s="46">
        <v>6.2E-2</v>
      </c>
      <c r="L138" s="69"/>
      <c r="M138" s="108" t="s">
        <v>467</v>
      </c>
    </row>
    <row r="139" spans="1:13" x14ac:dyDescent="0.2">
      <c r="A139" s="50">
        <v>133</v>
      </c>
      <c r="B139" s="42" t="s">
        <v>2470</v>
      </c>
      <c r="C139" s="42" t="s">
        <v>2470</v>
      </c>
      <c r="D139" s="42" t="s">
        <v>3107</v>
      </c>
      <c r="E139" s="42" t="s">
        <v>3108</v>
      </c>
      <c r="F139" s="49" t="s">
        <v>3109</v>
      </c>
      <c r="G139" s="49" t="s">
        <v>3110</v>
      </c>
      <c r="H139" s="48" t="s">
        <v>2584</v>
      </c>
      <c r="I139" s="49" t="s">
        <v>3111</v>
      </c>
      <c r="J139" s="49" t="s">
        <v>3902</v>
      </c>
      <c r="K139" s="46">
        <v>2.22987642861927E-2</v>
      </c>
      <c r="L139" s="69"/>
      <c r="M139" s="108" t="s">
        <v>1018</v>
      </c>
    </row>
    <row r="140" spans="1:13" x14ac:dyDescent="0.2">
      <c r="A140" s="50">
        <v>134</v>
      </c>
      <c r="B140" s="42" t="s">
        <v>2470</v>
      </c>
      <c r="C140" s="42" t="s">
        <v>2470</v>
      </c>
      <c r="D140" s="42" t="s">
        <v>3107</v>
      </c>
      <c r="E140" s="42" t="s">
        <v>3112</v>
      </c>
      <c r="F140" s="49" t="s">
        <v>3113</v>
      </c>
      <c r="G140" s="49" t="s">
        <v>3114</v>
      </c>
      <c r="H140" s="48" t="s">
        <v>2584</v>
      </c>
      <c r="I140" s="49" t="s">
        <v>3903</v>
      </c>
      <c r="J140" s="49" t="s">
        <v>3901</v>
      </c>
      <c r="K140" s="46">
        <v>2.96810598359705E-2</v>
      </c>
      <c r="L140" s="69"/>
      <c r="M140" s="108" t="s">
        <v>459</v>
      </c>
    </row>
    <row r="141" spans="1:13" x14ac:dyDescent="0.2">
      <c r="A141" s="50">
        <v>135</v>
      </c>
      <c r="B141" s="42" t="s">
        <v>2470</v>
      </c>
      <c r="C141" s="42" t="s">
        <v>2470</v>
      </c>
      <c r="D141" s="42" t="s">
        <v>2618</v>
      </c>
      <c r="E141" s="42" t="s">
        <v>3115</v>
      </c>
      <c r="F141" s="49" t="s">
        <v>3116</v>
      </c>
      <c r="G141" s="49" t="s">
        <v>3117</v>
      </c>
      <c r="H141" s="48" t="s">
        <v>2569</v>
      </c>
      <c r="I141" s="49" t="s">
        <v>3118</v>
      </c>
      <c r="J141" s="49" t="s">
        <v>2263</v>
      </c>
      <c r="K141" s="46">
        <v>2.3622335038244999E-2</v>
      </c>
      <c r="L141" s="69"/>
      <c r="M141" s="108" t="s">
        <v>3835</v>
      </c>
    </row>
    <row r="142" spans="1:13" x14ac:dyDescent="0.2">
      <c r="A142" s="50">
        <v>136</v>
      </c>
      <c r="B142" s="42" t="s">
        <v>2470</v>
      </c>
      <c r="C142" s="42" t="s">
        <v>2470</v>
      </c>
      <c r="D142" s="42" t="s">
        <v>2618</v>
      </c>
      <c r="E142" s="42" t="s">
        <v>3119</v>
      </c>
      <c r="F142" s="49" t="s">
        <v>3120</v>
      </c>
      <c r="G142" s="49" t="s">
        <v>3121</v>
      </c>
      <c r="H142" s="48" t="s">
        <v>2569</v>
      </c>
      <c r="I142" s="49" t="s">
        <v>3122</v>
      </c>
      <c r="J142" s="49" t="s">
        <v>2264</v>
      </c>
      <c r="K142" s="46">
        <v>2.15299341578583E-2</v>
      </c>
      <c r="L142" s="69"/>
      <c r="M142" s="108" t="s">
        <v>1031</v>
      </c>
    </row>
    <row r="143" spans="1:13" x14ac:dyDescent="0.2">
      <c r="A143" s="50">
        <v>132</v>
      </c>
      <c r="B143" s="42" t="s">
        <v>2470</v>
      </c>
      <c r="C143" s="42" t="s">
        <v>2470</v>
      </c>
      <c r="D143" s="42" t="s">
        <v>2618</v>
      </c>
      <c r="E143" s="42" t="s">
        <v>3123</v>
      </c>
      <c r="F143" s="49" t="s">
        <v>3124</v>
      </c>
      <c r="G143" s="49" t="s">
        <v>3125</v>
      </c>
      <c r="H143" s="48" t="s">
        <v>2569</v>
      </c>
      <c r="I143" s="49" t="s">
        <v>3126</v>
      </c>
      <c r="J143" s="49" t="s">
        <v>2265</v>
      </c>
      <c r="K143" s="46">
        <v>2.53302712475185E-2</v>
      </c>
      <c r="L143" s="69"/>
      <c r="M143" s="108" t="s">
        <v>3835</v>
      </c>
    </row>
    <row r="144" spans="1:13" x14ac:dyDescent="0.2">
      <c r="A144" s="50">
        <v>133</v>
      </c>
      <c r="B144" s="42" t="s">
        <v>2470</v>
      </c>
      <c r="C144" s="42" t="s">
        <v>2470</v>
      </c>
      <c r="D144" s="42" t="s">
        <v>2618</v>
      </c>
      <c r="E144" s="42" t="s">
        <v>3127</v>
      </c>
      <c r="F144" s="49" t="s">
        <v>3128</v>
      </c>
      <c r="G144" s="49" t="s">
        <v>3129</v>
      </c>
      <c r="H144" s="48" t="s">
        <v>2569</v>
      </c>
      <c r="I144" s="49" t="s">
        <v>3130</v>
      </c>
      <c r="J144" s="49" t="s">
        <v>2266</v>
      </c>
      <c r="K144" s="46">
        <v>3.2115234186285403E-2</v>
      </c>
      <c r="L144" s="69"/>
      <c r="M144" s="108" t="s">
        <v>3904</v>
      </c>
    </row>
    <row r="145" spans="1:13" x14ac:dyDescent="0.2">
      <c r="A145" s="50">
        <v>134</v>
      </c>
      <c r="B145" s="42" t="s">
        <v>2433</v>
      </c>
      <c r="C145" s="42" t="s">
        <v>2433</v>
      </c>
      <c r="D145" s="42" t="s">
        <v>3131</v>
      </c>
      <c r="E145" s="42"/>
      <c r="F145" s="49" t="s">
        <v>3132</v>
      </c>
      <c r="G145" s="49" t="s">
        <v>3133</v>
      </c>
      <c r="H145" s="48" t="s">
        <v>2569</v>
      </c>
      <c r="I145" s="49" t="s">
        <v>3134</v>
      </c>
      <c r="J145" s="49" t="s">
        <v>2267</v>
      </c>
      <c r="K145" s="46">
        <v>3.1657299132297603E-2</v>
      </c>
      <c r="L145" s="69"/>
      <c r="M145" s="108" t="s">
        <v>3905</v>
      </c>
    </row>
    <row r="146" spans="1:13" x14ac:dyDescent="0.2">
      <c r="A146" s="50">
        <v>135</v>
      </c>
      <c r="B146" s="42" t="s">
        <v>2433</v>
      </c>
      <c r="C146" s="42" t="s">
        <v>2433</v>
      </c>
      <c r="D146" s="42" t="s">
        <v>3135</v>
      </c>
      <c r="E146" s="42"/>
      <c r="F146" s="49" t="s">
        <v>3907</v>
      </c>
      <c r="G146" s="49" t="s">
        <v>3136</v>
      </c>
      <c r="H146" s="48" t="s">
        <v>2569</v>
      </c>
      <c r="I146" s="49" t="s">
        <v>3137</v>
      </c>
      <c r="J146" s="49" t="s">
        <v>2268</v>
      </c>
      <c r="K146" s="46">
        <v>2.3645038797297291E-2</v>
      </c>
      <c r="L146" s="69"/>
      <c r="M146" s="34" t="s">
        <v>966</v>
      </c>
    </row>
    <row r="147" spans="1:13" x14ac:dyDescent="0.2">
      <c r="A147" s="50">
        <v>136</v>
      </c>
      <c r="B147" s="42" t="s">
        <v>2433</v>
      </c>
      <c r="C147" s="42" t="s">
        <v>2433</v>
      </c>
      <c r="D147" s="42" t="s">
        <v>3138</v>
      </c>
      <c r="E147" s="42"/>
      <c r="F147" s="49" t="s">
        <v>3139</v>
      </c>
      <c r="G147" s="49" t="s">
        <v>3140</v>
      </c>
      <c r="H147" s="48" t="s">
        <v>2569</v>
      </c>
      <c r="I147" s="49" t="s">
        <v>3141</v>
      </c>
      <c r="J147" s="49" t="s">
        <v>3906</v>
      </c>
      <c r="K147" s="46">
        <v>3.1513629532640808E-2</v>
      </c>
      <c r="L147" s="69"/>
      <c r="M147" s="107" t="s">
        <v>1031</v>
      </c>
    </row>
    <row r="148" spans="1:13" x14ac:dyDescent="0.2">
      <c r="A148" s="50">
        <v>137</v>
      </c>
      <c r="B148" s="42" t="s">
        <v>2433</v>
      </c>
      <c r="C148" s="42" t="s">
        <v>2433</v>
      </c>
      <c r="D148" s="42" t="s">
        <v>3142</v>
      </c>
      <c r="E148" s="42"/>
      <c r="F148" s="49" t="s">
        <v>3143</v>
      </c>
      <c r="G148" s="49" t="s">
        <v>3144</v>
      </c>
      <c r="H148" s="48" t="s">
        <v>2569</v>
      </c>
      <c r="I148" s="49" t="s">
        <v>3145</v>
      </c>
      <c r="J148" s="49" t="s">
        <v>2269</v>
      </c>
      <c r="K148" s="46">
        <v>3.911805468446139E-2</v>
      </c>
      <c r="L148" s="69"/>
      <c r="M148" s="107" t="s">
        <v>3835</v>
      </c>
    </row>
    <row r="149" spans="1:13" x14ac:dyDescent="0.2">
      <c r="A149" s="50">
        <v>138</v>
      </c>
      <c r="B149" s="42" t="s">
        <v>2433</v>
      </c>
      <c r="C149" s="42" t="s">
        <v>2433</v>
      </c>
      <c r="D149" s="42" t="s">
        <v>3146</v>
      </c>
      <c r="E149" s="42"/>
      <c r="F149" s="49" t="s">
        <v>3147</v>
      </c>
      <c r="G149" s="49" t="s">
        <v>3148</v>
      </c>
      <c r="H149" s="48" t="s">
        <v>2569</v>
      </c>
      <c r="I149" s="49" t="s">
        <v>3149</v>
      </c>
      <c r="J149" s="49" t="s">
        <v>2270</v>
      </c>
      <c r="K149" s="46">
        <v>3.2853466491161276E-2</v>
      </c>
      <c r="L149" s="69"/>
      <c r="M149" s="107" t="s">
        <v>264</v>
      </c>
    </row>
    <row r="150" spans="1:13" x14ac:dyDescent="0.2">
      <c r="A150" s="50">
        <v>139</v>
      </c>
      <c r="B150" s="42" t="s">
        <v>2433</v>
      </c>
      <c r="C150" s="42" t="s">
        <v>2433</v>
      </c>
      <c r="D150" s="42" t="s">
        <v>3150</v>
      </c>
      <c r="E150" s="42"/>
      <c r="F150" s="49" t="s">
        <v>3151</v>
      </c>
      <c r="G150" s="49" t="s">
        <v>3152</v>
      </c>
      <c r="H150" s="48" t="s">
        <v>2569</v>
      </c>
      <c r="I150" s="49" t="s">
        <v>3153</v>
      </c>
      <c r="J150" s="49" t="s">
        <v>2271</v>
      </c>
      <c r="K150" s="46">
        <v>3.5884748390886179E-2</v>
      </c>
      <c r="L150" s="69"/>
      <c r="M150" s="107" t="s">
        <v>1019</v>
      </c>
    </row>
    <row r="151" spans="1:13" x14ac:dyDescent="0.2">
      <c r="A151" s="50">
        <v>140</v>
      </c>
      <c r="B151" s="42" t="s">
        <v>2433</v>
      </c>
      <c r="C151" s="42" t="s">
        <v>2433</v>
      </c>
      <c r="D151" s="42" t="s">
        <v>3154</v>
      </c>
      <c r="E151" s="42"/>
      <c r="F151" s="49" t="s">
        <v>3155</v>
      </c>
      <c r="G151" s="49" t="s">
        <v>3156</v>
      </c>
      <c r="H151" s="60" t="s">
        <v>2546</v>
      </c>
      <c r="I151" s="49" t="s">
        <v>3157</v>
      </c>
      <c r="J151" s="49" t="s">
        <v>2272</v>
      </c>
      <c r="K151" s="46">
        <v>1.7114115111681594E-2</v>
      </c>
      <c r="L151" s="69"/>
      <c r="M151" s="107" t="s">
        <v>459</v>
      </c>
    </row>
    <row r="152" spans="1:13" x14ac:dyDescent="0.2">
      <c r="A152" s="50">
        <v>141</v>
      </c>
      <c r="B152" s="42" t="s">
        <v>2433</v>
      </c>
      <c r="C152" s="42" t="s">
        <v>2433</v>
      </c>
      <c r="D152" s="42" t="s">
        <v>3158</v>
      </c>
      <c r="E152" s="42"/>
      <c r="F152" s="49" t="s">
        <v>3159</v>
      </c>
      <c r="G152" s="49" t="s">
        <v>3160</v>
      </c>
      <c r="H152" s="50" t="s">
        <v>2546</v>
      </c>
      <c r="I152" s="49" t="s">
        <v>3161</v>
      </c>
      <c r="J152" s="49" t="s">
        <v>2273</v>
      </c>
      <c r="K152" s="46">
        <v>2.466922861478249E-2</v>
      </c>
      <c r="L152" s="69"/>
      <c r="M152" s="34" t="s">
        <v>3452</v>
      </c>
    </row>
    <row r="153" spans="1:13" x14ac:dyDescent="0.2">
      <c r="A153" s="50">
        <v>142</v>
      </c>
      <c r="B153" s="42" t="s">
        <v>2433</v>
      </c>
      <c r="C153" s="42" t="s">
        <v>2433</v>
      </c>
      <c r="D153" s="42" t="s">
        <v>3162</v>
      </c>
      <c r="E153" s="42"/>
      <c r="F153" s="49" t="s">
        <v>3163</v>
      </c>
      <c r="G153" s="49" t="s">
        <v>3164</v>
      </c>
      <c r="H153" s="48" t="s">
        <v>2569</v>
      </c>
      <c r="I153" s="49" t="s">
        <v>3165</v>
      </c>
      <c r="J153" s="49" t="s">
        <v>2274</v>
      </c>
      <c r="K153" s="46">
        <v>5.9234096936231051E-2</v>
      </c>
      <c r="L153" s="69"/>
    </row>
    <row r="154" spans="1:13" x14ac:dyDescent="0.2">
      <c r="A154" s="50">
        <v>143</v>
      </c>
      <c r="B154" s="42" t="s">
        <v>2433</v>
      </c>
      <c r="C154" s="42" t="s">
        <v>2433</v>
      </c>
      <c r="D154" s="42" t="s">
        <v>3166</v>
      </c>
      <c r="E154" s="42"/>
      <c r="F154" s="49" t="s">
        <v>3167</v>
      </c>
      <c r="G154" s="49" t="s">
        <v>3168</v>
      </c>
      <c r="H154" s="50" t="s">
        <v>2546</v>
      </c>
      <c r="I154" s="49" t="s">
        <v>3169</v>
      </c>
      <c r="J154" s="49" t="s">
        <v>2275</v>
      </c>
      <c r="K154" s="46">
        <v>2.845085350097909E-2</v>
      </c>
      <c r="L154" s="69"/>
    </row>
    <row r="155" spans="1:13" x14ac:dyDescent="0.2">
      <c r="A155" s="50">
        <v>144</v>
      </c>
      <c r="B155" s="42" t="s">
        <v>2433</v>
      </c>
      <c r="C155" s="42" t="s">
        <v>2433</v>
      </c>
      <c r="D155" s="42" t="s">
        <v>3170</v>
      </c>
      <c r="E155" s="42"/>
      <c r="F155" s="49" t="s">
        <v>3171</v>
      </c>
      <c r="G155" s="49" t="s">
        <v>3172</v>
      </c>
      <c r="H155" s="60" t="s">
        <v>2546</v>
      </c>
      <c r="I155" s="49" t="s">
        <v>3173</v>
      </c>
      <c r="J155" s="49" t="s">
        <v>2276</v>
      </c>
      <c r="K155" s="46">
        <v>3.1095536111776179E-2</v>
      </c>
      <c r="L155" s="69"/>
    </row>
    <row r="156" spans="1:13" x14ac:dyDescent="0.2">
      <c r="A156" s="50">
        <v>145</v>
      </c>
      <c r="B156" s="42" t="s">
        <v>2433</v>
      </c>
      <c r="C156" s="42" t="s">
        <v>2433</v>
      </c>
      <c r="D156" s="42" t="s">
        <v>3174</v>
      </c>
      <c r="E156" s="42"/>
      <c r="F156" s="49" t="s">
        <v>3175</v>
      </c>
      <c r="G156" s="49" t="s">
        <v>3176</v>
      </c>
      <c r="H156" s="60" t="s">
        <v>2546</v>
      </c>
      <c r="I156" s="49" t="s">
        <v>3177</v>
      </c>
      <c r="J156" s="49" t="s">
        <v>2277</v>
      </c>
      <c r="K156" s="46">
        <v>2.2327824176764821E-2</v>
      </c>
      <c r="L156" s="69"/>
    </row>
    <row r="157" spans="1:13" x14ac:dyDescent="0.2">
      <c r="A157" s="50">
        <v>146</v>
      </c>
      <c r="B157" s="42" t="s">
        <v>2433</v>
      </c>
      <c r="C157" s="42" t="s">
        <v>2433</v>
      </c>
      <c r="D157" s="42" t="s">
        <v>3178</v>
      </c>
      <c r="E157" s="42"/>
      <c r="F157" s="49" t="s">
        <v>3179</v>
      </c>
      <c r="G157" s="49" t="s">
        <v>3180</v>
      </c>
      <c r="H157" s="60" t="s">
        <v>2546</v>
      </c>
      <c r="I157" s="49" t="s">
        <v>3181</v>
      </c>
      <c r="J157" s="49" t="s">
        <v>2278</v>
      </c>
      <c r="K157" s="46">
        <v>4.1484440988818649E-2</v>
      </c>
      <c r="L157" s="69"/>
    </row>
    <row r="158" spans="1:13" x14ac:dyDescent="0.2">
      <c r="A158" s="50">
        <v>147</v>
      </c>
      <c r="B158" s="61" t="s">
        <v>2445</v>
      </c>
      <c r="C158" s="61" t="s">
        <v>2445</v>
      </c>
      <c r="D158" s="61" t="s">
        <v>3182</v>
      </c>
      <c r="E158" s="61"/>
      <c r="F158" s="62" t="s">
        <v>3183</v>
      </c>
      <c r="G158" s="62" t="s">
        <v>3184</v>
      </c>
      <c r="H158" s="48" t="s">
        <v>2569</v>
      </c>
      <c r="I158" s="62" t="s">
        <v>3185</v>
      </c>
      <c r="J158" s="62" t="s">
        <v>2279</v>
      </c>
      <c r="K158" s="46">
        <v>3.12255252955673E-2</v>
      </c>
      <c r="L158" s="69"/>
      <c r="M158" s="34" t="s">
        <v>3820</v>
      </c>
    </row>
    <row r="159" spans="1:13" x14ac:dyDescent="0.2">
      <c r="A159" s="50">
        <v>148</v>
      </c>
      <c r="B159" s="61" t="s">
        <v>2445</v>
      </c>
      <c r="C159" s="61" t="s">
        <v>2445</v>
      </c>
      <c r="D159" s="61" t="s">
        <v>3186</v>
      </c>
      <c r="E159" s="61"/>
      <c r="F159" s="62" t="s">
        <v>3187</v>
      </c>
      <c r="G159" s="62" t="s">
        <v>3188</v>
      </c>
      <c r="H159" s="63" t="s">
        <v>2546</v>
      </c>
      <c r="I159" s="62" t="s">
        <v>3189</v>
      </c>
      <c r="J159" s="62" t="s">
        <v>2280</v>
      </c>
      <c r="K159" s="46">
        <v>3.12255252955673E-2</v>
      </c>
      <c r="L159" s="69"/>
    </row>
    <row r="160" spans="1:13" x14ac:dyDescent="0.2">
      <c r="A160" s="50">
        <v>149</v>
      </c>
      <c r="B160" s="61" t="s">
        <v>2445</v>
      </c>
      <c r="C160" s="61" t="s">
        <v>2445</v>
      </c>
      <c r="D160" s="61" t="s">
        <v>3190</v>
      </c>
      <c r="E160" s="61"/>
      <c r="F160" s="62" t="s">
        <v>3191</v>
      </c>
      <c r="G160" s="62" t="s">
        <v>3192</v>
      </c>
      <c r="H160" s="48" t="s">
        <v>2569</v>
      </c>
      <c r="I160" s="62" t="s">
        <v>3193</v>
      </c>
      <c r="J160" s="62" t="s">
        <v>2281</v>
      </c>
      <c r="K160" s="46">
        <v>3.12255252955673E-2</v>
      </c>
      <c r="L160" s="69"/>
      <c r="M160" s="34" t="s">
        <v>3820</v>
      </c>
    </row>
    <row r="161" spans="1:13" x14ac:dyDescent="0.2">
      <c r="A161" s="50">
        <v>150</v>
      </c>
      <c r="B161" s="61" t="s">
        <v>2445</v>
      </c>
      <c r="C161" s="61" t="s">
        <v>2445</v>
      </c>
      <c r="D161" s="61" t="s">
        <v>3194</v>
      </c>
      <c r="E161" s="61"/>
      <c r="F161" s="62" t="s">
        <v>3195</v>
      </c>
      <c r="G161" s="62" t="s">
        <v>3196</v>
      </c>
      <c r="H161" s="48" t="s">
        <v>2569</v>
      </c>
      <c r="I161" s="62" t="s">
        <v>3197</v>
      </c>
      <c r="J161" s="62" t="s">
        <v>2282</v>
      </c>
      <c r="K161" s="46">
        <v>3.12255252955673E-2</v>
      </c>
      <c r="L161" s="69"/>
    </row>
    <row r="162" spans="1:13" x14ac:dyDescent="0.2">
      <c r="A162" s="50">
        <v>151</v>
      </c>
      <c r="B162" s="61" t="s">
        <v>2445</v>
      </c>
      <c r="C162" s="61" t="s">
        <v>2445</v>
      </c>
      <c r="D162" s="61" t="s">
        <v>3198</v>
      </c>
      <c r="E162" s="61"/>
      <c r="F162" s="62" t="s">
        <v>3199</v>
      </c>
      <c r="G162" s="62" t="s">
        <v>3200</v>
      </c>
      <c r="H162" s="48" t="s">
        <v>2569</v>
      </c>
      <c r="I162" s="62" t="s">
        <v>3201</v>
      </c>
      <c r="J162" s="62" t="s">
        <v>2283</v>
      </c>
      <c r="K162" s="46">
        <v>3.12255252955673E-2</v>
      </c>
      <c r="L162" s="69"/>
      <c r="M162" s="34" t="s">
        <v>3820</v>
      </c>
    </row>
    <row r="163" spans="1:13" x14ac:dyDescent="0.2">
      <c r="A163" s="50">
        <v>152</v>
      </c>
      <c r="B163" s="61" t="s">
        <v>2445</v>
      </c>
      <c r="C163" s="61" t="s">
        <v>2445</v>
      </c>
      <c r="D163" s="61" t="s">
        <v>3202</v>
      </c>
      <c r="E163" s="61"/>
      <c r="F163" s="62" t="s">
        <v>3203</v>
      </c>
      <c r="G163" s="62" t="s">
        <v>3204</v>
      </c>
      <c r="H163" s="48" t="s">
        <v>2569</v>
      </c>
      <c r="I163" s="62" t="s">
        <v>3205</v>
      </c>
      <c r="J163" s="62" t="s">
        <v>2284</v>
      </c>
      <c r="K163" s="46">
        <v>3.12255252955673E-2</v>
      </c>
      <c r="L163" s="69"/>
      <c r="M163" s="34" t="s">
        <v>3820</v>
      </c>
    </row>
    <row r="164" spans="1:13" x14ac:dyDescent="0.2">
      <c r="A164" s="50">
        <v>153</v>
      </c>
      <c r="B164" s="61" t="s">
        <v>2445</v>
      </c>
      <c r="C164" s="61" t="s">
        <v>2445</v>
      </c>
      <c r="D164" s="61" t="s">
        <v>2975</v>
      </c>
      <c r="E164" s="61"/>
      <c r="F164" s="62" t="s">
        <v>3206</v>
      </c>
      <c r="G164" s="62" t="s">
        <v>3207</v>
      </c>
      <c r="H164" s="63" t="s">
        <v>2546</v>
      </c>
      <c r="I164" s="62" t="s">
        <v>3208</v>
      </c>
      <c r="J164" s="62" t="s">
        <v>2285</v>
      </c>
      <c r="K164" s="46">
        <v>3.12255252955673E-2</v>
      </c>
      <c r="L164" s="69"/>
    </row>
    <row r="165" spans="1:13" x14ac:dyDescent="0.2">
      <c r="A165" s="50">
        <v>154</v>
      </c>
      <c r="B165" s="42" t="s">
        <v>2431</v>
      </c>
      <c r="C165" s="42" t="s">
        <v>2431</v>
      </c>
      <c r="D165" s="42" t="s">
        <v>3209</v>
      </c>
      <c r="E165" s="42"/>
      <c r="F165" s="64" t="s">
        <v>3210</v>
      </c>
      <c r="G165" s="49" t="s">
        <v>2825</v>
      </c>
      <c r="H165" s="48" t="s">
        <v>2584</v>
      </c>
      <c r="I165" s="49" t="s">
        <v>3211</v>
      </c>
      <c r="J165" s="49" t="s">
        <v>2286</v>
      </c>
      <c r="K165" s="46">
        <v>2.74189683584996E-2</v>
      </c>
      <c r="L165" s="70" t="s">
        <v>913</v>
      </c>
      <c r="M165" s="34" t="s">
        <v>3821</v>
      </c>
    </row>
    <row r="166" spans="1:13" ht="22.5" x14ac:dyDescent="0.2">
      <c r="A166" s="50">
        <v>155</v>
      </c>
      <c r="B166" s="42" t="s">
        <v>2431</v>
      </c>
      <c r="C166" s="42" t="s">
        <v>2431</v>
      </c>
      <c r="D166" s="42" t="s">
        <v>3212</v>
      </c>
      <c r="E166" s="42"/>
      <c r="F166" s="64" t="s">
        <v>3213</v>
      </c>
      <c r="G166" s="49" t="s">
        <v>3214</v>
      </c>
      <c r="H166" s="48" t="s">
        <v>2584</v>
      </c>
      <c r="I166" s="49" t="s">
        <v>3215</v>
      </c>
      <c r="J166" s="64" t="s">
        <v>2287</v>
      </c>
      <c r="K166" s="46">
        <v>2.74189683584996E-2</v>
      </c>
      <c r="L166" s="70" t="s">
        <v>913</v>
      </c>
      <c r="M166" s="34" t="s">
        <v>894</v>
      </c>
    </row>
    <row r="167" spans="1:13" x14ac:dyDescent="0.2">
      <c r="A167" s="50">
        <v>156</v>
      </c>
      <c r="B167" s="42" t="s">
        <v>2431</v>
      </c>
      <c r="C167" s="42" t="s">
        <v>2431</v>
      </c>
      <c r="D167" s="42" t="s">
        <v>3216</v>
      </c>
      <c r="E167" s="42"/>
      <c r="F167" s="64" t="s">
        <v>3217</v>
      </c>
      <c r="G167" s="49" t="s">
        <v>3218</v>
      </c>
      <c r="H167" s="48" t="s">
        <v>2546</v>
      </c>
      <c r="I167" s="49" t="s">
        <v>3219</v>
      </c>
      <c r="J167" s="49" t="s">
        <v>2288</v>
      </c>
      <c r="K167" s="46">
        <v>2.74189683584996E-2</v>
      </c>
      <c r="L167" s="70" t="s">
        <v>913</v>
      </c>
    </row>
    <row r="168" spans="1:13" x14ac:dyDescent="0.2">
      <c r="A168" s="50">
        <v>157</v>
      </c>
      <c r="B168" s="42" t="s">
        <v>2431</v>
      </c>
      <c r="C168" s="42" t="s">
        <v>2431</v>
      </c>
      <c r="D168" s="42" t="s">
        <v>3220</v>
      </c>
      <c r="E168" s="42"/>
      <c r="F168" s="64" t="s">
        <v>3221</v>
      </c>
      <c r="G168" s="49" t="s">
        <v>3222</v>
      </c>
      <c r="H168" s="48" t="s">
        <v>2569</v>
      </c>
      <c r="I168" s="49" t="s">
        <v>3223</v>
      </c>
      <c r="J168" s="49" t="s">
        <v>2289</v>
      </c>
      <c r="K168" s="46">
        <v>2.74189683584996E-2</v>
      </c>
      <c r="L168" s="70" t="s">
        <v>913</v>
      </c>
    </row>
    <row r="169" spans="1:13" x14ac:dyDescent="0.2">
      <c r="A169" s="50">
        <v>158</v>
      </c>
      <c r="B169" s="42" t="s">
        <v>2431</v>
      </c>
      <c r="C169" s="42" t="s">
        <v>2431</v>
      </c>
      <c r="D169" s="42" t="s">
        <v>3224</v>
      </c>
      <c r="E169" s="42"/>
      <c r="F169" s="64" t="s">
        <v>3225</v>
      </c>
      <c r="G169" s="49" t="s">
        <v>3226</v>
      </c>
      <c r="H169" s="48" t="s">
        <v>2569</v>
      </c>
      <c r="I169" s="49" t="s">
        <v>3227</v>
      </c>
      <c r="J169" s="49" t="s">
        <v>2290</v>
      </c>
      <c r="K169" s="46">
        <v>2.74189683584996E-2</v>
      </c>
      <c r="L169" s="70" t="s">
        <v>913</v>
      </c>
    </row>
    <row r="170" spans="1:13" x14ac:dyDescent="0.2">
      <c r="A170" s="50">
        <v>159</v>
      </c>
      <c r="B170" s="42" t="s">
        <v>2431</v>
      </c>
      <c r="C170" s="42" t="s">
        <v>2431</v>
      </c>
      <c r="D170" s="42" t="s">
        <v>3228</v>
      </c>
      <c r="E170" s="42"/>
      <c r="F170" s="64" t="s">
        <v>3229</v>
      </c>
      <c r="G170" s="49" t="s">
        <v>3230</v>
      </c>
      <c r="H170" s="48" t="s">
        <v>2584</v>
      </c>
      <c r="I170" s="49" t="s">
        <v>3231</v>
      </c>
      <c r="J170" s="49" t="s">
        <v>2291</v>
      </c>
      <c r="K170" s="46">
        <v>2.74189683584996E-2</v>
      </c>
      <c r="L170" s="70" t="s">
        <v>913</v>
      </c>
    </row>
    <row r="171" spans="1:13" x14ac:dyDescent="0.2">
      <c r="A171" s="50">
        <v>160</v>
      </c>
      <c r="B171" s="42" t="s">
        <v>2431</v>
      </c>
      <c r="C171" s="42" t="s">
        <v>2431</v>
      </c>
      <c r="D171" s="42" t="s">
        <v>3232</v>
      </c>
      <c r="E171" s="42"/>
      <c r="F171" s="64" t="s">
        <v>3233</v>
      </c>
      <c r="G171" s="49" t="s">
        <v>2825</v>
      </c>
      <c r="H171" s="48" t="s">
        <v>2584</v>
      </c>
      <c r="I171" s="49" t="s">
        <v>3234</v>
      </c>
      <c r="J171" s="49" t="s">
        <v>2292</v>
      </c>
      <c r="K171" s="46">
        <v>2.74189683584996E-2</v>
      </c>
      <c r="L171" s="70" t="s">
        <v>913</v>
      </c>
    </row>
    <row r="172" spans="1:13" x14ac:dyDescent="0.2">
      <c r="A172" s="50">
        <v>161</v>
      </c>
      <c r="B172" s="42" t="s">
        <v>2431</v>
      </c>
      <c r="C172" s="42" t="s">
        <v>2431</v>
      </c>
      <c r="D172" s="42" t="s">
        <v>3235</v>
      </c>
      <c r="E172" s="42"/>
      <c r="F172" s="64" t="s">
        <v>3236</v>
      </c>
      <c r="G172" s="49" t="s">
        <v>3237</v>
      </c>
      <c r="H172" s="48" t="s">
        <v>2569</v>
      </c>
      <c r="I172" s="49" t="s">
        <v>3238</v>
      </c>
      <c r="J172" s="49" t="s">
        <v>2293</v>
      </c>
      <c r="K172" s="46">
        <v>2.74189683584996E-2</v>
      </c>
      <c r="L172" s="70" t="s">
        <v>913</v>
      </c>
    </row>
    <row r="173" spans="1:13" x14ac:dyDescent="0.2">
      <c r="A173" s="50">
        <v>162</v>
      </c>
      <c r="B173" s="42" t="s">
        <v>2439</v>
      </c>
      <c r="C173" s="42" t="s">
        <v>2439</v>
      </c>
      <c r="D173" s="42" t="s">
        <v>3239</v>
      </c>
      <c r="E173" s="42" t="s">
        <v>3240</v>
      </c>
      <c r="F173" s="49" t="s">
        <v>3241</v>
      </c>
      <c r="G173" s="49" t="s">
        <v>3242</v>
      </c>
      <c r="H173" s="48" t="s">
        <v>2584</v>
      </c>
      <c r="I173" s="49" t="s">
        <v>3243</v>
      </c>
      <c r="J173" s="49" t="s">
        <v>2294</v>
      </c>
      <c r="K173" s="46">
        <v>2.6834874755905701E-2</v>
      </c>
      <c r="L173" s="70" t="s">
        <v>913</v>
      </c>
      <c r="M173" s="34" t="s">
        <v>3818</v>
      </c>
    </row>
    <row r="174" spans="1:13" ht="22.5" x14ac:dyDescent="0.2">
      <c r="A174" s="50">
        <v>163</v>
      </c>
      <c r="B174" s="42" t="s">
        <v>2439</v>
      </c>
      <c r="C174" s="42" t="s">
        <v>2439</v>
      </c>
      <c r="D174" s="42" t="s">
        <v>3239</v>
      </c>
      <c r="E174" s="42" t="s">
        <v>2060</v>
      </c>
      <c r="F174" s="49" t="s">
        <v>3244</v>
      </c>
      <c r="G174" s="49" t="s">
        <v>2825</v>
      </c>
      <c r="H174" s="48" t="s">
        <v>2584</v>
      </c>
      <c r="I174" s="49" t="s">
        <v>3245</v>
      </c>
      <c r="J174" s="49" t="s">
        <v>2295</v>
      </c>
      <c r="K174" s="46">
        <v>2.6834874755905701E-2</v>
      </c>
      <c r="L174" s="70" t="s">
        <v>913</v>
      </c>
      <c r="M174" s="34" t="s">
        <v>3822</v>
      </c>
    </row>
    <row r="175" spans="1:13" ht="22.5" x14ac:dyDescent="0.2">
      <c r="A175" s="50">
        <v>164</v>
      </c>
      <c r="B175" s="42" t="s">
        <v>2439</v>
      </c>
      <c r="C175" s="42" t="s">
        <v>2439</v>
      </c>
      <c r="D175" s="42" t="s">
        <v>3239</v>
      </c>
      <c r="E175" s="42" t="s">
        <v>3246</v>
      </c>
      <c r="F175" s="49" t="s">
        <v>3247</v>
      </c>
      <c r="G175" s="49" t="s">
        <v>3248</v>
      </c>
      <c r="H175" s="48" t="s">
        <v>2584</v>
      </c>
      <c r="I175" s="49" t="s">
        <v>3249</v>
      </c>
      <c r="J175" s="49" t="s">
        <v>2296</v>
      </c>
      <c r="K175" s="46">
        <v>2.6834874755905701E-2</v>
      </c>
      <c r="L175" s="70" t="s">
        <v>913</v>
      </c>
      <c r="M175" s="34" t="s">
        <v>3817</v>
      </c>
    </row>
    <row r="176" spans="1:13" ht="22.5" x14ac:dyDescent="0.2">
      <c r="A176" s="50">
        <v>165</v>
      </c>
      <c r="B176" s="42" t="s">
        <v>2439</v>
      </c>
      <c r="C176" s="42" t="s">
        <v>2439</v>
      </c>
      <c r="D176" s="42" t="s">
        <v>3239</v>
      </c>
      <c r="E176" s="42" t="s">
        <v>2975</v>
      </c>
      <c r="F176" s="49" t="s">
        <v>3250</v>
      </c>
      <c r="G176" s="49" t="s">
        <v>3251</v>
      </c>
      <c r="H176" s="48" t="s">
        <v>2584</v>
      </c>
      <c r="I176" s="49" t="s">
        <v>3252</v>
      </c>
      <c r="J176" s="49" t="s">
        <v>2297</v>
      </c>
      <c r="K176" s="46">
        <v>2.6834874755905701E-2</v>
      </c>
      <c r="L176" s="70" t="s">
        <v>913</v>
      </c>
      <c r="M176" s="34" t="s">
        <v>852</v>
      </c>
    </row>
    <row r="177" spans="1:13" ht="22.5" x14ac:dyDescent="0.2">
      <c r="A177" s="50">
        <v>166</v>
      </c>
      <c r="B177" s="42" t="s">
        <v>2439</v>
      </c>
      <c r="C177" s="42" t="s">
        <v>2439</v>
      </c>
      <c r="D177" s="42" t="s">
        <v>3253</v>
      </c>
      <c r="E177" s="42" t="s">
        <v>3254</v>
      </c>
      <c r="F177" s="49" t="s">
        <v>3255</v>
      </c>
      <c r="G177" s="49" t="s">
        <v>3256</v>
      </c>
      <c r="H177" s="48" t="s">
        <v>2569</v>
      </c>
      <c r="I177" s="49" t="s">
        <v>3257</v>
      </c>
      <c r="J177" s="49" t="s">
        <v>2298</v>
      </c>
      <c r="K177" s="46">
        <v>2.6834874755905701E-2</v>
      </c>
      <c r="L177" s="70" t="s">
        <v>913</v>
      </c>
      <c r="M177" s="34" t="s">
        <v>852</v>
      </c>
    </row>
    <row r="178" spans="1:13" x14ac:dyDescent="0.2">
      <c r="A178" s="50">
        <v>167</v>
      </c>
      <c r="B178" s="42" t="s">
        <v>2439</v>
      </c>
      <c r="C178" s="42" t="s">
        <v>2439</v>
      </c>
      <c r="D178" s="42" t="s">
        <v>3253</v>
      </c>
      <c r="E178" s="42" t="s">
        <v>3240</v>
      </c>
      <c r="F178" s="49" t="s">
        <v>3258</v>
      </c>
      <c r="G178" s="49" t="s">
        <v>3242</v>
      </c>
      <c r="H178" s="48" t="s">
        <v>2584</v>
      </c>
      <c r="I178" s="49" t="s">
        <v>3259</v>
      </c>
      <c r="J178" s="49" t="s">
        <v>2299</v>
      </c>
      <c r="K178" s="46">
        <v>2.6834874755905701E-2</v>
      </c>
      <c r="L178" s="70" t="s">
        <v>913</v>
      </c>
      <c r="M178" s="34" t="s">
        <v>3818</v>
      </c>
    </row>
    <row r="179" spans="1:13" x14ac:dyDescent="0.2">
      <c r="A179" s="50">
        <v>168</v>
      </c>
      <c r="B179" s="42" t="s">
        <v>2439</v>
      </c>
      <c r="C179" s="42" t="s">
        <v>2439</v>
      </c>
      <c r="D179" s="42" t="s">
        <v>3253</v>
      </c>
      <c r="E179" s="42" t="s">
        <v>3260</v>
      </c>
      <c r="F179" s="49" t="s">
        <v>3261</v>
      </c>
      <c r="G179" s="49" t="s">
        <v>3262</v>
      </c>
      <c r="H179" s="48" t="s">
        <v>2569</v>
      </c>
      <c r="I179" s="49" t="s">
        <v>3263</v>
      </c>
      <c r="J179" s="49" t="s">
        <v>2300</v>
      </c>
      <c r="K179" s="46">
        <v>2.6834874755905701E-2</v>
      </c>
      <c r="L179" s="70" t="s">
        <v>913</v>
      </c>
      <c r="M179" s="34" t="s">
        <v>3823</v>
      </c>
    </row>
    <row r="180" spans="1:13" ht="22.5" x14ac:dyDescent="0.2">
      <c r="A180" s="50">
        <v>169</v>
      </c>
      <c r="B180" s="42" t="s">
        <v>2439</v>
      </c>
      <c r="C180" s="42" t="s">
        <v>2439</v>
      </c>
      <c r="D180" s="42" t="s">
        <v>3253</v>
      </c>
      <c r="E180" s="42" t="s">
        <v>3264</v>
      </c>
      <c r="F180" s="49" t="s">
        <v>3265</v>
      </c>
      <c r="G180" s="49" t="s">
        <v>3266</v>
      </c>
      <c r="H180" s="48" t="s">
        <v>2569</v>
      </c>
      <c r="I180" s="49" t="s">
        <v>3267</v>
      </c>
      <c r="J180" s="49" t="s">
        <v>2301</v>
      </c>
      <c r="K180" s="46">
        <v>2.6834874755905701E-2</v>
      </c>
      <c r="L180" s="70" t="s">
        <v>913</v>
      </c>
      <c r="M180" s="34" t="s">
        <v>5</v>
      </c>
    </row>
    <row r="181" spans="1:13" x14ac:dyDescent="0.2">
      <c r="A181" s="50">
        <v>170</v>
      </c>
      <c r="B181" s="42" t="s">
        <v>3268</v>
      </c>
      <c r="C181" s="42" t="s">
        <v>1614</v>
      </c>
      <c r="D181" s="42" t="s">
        <v>3269</v>
      </c>
      <c r="E181" s="42" t="s">
        <v>3270</v>
      </c>
      <c r="F181" s="49" t="s">
        <v>3271</v>
      </c>
      <c r="G181" s="49" t="s">
        <v>3272</v>
      </c>
      <c r="H181" s="48" t="s">
        <v>2584</v>
      </c>
      <c r="I181" s="49" t="s">
        <v>3273</v>
      </c>
      <c r="J181" s="49" t="s">
        <v>2302</v>
      </c>
      <c r="K181" s="46">
        <v>2.6834874755905701E-2</v>
      </c>
      <c r="L181" s="68" t="s">
        <v>2548</v>
      </c>
      <c r="M181" s="34" t="s">
        <v>3824</v>
      </c>
    </row>
    <row r="182" spans="1:13" x14ac:dyDescent="0.2">
      <c r="A182" s="50">
        <v>171</v>
      </c>
      <c r="B182" s="42" t="s">
        <v>3268</v>
      </c>
      <c r="C182" s="42" t="s">
        <v>1614</v>
      </c>
      <c r="D182" s="42" t="s">
        <v>3269</v>
      </c>
      <c r="E182" s="42" t="s">
        <v>3274</v>
      </c>
      <c r="F182" s="49" t="s">
        <v>3275</v>
      </c>
      <c r="G182" s="49" t="s">
        <v>2704</v>
      </c>
      <c r="H182" s="48" t="s">
        <v>2584</v>
      </c>
      <c r="I182" s="49" t="s">
        <v>3276</v>
      </c>
      <c r="J182" s="49" t="s">
        <v>2303</v>
      </c>
      <c r="K182" s="46">
        <v>2.6834874755905701E-2</v>
      </c>
      <c r="L182" s="68" t="s">
        <v>2548</v>
      </c>
      <c r="M182" s="34" t="s">
        <v>3825</v>
      </c>
    </row>
    <row r="183" spans="1:13" x14ac:dyDescent="0.2">
      <c r="A183" s="50">
        <v>172</v>
      </c>
      <c r="B183" s="42" t="s">
        <v>3268</v>
      </c>
      <c r="C183" s="42" t="s">
        <v>1614</v>
      </c>
      <c r="D183" s="42" t="s">
        <v>3269</v>
      </c>
      <c r="E183" s="42" t="s">
        <v>3277</v>
      </c>
      <c r="F183" s="49" t="s">
        <v>3278</v>
      </c>
      <c r="G183" s="49" t="s">
        <v>3279</v>
      </c>
      <c r="H183" s="48" t="s">
        <v>2569</v>
      </c>
      <c r="I183" s="49" t="s">
        <v>3280</v>
      </c>
      <c r="J183" s="49" t="s">
        <v>2304</v>
      </c>
      <c r="K183" s="46">
        <v>2.6834874755905701E-2</v>
      </c>
      <c r="L183" s="68" t="s">
        <v>2548</v>
      </c>
      <c r="M183" s="34" t="s">
        <v>95</v>
      </c>
    </row>
    <row r="184" spans="1:13" x14ac:dyDescent="0.2">
      <c r="A184" s="50">
        <v>173</v>
      </c>
      <c r="B184" s="42" t="s">
        <v>3268</v>
      </c>
      <c r="C184" s="42" t="s">
        <v>1614</v>
      </c>
      <c r="D184" s="42" t="s">
        <v>3269</v>
      </c>
      <c r="E184" s="42" t="s">
        <v>3281</v>
      </c>
      <c r="F184" s="49" t="s">
        <v>3282</v>
      </c>
      <c r="G184" s="49" t="s">
        <v>3283</v>
      </c>
      <c r="H184" s="48" t="s">
        <v>2569</v>
      </c>
      <c r="I184" s="49" t="s">
        <v>3284</v>
      </c>
      <c r="J184" s="49" t="s">
        <v>2305</v>
      </c>
      <c r="K184" s="46">
        <v>2.6834874755905701E-2</v>
      </c>
      <c r="L184" s="68" t="s">
        <v>2548</v>
      </c>
    </row>
    <row r="185" spans="1:13" x14ac:dyDescent="0.2">
      <c r="A185" s="50">
        <v>174</v>
      </c>
      <c r="B185" s="42" t="s">
        <v>3268</v>
      </c>
      <c r="C185" s="42" t="s">
        <v>1614</v>
      </c>
      <c r="D185" s="42" t="s">
        <v>3285</v>
      </c>
      <c r="E185" s="42" t="s">
        <v>3286</v>
      </c>
      <c r="F185" s="49" t="s">
        <v>3287</v>
      </c>
      <c r="G185" s="49" t="s">
        <v>3288</v>
      </c>
      <c r="H185" s="48" t="s">
        <v>2569</v>
      </c>
      <c r="I185" s="49" t="s">
        <v>3289</v>
      </c>
      <c r="J185" s="49" t="s">
        <v>2306</v>
      </c>
      <c r="K185" s="46">
        <v>2.6834874755905701E-2</v>
      </c>
      <c r="L185" s="68" t="s">
        <v>2548</v>
      </c>
      <c r="M185" s="34" t="s">
        <v>3824</v>
      </c>
    </row>
    <row r="186" spans="1:13" x14ac:dyDescent="0.2">
      <c r="A186" s="50">
        <v>175</v>
      </c>
      <c r="B186" s="42" t="s">
        <v>3268</v>
      </c>
      <c r="C186" s="42" t="s">
        <v>1614</v>
      </c>
      <c r="D186" s="42" t="s">
        <v>3285</v>
      </c>
      <c r="E186" s="42" t="s">
        <v>3290</v>
      </c>
      <c r="F186" s="49" t="s">
        <v>3291</v>
      </c>
      <c r="G186" s="49" t="s">
        <v>3292</v>
      </c>
      <c r="H186" s="48" t="s">
        <v>2569</v>
      </c>
      <c r="I186" s="49" t="s">
        <v>3293</v>
      </c>
      <c r="J186" s="49" t="s">
        <v>2307</v>
      </c>
      <c r="K186" s="46">
        <v>2.6834874755905701E-2</v>
      </c>
      <c r="L186" s="68" t="s">
        <v>2548</v>
      </c>
    </row>
    <row r="187" spans="1:13" x14ac:dyDescent="0.2">
      <c r="A187" s="50">
        <v>176</v>
      </c>
      <c r="B187" s="42" t="s">
        <v>3268</v>
      </c>
      <c r="C187" s="42" t="s">
        <v>1614</v>
      </c>
      <c r="D187" s="42" t="s">
        <v>3285</v>
      </c>
      <c r="E187" s="42" t="s">
        <v>3294</v>
      </c>
      <c r="F187" s="49" t="s">
        <v>3295</v>
      </c>
      <c r="G187" s="49" t="s">
        <v>3296</v>
      </c>
      <c r="H187" s="48" t="s">
        <v>2569</v>
      </c>
      <c r="I187" s="49" t="s">
        <v>3297</v>
      </c>
      <c r="J187" s="49" t="s">
        <v>2308</v>
      </c>
      <c r="K187" s="46">
        <v>2.6834874755905701E-2</v>
      </c>
      <c r="L187" s="68" t="s">
        <v>2548</v>
      </c>
    </row>
    <row r="188" spans="1:13" x14ac:dyDescent="0.2">
      <c r="A188" s="50">
        <v>177</v>
      </c>
      <c r="B188" s="42" t="s">
        <v>3268</v>
      </c>
      <c r="C188" s="42" t="s">
        <v>1614</v>
      </c>
      <c r="D188" s="42" t="s">
        <v>2791</v>
      </c>
      <c r="E188" s="42" t="s">
        <v>3298</v>
      </c>
      <c r="F188" s="49" t="s">
        <v>3299</v>
      </c>
      <c r="G188" s="49" t="s">
        <v>3300</v>
      </c>
      <c r="H188" s="48" t="s">
        <v>2569</v>
      </c>
      <c r="I188" s="49" t="s">
        <v>3301</v>
      </c>
      <c r="J188" s="49" t="s">
        <v>2309</v>
      </c>
      <c r="K188" s="46">
        <v>2.6834874755905701E-2</v>
      </c>
      <c r="L188" s="68" t="s">
        <v>2548</v>
      </c>
    </row>
    <row r="189" spans="1:13" x14ac:dyDescent="0.2">
      <c r="A189" s="50">
        <v>178</v>
      </c>
      <c r="B189" s="42" t="s">
        <v>3268</v>
      </c>
      <c r="C189" s="42" t="s">
        <v>1614</v>
      </c>
      <c r="D189" s="42" t="s">
        <v>2791</v>
      </c>
      <c r="E189" s="42" t="s">
        <v>3302</v>
      </c>
      <c r="F189" s="49" t="s">
        <v>3303</v>
      </c>
      <c r="G189" s="49" t="s">
        <v>3304</v>
      </c>
      <c r="H189" s="48" t="s">
        <v>2569</v>
      </c>
      <c r="I189" s="49" t="s">
        <v>3305</v>
      </c>
      <c r="J189" s="49" t="s">
        <v>2310</v>
      </c>
      <c r="K189" s="46">
        <v>2.6834874755905701E-2</v>
      </c>
      <c r="L189" s="68" t="s">
        <v>2548</v>
      </c>
    </row>
    <row r="190" spans="1:13" x14ac:dyDescent="0.2">
      <c r="A190" s="50">
        <v>179</v>
      </c>
      <c r="B190" s="42" t="s">
        <v>3268</v>
      </c>
      <c r="C190" s="42" t="s">
        <v>1614</v>
      </c>
      <c r="D190" s="42" t="s">
        <v>2791</v>
      </c>
      <c r="E190" s="42" t="s">
        <v>3306</v>
      </c>
      <c r="F190" s="49" t="s">
        <v>3307</v>
      </c>
      <c r="G190" s="49" t="s">
        <v>3308</v>
      </c>
      <c r="H190" s="48" t="s">
        <v>2584</v>
      </c>
      <c r="I190" s="49" t="s">
        <v>3309</v>
      </c>
      <c r="J190" s="49" t="s">
        <v>2311</v>
      </c>
      <c r="K190" s="46">
        <v>2.6834874755905701E-2</v>
      </c>
      <c r="L190" s="68" t="s">
        <v>2548</v>
      </c>
    </row>
    <row r="191" spans="1:13" x14ac:dyDescent="0.2">
      <c r="A191" s="50">
        <v>180</v>
      </c>
      <c r="B191" s="42" t="s">
        <v>3268</v>
      </c>
      <c r="C191" s="42" t="s">
        <v>1614</v>
      </c>
      <c r="D191" s="42" t="s">
        <v>2791</v>
      </c>
      <c r="E191" s="42" t="s">
        <v>3310</v>
      </c>
      <c r="F191" s="49" t="s">
        <v>3311</v>
      </c>
      <c r="G191" s="49" t="s">
        <v>3292</v>
      </c>
      <c r="H191" s="48" t="s">
        <v>2569</v>
      </c>
      <c r="I191" s="49" t="s">
        <v>3312</v>
      </c>
      <c r="J191" s="49" t="s">
        <v>2312</v>
      </c>
      <c r="K191" s="46">
        <v>2.6834874755905701E-2</v>
      </c>
      <c r="L191" s="68" t="s">
        <v>2548</v>
      </c>
    </row>
    <row r="192" spans="1:13" x14ac:dyDescent="0.2">
      <c r="A192" s="50">
        <v>181</v>
      </c>
      <c r="B192" s="42" t="s">
        <v>3268</v>
      </c>
      <c r="C192" s="42" t="s">
        <v>1614</v>
      </c>
      <c r="D192" s="42" t="s">
        <v>2791</v>
      </c>
      <c r="E192" s="42" t="s">
        <v>3313</v>
      </c>
      <c r="F192" s="49" t="s">
        <v>3314</v>
      </c>
      <c r="G192" s="49" t="s">
        <v>3292</v>
      </c>
      <c r="H192" s="48" t="s">
        <v>2569</v>
      </c>
      <c r="I192" s="49" t="s">
        <v>3315</v>
      </c>
      <c r="J192" s="49" t="s">
        <v>2313</v>
      </c>
      <c r="K192" s="46">
        <v>2.6834874755905701E-2</v>
      </c>
      <c r="L192" s="68" t="s">
        <v>2548</v>
      </c>
    </row>
    <row r="193" spans="1:13" x14ac:dyDescent="0.2">
      <c r="A193" s="50">
        <v>182</v>
      </c>
      <c r="B193" s="61" t="s">
        <v>2443</v>
      </c>
      <c r="C193" s="61" t="s">
        <v>3316</v>
      </c>
      <c r="D193" s="61" t="s">
        <v>3317</v>
      </c>
      <c r="E193" s="61" t="s">
        <v>3318</v>
      </c>
      <c r="F193" s="62" t="s">
        <v>3319</v>
      </c>
      <c r="G193" s="62" t="s">
        <v>3320</v>
      </c>
      <c r="H193" s="48" t="s">
        <v>2569</v>
      </c>
      <c r="I193" s="62" t="s">
        <v>3321</v>
      </c>
      <c r="J193" s="62" t="s">
        <v>2314</v>
      </c>
      <c r="K193" s="46">
        <v>3.2651710599687502E-2</v>
      </c>
      <c r="L193" s="69"/>
      <c r="M193" s="34" t="s">
        <v>3823</v>
      </c>
    </row>
    <row r="194" spans="1:13" x14ac:dyDescent="0.2">
      <c r="A194" s="50">
        <v>183</v>
      </c>
      <c r="B194" s="61" t="s">
        <v>2443</v>
      </c>
      <c r="C194" s="61" t="s">
        <v>3316</v>
      </c>
      <c r="D194" s="61" t="s">
        <v>3317</v>
      </c>
      <c r="E194" s="61" t="s">
        <v>3322</v>
      </c>
      <c r="F194" s="62" t="s">
        <v>3323</v>
      </c>
      <c r="G194" s="62" t="s">
        <v>3324</v>
      </c>
      <c r="H194" s="48" t="s">
        <v>2569</v>
      </c>
      <c r="I194" s="62" t="s">
        <v>3325</v>
      </c>
      <c r="J194" s="62" t="s">
        <v>2315</v>
      </c>
      <c r="K194" s="46">
        <v>3.6779485047674601E-2</v>
      </c>
      <c r="L194" s="69"/>
      <c r="M194" s="34" t="s">
        <v>3452</v>
      </c>
    </row>
    <row r="195" spans="1:13" x14ac:dyDescent="0.2">
      <c r="A195" s="50">
        <v>184</v>
      </c>
      <c r="B195" s="61" t="s">
        <v>2443</v>
      </c>
      <c r="C195" s="61" t="s">
        <v>3316</v>
      </c>
      <c r="D195" s="61" t="s">
        <v>3326</v>
      </c>
      <c r="E195" s="61" t="s">
        <v>3327</v>
      </c>
      <c r="F195" s="62" t="s">
        <v>3328</v>
      </c>
      <c r="G195" s="62" t="s">
        <v>3329</v>
      </c>
      <c r="H195" s="48" t="s">
        <v>2569</v>
      </c>
      <c r="I195" s="62" t="s">
        <v>3330</v>
      </c>
      <c r="J195" s="62" t="s">
        <v>2316</v>
      </c>
      <c r="K195" s="46">
        <v>1.19960585998427E-2</v>
      </c>
      <c r="L195" s="69"/>
      <c r="M195" s="34" t="s">
        <v>3820</v>
      </c>
    </row>
    <row r="196" spans="1:13" x14ac:dyDescent="0.2">
      <c r="A196" s="50">
        <v>185</v>
      </c>
      <c r="B196" s="61" t="s">
        <v>2443</v>
      </c>
      <c r="C196" s="61" t="s">
        <v>3316</v>
      </c>
      <c r="D196" s="61" t="s">
        <v>3326</v>
      </c>
      <c r="E196" s="61" t="s">
        <v>3331</v>
      </c>
      <c r="F196" s="62" t="s">
        <v>3332</v>
      </c>
      <c r="G196" s="62" t="s">
        <v>3333</v>
      </c>
      <c r="H196" s="65" t="s">
        <v>2546</v>
      </c>
      <c r="I196" s="62" t="s">
        <v>3334</v>
      </c>
      <c r="J196" s="62" t="s">
        <v>2317</v>
      </c>
      <c r="K196" s="46">
        <v>4.4672663887755697E-2</v>
      </c>
      <c r="L196" s="69"/>
    </row>
    <row r="197" spans="1:13" x14ac:dyDescent="0.2">
      <c r="A197" s="50">
        <v>186</v>
      </c>
      <c r="B197" s="61" t="s">
        <v>2443</v>
      </c>
      <c r="C197" s="61" t="s">
        <v>3316</v>
      </c>
      <c r="D197" s="61" t="s">
        <v>3326</v>
      </c>
      <c r="E197" s="61" t="s">
        <v>3335</v>
      </c>
      <c r="F197" s="62" t="s">
        <v>3336</v>
      </c>
      <c r="G197" s="62" t="s">
        <v>3337</v>
      </c>
      <c r="H197" s="48" t="s">
        <v>2569</v>
      </c>
      <c r="I197" s="62" t="s">
        <v>3338</v>
      </c>
      <c r="J197" s="62" t="s">
        <v>2318</v>
      </c>
      <c r="K197" s="46">
        <v>3.1102503163496199E-2</v>
      </c>
      <c r="L197" s="69"/>
    </row>
    <row r="198" spans="1:13" x14ac:dyDescent="0.2">
      <c r="A198" s="50">
        <v>187</v>
      </c>
      <c r="B198" s="61" t="s">
        <v>2443</v>
      </c>
      <c r="C198" s="61" t="s">
        <v>3316</v>
      </c>
      <c r="D198" s="61" t="s">
        <v>3326</v>
      </c>
      <c r="E198" s="61" t="s">
        <v>3339</v>
      </c>
      <c r="F198" s="62" t="s">
        <v>3340</v>
      </c>
      <c r="G198" s="62" t="s">
        <v>2773</v>
      </c>
      <c r="H198" s="63" t="s">
        <v>2546</v>
      </c>
      <c r="I198" s="62" t="s">
        <v>3341</v>
      </c>
      <c r="J198" s="62" t="s">
        <v>2319</v>
      </c>
      <c r="K198" s="46">
        <v>1.1967668726706101E-2</v>
      </c>
      <c r="L198" s="69"/>
    </row>
    <row r="199" spans="1:13" x14ac:dyDescent="0.2">
      <c r="A199" s="50">
        <v>188</v>
      </c>
      <c r="B199" s="61" t="s">
        <v>2443</v>
      </c>
      <c r="C199" s="61" t="s">
        <v>3316</v>
      </c>
      <c r="D199" s="61" t="s">
        <v>3342</v>
      </c>
      <c r="E199" s="61" t="s">
        <v>3343</v>
      </c>
      <c r="F199" s="62" t="s">
        <v>3344</v>
      </c>
      <c r="G199" s="62" t="s">
        <v>3345</v>
      </c>
      <c r="H199" s="48" t="s">
        <v>2569</v>
      </c>
      <c r="I199" s="62" t="s">
        <v>3346</v>
      </c>
      <c r="J199" s="62" t="s">
        <v>2320</v>
      </c>
      <c r="K199" s="46">
        <v>2.2357485480958499E-2</v>
      </c>
      <c r="L199" s="69"/>
      <c r="M199" s="34" t="s">
        <v>7</v>
      </c>
    </row>
    <row r="200" spans="1:13" x14ac:dyDescent="0.2">
      <c r="A200" s="50">
        <v>189</v>
      </c>
      <c r="B200" s="61" t="s">
        <v>2443</v>
      </c>
      <c r="C200" s="61" t="s">
        <v>3316</v>
      </c>
      <c r="D200" s="61" t="s">
        <v>3342</v>
      </c>
      <c r="E200" s="61" t="s">
        <v>1612</v>
      </c>
      <c r="F200" s="62" t="s">
        <v>3347</v>
      </c>
      <c r="G200" s="62" t="s">
        <v>2683</v>
      </c>
      <c r="H200" s="48" t="s">
        <v>2584</v>
      </c>
      <c r="I200" s="62" t="s">
        <v>3348</v>
      </c>
      <c r="J200" s="62" t="s">
        <v>2321</v>
      </c>
      <c r="K200" s="46">
        <v>3.6455561339998603E-2</v>
      </c>
      <c r="L200" s="69"/>
    </row>
    <row r="201" spans="1:13" x14ac:dyDescent="0.2">
      <c r="A201" s="50">
        <v>190</v>
      </c>
      <c r="B201" s="61" t="s">
        <v>2443</v>
      </c>
      <c r="C201" s="61" t="s">
        <v>3316</v>
      </c>
      <c r="D201" s="61" t="s">
        <v>3342</v>
      </c>
      <c r="E201" s="61" t="s">
        <v>3349</v>
      </c>
      <c r="F201" s="62" t="s">
        <v>3350</v>
      </c>
      <c r="G201" s="62" t="s">
        <v>3351</v>
      </c>
      <c r="H201" s="63" t="s">
        <v>2546</v>
      </c>
      <c r="I201" s="62" t="s">
        <v>3352</v>
      </c>
      <c r="J201" s="62" t="s">
        <v>2322</v>
      </c>
      <c r="K201" s="46">
        <v>1.7113726366926499E-2</v>
      </c>
      <c r="L201" s="69"/>
    </row>
    <row r="202" spans="1:13" x14ac:dyDescent="0.2">
      <c r="A202" s="50">
        <v>191</v>
      </c>
      <c r="B202" s="61" t="s">
        <v>2443</v>
      </c>
      <c r="C202" s="61" t="s">
        <v>3316</v>
      </c>
      <c r="D202" s="61" t="s">
        <v>3342</v>
      </c>
      <c r="E202" s="61" t="s">
        <v>3353</v>
      </c>
      <c r="F202" s="62" t="s">
        <v>3354</v>
      </c>
      <c r="G202" s="62" t="s">
        <v>3355</v>
      </c>
      <c r="H202" s="48" t="s">
        <v>2569</v>
      </c>
      <c r="I202" s="62" t="s">
        <v>3356</v>
      </c>
      <c r="J202" s="62" t="s">
        <v>2323</v>
      </c>
      <c r="K202" s="46">
        <v>1.46144766586858E-2</v>
      </c>
      <c r="L202" s="69"/>
      <c r="M202" s="34" t="s">
        <v>3826</v>
      </c>
    </row>
    <row r="203" spans="1:13" x14ac:dyDescent="0.2">
      <c r="A203" s="50">
        <v>192</v>
      </c>
      <c r="B203" s="42" t="s">
        <v>3357</v>
      </c>
      <c r="C203" s="42" t="s">
        <v>3357</v>
      </c>
      <c r="D203" s="42" t="s">
        <v>3358</v>
      </c>
      <c r="E203" s="42"/>
      <c r="F203" s="42" t="s">
        <v>3359</v>
      </c>
      <c r="G203" s="49" t="s">
        <v>3360</v>
      </c>
      <c r="H203" s="48" t="s">
        <v>2569</v>
      </c>
      <c r="I203" s="49" t="s">
        <v>3361</v>
      </c>
      <c r="J203" s="49" t="s">
        <v>2324</v>
      </c>
      <c r="K203" s="46">
        <v>2.5897744918987699E-2</v>
      </c>
      <c r="L203" s="69"/>
    </row>
    <row r="204" spans="1:13" x14ac:dyDescent="0.2">
      <c r="A204" s="50">
        <v>193</v>
      </c>
      <c r="B204" s="42" t="s">
        <v>3357</v>
      </c>
      <c r="C204" s="42" t="s">
        <v>3357</v>
      </c>
      <c r="D204" s="42" t="s">
        <v>3362</v>
      </c>
      <c r="E204" s="42"/>
      <c r="F204" s="42" t="s">
        <v>3363</v>
      </c>
      <c r="G204" s="49" t="s">
        <v>3364</v>
      </c>
      <c r="H204" s="48" t="s">
        <v>2569</v>
      </c>
      <c r="I204" s="49" t="s">
        <v>3365</v>
      </c>
      <c r="J204" s="49" t="s">
        <v>2325</v>
      </c>
      <c r="K204" s="46">
        <v>2.5897744918987699E-2</v>
      </c>
      <c r="L204" s="69"/>
      <c r="M204" s="34" t="s">
        <v>3815</v>
      </c>
    </row>
    <row r="205" spans="1:13" x14ac:dyDescent="0.2">
      <c r="A205" s="50">
        <v>194</v>
      </c>
      <c r="B205" s="42" t="s">
        <v>3357</v>
      </c>
      <c r="C205" s="42" t="s">
        <v>3357</v>
      </c>
      <c r="D205" s="42" t="s">
        <v>3366</v>
      </c>
      <c r="E205" s="42"/>
      <c r="F205" s="42" t="s">
        <v>3367</v>
      </c>
      <c r="G205" s="49" t="s">
        <v>3368</v>
      </c>
      <c r="H205" s="48" t="s">
        <v>2569</v>
      </c>
      <c r="I205" s="49" t="s">
        <v>3369</v>
      </c>
      <c r="J205" s="49" t="s">
        <v>2326</v>
      </c>
      <c r="K205" s="46">
        <v>2.5897744918987699E-2</v>
      </c>
      <c r="L205" s="69"/>
    </row>
    <row r="206" spans="1:13" x14ac:dyDescent="0.2">
      <c r="A206" s="50">
        <v>195</v>
      </c>
      <c r="B206" s="42" t="s">
        <v>3357</v>
      </c>
      <c r="C206" s="42" t="s">
        <v>3357</v>
      </c>
      <c r="D206" s="42" t="s">
        <v>3370</v>
      </c>
      <c r="E206" s="42"/>
      <c r="F206" s="42" t="s">
        <v>3371</v>
      </c>
      <c r="G206" s="49" t="s">
        <v>3372</v>
      </c>
      <c r="H206" s="48" t="s">
        <v>2569</v>
      </c>
      <c r="I206" s="49" t="s">
        <v>3373</v>
      </c>
      <c r="J206" s="49" t="s">
        <v>2327</v>
      </c>
      <c r="K206" s="46">
        <v>2.5897744918987699E-2</v>
      </c>
      <c r="L206" s="69"/>
    </row>
    <row r="207" spans="1:13" x14ac:dyDescent="0.2">
      <c r="A207" s="50">
        <v>196</v>
      </c>
      <c r="B207" s="42" t="s">
        <v>3357</v>
      </c>
      <c r="C207" s="42" t="s">
        <v>3357</v>
      </c>
      <c r="D207" s="42" t="s">
        <v>3045</v>
      </c>
      <c r="E207" s="42"/>
      <c r="F207" s="42" t="s">
        <v>3374</v>
      </c>
      <c r="G207" s="49" t="s">
        <v>2721</v>
      </c>
      <c r="H207" s="48" t="s">
        <v>2584</v>
      </c>
      <c r="I207" s="49" t="s">
        <v>3375</v>
      </c>
      <c r="J207" s="49" t="s">
        <v>2328</v>
      </c>
      <c r="K207" s="46">
        <v>2.5897744918987699E-2</v>
      </c>
      <c r="L207" s="69"/>
    </row>
    <row r="208" spans="1:13" x14ac:dyDescent="0.2">
      <c r="A208" s="50">
        <v>197</v>
      </c>
      <c r="B208" s="42" t="s">
        <v>2436</v>
      </c>
      <c r="C208" s="42" t="s">
        <v>2436</v>
      </c>
      <c r="D208" s="42" t="s">
        <v>3376</v>
      </c>
      <c r="E208" s="42"/>
      <c r="F208" s="49" t="s">
        <v>3377</v>
      </c>
      <c r="G208" s="49" t="s">
        <v>3378</v>
      </c>
      <c r="H208" s="50" t="s">
        <v>2546</v>
      </c>
      <c r="I208" s="49" t="s">
        <v>3379</v>
      </c>
      <c r="J208" s="49" t="s">
        <v>2329</v>
      </c>
      <c r="K208" s="46">
        <v>2.55659128814585E-2</v>
      </c>
      <c r="L208" s="69"/>
    </row>
    <row r="209" spans="1:13" x14ac:dyDescent="0.2">
      <c r="A209" s="50">
        <v>198</v>
      </c>
      <c r="B209" s="42" t="s">
        <v>2436</v>
      </c>
      <c r="C209" s="42" t="s">
        <v>2436</v>
      </c>
      <c r="D209" s="42" t="s">
        <v>3380</v>
      </c>
      <c r="E209" s="42"/>
      <c r="F209" s="49" t="s">
        <v>3381</v>
      </c>
      <c r="G209" s="49" t="s">
        <v>3382</v>
      </c>
      <c r="H209" s="48" t="s">
        <v>2569</v>
      </c>
      <c r="I209" s="49" t="s">
        <v>3383</v>
      </c>
      <c r="J209" s="49" t="s">
        <v>2330</v>
      </c>
      <c r="K209" s="46">
        <v>2.55659128814585E-2</v>
      </c>
      <c r="L209" s="69"/>
    </row>
    <row r="210" spans="1:13" x14ac:dyDescent="0.2">
      <c r="A210" s="50">
        <v>199</v>
      </c>
      <c r="B210" s="42" t="s">
        <v>2436</v>
      </c>
      <c r="C210" s="42" t="s">
        <v>2436</v>
      </c>
      <c r="D210" s="42" t="s">
        <v>3384</v>
      </c>
      <c r="E210" s="42"/>
      <c r="F210" s="49" t="s">
        <v>3385</v>
      </c>
      <c r="G210" s="49" t="s">
        <v>2769</v>
      </c>
      <c r="H210" s="50" t="s">
        <v>2546</v>
      </c>
      <c r="I210" s="49" t="s">
        <v>3386</v>
      </c>
      <c r="J210" s="49" t="s">
        <v>2331</v>
      </c>
      <c r="K210" s="46">
        <v>2.55659128814585E-2</v>
      </c>
      <c r="L210" s="69"/>
    </row>
    <row r="211" spans="1:13" x14ac:dyDescent="0.2">
      <c r="A211" s="50">
        <v>200</v>
      </c>
      <c r="B211" s="42" t="s">
        <v>2436</v>
      </c>
      <c r="C211" s="42" t="s">
        <v>2436</v>
      </c>
      <c r="D211" s="42" t="s">
        <v>3387</v>
      </c>
      <c r="E211" s="42"/>
      <c r="F211" s="49" t="s">
        <v>3388</v>
      </c>
      <c r="G211" s="49" t="s">
        <v>3389</v>
      </c>
      <c r="H211" s="48" t="s">
        <v>2569</v>
      </c>
      <c r="I211" s="49" t="s">
        <v>3390</v>
      </c>
      <c r="J211" s="49" t="s">
        <v>2332</v>
      </c>
      <c r="K211" s="46">
        <v>2.55659128814585E-2</v>
      </c>
      <c r="L211" s="69"/>
      <c r="M211" s="34" t="s">
        <v>1357</v>
      </c>
    </row>
    <row r="212" spans="1:13" x14ac:dyDescent="0.2">
      <c r="A212" s="50">
        <v>201</v>
      </c>
      <c r="B212" s="42" t="s">
        <v>1375</v>
      </c>
      <c r="C212" s="42" t="s">
        <v>1375</v>
      </c>
      <c r="D212" s="42" t="s">
        <v>3391</v>
      </c>
      <c r="E212" s="42"/>
      <c r="F212" s="49" t="s">
        <v>3392</v>
      </c>
      <c r="G212" s="49" t="s">
        <v>3393</v>
      </c>
      <c r="H212" s="50" t="s">
        <v>2546</v>
      </c>
      <c r="I212" s="49" t="s">
        <v>3394</v>
      </c>
      <c r="J212" s="49" t="s">
        <v>2333</v>
      </c>
      <c r="K212" s="46">
        <v>2.4455755404203298E-2</v>
      </c>
      <c r="L212" s="69"/>
    </row>
    <row r="213" spans="1:13" x14ac:dyDescent="0.2">
      <c r="A213" s="50">
        <v>202</v>
      </c>
      <c r="B213" s="42" t="s">
        <v>1375</v>
      </c>
      <c r="C213" s="42" t="s">
        <v>1375</v>
      </c>
      <c r="D213" s="42" t="s">
        <v>3395</v>
      </c>
      <c r="E213" s="42"/>
      <c r="F213" s="49" t="s">
        <v>3396</v>
      </c>
      <c r="G213" s="49" t="s">
        <v>3397</v>
      </c>
      <c r="H213" s="50" t="s">
        <v>2546</v>
      </c>
      <c r="I213" s="49" t="s">
        <v>3398</v>
      </c>
      <c r="J213" s="49" t="s">
        <v>2334</v>
      </c>
      <c r="K213" s="46">
        <v>2.4455755404203298E-2</v>
      </c>
      <c r="L213" s="69"/>
    </row>
    <row r="214" spans="1:13" x14ac:dyDescent="0.2">
      <c r="A214" s="50">
        <v>203</v>
      </c>
      <c r="B214" s="42" t="s">
        <v>1375</v>
      </c>
      <c r="C214" s="42" t="s">
        <v>1375</v>
      </c>
      <c r="D214" s="42" t="s">
        <v>3399</v>
      </c>
      <c r="E214" s="42"/>
      <c r="F214" s="49" t="s">
        <v>3400</v>
      </c>
      <c r="G214" s="49" t="s">
        <v>3401</v>
      </c>
      <c r="H214" s="50" t="s">
        <v>2546</v>
      </c>
      <c r="I214" s="49" t="s">
        <v>3402</v>
      </c>
      <c r="J214" s="49" t="s">
        <v>2335</v>
      </c>
      <c r="K214" s="46">
        <v>2.4455755404203298E-2</v>
      </c>
      <c r="L214" s="69"/>
    </row>
    <row r="215" spans="1:13" x14ac:dyDescent="0.2">
      <c r="A215" s="50">
        <v>204</v>
      </c>
      <c r="B215" s="42" t="s">
        <v>1375</v>
      </c>
      <c r="C215" s="42" t="s">
        <v>1375</v>
      </c>
      <c r="D215" s="42" t="s">
        <v>3403</v>
      </c>
      <c r="E215" s="42"/>
      <c r="F215" s="49" t="s">
        <v>3404</v>
      </c>
      <c r="G215" s="49" t="s">
        <v>3405</v>
      </c>
      <c r="H215" s="50" t="s">
        <v>2546</v>
      </c>
      <c r="I215" s="49" t="s">
        <v>3406</v>
      </c>
      <c r="J215" s="49" t="s">
        <v>2336</v>
      </c>
      <c r="K215" s="46">
        <v>2.4455755404203298E-2</v>
      </c>
      <c r="L215" s="69"/>
    </row>
    <row r="216" spans="1:13" x14ac:dyDescent="0.2">
      <c r="A216" s="50">
        <v>205</v>
      </c>
      <c r="B216" s="42" t="s">
        <v>1375</v>
      </c>
      <c r="C216" s="42" t="s">
        <v>1375</v>
      </c>
      <c r="D216" s="42" t="s">
        <v>3407</v>
      </c>
      <c r="E216" s="42"/>
      <c r="F216" s="49" t="s">
        <v>3408</v>
      </c>
      <c r="G216" s="49" t="s">
        <v>3409</v>
      </c>
      <c r="H216" s="50" t="s">
        <v>2546</v>
      </c>
      <c r="I216" s="49" t="s">
        <v>3410</v>
      </c>
      <c r="J216" s="49" t="s">
        <v>2337</v>
      </c>
      <c r="K216" s="46">
        <v>2.4455755404203298E-2</v>
      </c>
      <c r="L216" s="69"/>
      <c r="M216" s="34" t="s">
        <v>894</v>
      </c>
    </row>
    <row r="217" spans="1:13" x14ac:dyDescent="0.2">
      <c r="A217" s="50">
        <v>206</v>
      </c>
      <c r="B217" s="42" t="s">
        <v>1375</v>
      </c>
      <c r="C217" s="42" t="s">
        <v>1375</v>
      </c>
      <c r="D217" s="42" t="s">
        <v>3411</v>
      </c>
      <c r="E217" s="42"/>
      <c r="F217" s="49" t="s">
        <v>3412</v>
      </c>
      <c r="G217" s="49" t="s">
        <v>3413</v>
      </c>
      <c r="H217" s="50" t="s">
        <v>2546</v>
      </c>
      <c r="I217" s="49" t="s">
        <v>3414</v>
      </c>
      <c r="J217" s="49" t="s">
        <v>2338</v>
      </c>
      <c r="K217" s="46">
        <v>2.4455755404203298E-2</v>
      </c>
      <c r="L217" s="69"/>
    </row>
    <row r="218" spans="1:13" x14ac:dyDescent="0.2">
      <c r="A218" s="50">
        <v>207</v>
      </c>
      <c r="B218" s="42" t="s">
        <v>1375</v>
      </c>
      <c r="C218" s="42" t="s">
        <v>1375</v>
      </c>
      <c r="D218" s="42" t="s">
        <v>3339</v>
      </c>
      <c r="E218" s="42"/>
      <c r="F218" s="49" t="s">
        <v>3415</v>
      </c>
      <c r="G218" s="49" t="s">
        <v>2773</v>
      </c>
      <c r="H218" s="50" t="s">
        <v>2546</v>
      </c>
      <c r="I218" s="49" t="s">
        <v>3416</v>
      </c>
      <c r="J218" s="49" t="s">
        <v>2339</v>
      </c>
      <c r="K218" s="46">
        <v>2.4455755404203298E-2</v>
      </c>
      <c r="L218" s="69"/>
    </row>
    <row r="219" spans="1:13" x14ac:dyDescent="0.2">
      <c r="A219" s="50">
        <v>208</v>
      </c>
      <c r="B219" s="42" t="s">
        <v>1375</v>
      </c>
      <c r="C219" s="42" t="s">
        <v>1375</v>
      </c>
      <c r="D219" s="42" t="s">
        <v>3417</v>
      </c>
      <c r="E219" s="42"/>
      <c r="F219" s="49" t="s">
        <v>3418</v>
      </c>
      <c r="G219" s="49" t="s">
        <v>3419</v>
      </c>
      <c r="H219" s="48" t="s">
        <v>2569</v>
      </c>
      <c r="I219" s="49" t="s">
        <v>3420</v>
      </c>
      <c r="J219" s="49" t="s">
        <v>2340</v>
      </c>
      <c r="K219" s="46">
        <v>2.4455755404203298E-2</v>
      </c>
      <c r="L219" s="69"/>
    </row>
    <row r="220" spans="1:13" x14ac:dyDescent="0.2">
      <c r="A220" s="50">
        <v>209</v>
      </c>
      <c r="B220" s="42" t="s">
        <v>1375</v>
      </c>
      <c r="C220" s="42" t="s">
        <v>1375</v>
      </c>
      <c r="D220" s="42" t="s">
        <v>3209</v>
      </c>
      <c r="E220" s="42"/>
      <c r="F220" s="49" t="s">
        <v>3421</v>
      </c>
      <c r="G220" s="49" t="s">
        <v>3422</v>
      </c>
      <c r="H220" s="48" t="s">
        <v>2569</v>
      </c>
      <c r="I220" s="49" t="s">
        <v>3423</v>
      </c>
      <c r="J220" s="49" t="s">
        <v>2341</v>
      </c>
      <c r="K220" s="46">
        <v>2.4455755404203298E-2</v>
      </c>
      <c r="L220" s="69"/>
    </row>
    <row r="221" spans="1:13" x14ac:dyDescent="0.2">
      <c r="A221" s="50">
        <v>210</v>
      </c>
      <c r="B221" s="42" t="s">
        <v>2485</v>
      </c>
      <c r="C221" s="42" t="s">
        <v>2485</v>
      </c>
      <c r="D221" s="42" t="s">
        <v>2759</v>
      </c>
      <c r="E221" s="42"/>
      <c r="F221" s="49" t="s">
        <v>3424</v>
      </c>
      <c r="G221" s="49" t="s">
        <v>3425</v>
      </c>
      <c r="H221" s="60" t="s">
        <v>2546</v>
      </c>
      <c r="I221" s="49" t="s">
        <v>3426</v>
      </c>
      <c r="J221" s="49" t="s">
        <v>2342</v>
      </c>
      <c r="K221" s="46">
        <v>2.43946421399239E-2</v>
      </c>
      <c r="L221" s="69"/>
      <c r="M221" s="34" t="s">
        <v>1357</v>
      </c>
    </row>
    <row r="222" spans="1:13" x14ac:dyDescent="0.2">
      <c r="A222" s="50">
        <v>211</v>
      </c>
      <c r="B222" s="42" t="s">
        <v>2485</v>
      </c>
      <c r="C222" s="42" t="s">
        <v>2485</v>
      </c>
      <c r="D222" s="42" t="s">
        <v>2787</v>
      </c>
      <c r="E222" s="42"/>
      <c r="F222" s="49" t="s">
        <v>3427</v>
      </c>
      <c r="G222" s="49" t="s">
        <v>3428</v>
      </c>
      <c r="H222" s="50" t="s">
        <v>2546</v>
      </c>
      <c r="I222" s="49" t="s">
        <v>3429</v>
      </c>
      <c r="J222" s="49" t="s">
        <v>2343</v>
      </c>
      <c r="K222" s="46">
        <v>2.43946421399239E-2</v>
      </c>
      <c r="L222" s="69"/>
    </row>
    <row r="223" spans="1:13" x14ac:dyDescent="0.2">
      <c r="A223" s="50">
        <v>212</v>
      </c>
      <c r="B223" s="42" t="s">
        <v>2485</v>
      </c>
      <c r="C223" s="42" t="s">
        <v>2485</v>
      </c>
      <c r="D223" s="42" t="s">
        <v>3430</v>
      </c>
      <c r="E223" s="42"/>
      <c r="F223" s="49" t="s">
        <v>3431</v>
      </c>
      <c r="G223" s="49" t="s">
        <v>3432</v>
      </c>
      <c r="H223" s="50" t="s">
        <v>2546</v>
      </c>
      <c r="I223" s="49" t="s">
        <v>3433</v>
      </c>
      <c r="J223" s="49" t="s">
        <v>2344</v>
      </c>
      <c r="K223" s="46">
        <v>2.43946421399239E-2</v>
      </c>
      <c r="L223" s="69"/>
    </row>
    <row r="224" spans="1:13" x14ac:dyDescent="0.2">
      <c r="A224" s="50">
        <v>213</v>
      </c>
      <c r="B224" s="42" t="s">
        <v>2485</v>
      </c>
      <c r="C224" s="42" t="s">
        <v>2485</v>
      </c>
      <c r="D224" s="42" t="s">
        <v>3434</v>
      </c>
      <c r="E224" s="42"/>
      <c r="F224" s="49" t="s">
        <v>3435</v>
      </c>
      <c r="G224" s="49" t="s">
        <v>3436</v>
      </c>
      <c r="H224" s="50" t="s">
        <v>2546</v>
      </c>
      <c r="I224" s="49" t="s">
        <v>3437</v>
      </c>
      <c r="J224" s="49" t="s">
        <v>2345</v>
      </c>
      <c r="K224" s="46">
        <v>2.43946421399239E-2</v>
      </c>
      <c r="L224" s="69"/>
    </row>
    <row r="225" spans="1:13" x14ac:dyDescent="0.2">
      <c r="A225" s="50">
        <v>214</v>
      </c>
      <c r="B225" s="42" t="s">
        <v>2485</v>
      </c>
      <c r="C225" s="42" t="s">
        <v>2485</v>
      </c>
      <c r="D225" s="42" t="s">
        <v>3438</v>
      </c>
      <c r="E225" s="42"/>
      <c r="F225" s="49" t="s">
        <v>3439</v>
      </c>
      <c r="G225" s="49" t="s">
        <v>3304</v>
      </c>
      <c r="H225" s="50" t="s">
        <v>2546</v>
      </c>
      <c r="I225" s="49" t="s">
        <v>3440</v>
      </c>
      <c r="J225" s="49" t="s">
        <v>2346</v>
      </c>
      <c r="K225" s="46">
        <v>2.43946421399239E-2</v>
      </c>
      <c r="L225" s="69"/>
    </row>
    <row r="226" spans="1:13" x14ac:dyDescent="0.2">
      <c r="A226" s="50">
        <v>215</v>
      </c>
      <c r="B226" s="42" t="s">
        <v>2485</v>
      </c>
      <c r="C226" s="42" t="s">
        <v>2485</v>
      </c>
      <c r="D226" s="42" t="s">
        <v>3339</v>
      </c>
      <c r="E226" s="42"/>
      <c r="F226" s="49" t="s">
        <v>3441</v>
      </c>
      <c r="G226" s="49" t="s">
        <v>2773</v>
      </c>
      <c r="H226" s="50" t="s">
        <v>2546</v>
      </c>
      <c r="I226" s="49" t="s">
        <v>3442</v>
      </c>
      <c r="J226" s="49" t="s">
        <v>2347</v>
      </c>
      <c r="K226" s="46">
        <v>2.43946421399239E-2</v>
      </c>
      <c r="L226" s="69"/>
    </row>
    <row r="227" spans="1:13" ht="22.5" x14ac:dyDescent="0.2">
      <c r="A227" s="50">
        <v>216</v>
      </c>
      <c r="B227" s="42" t="s">
        <v>2454</v>
      </c>
      <c r="C227" s="42" t="s">
        <v>2454</v>
      </c>
      <c r="D227" s="42" t="s">
        <v>3443</v>
      </c>
      <c r="E227" s="42"/>
      <c r="F227" s="49" t="s">
        <v>3444</v>
      </c>
      <c r="G227" s="49" t="s">
        <v>5</v>
      </c>
      <c r="H227" s="48" t="s">
        <v>2584</v>
      </c>
      <c r="I227" s="49" t="s">
        <v>3445</v>
      </c>
      <c r="J227" s="49" t="s">
        <v>2348</v>
      </c>
      <c r="K227" s="46">
        <v>2.30256712917403E-2</v>
      </c>
      <c r="L227" s="68" t="s">
        <v>2548</v>
      </c>
      <c r="M227" s="34" t="s">
        <v>3827</v>
      </c>
    </row>
    <row r="228" spans="1:13" ht="22.5" x14ac:dyDescent="0.2">
      <c r="A228" s="50">
        <v>217</v>
      </c>
      <c r="B228" s="42" t="s">
        <v>2454</v>
      </c>
      <c r="C228" s="42" t="s">
        <v>2454</v>
      </c>
      <c r="D228" s="42" t="s">
        <v>3446</v>
      </c>
      <c r="E228" s="42"/>
      <c r="F228" s="49" t="s">
        <v>3447</v>
      </c>
      <c r="G228" s="49" t="s">
        <v>3448</v>
      </c>
      <c r="H228" s="48" t="s">
        <v>2569</v>
      </c>
      <c r="I228" s="49" t="s">
        <v>3449</v>
      </c>
      <c r="J228" s="49" t="s">
        <v>2349</v>
      </c>
      <c r="K228" s="46">
        <v>2.30256712917403E-2</v>
      </c>
      <c r="L228" s="68" t="s">
        <v>2548</v>
      </c>
      <c r="M228" s="34" t="s">
        <v>7</v>
      </c>
    </row>
    <row r="229" spans="1:13" x14ac:dyDescent="0.2">
      <c r="A229" s="50">
        <v>218</v>
      </c>
      <c r="B229" s="42" t="s">
        <v>2454</v>
      </c>
      <c r="C229" s="42" t="s">
        <v>2454</v>
      </c>
      <c r="D229" s="42" t="s">
        <v>3450</v>
      </c>
      <c r="E229" s="42"/>
      <c r="F229" s="49" t="s">
        <v>3451</v>
      </c>
      <c r="G229" s="49" t="s">
        <v>3452</v>
      </c>
      <c r="H229" s="48" t="s">
        <v>2584</v>
      </c>
      <c r="I229" s="49" t="s">
        <v>3453</v>
      </c>
      <c r="J229" s="49" t="s">
        <v>2350</v>
      </c>
      <c r="K229" s="46">
        <v>2.30256712917403E-2</v>
      </c>
      <c r="L229" s="68" t="s">
        <v>2548</v>
      </c>
      <c r="M229" s="34" t="s">
        <v>3828</v>
      </c>
    </row>
    <row r="230" spans="1:13" x14ac:dyDescent="0.2">
      <c r="A230" s="50">
        <v>219</v>
      </c>
      <c r="B230" s="42" t="s">
        <v>2454</v>
      </c>
      <c r="C230" s="42" t="s">
        <v>2454</v>
      </c>
      <c r="D230" s="42" t="s">
        <v>3454</v>
      </c>
      <c r="E230" s="42"/>
      <c r="F230" s="49" t="s">
        <v>3455</v>
      </c>
      <c r="G230" s="49" t="s">
        <v>3456</v>
      </c>
      <c r="H230" s="48" t="s">
        <v>2584</v>
      </c>
      <c r="I230" s="49" t="s">
        <v>3457</v>
      </c>
      <c r="J230" s="49" t="s">
        <v>2351</v>
      </c>
      <c r="K230" s="46">
        <v>2.30256712917403E-2</v>
      </c>
      <c r="L230" s="68" t="s">
        <v>2548</v>
      </c>
    </row>
    <row r="231" spans="1:13" x14ac:dyDescent="0.2">
      <c r="A231" s="50">
        <v>220</v>
      </c>
      <c r="B231" s="42" t="s">
        <v>2454</v>
      </c>
      <c r="C231" s="42" t="s">
        <v>2454</v>
      </c>
      <c r="D231" s="42" t="s">
        <v>3458</v>
      </c>
      <c r="E231" s="42"/>
      <c r="F231" s="49" t="s">
        <v>3459</v>
      </c>
      <c r="G231" s="49" t="s">
        <v>13</v>
      </c>
      <c r="H231" s="48" t="s">
        <v>2584</v>
      </c>
      <c r="I231" s="49" t="s">
        <v>3460</v>
      </c>
      <c r="J231" s="49" t="s">
        <v>2352</v>
      </c>
      <c r="K231" s="46">
        <v>2.30256712917403E-2</v>
      </c>
      <c r="L231" s="68" t="s">
        <v>2548</v>
      </c>
      <c r="M231" s="34" t="s">
        <v>26</v>
      </c>
    </row>
    <row r="232" spans="1:13" x14ac:dyDescent="0.2">
      <c r="A232" s="50">
        <v>221</v>
      </c>
      <c r="B232" s="42" t="s">
        <v>2454</v>
      </c>
      <c r="C232" s="42" t="s">
        <v>2454</v>
      </c>
      <c r="D232" s="42" t="s">
        <v>3461</v>
      </c>
      <c r="E232" s="42"/>
      <c r="F232" s="49" t="s">
        <v>3462</v>
      </c>
      <c r="G232" s="49" t="s">
        <v>3279</v>
      </c>
      <c r="H232" s="48" t="s">
        <v>2569</v>
      </c>
      <c r="I232" s="49" t="s">
        <v>3463</v>
      </c>
      <c r="J232" s="49" t="s">
        <v>2353</v>
      </c>
      <c r="K232" s="46">
        <v>2.30256712917403E-2</v>
      </c>
      <c r="L232" s="68" t="s">
        <v>2548</v>
      </c>
      <c r="M232" s="34" t="s">
        <v>3829</v>
      </c>
    </row>
    <row r="233" spans="1:13" x14ac:dyDescent="0.2">
      <c r="A233" s="50">
        <v>222</v>
      </c>
      <c r="B233" s="42" t="s">
        <v>2454</v>
      </c>
      <c r="C233" s="42" t="s">
        <v>2454</v>
      </c>
      <c r="D233" s="42" t="s">
        <v>3464</v>
      </c>
      <c r="E233" s="42"/>
      <c r="F233" s="49" t="s">
        <v>3465</v>
      </c>
      <c r="G233" s="49" t="s">
        <v>3466</v>
      </c>
      <c r="H233" s="48" t="s">
        <v>2584</v>
      </c>
      <c r="I233" s="49" t="s">
        <v>3467</v>
      </c>
      <c r="J233" s="49" t="s">
        <v>2354</v>
      </c>
      <c r="K233" s="46">
        <v>2.30256712917403E-2</v>
      </c>
      <c r="L233" s="68" t="s">
        <v>2548</v>
      </c>
    </row>
    <row r="234" spans="1:13" ht="22.5" x14ac:dyDescent="0.2">
      <c r="A234" s="50">
        <v>223</v>
      </c>
      <c r="B234" s="42" t="s">
        <v>2454</v>
      </c>
      <c r="C234" s="42" t="s">
        <v>2454</v>
      </c>
      <c r="D234" s="42" t="s">
        <v>3468</v>
      </c>
      <c r="E234" s="42"/>
      <c r="F234" s="49" t="s">
        <v>3469</v>
      </c>
      <c r="G234" s="49" t="s">
        <v>3470</v>
      </c>
      <c r="H234" s="48" t="s">
        <v>2569</v>
      </c>
      <c r="I234" s="49" t="s">
        <v>3471</v>
      </c>
      <c r="J234" s="49" t="s">
        <v>2355</v>
      </c>
      <c r="K234" s="46">
        <v>2.30256712917403E-2</v>
      </c>
      <c r="L234" s="68" t="s">
        <v>2548</v>
      </c>
    </row>
    <row r="235" spans="1:13" x14ac:dyDescent="0.2">
      <c r="A235" s="50">
        <v>224</v>
      </c>
      <c r="B235" s="61" t="s">
        <v>2441</v>
      </c>
      <c r="C235" s="61" t="s">
        <v>2441</v>
      </c>
      <c r="D235" s="61" t="s">
        <v>3472</v>
      </c>
      <c r="E235" s="61" t="s">
        <v>3473</v>
      </c>
      <c r="F235" s="62" t="s">
        <v>3474</v>
      </c>
      <c r="G235" s="62" t="s">
        <v>3475</v>
      </c>
      <c r="H235" s="63" t="s">
        <v>2546</v>
      </c>
      <c r="I235" s="62" t="s">
        <v>3476</v>
      </c>
      <c r="J235" s="62" t="s">
        <v>2356</v>
      </c>
      <c r="K235" s="46">
        <v>1.6821351660500701E-2</v>
      </c>
      <c r="L235" s="69"/>
    </row>
    <row r="236" spans="1:13" x14ac:dyDescent="0.2">
      <c r="A236" s="50">
        <v>225</v>
      </c>
      <c r="B236" s="61" t="s">
        <v>2441</v>
      </c>
      <c r="C236" s="61" t="s">
        <v>2441</v>
      </c>
      <c r="D236" s="61" t="s">
        <v>3472</v>
      </c>
      <c r="E236" s="61" t="s">
        <v>3477</v>
      </c>
      <c r="F236" s="62" t="s">
        <v>3478</v>
      </c>
      <c r="G236" s="62" t="s">
        <v>3479</v>
      </c>
      <c r="H236" s="48" t="s">
        <v>2569</v>
      </c>
      <c r="I236" s="62" t="s">
        <v>3480</v>
      </c>
      <c r="J236" s="62" t="s">
        <v>2357</v>
      </c>
      <c r="K236" s="46">
        <v>1.6821351660500701E-2</v>
      </c>
      <c r="L236" s="69"/>
      <c r="M236" s="34" t="s">
        <v>3823</v>
      </c>
    </row>
    <row r="237" spans="1:13" x14ac:dyDescent="0.2">
      <c r="A237" s="50">
        <v>226</v>
      </c>
      <c r="B237" s="61" t="s">
        <v>2441</v>
      </c>
      <c r="C237" s="61" t="s">
        <v>2441</v>
      </c>
      <c r="D237" s="61" t="s">
        <v>3472</v>
      </c>
      <c r="E237" s="61" t="s">
        <v>3339</v>
      </c>
      <c r="F237" s="62" t="s">
        <v>3481</v>
      </c>
      <c r="G237" s="62" t="s">
        <v>2773</v>
      </c>
      <c r="H237" s="63" t="s">
        <v>2546</v>
      </c>
      <c r="I237" s="62" t="s">
        <v>3482</v>
      </c>
      <c r="J237" s="62" t="s">
        <v>2358</v>
      </c>
      <c r="K237" s="46">
        <v>1.6821351660500701E-2</v>
      </c>
      <c r="L237" s="69"/>
    </row>
    <row r="238" spans="1:13" x14ac:dyDescent="0.2">
      <c r="A238" s="50">
        <v>227</v>
      </c>
      <c r="B238" s="61" t="s">
        <v>2441</v>
      </c>
      <c r="C238" s="61" t="s">
        <v>2441</v>
      </c>
      <c r="D238" s="61" t="s">
        <v>3483</v>
      </c>
      <c r="E238" s="61" t="s">
        <v>3484</v>
      </c>
      <c r="F238" s="62" t="s">
        <v>3485</v>
      </c>
      <c r="G238" s="62" t="s">
        <v>3486</v>
      </c>
      <c r="H238" s="63" t="s">
        <v>2546</v>
      </c>
      <c r="I238" s="62" t="s">
        <v>3487</v>
      </c>
      <c r="J238" s="62" t="s">
        <v>2359</v>
      </c>
      <c r="K238" s="46">
        <v>1.6821351660500701E-2</v>
      </c>
      <c r="L238" s="69"/>
    </row>
    <row r="239" spans="1:13" x14ac:dyDescent="0.2">
      <c r="A239" s="50">
        <v>228</v>
      </c>
      <c r="B239" s="61" t="s">
        <v>2441</v>
      </c>
      <c r="C239" s="61" t="s">
        <v>2441</v>
      </c>
      <c r="D239" s="61" t="s">
        <v>3483</v>
      </c>
      <c r="E239" s="61" t="s">
        <v>3488</v>
      </c>
      <c r="F239" s="62" t="s">
        <v>3489</v>
      </c>
      <c r="G239" s="62" t="s">
        <v>3490</v>
      </c>
      <c r="H239" s="63" t="s">
        <v>2546</v>
      </c>
      <c r="I239" s="62" t="s">
        <v>3491</v>
      </c>
      <c r="J239" s="62" t="s">
        <v>2360</v>
      </c>
      <c r="K239" s="46">
        <v>1.6821351660500701E-2</v>
      </c>
      <c r="L239" s="69"/>
    </row>
    <row r="240" spans="1:13" x14ac:dyDescent="0.2">
      <c r="A240" s="50">
        <v>229</v>
      </c>
      <c r="B240" s="61" t="s">
        <v>2441</v>
      </c>
      <c r="C240" s="61" t="s">
        <v>2441</v>
      </c>
      <c r="D240" s="61" t="s">
        <v>3483</v>
      </c>
      <c r="E240" s="61" t="s">
        <v>3492</v>
      </c>
      <c r="F240" s="62" t="s">
        <v>3493</v>
      </c>
      <c r="G240" s="62" t="s">
        <v>3494</v>
      </c>
      <c r="H240" s="63" t="s">
        <v>2546</v>
      </c>
      <c r="I240" s="62" t="s">
        <v>3495</v>
      </c>
      <c r="J240" s="62" t="s">
        <v>2361</v>
      </c>
      <c r="K240" s="46">
        <v>1.6821351660500701E-2</v>
      </c>
      <c r="L240" s="69"/>
    </row>
    <row r="241" spans="1:13" x14ac:dyDescent="0.2">
      <c r="A241" s="50">
        <v>230</v>
      </c>
      <c r="B241" s="61" t="s">
        <v>2441</v>
      </c>
      <c r="C241" s="61" t="s">
        <v>2441</v>
      </c>
      <c r="D241" s="61" t="s">
        <v>3483</v>
      </c>
      <c r="E241" s="61" t="s">
        <v>3496</v>
      </c>
      <c r="F241" s="62" t="s">
        <v>3497</v>
      </c>
      <c r="G241" s="62" t="s">
        <v>3114</v>
      </c>
      <c r="H241" s="48" t="s">
        <v>2569</v>
      </c>
      <c r="I241" s="62" t="s">
        <v>3498</v>
      </c>
      <c r="J241" s="62" t="s">
        <v>2362</v>
      </c>
      <c r="K241" s="46">
        <v>1.6821351660500701E-2</v>
      </c>
      <c r="L241" s="69"/>
      <c r="M241" s="34" t="s">
        <v>7</v>
      </c>
    </row>
    <row r="242" spans="1:13" x14ac:dyDescent="0.2">
      <c r="A242" s="50">
        <v>231</v>
      </c>
      <c r="B242" s="61" t="s">
        <v>2441</v>
      </c>
      <c r="C242" s="61" t="s">
        <v>2441</v>
      </c>
      <c r="D242" s="61" t="s">
        <v>3499</v>
      </c>
      <c r="E242" s="61" t="s">
        <v>3500</v>
      </c>
      <c r="F242" s="62" t="s">
        <v>3501</v>
      </c>
      <c r="G242" s="62" t="s">
        <v>3502</v>
      </c>
      <c r="H242" s="63" t="s">
        <v>2546</v>
      </c>
      <c r="I242" s="62" t="s">
        <v>3503</v>
      </c>
      <c r="J242" s="62" t="s">
        <v>2363</v>
      </c>
      <c r="K242" s="46">
        <v>1.6821351660500701E-2</v>
      </c>
      <c r="L242" s="69"/>
      <c r="M242" s="34" t="s">
        <v>7</v>
      </c>
    </row>
    <row r="243" spans="1:13" x14ac:dyDescent="0.2">
      <c r="A243" s="50">
        <v>232</v>
      </c>
      <c r="B243" s="61" t="s">
        <v>2441</v>
      </c>
      <c r="C243" s="61" t="s">
        <v>2441</v>
      </c>
      <c r="D243" s="61" t="s">
        <v>3499</v>
      </c>
      <c r="E243" s="61" t="s">
        <v>3504</v>
      </c>
      <c r="F243" s="62" t="s">
        <v>3505</v>
      </c>
      <c r="G243" s="62" t="s">
        <v>3506</v>
      </c>
      <c r="H243" s="63" t="s">
        <v>2546</v>
      </c>
      <c r="I243" s="62" t="s">
        <v>3507</v>
      </c>
      <c r="J243" s="62" t="s">
        <v>2364</v>
      </c>
      <c r="K243" s="46">
        <v>1.6821351660500701E-2</v>
      </c>
      <c r="L243" s="69"/>
      <c r="M243" s="34" t="s">
        <v>7</v>
      </c>
    </row>
    <row r="244" spans="1:13" x14ac:dyDescent="0.2">
      <c r="A244" s="50">
        <v>233</v>
      </c>
      <c r="B244" s="61" t="s">
        <v>2441</v>
      </c>
      <c r="C244" s="61" t="s">
        <v>2441</v>
      </c>
      <c r="D244" s="61" t="s">
        <v>3499</v>
      </c>
      <c r="E244" s="61" t="s">
        <v>3508</v>
      </c>
      <c r="F244" s="62" t="s">
        <v>3509</v>
      </c>
      <c r="G244" s="62" t="s">
        <v>3510</v>
      </c>
      <c r="H244" s="48" t="s">
        <v>2569</v>
      </c>
      <c r="I244" s="62" t="s">
        <v>3511</v>
      </c>
      <c r="J244" s="62" t="s">
        <v>2365</v>
      </c>
      <c r="K244" s="46">
        <v>1.6821351660500701E-2</v>
      </c>
      <c r="L244" s="69"/>
      <c r="M244" s="34" t="s">
        <v>21</v>
      </c>
    </row>
    <row r="245" spans="1:13" x14ac:dyDescent="0.2">
      <c r="A245" s="50">
        <v>234</v>
      </c>
      <c r="B245" s="61" t="s">
        <v>2441</v>
      </c>
      <c r="C245" s="61" t="s">
        <v>2441</v>
      </c>
      <c r="D245" s="61" t="s">
        <v>3499</v>
      </c>
      <c r="E245" s="61" t="s">
        <v>3512</v>
      </c>
      <c r="F245" s="62" t="s">
        <v>3513</v>
      </c>
      <c r="G245" s="62" t="s">
        <v>3514</v>
      </c>
      <c r="H245" s="48" t="s">
        <v>2569</v>
      </c>
      <c r="I245" s="62" t="s">
        <v>3515</v>
      </c>
      <c r="J245" s="62" t="s">
        <v>2366</v>
      </c>
      <c r="K245" s="46">
        <v>1.6821351660500701E-2</v>
      </c>
      <c r="L245" s="69"/>
    </row>
    <row r="246" spans="1:13" x14ac:dyDescent="0.2">
      <c r="A246" s="50">
        <v>235</v>
      </c>
      <c r="B246" s="61" t="s">
        <v>2441</v>
      </c>
      <c r="C246" s="61" t="s">
        <v>2441</v>
      </c>
      <c r="D246" s="61" t="s">
        <v>3499</v>
      </c>
      <c r="E246" s="61" t="s">
        <v>3516</v>
      </c>
      <c r="F246" s="62" t="s">
        <v>3517</v>
      </c>
      <c r="G246" s="62" t="s">
        <v>3518</v>
      </c>
      <c r="H246" s="48" t="s">
        <v>2569</v>
      </c>
      <c r="I246" s="62" t="s">
        <v>3519</v>
      </c>
      <c r="J246" s="62" t="s">
        <v>2367</v>
      </c>
      <c r="K246" s="46">
        <v>1.6821351660500701E-2</v>
      </c>
      <c r="L246" s="69"/>
    </row>
    <row r="247" spans="1:13" x14ac:dyDescent="0.2">
      <c r="A247" s="50">
        <v>236</v>
      </c>
      <c r="B247" s="61" t="s">
        <v>2441</v>
      </c>
      <c r="C247" s="61" t="s">
        <v>2441</v>
      </c>
      <c r="D247" s="61" t="s">
        <v>3499</v>
      </c>
      <c r="E247" s="61" t="s">
        <v>2878</v>
      </c>
      <c r="F247" s="62" t="s">
        <v>3520</v>
      </c>
      <c r="G247" s="62" t="s">
        <v>3521</v>
      </c>
      <c r="H247" s="48" t="s">
        <v>2569</v>
      </c>
      <c r="I247" s="62" t="s">
        <v>3522</v>
      </c>
      <c r="J247" s="62" t="s">
        <v>2368</v>
      </c>
      <c r="K247" s="46">
        <v>1.6821351660500701E-2</v>
      </c>
      <c r="L247" s="69"/>
    </row>
    <row r="248" spans="1:13" x14ac:dyDescent="0.2">
      <c r="A248" s="50">
        <v>237</v>
      </c>
      <c r="B248" s="42" t="s">
        <v>3523</v>
      </c>
      <c r="C248" s="42" t="s">
        <v>3523</v>
      </c>
      <c r="D248" s="42" t="s">
        <v>3524</v>
      </c>
      <c r="E248" s="42"/>
      <c r="F248" s="49" t="s">
        <v>3525</v>
      </c>
      <c r="G248" s="49" t="s">
        <v>3526</v>
      </c>
      <c r="H248" s="48" t="s">
        <v>2569</v>
      </c>
      <c r="I248" s="49" t="s">
        <v>3527</v>
      </c>
      <c r="J248" s="49" t="s">
        <v>2369</v>
      </c>
      <c r="K248" s="46">
        <v>1.47205457538071E-2</v>
      </c>
      <c r="L248" s="69"/>
      <c r="M248" s="34" t="s">
        <v>3819</v>
      </c>
    </row>
    <row r="249" spans="1:13" x14ac:dyDescent="0.2">
      <c r="A249" s="50">
        <v>238</v>
      </c>
      <c r="B249" s="42" t="s">
        <v>3523</v>
      </c>
      <c r="C249" s="42" t="s">
        <v>3523</v>
      </c>
      <c r="D249" s="42" t="s">
        <v>3528</v>
      </c>
      <c r="E249" s="42"/>
      <c r="F249" s="49" t="s">
        <v>3529</v>
      </c>
      <c r="G249" s="49" t="s">
        <v>3300</v>
      </c>
      <c r="H249" s="48" t="s">
        <v>2569</v>
      </c>
      <c r="I249" s="49" t="s">
        <v>3530</v>
      </c>
      <c r="J249" s="49" t="s">
        <v>2370</v>
      </c>
      <c r="K249" s="46">
        <v>1.47205457538071E-2</v>
      </c>
      <c r="L249" s="69"/>
    </row>
    <row r="250" spans="1:13" x14ac:dyDescent="0.2">
      <c r="A250" s="50">
        <v>239</v>
      </c>
      <c r="B250" s="42" t="s">
        <v>3523</v>
      </c>
      <c r="C250" s="42" t="s">
        <v>3523</v>
      </c>
      <c r="D250" s="42" t="s">
        <v>2421</v>
      </c>
      <c r="E250" s="42"/>
      <c r="F250" s="49" t="s">
        <v>3531</v>
      </c>
      <c r="G250" s="49" t="s">
        <v>2745</v>
      </c>
      <c r="H250" s="48" t="s">
        <v>2569</v>
      </c>
      <c r="I250" s="49" t="s">
        <v>3532</v>
      </c>
      <c r="J250" s="49" t="s">
        <v>2371</v>
      </c>
      <c r="K250" s="46">
        <v>1.47205457538071E-2</v>
      </c>
      <c r="L250" s="69"/>
      <c r="M250" s="34" t="s">
        <v>899</v>
      </c>
    </row>
    <row r="251" spans="1:13" x14ac:dyDescent="0.2">
      <c r="A251" s="50">
        <v>240</v>
      </c>
      <c r="B251" s="42" t="s">
        <v>3523</v>
      </c>
      <c r="C251" s="42" t="s">
        <v>3523</v>
      </c>
      <c r="D251" s="42" t="s">
        <v>3533</v>
      </c>
      <c r="E251" s="42"/>
      <c r="F251" s="49" t="s">
        <v>3534</v>
      </c>
      <c r="G251" s="49" t="s">
        <v>3535</v>
      </c>
      <c r="H251" s="48" t="s">
        <v>2569</v>
      </c>
      <c r="I251" s="49" t="s">
        <v>3536</v>
      </c>
      <c r="J251" s="49" t="s">
        <v>2372</v>
      </c>
      <c r="K251" s="46">
        <v>1.47205457538071E-2</v>
      </c>
      <c r="L251" s="69"/>
      <c r="M251" s="34" t="s">
        <v>3815</v>
      </c>
    </row>
    <row r="252" spans="1:13" x14ac:dyDescent="0.2">
      <c r="A252" s="50">
        <v>241</v>
      </c>
      <c r="B252" s="42" t="s">
        <v>3523</v>
      </c>
      <c r="C252" s="42" t="s">
        <v>3523</v>
      </c>
      <c r="D252" s="42" t="s">
        <v>3537</v>
      </c>
      <c r="E252" s="42"/>
      <c r="F252" s="49" t="s">
        <v>3538</v>
      </c>
      <c r="G252" s="49" t="s">
        <v>3084</v>
      </c>
      <c r="H252" s="48" t="s">
        <v>2584</v>
      </c>
      <c r="I252" s="49" t="s">
        <v>3539</v>
      </c>
      <c r="J252" s="49" t="s">
        <v>2373</v>
      </c>
      <c r="K252" s="46">
        <v>1.47205457538071E-2</v>
      </c>
      <c r="L252" s="69"/>
      <c r="M252" s="34" t="s">
        <v>3823</v>
      </c>
    </row>
    <row r="253" spans="1:13" x14ac:dyDescent="0.2">
      <c r="A253" s="50">
        <v>242</v>
      </c>
      <c r="B253" s="42" t="s">
        <v>2476</v>
      </c>
      <c r="C253" s="42" t="s">
        <v>2476</v>
      </c>
      <c r="D253" s="42" t="s">
        <v>3540</v>
      </c>
      <c r="E253" s="42" t="s">
        <v>3541</v>
      </c>
      <c r="F253" s="49" t="s">
        <v>3542</v>
      </c>
      <c r="G253" s="49" t="s">
        <v>3543</v>
      </c>
      <c r="H253" s="48" t="s">
        <v>2569</v>
      </c>
      <c r="I253" s="49" t="s">
        <v>3544</v>
      </c>
      <c r="J253" s="49" t="s">
        <v>2374</v>
      </c>
      <c r="K253" s="46">
        <v>2.5758560846054001E-2</v>
      </c>
      <c r="L253" s="69"/>
    </row>
    <row r="254" spans="1:13" x14ac:dyDescent="0.2">
      <c r="A254" s="50">
        <v>243</v>
      </c>
      <c r="B254" s="42" t="s">
        <v>3545</v>
      </c>
      <c r="C254" s="42" t="s">
        <v>2476</v>
      </c>
      <c r="D254" s="42" t="s">
        <v>3540</v>
      </c>
      <c r="E254" s="42" t="s">
        <v>3546</v>
      </c>
      <c r="F254" s="49" t="s">
        <v>3547</v>
      </c>
      <c r="G254" s="49" t="s">
        <v>3548</v>
      </c>
      <c r="H254" s="48" t="s">
        <v>2569</v>
      </c>
      <c r="I254" s="49" t="s">
        <v>3549</v>
      </c>
      <c r="J254" s="49" t="s">
        <v>2375</v>
      </c>
      <c r="K254" s="46">
        <v>1.8770081328368202E-2</v>
      </c>
      <c r="L254" s="69"/>
    </row>
    <row r="255" spans="1:13" x14ac:dyDescent="0.2">
      <c r="A255" s="50">
        <v>244</v>
      </c>
      <c r="B255" s="42" t="s">
        <v>2476</v>
      </c>
      <c r="C255" s="42" t="s">
        <v>2476</v>
      </c>
      <c r="D255" s="42" t="s">
        <v>3540</v>
      </c>
      <c r="E255" s="42" t="s">
        <v>3550</v>
      </c>
      <c r="F255" s="49" t="s">
        <v>3551</v>
      </c>
      <c r="G255" s="49" t="s">
        <v>3552</v>
      </c>
      <c r="H255" s="50" t="s">
        <v>2546</v>
      </c>
      <c r="I255" s="49" t="s">
        <v>3553</v>
      </c>
      <c r="J255" s="49" t="s">
        <v>2376</v>
      </c>
      <c r="K255" s="46">
        <v>2.6646211792538999E-2</v>
      </c>
      <c r="L255" s="69"/>
    </row>
    <row r="256" spans="1:13" x14ac:dyDescent="0.2">
      <c r="A256" s="50">
        <v>245</v>
      </c>
      <c r="B256" s="42" t="s">
        <v>2476</v>
      </c>
      <c r="C256" s="42" t="s">
        <v>2476</v>
      </c>
      <c r="D256" s="42" t="s">
        <v>3554</v>
      </c>
      <c r="E256" s="42"/>
      <c r="F256" s="49" t="s">
        <v>3555</v>
      </c>
      <c r="G256" s="49" t="s">
        <v>3114</v>
      </c>
      <c r="H256" s="48" t="s">
        <v>2569</v>
      </c>
      <c r="I256" s="49" t="s">
        <v>3556</v>
      </c>
      <c r="J256" s="49" t="s">
        <v>2377</v>
      </c>
      <c r="K256" s="46">
        <v>1.02025307808655E-2</v>
      </c>
      <c r="L256" s="69"/>
      <c r="M256" s="34" t="s">
        <v>7</v>
      </c>
    </row>
    <row r="257" spans="1:13" x14ac:dyDescent="0.2">
      <c r="A257" s="50">
        <v>246</v>
      </c>
      <c r="B257" s="42" t="s">
        <v>2476</v>
      </c>
      <c r="C257" s="42" t="s">
        <v>2476</v>
      </c>
      <c r="D257" s="42" t="s">
        <v>3557</v>
      </c>
      <c r="E257" s="42"/>
      <c r="F257" s="49" t="s">
        <v>3558</v>
      </c>
      <c r="G257" s="49" t="s">
        <v>3559</v>
      </c>
      <c r="H257" s="48" t="s">
        <v>2569</v>
      </c>
      <c r="I257" s="49" t="s">
        <v>3560</v>
      </c>
      <c r="J257" s="49" t="s">
        <v>2378</v>
      </c>
      <c r="K257" s="46">
        <v>1.02025307808655E-2</v>
      </c>
      <c r="L257" s="69"/>
    </row>
    <row r="258" spans="1:13" x14ac:dyDescent="0.2">
      <c r="A258" s="50">
        <v>247</v>
      </c>
      <c r="B258" s="42" t="s">
        <v>2476</v>
      </c>
      <c r="C258" s="42" t="s">
        <v>2476</v>
      </c>
      <c r="D258" s="42" t="s">
        <v>3561</v>
      </c>
      <c r="E258" s="42"/>
      <c r="F258" s="49" t="s">
        <v>3562</v>
      </c>
      <c r="G258" s="49" t="s">
        <v>3563</v>
      </c>
      <c r="H258" s="48" t="s">
        <v>2569</v>
      </c>
      <c r="I258" s="49" t="s">
        <v>3564</v>
      </c>
      <c r="J258" s="49" t="s">
        <v>2379</v>
      </c>
      <c r="K258" s="46">
        <v>1.02025307808655E-2</v>
      </c>
      <c r="L258" s="69"/>
      <c r="M258" s="34" t="s">
        <v>3828</v>
      </c>
    </row>
    <row r="259" spans="1:13" x14ac:dyDescent="0.2">
      <c r="A259" s="50">
        <v>248</v>
      </c>
      <c r="B259" s="42" t="s">
        <v>2476</v>
      </c>
      <c r="C259" s="42" t="s">
        <v>2476</v>
      </c>
      <c r="D259" s="42" t="s">
        <v>3565</v>
      </c>
      <c r="E259" s="42"/>
      <c r="F259" s="49" t="s">
        <v>3566</v>
      </c>
      <c r="G259" s="49" t="s">
        <v>3567</v>
      </c>
      <c r="H259" s="48" t="s">
        <v>2569</v>
      </c>
      <c r="I259" s="49" t="s">
        <v>3568</v>
      </c>
      <c r="J259" s="49" t="s">
        <v>2380</v>
      </c>
      <c r="K259" s="46">
        <v>1.02025307808655E-2</v>
      </c>
      <c r="L259" s="69"/>
      <c r="M259" s="34" t="s">
        <v>3830</v>
      </c>
    </row>
    <row r="260" spans="1:13" x14ac:dyDescent="0.2">
      <c r="A260" s="50">
        <v>249</v>
      </c>
      <c r="B260" s="42" t="s">
        <v>2476</v>
      </c>
      <c r="C260" s="42" t="s">
        <v>2476</v>
      </c>
      <c r="D260" s="42" t="s">
        <v>3569</v>
      </c>
      <c r="E260" s="42"/>
      <c r="F260" s="49" t="s">
        <v>3570</v>
      </c>
      <c r="G260" s="49" t="s">
        <v>3571</v>
      </c>
      <c r="H260" s="48" t="s">
        <v>2569</v>
      </c>
      <c r="I260" s="49" t="s">
        <v>3572</v>
      </c>
      <c r="J260" s="49" t="s">
        <v>2381</v>
      </c>
      <c r="K260" s="46">
        <v>1.02025307808655E-2</v>
      </c>
      <c r="L260" s="69"/>
    </row>
    <row r="261" spans="1:13" x14ac:dyDescent="0.2">
      <c r="A261" s="50">
        <v>250</v>
      </c>
      <c r="B261" s="42" t="s">
        <v>1590</v>
      </c>
      <c r="C261" s="42" t="s">
        <v>1590</v>
      </c>
      <c r="D261" s="42" t="s">
        <v>3573</v>
      </c>
      <c r="E261" s="42"/>
      <c r="F261" s="49" t="s">
        <v>3574</v>
      </c>
      <c r="G261" s="49" t="s">
        <v>3575</v>
      </c>
      <c r="H261" s="48" t="s">
        <v>2569</v>
      </c>
      <c r="I261" s="49" t="s">
        <v>3576</v>
      </c>
      <c r="J261" s="49" t="s">
        <v>2382</v>
      </c>
      <c r="K261" s="46">
        <v>7.0381303335329496E-3</v>
      </c>
      <c r="L261" s="69"/>
      <c r="M261" s="34" t="s">
        <v>2081</v>
      </c>
    </row>
    <row r="262" spans="1:13" x14ac:dyDescent="0.2">
      <c r="A262" s="50">
        <v>251</v>
      </c>
      <c r="B262" s="42" t="s">
        <v>1590</v>
      </c>
      <c r="C262" s="42" t="s">
        <v>1590</v>
      </c>
      <c r="D262" s="42" t="s">
        <v>3577</v>
      </c>
      <c r="E262" s="42"/>
      <c r="F262" s="49" t="s">
        <v>3578</v>
      </c>
      <c r="G262" s="49" t="s">
        <v>3579</v>
      </c>
      <c r="H262" s="48" t="s">
        <v>2569</v>
      </c>
      <c r="I262" s="49" t="s">
        <v>3580</v>
      </c>
      <c r="J262" s="49" t="s">
        <v>2383</v>
      </c>
      <c r="K262" s="46">
        <v>7.0381303335329496E-3</v>
      </c>
      <c r="L262" s="69"/>
    </row>
    <row r="263" spans="1:13" x14ac:dyDescent="0.2">
      <c r="A263" s="50">
        <v>252</v>
      </c>
      <c r="B263" s="42" t="s">
        <v>1590</v>
      </c>
      <c r="C263" s="42" t="s">
        <v>1590</v>
      </c>
      <c r="D263" s="42" t="s">
        <v>3581</v>
      </c>
      <c r="E263" s="42"/>
      <c r="F263" s="49" t="s">
        <v>3582</v>
      </c>
      <c r="G263" s="49" t="s">
        <v>3583</v>
      </c>
      <c r="H263" s="50" t="s">
        <v>2546</v>
      </c>
      <c r="I263" s="49" t="s">
        <v>3584</v>
      </c>
      <c r="J263" s="49" t="s">
        <v>2384</v>
      </c>
      <c r="K263" s="46">
        <v>7.0381303335329496E-3</v>
      </c>
      <c r="L263" s="69"/>
    </row>
    <row r="264" spans="1:13" x14ac:dyDescent="0.2">
      <c r="A264" s="50">
        <v>253</v>
      </c>
      <c r="B264" s="42" t="s">
        <v>1590</v>
      </c>
      <c r="C264" s="42" t="s">
        <v>1590</v>
      </c>
      <c r="D264" s="42" t="s">
        <v>3209</v>
      </c>
      <c r="E264" s="42"/>
      <c r="F264" s="49" t="s">
        <v>3585</v>
      </c>
      <c r="G264" s="49" t="s">
        <v>2704</v>
      </c>
      <c r="H264" s="48" t="s">
        <v>2584</v>
      </c>
      <c r="I264" s="49" t="s">
        <v>3586</v>
      </c>
      <c r="J264" s="49" t="s">
        <v>2385</v>
      </c>
      <c r="K264" s="46">
        <v>7.0381303335329496E-3</v>
      </c>
      <c r="L264" s="69"/>
      <c r="M264" s="34" t="s">
        <v>7</v>
      </c>
    </row>
    <row r="265" spans="1:13" x14ac:dyDescent="0.2">
      <c r="A265" s="50">
        <v>254</v>
      </c>
      <c r="B265" s="42" t="s">
        <v>1590</v>
      </c>
      <c r="C265" s="42" t="s">
        <v>1590</v>
      </c>
      <c r="D265" s="42" t="s">
        <v>3115</v>
      </c>
      <c r="E265" s="42"/>
      <c r="F265" s="49" t="s">
        <v>3587</v>
      </c>
      <c r="G265" s="49" t="s">
        <v>3588</v>
      </c>
      <c r="H265" s="48" t="s">
        <v>2569</v>
      </c>
      <c r="I265" s="49" t="s">
        <v>3589</v>
      </c>
      <c r="J265" s="49" t="s">
        <v>2386</v>
      </c>
      <c r="K265" s="46">
        <v>7.0381303335329496E-3</v>
      </c>
      <c r="L265" s="69"/>
    </row>
    <row r="266" spans="1:13" x14ac:dyDescent="0.2">
      <c r="A266" s="50">
        <v>255</v>
      </c>
      <c r="B266" s="42" t="s">
        <v>1590</v>
      </c>
      <c r="C266" s="42" t="s">
        <v>1590</v>
      </c>
      <c r="D266" s="42" t="s">
        <v>3590</v>
      </c>
      <c r="E266" s="42"/>
      <c r="F266" s="49" t="s">
        <v>3591</v>
      </c>
      <c r="G266" s="49" t="s">
        <v>3592</v>
      </c>
      <c r="H266" s="48" t="s">
        <v>2569</v>
      </c>
      <c r="I266" s="49" t="s">
        <v>3593</v>
      </c>
      <c r="J266" s="49" t="s">
        <v>2387</v>
      </c>
      <c r="K266" s="46">
        <v>7.0381303335329496E-3</v>
      </c>
      <c r="L266" s="69"/>
    </row>
    <row r="267" spans="1:13" x14ac:dyDescent="0.2">
      <c r="A267" s="50">
        <v>256</v>
      </c>
      <c r="B267" s="42" t="s">
        <v>1590</v>
      </c>
      <c r="C267" s="42" t="s">
        <v>1590</v>
      </c>
      <c r="D267" s="42" t="s">
        <v>3594</v>
      </c>
      <c r="E267" s="42"/>
      <c r="F267" s="49" t="s">
        <v>3595</v>
      </c>
      <c r="G267" s="49" t="s">
        <v>3596</v>
      </c>
      <c r="H267" s="48" t="s">
        <v>2569</v>
      </c>
      <c r="I267" s="49" t="s">
        <v>3597</v>
      </c>
      <c r="J267" s="49" t="s">
        <v>2388</v>
      </c>
      <c r="K267" s="46">
        <v>7.0381303335329496E-3</v>
      </c>
      <c r="L267" s="69"/>
    </row>
    <row r="268" spans="1:13" x14ac:dyDescent="0.2">
      <c r="A268" s="50">
        <v>257</v>
      </c>
      <c r="B268" s="42" t="s">
        <v>2465</v>
      </c>
      <c r="C268" s="42" t="s">
        <v>2465</v>
      </c>
      <c r="D268" s="42" t="s">
        <v>3598</v>
      </c>
      <c r="E268" s="42" t="s">
        <v>3599</v>
      </c>
      <c r="F268" s="49" t="s">
        <v>3600</v>
      </c>
      <c r="G268" s="49" t="s">
        <v>3601</v>
      </c>
      <c r="H268" s="48" t="s">
        <v>2569</v>
      </c>
      <c r="I268" s="49" t="s">
        <v>3602</v>
      </c>
      <c r="J268" s="49" t="s">
        <v>2389</v>
      </c>
      <c r="K268" s="46">
        <v>1.5594451194508099E-2</v>
      </c>
      <c r="L268" s="69"/>
    </row>
    <row r="269" spans="1:13" x14ac:dyDescent="0.2">
      <c r="A269" s="50">
        <v>258</v>
      </c>
      <c r="B269" s="42" t="s">
        <v>2465</v>
      </c>
      <c r="C269" s="42" t="s">
        <v>2465</v>
      </c>
      <c r="D269" s="42" t="s">
        <v>3598</v>
      </c>
      <c r="E269" s="42" t="s">
        <v>3603</v>
      </c>
      <c r="F269" s="49" t="s">
        <v>3604</v>
      </c>
      <c r="G269" s="49" t="s">
        <v>3605</v>
      </c>
      <c r="H269" s="50" t="s">
        <v>2546</v>
      </c>
      <c r="I269" s="49" t="s">
        <v>3606</v>
      </c>
      <c r="J269" s="49" t="s">
        <v>2390</v>
      </c>
      <c r="K269" s="46">
        <v>8.5264514628200505E-3</v>
      </c>
      <c r="L269" s="69"/>
    </row>
    <row r="270" spans="1:13" x14ac:dyDescent="0.2">
      <c r="A270" s="50">
        <v>259</v>
      </c>
      <c r="B270" s="42" t="s">
        <v>2465</v>
      </c>
      <c r="C270" s="42" t="s">
        <v>2465</v>
      </c>
      <c r="D270" s="42" t="s">
        <v>3598</v>
      </c>
      <c r="E270" s="42" t="s">
        <v>3607</v>
      </c>
      <c r="F270" s="49" t="s">
        <v>3608</v>
      </c>
      <c r="G270" s="49" t="s">
        <v>3609</v>
      </c>
      <c r="H270" s="48" t="s">
        <v>2569</v>
      </c>
      <c r="I270" s="49" t="s">
        <v>3610</v>
      </c>
      <c r="J270" s="49" t="s">
        <v>2391</v>
      </c>
      <c r="K270" s="46">
        <v>9.9125684659382395E-3</v>
      </c>
      <c r="L270" s="69"/>
      <c r="M270" s="34" t="s">
        <v>5</v>
      </c>
    </row>
    <row r="271" spans="1:13" x14ac:dyDescent="0.2">
      <c r="A271" s="50">
        <v>260</v>
      </c>
      <c r="B271" s="42" t="s">
        <v>2465</v>
      </c>
      <c r="C271" s="42" t="s">
        <v>2465</v>
      </c>
      <c r="D271" s="42" t="s">
        <v>3611</v>
      </c>
      <c r="E271" s="42"/>
      <c r="F271" s="49" t="s">
        <v>3612</v>
      </c>
      <c r="G271" s="49" t="s">
        <v>3613</v>
      </c>
      <c r="H271" s="48" t="s">
        <v>2569</v>
      </c>
      <c r="I271" s="49" t="s">
        <v>3614</v>
      </c>
      <c r="J271" s="49" t="s">
        <v>2392</v>
      </c>
      <c r="K271" s="46">
        <v>3.30376083479766E-3</v>
      </c>
      <c r="L271" s="69"/>
      <c r="M271" s="34" t="s">
        <v>3823</v>
      </c>
    </row>
    <row r="272" spans="1:13" x14ac:dyDescent="0.2">
      <c r="A272" s="50">
        <v>261</v>
      </c>
      <c r="B272" s="42" t="s">
        <v>2465</v>
      </c>
      <c r="C272" s="42" t="s">
        <v>2465</v>
      </c>
      <c r="D272" s="42" t="s">
        <v>3615</v>
      </c>
      <c r="E272" s="42"/>
      <c r="F272" s="49" t="s">
        <v>3616</v>
      </c>
      <c r="G272" s="49" t="s">
        <v>3617</v>
      </c>
      <c r="H272" s="50" t="s">
        <v>2546</v>
      </c>
      <c r="I272" s="49" t="s">
        <v>3618</v>
      </c>
      <c r="J272" s="49" t="s">
        <v>2393</v>
      </c>
      <c r="K272" s="46">
        <v>3.30376083479766E-3</v>
      </c>
      <c r="L272" s="69"/>
    </row>
    <row r="273" spans="1:13" x14ac:dyDescent="0.2">
      <c r="A273" s="50">
        <v>262</v>
      </c>
      <c r="B273" s="42" t="s">
        <v>2465</v>
      </c>
      <c r="C273" s="42" t="s">
        <v>2465</v>
      </c>
      <c r="D273" s="42" t="s">
        <v>3619</v>
      </c>
      <c r="E273" s="42" t="s">
        <v>3620</v>
      </c>
      <c r="F273" s="49" t="s">
        <v>3621</v>
      </c>
      <c r="G273" s="49" t="s">
        <v>3622</v>
      </c>
      <c r="H273" s="50" t="s">
        <v>2546</v>
      </c>
      <c r="I273" s="49" t="s">
        <v>3623</v>
      </c>
      <c r="J273" s="49" t="s">
        <v>2394</v>
      </c>
      <c r="K273" s="46">
        <v>8.0209247739304601E-3</v>
      </c>
      <c r="L273" s="69"/>
    </row>
    <row r="274" spans="1:13" x14ac:dyDescent="0.2">
      <c r="A274" s="50">
        <v>263</v>
      </c>
      <c r="B274" s="42" t="s">
        <v>2465</v>
      </c>
      <c r="C274" s="42" t="s">
        <v>2465</v>
      </c>
      <c r="D274" s="42" t="s">
        <v>3619</v>
      </c>
      <c r="E274" s="42" t="s">
        <v>3624</v>
      </c>
      <c r="F274" s="49" t="s">
        <v>3625</v>
      </c>
      <c r="G274" s="49" t="s">
        <v>3626</v>
      </c>
      <c r="H274" s="48" t="s">
        <v>2569</v>
      </c>
      <c r="I274" s="49" t="s">
        <v>3627</v>
      </c>
      <c r="J274" s="49" t="s">
        <v>2395</v>
      </c>
      <c r="K274" s="46">
        <v>6.0527710196487797E-2</v>
      </c>
      <c r="L274" s="69"/>
    </row>
    <row r="275" spans="1:13" x14ac:dyDescent="0.2">
      <c r="A275" s="50">
        <v>264</v>
      </c>
      <c r="B275" s="42" t="s">
        <v>2465</v>
      </c>
      <c r="C275" s="42" t="s">
        <v>2465</v>
      </c>
      <c r="D275" s="42" t="s">
        <v>3628</v>
      </c>
      <c r="E275" s="42" t="s">
        <v>3629</v>
      </c>
      <c r="F275" s="49" t="s">
        <v>3630</v>
      </c>
      <c r="G275" s="49" t="s">
        <v>3631</v>
      </c>
      <c r="H275" s="50" t="s">
        <v>2546</v>
      </c>
      <c r="I275" s="49" t="s">
        <v>3632</v>
      </c>
      <c r="J275" s="49" t="s">
        <v>2396</v>
      </c>
      <c r="K275" s="46">
        <v>3.60191079018746E-3</v>
      </c>
      <c r="L275" s="69"/>
    </row>
    <row r="276" spans="1:13" x14ac:dyDescent="0.2">
      <c r="A276" s="50">
        <v>265</v>
      </c>
      <c r="B276" s="42" t="s">
        <v>2465</v>
      </c>
      <c r="C276" s="42" t="s">
        <v>2465</v>
      </c>
      <c r="D276" s="42" t="s">
        <v>3628</v>
      </c>
      <c r="E276" s="42" t="s">
        <v>3633</v>
      </c>
      <c r="F276" s="49" t="s">
        <v>3634</v>
      </c>
      <c r="G276" s="49" t="s">
        <v>3635</v>
      </c>
      <c r="H276" s="48" t="s">
        <v>2569</v>
      </c>
      <c r="I276" s="49" t="s">
        <v>3636</v>
      </c>
      <c r="J276" s="49" t="s">
        <v>2397</v>
      </c>
      <c r="K276" s="46">
        <v>-7.33011621235302E-3</v>
      </c>
      <c r="L276" s="69"/>
      <c r="M276" s="34" t="s">
        <v>3823</v>
      </c>
    </row>
    <row r="277" spans="1:13" x14ac:dyDescent="0.2">
      <c r="A277" s="50">
        <v>266</v>
      </c>
      <c r="B277" s="42" t="s">
        <v>2465</v>
      </c>
      <c r="C277" s="42" t="s">
        <v>2465</v>
      </c>
      <c r="D277" s="42" t="s">
        <v>3628</v>
      </c>
      <c r="E277" s="42" t="s">
        <v>3637</v>
      </c>
      <c r="F277" s="49" t="s">
        <v>3638</v>
      </c>
      <c r="G277" s="49" t="s">
        <v>3639</v>
      </c>
      <c r="H277" s="48" t="s">
        <v>2569</v>
      </c>
      <c r="I277" s="49" t="s">
        <v>3640</v>
      </c>
      <c r="J277" s="49" t="s">
        <v>2398</v>
      </c>
      <c r="K277" s="46">
        <v>1.4239888228831901E-2</v>
      </c>
      <c r="L277" s="69"/>
      <c r="M277" s="34" t="s">
        <v>966</v>
      </c>
    </row>
    <row r="278" spans="1:13" x14ac:dyDescent="0.2">
      <c r="A278" s="50">
        <v>267</v>
      </c>
      <c r="B278" s="42" t="s">
        <v>3641</v>
      </c>
      <c r="C278" s="58" t="s">
        <v>2467</v>
      </c>
      <c r="D278" s="58" t="s">
        <v>3642</v>
      </c>
      <c r="E278" s="58"/>
      <c r="F278" s="59" t="s">
        <v>3643</v>
      </c>
      <c r="G278" s="59" t="s">
        <v>3644</v>
      </c>
      <c r="H278" s="66" t="s">
        <v>2546</v>
      </c>
      <c r="I278" s="59" t="s">
        <v>3645</v>
      </c>
      <c r="J278" s="59" t="s">
        <v>2399</v>
      </c>
      <c r="K278" s="46">
        <v>8.6681240854447096E-3</v>
      </c>
      <c r="L278" s="69"/>
    </row>
    <row r="279" spans="1:13" x14ac:dyDescent="0.2">
      <c r="A279" s="50">
        <v>268</v>
      </c>
      <c r="B279" s="42" t="s">
        <v>3641</v>
      </c>
      <c r="C279" s="58" t="s">
        <v>2467</v>
      </c>
      <c r="D279" s="58" t="s">
        <v>3646</v>
      </c>
      <c r="E279" s="58"/>
      <c r="F279" s="59" t="s">
        <v>3647</v>
      </c>
      <c r="G279" s="59" t="s">
        <v>3648</v>
      </c>
      <c r="H279" s="66" t="s">
        <v>2546</v>
      </c>
      <c r="I279" s="59" t="s">
        <v>3649</v>
      </c>
      <c r="J279" s="59" t="s">
        <v>2400</v>
      </c>
      <c r="K279" s="46">
        <v>1.3510114109660501E-3</v>
      </c>
      <c r="L279" s="69"/>
    </row>
    <row r="280" spans="1:13" x14ac:dyDescent="0.2">
      <c r="A280" s="50">
        <v>269</v>
      </c>
      <c r="B280" s="42" t="s">
        <v>3641</v>
      </c>
      <c r="C280" s="58" t="s">
        <v>2467</v>
      </c>
      <c r="D280" s="58" t="s">
        <v>3650</v>
      </c>
      <c r="E280" s="58"/>
      <c r="F280" s="59" t="s">
        <v>3651</v>
      </c>
      <c r="G280" s="59" t="s">
        <v>3652</v>
      </c>
      <c r="H280" s="66" t="s">
        <v>2546</v>
      </c>
      <c r="I280" s="59" t="s">
        <v>3653</v>
      </c>
      <c r="J280" s="59" t="s">
        <v>2401</v>
      </c>
      <c r="K280" s="46">
        <v>7.52921728828104E-3</v>
      </c>
      <c r="L280" s="69"/>
    </row>
    <row r="281" spans="1:13" x14ac:dyDescent="0.2">
      <c r="A281" s="50">
        <v>270</v>
      </c>
      <c r="B281" s="42" t="s">
        <v>3641</v>
      </c>
      <c r="C281" s="58" t="s">
        <v>2467</v>
      </c>
      <c r="D281" s="58" t="s">
        <v>3654</v>
      </c>
      <c r="E281" s="58"/>
      <c r="F281" s="59" t="s">
        <v>3655</v>
      </c>
      <c r="G281" s="59" t="s">
        <v>3656</v>
      </c>
      <c r="H281" s="66" t="s">
        <v>2546</v>
      </c>
      <c r="I281" s="59" t="s">
        <v>3657</v>
      </c>
      <c r="J281" s="59" t="s">
        <v>2402</v>
      </c>
      <c r="K281" s="46">
        <v>-7.0067457727390802E-3</v>
      </c>
      <c r="L281" s="69"/>
    </row>
    <row r="282" spans="1:13" x14ac:dyDescent="0.2">
      <c r="A282" s="50">
        <v>271</v>
      </c>
      <c r="B282" s="42" t="s">
        <v>3641</v>
      </c>
      <c r="C282" s="58" t="s">
        <v>2467</v>
      </c>
      <c r="D282" s="58" t="s">
        <v>3658</v>
      </c>
      <c r="E282" s="58"/>
      <c r="F282" s="59" t="s">
        <v>3659</v>
      </c>
      <c r="G282" s="59" t="s">
        <v>3660</v>
      </c>
      <c r="H282" s="66" t="s">
        <v>2546</v>
      </c>
      <c r="I282" s="59" t="s">
        <v>3661</v>
      </c>
      <c r="J282" s="59" t="s">
        <v>2403</v>
      </c>
      <c r="K282" s="46">
        <v>-9.8404325391175905E-3</v>
      </c>
      <c r="L282" s="69"/>
    </row>
    <row r="283" spans="1:13" x14ac:dyDescent="0.2">
      <c r="A283" s="50">
        <v>272</v>
      </c>
      <c r="B283" s="42" t="s">
        <v>3641</v>
      </c>
      <c r="C283" s="58" t="s">
        <v>2467</v>
      </c>
      <c r="D283" s="58" t="s">
        <v>3662</v>
      </c>
      <c r="E283" s="58"/>
      <c r="F283" s="59" t="s">
        <v>3663</v>
      </c>
      <c r="G283" s="59" t="s">
        <v>3664</v>
      </c>
      <c r="H283" s="66" t="s">
        <v>2546</v>
      </c>
      <c r="I283" s="59" t="s">
        <v>3665</v>
      </c>
      <c r="J283" s="59" t="s">
        <v>2404</v>
      </c>
      <c r="K283" s="46">
        <v>0</v>
      </c>
      <c r="L283" s="69"/>
    </row>
    <row r="284" spans="1:13" x14ac:dyDescent="0.2">
      <c r="A284" s="50">
        <v>273</v>
      </c>
      <c r="B284" s="42" t="s">
        <v>3641</v>
      </c>
      <c r="C284" s="51" t="s">
        <v>2457</v>
      </c>
      <c r="D284" s="51" t="s">
        <v>3666</v>
      </c>
      <c r="E284" s="51" t="s">
        <v>3667</v>
      </c>
      <c r="F284" s="52" t="s">
        <v>3668</v>
      </c>
      <c r="G284" s="52" t="s">
        <v>3669</v>
      </c>
      <c r="H284" s="54" t="s">
        <v>2546</v>
      </c>
      <c r="I284" s="52" t="s">
        <v>3670</v>
      </c>
      <c r="J284" s="52" t="s">
        <v>2405</v>
      </c>
      <c r="K284" s="46">
        <v>-4.0973241488456498E-2</v>
      </c>
      <c r="L284" s="69"/>
    </row>
    <row r="285" spans="1:13" x14ac:dyDescent="0.2">
      <c r="A285" s="50">
        <v>274</v>
      </c>
      <c r="B285" s="42" t="s">
        <v>3641</v>
      </c>
      <c r="C285" s="51" t="s">
        <v>2457</v>
      </c>
      <c r="D285" s="51" t="s">
        <v>3666</v>
      </c>
      <c r="E285" s="51" t="s">
        <v>3671</v>
      </c>
      <c r="F285" s="52" t="s">
        <v>3672</v>
      </c>
      <c r="G285" s="52" t="s">
        <v>3673</v>
      </c>
      <c r="H285" s="54" t="s">
        <v>2546</v>
      </c>
      <c r="I285" s="52" t="s">
        <v>3674</v>
      </c>
      <c r="J285" s="52" t="s">
        <v>2406</v>
      </c>
      <c r="K285" s="46">
        <v>-4.0973241488456498E-2</v>
      </c>
      <c r="L285" s="69"/>
    </row>
    <row r="286" spans="1:13" x14ac:dyDescent="0.2">
      <c r="A286" s="50">
        <v>275</v>
      </c>
      <c r="B286" s="42" t="s">
        <v>3641</v>
      </c>
      <c r="C286" s="51" t="s">
        <v>2457</v>
      </c>
      <c r="D286" s="51" t="s">
        <v>3666</v>
      </c>
      <c r="E286" s="51" t="s">
        <v>3675</v>
      </c>
      <c r="F286" s="52" t="s">
        <v>3676</v>
      </c>
      <c r="G286" s="52" t="s">
        <v>3677</v>
      </c>
      <c r="H286" s="54" t="s">
        <v>2546</v>
      </c>
      <c r="I286" s="52" t="s">
        <v>3678</v>
      </c>
      <c r="J286" s="52" t="s">
        <v>2407</v>
      </c>
      <c r="K286" s="46">
        <v>-4.0973241488456498E-2</v>
      </c>
      <c r="L286" s="69"/>
    </row>
    <row r="287" spans="1:13" x14ac:dyDescent="0.2">
      <c r="A287" s="50">
        <v>276</v>
      </c>
      <c r="B287" s="42" t="s">
        <v>3641</v>
      </c>
      <c r="C287" s="51" t="s">
        <v>2457</v>
      </c>
      <c r="D287" s="51" t="s">
        <v>3679</v>
      </c>
      <c r="E287" s="51" t="s">
        <v>3680</v>
      </c>
      <c r="F287" s="52" t="s">
        <v>3681</v>
      </c>
      <c r="G287" s="52" t="s">
        <v>3682</v>
      </c>
      <c r="H287" s="54" t="s">
        <v>2546</v>
      </c>
      <c r="I287" s="52" t="s">
        <v>3683</v>
      </c>
      <c r="J287" s="52" t="s">
        <v>2408</v>
      </c>
      <c r="K287" s="46">
        <v>-4.0973241488456498E-2</v>
      </c>
      <c r="L287" s="69"/>
    </row>
    <row r="288" spans="1:13" x14ac:dyDescent="0.2">
      <c r="A288" s="50">
        <v>277</v>
      </c>
      <c r="B288" s="42" t="s">
        <v>3641</v>
      </c>
      <c r="C288" s="51" t="s">
        <v>2457</v>
      </c>
      <c r="D288" s="51" t="s">
        <v>3679</v>
      </c>
      <c r="E288" s="51" t="s">
        <v>3684</v>
      </c>
      <c r="F288" s="52" t="s">
        <v>3685</v>
      </c>
      <c r="G288" s="52" t="s">
        <v>3686</v>
      </c>
      <c r="H288" s="54" t="s">
        <v>2546</v>
      </c>
      <c r="I288" s="52" t="s">
        <v>3687</v>
      </c>
      <c r="J288" s="52" t="s">
        <v>2409</v>
      </c>
      <c r="K288" s="46">
        <v>-4.0973241488456498E-2</v>
      </c>
      <c r="L288" s="69"/>
    </row>
    <row r="289" spans="1:12" x14ac:dyDescent="0.2">
      <c r="A289" s="50">
        <v>278</v>
      </c>
      <c r="B289" s="42" t="s">
        <v>3641</v>
      </c>
      <c r="C289" s="51" t="s">
        <v>2457</v>
      </c>
      <c r="D289" s="51" t="s">
        <v>3688</v>
      </c>
      <c r="E289" s="51"/>
      <c r="F289" s="52" t="s">
        <v>3689</v>
      </c>
      <c r="G289" s="52" t="s">
        <v>3690</v>
      </c>
      <c r="H289" s="54" t="s">
        <v>2546</v>
      </c>
      <c r="I289" s="52" t="s">
        <v>3691</v>
      </c>
      <c r="J289" s="52" t="s">
        <v>2410</v>
      </c>
      <c r="K289" s="46">
        <v>-4.0973241488456498E-2</v>
      </c>
      <c r="L289" s="69"/>
    </row>
    <row r="290" spans="1:12" x14ac:dyDescent="0.2">
      <c r="A290" s="50">
        <v>279</v>
      </c>
      <c r="B290" s="42" t="s">
        <v>3641</v>
      </c>
      <c r="C290" s="51" t="s">
        <v>2457</v>
      </c>
      <c r="D290" s="51" t="s">
        <v>3692</v>
      </c>
      <c r="E290" s="51"/>
      <c r="F290" s="52" t="s">
        <v>3693</v>
      </c>
      <c r="G290" s="52" t="s">
        <v>3694</v>
      </c>
      <c r="H290" s="54" t="s">
        <v>2546</v>
      </c>
      <c r="I290" s="52" t="s">
        <v>3695</v>
      </c>
      <c r="J290" s="52" t="s">
        <v>2411</v>
      </c>
      <c r="K290" s="46">
        <v>-4.0973241488456498E-2</v>
      </c>
      <c r="L290" s="69"/>
    </row>
    <row r="291" spans="1:12" x14ac:dyDescent="0.2">
      <c r="A291" s="75">
        <v>280</v>
      </c>
      <c r="B291" s="76" t="s">
        <v>3641</v>
      </c>
      <c r="C291" s="77" t="s">
        <v>2457</v>
      </c>
      <c r="D291" s="77" t="s">
        <v>3696</v>
      </c>
      <c r="E291" s="77"/>
      <c r="F291" s="78" t="s">
        <v>3697</v>
      </c>
      <c r="G291" s="78" t="s">
        <v>3698</v>
      </c>
      <c r="H291" s="79" t="s">
        <v>2546</v>
      </c>
      <c r="I291" s="78" t="s">
        <v>3699</v>
      </c>
      <c r="J291" s="78" t="s">
        <v>2412</v>
      </c>
      <c r="K291" s="80">
        <v>-4.0973241488456498E-2</v>
      </c>
      <c r="L291" s="81"/>
    </row>
    <row r="292" spans="1:12" x14ac:dyDescent="0.2">
      <c r="L292" s="53"/>
    </row>
  </sheetData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&amp;L_x000D_&amp;1#&amp;"Aptos"&amp;11&amp;K5F5F5F S-OIL: Company Use Only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9A12-0738-40A1-8E55-B0DA119084F5}">
  <sheetPr codeName="Sheet8"/>
  <dimension ref="A1:R95"/>
  <sheetViews>
    <sheetView tabSelected="1" topLeftCell="A74" zoomScale="85" zoomScaleNormal="85" workbookViewId="0">
      <selection activeCell="I89" sqref="I89"/>
    </sheetView>
  </sheetViews>
  <sheetFormatPr defaultRowHeight="16.5" outlineLevelCol="1" x14ac:dyDescent="0.3"/>
  <cols>
    <col min="1" max="1" width="11.375" bestFit="1" customWidth="1"/>
    <col min="2" max="2" width="24.125" bestFit="1" customWidth="1"/>
    <col min="3" max="3" width="16.625" bestFit="1" customWidth="1"/>
    <col min="10" max="10" width="14.125" customWidth="1" outlineLevel="1"/>
    <col min="11" max="11" width="15.875" customWidth="1" outlineLevel="1"/>
    <col min="12" max="12" width="23.75" customWidth="1" outlineLevel="1"/>
    <col min="13" max="13" width="17.875" customWidth="1" outlineLevel="1"/>
    <col min="16" max="16" width="17.25" bestFit="1" customWidth="1"/>
    <col min="17" max="17" width="13" bestFit="1" customWidth="1"/>
    <col min="18" max="18" width="15.875" bestFit="1" customWidth="1"/>
  </cols>
  <sheetData>
    <row r="1" spans="1:18" x14ac:dyDescent="0.3">
      <c r="A1" t="s">
        <v>2049</v>
      </c>
      <c r="B1" t="s">
        <v>2050</v>
      </c>
      <c r="C1" t="s">
        <v>2053</v>
      </c>
      <c r="D1" t="s">
        <v>1</v>
      </c>
      <c r="E1" t="s">
        <v>3930</v>
      </c>
      <c r="F1" t="s">
        <v>3931</v>
      </c>
      <c r="G1" t="s">
        <v>3928</v>
      </c>
      <c r="H1" t="s">
        <v>3926</v>
      </c>
      <c r="I1" t="s">
        <v>3927</v>
      </c>
      <c r="J1" t="s">
        <v>3742</v>
      </c>
      <c r="K1" t="s">
        <v>3908</v>
      </c>
      <c r="L1" t="s">
        <v>3909</v>
      </c>
      <c r="M1" t="s">
        <v>3910</v>
      </c>
      <c r="O1" t="s">
        <v>3911</v>
      </c>
      <c r="P1" t="s">
        <v>3912</v>
      </c>
      <c r="Q1" t="s">
        <v>3913</v>
      </c>
      <c r="R1" t="s">
        <v>3914</v>
      </c>
    </row>
    <row r="2" spans="1:18" x14ac:dyDescent="0.3">
      <c r="A2" t="s">
        <v>2095</v>
      </c>
      <c r="B2" s="1" t="s">
        <v>3752</v>
      </c>
      <c r="C2" t="s">
        <v>115</v>
      </c>
      <c r="D2" t="str">
        <f>_xlfn.XLOOKUP(표_16[[#This Row],[material]],표2[material_name],표2[material_id])</f>
        <v>M048</v>
      </c>
      <c r="E2" t="s">
        <v>1104</v>
      </c>
      <c r="F2" t="s">
        <v>1104</v>
      </c>
      <c r="G2">
        <v>65</v>
      </c>
      <c r="H2" t="b">
        <v>0</v>
      </c>
      <c r="I2">
        <v>5</v>
      </c>
      <c r="J2">
        <f>_xlfn.XLOOKUP(표_16[[#This Row],[material_id]],표19[material_id],표19[end_use_att])</f>
        <v>0.66786832540680507</v>
      </c>
      <c r="R2" t="s">
        <v>3835</v>
      </c>
    </row>
    <row r="3" spans="1:18" x14ac:dyDescent="0.3">
      <c r="A3" t="s">
        <v>2070</v>
      </c>
      <c r="B3" s="1" t="s">
        <v>3752</v>
      </c>
      <c r="C3" t="s">
        <v>1104</v>
      </c>
      <c r="D3" t="str">
        <f>_xlfn.XLOOKUP(표_16[[#This Row],[material]],표2[material_name],표2[material_id])</f>
        <v>M052</v>
      </c>
      <c r="E3" t="s">
        <v>1104</v>
      </c>
      <c r="F3" t="s">
        <v>1104</v>
      </c>
      <c r="G3">
        <v>65</v>
      </c>
      <c r="H3" t="b">
        <v>0</v>
      </c>
      <c r="I3">
        <v>5</v>
      </c>
      <c r="J3">
        <f>_xlfn.XLOOKUP(표_16[[#This Row],[material_id]],표19[material_id],표19[end_use_att])</f>
        <v>3.6234648839564647</v>
      </c>
      <c r="R3" t="s">
        <v>3835</v>
      </c>
    </row>
    <row r="4" spans="1:18" x14ac:dyDescent="0.3">
      <c r="A4" t="s">
        <v>2074</v>
      </c>
      <c r="B4" s="1" t="s">
        <v>3756</v>
      </c>
      <c r="C4" t="s">
        <v>1032</v>
      </c>
      <c r="D4" t="str">
        <f>_xlfn.XLOOKUP(표_16[[#This Row],[material]],표2[material_name],표2[material_id])</f>
        <v>M031</v>
      </c>
      <c r="E4" t="s">
        <v>1032</v>
      </c>
      <c r="F4" t="s">
        <v>7</v>
      </c>
      <c r="G4">
        <v>80</v>
      </c>
      <c r="H4" t="b">
        <v>1</v>
      </c>
      <c r="I4">
        <v>4</v>
      </c>
      <c r="J4">
        <f>_xlfn.XLOOKUP(표_16[[#This Row],[material_id]],표19[material_id],표19[end_use_att])</f>
        <v>5.9111931170993195</v>
      </c>
      <c r="R4" t="s">
        <v>3835</v>
      </c>
    </row>
    <row r="5" spans="1:18" x14ac:dyDescent="0.3">
      <c r="A5" t="s">
        <v>2079</v>
      </c>
      <c r="B5" s="1" t="s">
        <v>3756</v>
      </c>
      <c r="C5" t="s">
        <v>99</v>
      </c>
      <c r="D5" t="str">
        <f>_xlfn.XLOOKUP(표_16[[#This Row],[material]],표2[material_name],표2[material_id])</f>
        <v>M034</v>
      </c>
      <c r="E5" t="s">
        <v>1032</v>
      </c>
      <c r="F5" t="s">
        <v>7</v>
      </c>
      <c r="G5">
        <v>80</v>
      </c>
      <c r="H5" t="b">
        <v>1</v>
      </c>
      <c r="I5">
        <v>4</v>
      </c>
      <c r="J5">
        <f>_xlfn.XLOOKUP(표_16[[#This Row],[material_id]],표19[material_id],표19[end_use_att])</f>
        <v>2.6951470249367095</v>
      </c>
      <c r="R5" t="s">
        <v>3835</v>
      </c>
    </row>
    <row r="6" spans="1:18" x14ac:dyDescent="0.3">
      <c r="A6" t="s">
        <v>2075</v>
      </c>
      <c r="B6" s="1" t="s">
        <v>3757</v>
      </c>
      <c r="C6" t="s">
        <v>1032</v>
      </c>
      <c r="D6" t="str">
        <f>_xlfn.XLOOKUP(표_16[[#This Row],[material]],표2[material_name],표2[material_id])</f>
        <v>M031</v>
      </c>
      <c r="E6" t="s">
        <v>1032</v>
      </c>
      <c r="F6" t="s">
        <v>7</v>
      </c>
      <c r="G6">
        <v>75</v>
      </c>
      <c r="H6" t="b">
        <v>1</v>
      </c>
      <c r="I6">
        <v>5</v>
      </c>
      <c r="J6">
        <f>_xlfn.XLOOKUP(표_16[[#This Row],[material_id]],표19[material_id],표19[end_use_att])</f>
        <v>5.9111931170993195</v>
      </c>
      <c r="R6" t="s">
        <v>3835</v>
      </c>
    </row>
    <row r="7" spans="1:18" x14ac:dyDescent="0.3">
      <c r="A7" t="s">
        <v>2098</v>
      </c>
      <c r="B7" s="1" t="s">
        <v>3757</v>
      </c>
      <c r="C7" t="s">
        <v>1033</v>
      </c>
      <c r="D7" t="str">
        <f>_xlfn.XLOOKUP(표_16[[#This Row],[material]],표2[material_name],표2[material_id])</f>
        <v>M033</v>
      </c>
      <c r="E7" t="s">
        <v>1032</v>
      </c>
      <c r="F7" t="s">
        <v>7</v>
      </c>
      <c r="G7">
        <v>75</v>
      </c>
      <c r="H7" t="b">
        <v>1</v>
      </c>
      <c r="I7">
        <v>5</v>
      </c>
      <c r="J7">
        <f>_xlfn.XLOOKUP(표_16[[#This Row],[material_id]],표19[material_id],표19[end_use_att])</f>
        <v>3.6234648839564647</v>
      </c>
      <c r="R7" t="s">
        <v>3835</v>
      </c>
    </row>
    <row r="8" spans="1:18" x14ac:dyDescent="0.3">
      <c r="A8" t="s">
        <v>2072</v>
      </c>
      <c r="B8" s="1" t="s">
        <v>3754</v>
      </c>
      <c r="C8" t="s">
        <v>459</v>
      </c>
      <c r="D8" t="str">
        <f>_xlfn.XLOOKUP(표_16[[#This Row],[material]],표2[material_name],표2[material_id])</f>
        <v>M021</v>
      </c>
      <c r="E8" t="s">
        <v>459</v>
      </c>
      <c r="F8" t="s">
        <v>7</v>
      </c>
      <c r="G8">
        <v>70</v>
      </c>
      <c r="H8" t="b">
        <v>0</v>
      </c>
      <c r="I8">
        <v>8</v>
      </c>
      <c r="J8">
        <f>_xlfn.XLOOKUP(표_16[[#This Row],[material_id]],표19[material_id],표19[end_use_att])</f>
        <v>6.369836164545208</v>
      </c>
      <c r="R8" t="s">
        <v>3915</v>
      </c>
    </row>
    <row r="9" spans="1:18" x14ac:dyDescent="0.3">
      <c r="A9" t="s">
        <v>2096</v>
      </c>
      <c r="B9" s="1" t="s">
        <v>3754</v>
      </c>
      <c r="C9" t="s">
        <v>2059</v>
      </c>
      <c r="D9" t="str">
        <f>_xlfn.XLOOKUP(표_16[[#This Row],[material]],표2[material_name],표2[material_id])</f>
        <v>M022</v>
      </c>
      <c r="E9" t="s">
        <v>459</v>
      </c>
      <c r="F9" t="s">
        <v>7</v>
      </c>
      <c r="G9">
        <v>70</v>
      </c>
      <c r="H9" t="b">
        <v>0</v>
      </c>
      <c r="I9">
        <v>8</v>
      </c>
      <c r="J9">
        <f>_xlfn.XLOOKUP(표_16[[#This Row],[material_id]],표19[material_id],표19[end_use_att])</f>
        <v>10.99939402629413</v>
      </c>
      <c r="R9" t="s">
        <v>3835</v>
      </c>
    </row>
    <row r="10" spans="1:18" x14ac:dyDescent="0.3">
      <c r="A10" t="s">
        <v>2096</v>
      </c>
      <c r="B10" s="1" t="s">
        <v>3754</v>
      </c>
      <c r="C10" t="s">
        <v>1114</v>
      </c>
      <c r="D10" t="str">
        <f>_xlfn.XLOOKUP(표_16[[#This Row],[material]],표2[material_name],표2[material_id])</f>
        <v>M023</v>
      </c>
      <c r="E10" t="s">
        <v>459</v>
      </c>
      <c r="F10" t="s">
        <v>7</v>
      </c>
      <c r="G10">
        <v>70</v>
      </c>
      <c r="H10" t="b">
        <v>0</v>
      </c>
      <c r="I10">
        <v>8</v>
      </c>
      <c r="J10">
        <f>_xlfn.XLOOKUP(표_16[[#This Row],[material_id]],표19[material_id],표19[end_use_att])</f>
        <v>6.7898750390331957</v>
      </c>
      <c r="R10" t="s">
        <v>3835</v>
      </c>
    </row>
    <row r="11" spans="1:18" x14ac:dyDescent="0.3">
      <c r="A11" t="s">
        <v>2096</v>
      </c>
      <c r="B11" s="1" t="s">
        <v>3754</v>
      </c>
      <c r="C11" t="s">
        <v>1116</v>
      </c>
      <c r="D11" t="str">
        <f>_xlfn.XLOOKUP(표_16[[#This Row],[material]],표2[material_name],표2[material_id])</f>
        <v>M024</v>
      </c>
      <c r="E11" t="s">
        <v>459</v>
      </c>
      <c r="F11" t="s">
        <v>7</v>
      </c>
      <c r="G11">
        <v>70</v>
      </c>
      <c r="H11" t="b">
        <v>0</v>
      </c>
      <c r="I11">
        <v>8</v>
      </c>
      <c r="J11">
        <f>_xlfn.XLOOKUP(표_16[[#This Row],[material_id]],표19[material_id],표19[end_use_att])</f>
        <v>8.9126778194859266</v>
      </c>
      <c r="R11" t="s">
        <v>3916</v>
      </c>
    </row>
    <row r="12" spans="1:18" x14ac:dyDescent="0.3">
      <c r="A12" t="s">
        <v>2127</v>
      </c>
      <c r="B12" s="1" t="s">
        <v>3769</v>
      </c>
      <c r="C12" t="s">
        <v>118</v>
      </c>
      <c r="D12" t="str">
        <f>_xlfn.XLOOKUP(표_16[[#This Row],[material]],표2[material_name],표2[material_id])</f>
        <v>M065</v>
      </c>
      <c r="E12" t="s">
        <v>2087</v>
      </c>
      <c r="F12" t="s">
        <v>9</v>
      </c>
      <c r="G12">
        <v>75</v>
      </c>
      <c r="H12" t="b">
        <v>1</v>
      </c>
      <c r="I12">
        <v>6</v>
      </c>
      <c r="J12">
        <f>_xlfn.XLOOKUP(표_16[[#This Row],[material_id]],표19[material_id],표19[end_use_att])</f>
        <v>6.4707182337704969</v>
      </c>
      <c r="R12" t="s">
        <v>3916</v>
      </c>
    </row>
    <row r="13" spans="1:18" x14ac:dyDescent="0.3">
      <c r="A13" t="s">
        <v>2126</v>
      </c>
      <c r="B13" s="1" t="s">
        <v>3769</v>
      </c>
      <c r="C13" t="s">
        <v>627</v>
      </c>
      <c r="D13" t="str">
        <f>_xlfn.XLOOKUP(표_16[[#This Row],[material]],표2[material_name],표2[material_id])</f>
        <v>M085</v>
      </c>
      <c r="E13" t="s">
        <v>2087</v>
      </c>
      <c r="F13" t="s">
        <v>9</v>
      </c>
      <c r="G13">
        <v>75</v>
      </c>
      <c r="H13" t="b">
        <v>1</v>
      </c>
      <c r="I13">
        <v>6</v>
      </c>
      <c r="J13">
        <f>_xlfn.XLOOKUP(표_16[[#This Row],[material_id]],표19[material_id],표19[end_use_att])</f>
        <v>2.9555965585496597</v>
      </c>
      <c r="R13" t="s">
        <v>3916</v>
      </c>
    </row>
    <row r="14" spans="1:18" x14ac:dyDescent="0.3">
      <c r="A14" t="s">
        <v>2107</v>
      </c>
      <c r="B14" s="1" t="s">
        <v>3763</v>
      </c>
      <c r="C14" t="s">
        <v>25</v>
      </c>
      <c r="D14" t="str">
        <f>_xlfn.XLOOKUP(표_16[[#This Row],[material]],표2[material_name],표2[material_id])</f>
        <v>M043</v>
      </c>
      <c r="E14" t="s">
        <v>3932</v>
      </c>
      <c r="F14" t="s">
        <v>3932</v>
      </c>
      <c r="G14">
        <v>90</v>
      </c>
      <c r="H14" t="b">
        <v>1</v>
      </c>
      <c r="I14">
        <v>1</v>
      </c>
      <c r="J14">
        <f>_xlfn.XLOOKUP(표_16[[#This Row],[material_id]],표19[material_id],표19[end_use_att])</f>
        <v>4.5754564662857096</v>
      </c>
      <c r="R14" t="s">
        <v>3916</v>
      </c>
    </row>
    <row r="15" spans="1:18" x14ac:dyDescent="0.3">
      <c r="A15" t="s">
        <v>2106</v>
      </c>
      <c r="B15" s="1" t="s">
        <v>3763</v>
      </c>
      <c r="C15" t="s">
        <v>107</v>
      </c>
      <c r="D15" t="str">
        <f>_xlfn.XLOOKUP(표_16[[#This Row],[material]],표2[material_name],표2[material_id])</f>
        <v>M044</v>
      </c>
      <c r="E15" t="s">
        <v>3932</v>
      </c>
      <c r="F15" t="s">
        <v>3932</v>
      </c>
      <c r="G15">
        <v>90</v>
      </c>
      <c r="H15" t="b">
        <v>1</v>
      </c>
      <c r="I15">
        <v>1</v>
      </c>
      <c r="J15">
        <f>_xlfn.XLOOKUP(표_16[[#This Row],[material_id]],표19[material_id],표19[end_use_att])</f>
        <v>5.707454843224987</v>
      </c>
      <c r="R15" t="s">
        <v>3835</v>
      </c>
    </row>
    <row r="16" spans="1:18" x14ac:dyDescent="0.3">
      <c r="A16" t="s">
        <v>2106</v>
      </c>
      <c r="B16" s="1" t="s">
        <v>3763</v>
      </c>
      <c r="C16" t="s">
        <v>108</v>
      </c>
      <c r="D16" t="str">
        <f>_xlfn.XLOOKUP(표_16[[#This Row],[material]],표2[material_name],표2[material_id])</f>
        <v>M045</v>
      </c>
      <c r="E16" t="s">
        <v>3932</v>
      </c>
      <c r="F16" t="s">
        <v>3932</v>
      </c>
      <c r="G16">
        <v>90</v>
      </c>
      <c r="H16" t="b">
        <v>1</v>
      </c>
      <c r="I16">
        <v>1</v>
      </c>
      <c r="J16">
        <f>_xlfn.XLOOKUP(표_16[[#This Row],[material_id]],표19[material_id],표19[end_use_att])</f>
        <v>5.2622092929537843</v>
      </c>
      <c r="R16" t="s">
        <v>3915</v>
      </c>
    </row>
    <row r="17" spans="1:18" x14ac:dyDescent="0.3">
      <c r="A17" t="s">
        <v>2121</v>
      </c>
      <c r="B17" s="1" t="s">
        <v>3766</v>
      </c>
      <c r="C17" t="s">
        <v>113</v>
      </c>
      <c r="D17" t="str">
        <f>_xlfn.XLOOKUP(표_16[[#This Row],[material]],표2[material_name],표2[material_id])</f>
        <v>M050</v>
      </c>
      <c r="E17" t="s">
        <v>26</v>
      </c>
      <c r="F17" t="s">
        <v>26</v>
      </c>
      <c r="G17">
        <v>85</v>
      </c>
      <c r="H17" t="b">
        <v>1</v>
      </c>
      <c r="I17">
        <v>2</v>
      </c>
      <c r="J17">
        <f>_xlfn.XLOOKUP(표_16[[#This Row],[material_id]],표19[material_id],표19[end_use_att])</f>
        <v>6.299703141282146</v>
      </c>
      <c r="R17" t="s">
        <v>3835</v>
      </c>
    </row>
    <row r="18" spans="1:18" x14ac:dyDescent="0.3">
      <c r="A18" t="s">
        <v>2120</v>
      </c>
      <c r="B18" s="1" t="s">
        <v>3766</v>
      </c>
      <c r="C18" t="s">
        <v>1401</v>
      </c>
      <c r="D18" t="str">
        <f>_xlfn.XLOOKUP(표_16[[#This Row],[material]],표2[material_name],표2[material_id])</f>
        <v>M097</v>
      </c>
      <c r="E18" t="s">
        <v>1101</v>
      </c>
      <c r="F18" t="s">
        <v>1101</v>
      </c>
      <c r="G18">
        <v>85</v>
      </c>
      <c r="H18" t="b">
        <v>1</v>
      </c>
      <c r="I18">
        <v>2</v>
      </c>
      <c r="J18">
        <f>_xlfn.XLOOKUP(표_16[[#This Row],[material_id]],표19[material_id],표19[end_use_att])</f>
        <v>10.995183076367843</v>
      </c>
      <c r="R18" t="s">
        <v>3835</v>
      </c>
    </row>
    <row r="19" spans="1:18" x14ac:dyDescent="0.3">
      <c r="A19" t="s">
        <v>2117</v>
      </c>
      <c r="B19" t="s">
        <v>2084</v>
      </c>
      <c r="C19" t="s">
        <v>1346</v>
      </c>
      <c r="D19" t="str">
        <f>_xlfn.XLOOKUP(표_16[[#This Row],[material]],표2[material_name],표2[material_id])</f>
        <v>M104</v>
      </c>
      <c r="E19" t="s">
        <v>1005</v>
      </c>
      <c r="F19" t="s">
        <v>1005</v>
      </c>
      <c r="G19">
        <v>80</v>
      </c>
      <c r="H19" t="b">
        <v>1</v>
      </c>
      <c r="I19">
        <v>2</v>
      </c>
      <c r="J19">
        <f>_xlfn.XLOOKUP(표_16[[#This Row],[material_id]],표19[material_id],표19[end_use_att])</f>
        <v>8.287122259436984</v>
      </c>
      <c r="R19" t="s">
        <v>3835</v>
      </c>
    </row>
    <row r="20" spans="1:18" x14ac:dyDescent="0.3">
      <c r="A20" t="s">
        <v>2116</v>
      </c>
      <c r="B20" t="s">
        <v>2083</v>
      </c>
      <c r="C20" t="s">
        <v>1291</v>
      </c>
      <c r="D20" t="str">
        <f>_xlfn.XLOOKUP(표_16[[#This Row],[material]],표2[material_name],표2[material_id])</f>
        <v>M109</v>
      </c>
      <c r="E20" t="s">
        <v>1005</v>
      </c>
      <c r="F20" t="s">
        <v>1005</v>
      </c>
      <c r="G20">
        <v>80</v>
      </c>
      <c r="H20" t="b">
        <v>1</v>
      </c>
      <c r="I20">
        <v>2</v>
      </c>
      <c r="J20">
        <f>_xlfn.XLOOKUP(표_16[[#This Row],[material_id]],표19[material_id],표19[end_use_att])</f>
        <v>4.5754564662857096</v>
      </c>
      <c r="R20" t="s">
        <v>3835</v>
      </c>
    </row>
    <row r="21" spans="1:18" x14ac:dyDescent="0.3">
      <c r="A21" t="s">
        <v>2065</v>
      </c>
      <c r="B21" s="1" t="s">
        <v>3747</v>
      </c>
      <c r="C21" t="s">
        <v>598</v>
      </c>
      <c r="D21" t="str">
        <f>_xlfn.XLOOKUP(표_16[[#This Row],[material]],표2[material_name],표2[material_id])</f>
        <v>M081</v>
      </c>
      <c r="E21" t="s">
        <v>598</v>
      </c>
      <c r="F21" t="s">
        <v>550</v>
      </c>
      <c r="G21">
        <v>55</v>
      </c>
      <c r="H21" t="b">
        <v>0</v>
      </c>
      <c r="I21">
        <v>7</v>
      </c>
      <c r="J21">
        <f>_xlfn.XLOOKUP(표_16[[#This Row],[material_id]],표19[material_id],표19[end_use_att])</f>
        <v>5.0395865178181829</v>
      </c>
      <c r="R21" t="s">
        <v>3835</v>
      </c>
    </row>
    <row r="22" spans="1:18" x14ac:dyDescent="0.3">
      <c r="A22" t="s">
        <v>2090</v>
      </c>
      <c r="B22" s="1" t="s">
        <v>3747</v>
      </c>
      <c r="C22" t="s">
        <v>600</v>
      </c>
      <c r="D22" t="str">
        <f>_xlfn.XLOOKUP(표_16[[#This Row],[material]],표2[material_name],표2[material_id])</f>
        <v>M082</v>
      </c>
      <c r="E22" t="s">
        <v>598</v>
      </c>
      <c r="F22" t="s">
        <v>550</v>
      </c>
      <c r="G22">
        <v>55</v>
      </c>
      <c r="H22" t="b">
        <v>0</v>
      </c>
      <c r="I22">
        <v>7</v>
      </c>
      <c r="J22">
        <f>_xlfn.XLOOKUP(표_16[[#This Row],[material_id]],표19[material_id],표19[end_use_att])</f>
        <v>7.3273147509610368</v>
      </c>
      <c r="R22" t="s">
        <v>3835</v>
      </c>
    </row>
    <row r="23" spans="1:18" x14ac:dyDescent="0.3">
      <c r="A23" t="s">
        <v>2057</v>
      </c>
      <c r="B23" s="1" t="s">
        <v>3745</v>
      </c>
      <c r="C23" t="s">
        <v>470</v>
      </c>
      <c r="D23" t="str">
        <f>_xlfn.XLOOKUP(표_16[[#This Row],[material]],표2[material_name],표2[material_id])</f>
        <v>M012</v>
      </c>
      <c r="E23" t="s">
        <v>470</v>
      </c>
      <c r="F23" t="s">
        <v>550</v>
      </c>
      <c r="G23">
        <v>90</v>
      </c>
      <c r="H23" t="b">
        <v>1</v>
      </c>
      <c r="I23">
        <v>2</v>
      </c>
      <c r="J23">
        <f>_xlfn.XLOOKUP(표_16[[#This Row],[material_id]],표19[material_id],표19[end_use_att])</f>
        <v>5.2433247916925145</v>
      </c>
      <c r="R23" t="s">
        <v>3835</v>
      </c>
    </row>
    <row r="24" spans="1:18" x14ac:dyDescent="0.3">
      <c r="A24" t="s">
        <v>2088</v>
      </c>
      <c r="B24" s="1" t="s">
        <v>3745</v>
      </c>
      <c r="C24" t="s">
        <v>478</v>
      </c>
      <c r="D24" t="str">
        <f>_xlfn.XLOOKUP(표_16[[#This Row],[material]],표2[material_name],표2[material_id])</f>
        <v>M017</v>
      </c>
      <c r="E24" t="s">
        <v>470</v>
      </c>
      <c r="F24" t="s">
        <v>550</v>
      </c>
      <c r="G24">
        <v>90</v>
      </c>
      <c r="H24" t="b">
        <v>1</v>
      </c>
      <c r="I24">
        <v>2</v>
      </c>
      <c r="J24">
        <f>_xlfn.XLOOKUP(표_16[[#This Row],[material_id]],표19[material_id],표19[end_use_att])</f>
        <v>2.711665793151274</v>
      </c>
      <c r="R24" t="s">
        <v>3835</v>
      </c>
    </row>
    <row r="25" spans="1:18" x14ac:dyDescent="0.3">
      <c r="A25" t="s">
        <v>2088</v>
      </c>
      <c r="B25" s="1" t="s">
        <v>3745</v>
      </c>
      <c r="C25" t="s">
        <v>667</v>
      </c>
      <c r="D25" t="str">
        <f>_xlfn.XLOOKUP(표_16[[#This Row],[material]],표2[material_name],표2[material_id])</f>
        <v>M093</v>
      </c>
      <c r="E25" t="s">
        <v>470</v>
      </c>
      <c r="F25" t="s">
        <v>550</v>
      </c>
      <c r="G25">
        <v>90</v>
      </c>
      <c r="H25" t="b">
        <v>1</v>
      </c>
      <c r="I25">
        <v>2</v>
      </c>
      <c r="J25">
        <f>_xlfn.XLOOKUP(표_16[[#This Row],[material_id]],표19[material_id],표19[end_use_att])</f>
        <v>1.3357366508136101</v>
      </c>
      <c r="R25" t="s">
        <v>3915</v>
      </c>
    </row>
    <row r="26" spans="1:18" x14ac:dyDescent="0.3">
      <c r="A26" t="s">
        <v>2078</v>
      </c>
      <c r="B26" s="1" t="s">
        <v>3760</v>
      </c>
      <c r="C26" s="33" t="s">
        <v>467</v>
      </c>
      <c r="D26" t="str">
        <f>_xlfn.XLOOKUP(표_16[[#This Row],[material]],표2[material_name],표2[material_id])</f>
        <v>M061</v>
      </c>
      <c r="E26" t="s">
        <v>3933</v>
      </c>
      <c r="F26" t="s">
        <v>3934</v>
      </c>
      <c r="G26">
        <v>85</v>
      </c>
      <c r="H26" t="b">
        <v>1</v>
      </c>
      <c r="I26">
        <v>3</v>
      </c>
      <c r="J26">
        <f>_xlfn.XLOOKUP(표_16[[#This Row],[material_id]],표19[material_id],표19[end_use_att])</f>
        <v>4.5754564662857096</v>
      </c>
      <c r="R26" t="s">
        <v>3835</v>
      </c>
    </row>
    <row r="27" spans="1:18" x14ac:dyDescent="0.3">
      <c r="A27" t="s">
        <v>2101</v>
      </c>
      <c r="B27" s="1" t="s">
        <v>3760</v>
      </c>
      <c r="C27" s="33" t="s">
        <v>1021</v>
      </c>
      <c r="D27" t="str">
        <f>_xlfn.XLOOKUP(표_16[[#This Row],[material]],표2[material_name],표2[material_id])</f>
        <v>M063</v>
      </c>
      <c r="E27" t="s">
        <v>3933</v>
      </c>
      <c r="F27" t="s">
        <v>3934</v>
      </c>
      <c r="G27">
        <v>85</v>
      </c>
      <c r="H27" t="b">
        <v>1</v>
      </c>
      <c r="I27">
        <v>3</v>
      </c>
      <c r="J27">
        <f>_xlfn.XLOOKUP(표_16[[#This Row],[material_id]],표19[material_id],표19[end_use_att])</f>
        <v>11.951385608623372</v>
      </c>
      <c r="R27" t="s">
        <v>3915</v>
      </c>
    </row>
    <row r="28" spans="1:18" x14ac:dyDescent="0.3">
      <c r="A28" t="s">
        <v>2078</v>
      </c>
      <c r="B28" s="1" t="s">
        <v>3760</v>
      </c>
      <c r="C28" s="33" t="s">
        <v>768</v>
      </c>
      <c r="D28" t="str">
        <f>_xlfn.XLOOKUP(표_16[[#This Row],[material]],표2[material_name],표2[material_id])</f>
        <v>M098</v>
      </c>
      <c r="E28" t="s">
        <v>3933</v>
      </c>
      <c r="F28" t="s">
        <v>3934</v>
      </c>
      <c r="G28">
        <v>85</v>
      </c>
      <c r="H28" t="b">
        <v>1</v>
      </c>
      <c r="I28">
        <v>3</v>
      </c>
      <c r="J28">
        <f>_xlfn.XLOOKUP(표_16[[#This Row],[material_id]],표19[material_id],표19[end_use_att])</f>
        <v>5.0340995137315971</v>
      </c>
      <c r="R28" t="s">
        <v>3915</v>
      </c>
    </row>
    <row r="29" spans="1:18" x14ac:dyDescent="0.3">
      <c r="A29" t="s">
        <v>2066</v>
      </c>
      <c r="B29" s="1" t="s">
        <v>3748</v>
      </c>
      <c r="C29" t="s">
        <v>2058</v>
      </c>
      <c r="D29" t="str">
        <f>_xlfn.XLOOKUP(표_16[[#This Row],[material]],표2[material_name],표2[material_id])</f>
        <v>M008</v>
      </c>
      <c r="E29" t="s">
        <v>2058</v>
      </c>
      <c r="F29" t="s">
        <v>550</v>
      </c>
      <c r="G29">
        <v>70</v>
      </c>
      <c r="H29" t="b">
        <v>1</v>
      </c>
      <c r="I29">
        <v>5</v>
      </c>
      <c r="J29">
        <f>_xlfn.XLOOKUP(표_16[[#This Row],[material_id]],표19[material_id],표19[end_use_att])</f>
        <v>4.9934443426224888</v>
      </c>
      <c r="R29" t="s">
        <v>3915</v>
      </c>
    </row>
    <row r="30" spans="1:18" x14ac:dyDescent="0.3">
      <c r="A30" t="s">
        <v>2091</v>
      </c>
      <c r="B30" s="1" t="s">
        <v>3748</v>
      </c>
      <c r="C30" t="s">
        <v>989</v>
      </c>
      <c r="D30" t="str">
        <f>_xlfn.XLOOKUP(표_16[[#This Row],[material]],표2[material_name],표2[material_id])</f>
        <v>M010</v>
      </c>
      <c r="E30" t="s">
        <v>2058</v>
      </c>
      <c r="F30" t="s">
        <v>550</v>
      </c>
      <c r="G30">
        <v>70</v>
      </c>
      <c r="H30" t="b">
        <v>1</v>
      </c>
      <c r="I30">
        <v>5</v>
      </c>
      <c r="J30">
        <f>_xlfn.XLOOKUP(표_16[[#This Row],[material_id]],표19[material_id],표19[end_use_att])</f>
        <v>5.2433247916925145</v>
      </c>
      <c r="R30" t="s">
        <v>3835</v>
      </c>
    </row>
    <row r="31" spans="1:18" x14ac:dyDescent="0.3">
      <c r="A31" t="s">
        <v>2067</v>
      </c>
      <c r="B31" s="1" t="s">
        <v>3749</v>
      </c>
      <c r="C31" t="s">
        <v>1108</v>
      </c>
      <c r="D31" t="str">
        <f>_xlfn.XLOOKUP(표_16[[#This Row],[material]],표2[material_name],표2[material_id])</f>
        <v>M014</v>
      </c>
      <c r="E31" t="s">
        <v>470</v>
      </c>
      <c r="F31" t="s">
        <v>550</v>
      </c>
      <c r="G31">
        <v>60</v>
      </c>
      <c r="H31" t="b">
        <v>0</v>
      </c>
      <c r="I31">
        <v>6</v>
      </c>
      <c r="J31">
        <f>_xlfn.XLOOKUP(표_16[[#This Row],[material_id]],표19[material_id],표19[end_use_att])</f>
        <v>7.9490409011721486</v>
      </c>
      <c r="R31" t="s">
        <v>3835</v>
      </c>
    </row>
    <row r="32" spans="1:18" x14ac:dyDescent="0.3">
      <c r="A32" t="s">
        <v>2092</v>
      </c>
      <c r="B32" s="1" t="s">
        <v>3749</v>
      </c>
      <c r="C32" t="s">
        <v>1109</v>
      </c>
      <c r="D32" t="str">
        <f>_xlfn.XLOOKUP(표_16[[#This Row],[material]],표2[material_name],표2[material_id])</f>
        <v>M015</v>
      </c>
      <c r="E32" t="s">
        <v>470</v>
      </c>
      <c r="F32" t="s">
        <v>550</v>
      </c>
      <c r="G32">
        <v>60</v>
      </c>
      <c r="H32" t="b">
        <v>0</v>
      </c>
      <c r="I32">
        <v>6</v>
      </c>
      <c r="J32">
        <f>_xlfn.XLOOKUP(표_16[[#This Row],[material_id]],표19[material_id],표19[end_use_att])</f>
        <v>2.0262069070759052</v>
      </c>
      <c r="R32" t="s">
        <v>3835</v>
      </c>
    </row>
    <row r="33" spans="1:18" x14ac:dyDescent="0.3">
      <c r="A33" t="s">
        <v>2092</v>
      </c>
      <c r="B33" s="1" t="s">
        <v>3749</v>
      </c>
      <c r="C33" t="s">
        <v>1110</v>
      </c>
      <c r="D33" t="str">
        <f>_xlfn.XLOOKUP(표_16[[#This Row],[material]],표2[material_name],표2[material_id])</f>
        <v>M016</v>
      </c>
      <c r="E33" t="s">
        <v>470</v>
      </c>
      <c r="F33" t="s">
        <v>550</v>
      </c>
      <c r="G33">
        <v>60</v>
      </c>
      <c r="H33" t="b">
        <v>0</v>
      </c>
      <c r="I33">
        <v>6</v>
      </c>
      <c r="J33">
        <f>_xlfn.XLOOKUP(표_16[[#This Row],[material_id]],표19[material_id],표19[end_use_att])</f>
        <v>3.6234648839564647</v>
      </c>
      <c r="R33" t="s">
        <v>3916</v>
      </c>
    </row>
    <row r="34" spans="1:18" x14ac:dyDescent="0.3">
      <c r="A34" t="s">
        <v>2111</v>
      </c>
      <c r="B34" t="s">
        <v>2082</v>
      </c>
      <c r="C34" t="s">
        <v>26</v>
      </c>
      <c r="D34" t="str">
        <f>_xlfn.XLOOKUP(표_16[[#This Row],[material]],표2[material_name],표2[material_id])</f>
        <v>M046</v>
      </c>
      <c r="E34" t="s">
        <v>1101</v>
      </c>
      <c r="F34" t="s">
        <v>1101</v>
      </c>
      <c r="G34">
        <v>70</v>
      </c>
      <c r="H34" t="b">
        <v>0</v>
      </c>
      <c r="I34">
        <v>4</v>
      </c>
      <c r="J34">
        <f>_xlfn.XLOOKUP(표_16[[#This Row],[material_id]],표19[material_id],표19[end_use_att])</f>
        <v>5.928314521025527</v>
      </c>
      <c r="R34" t="s">
        <v>3915</v>
      </c>
    </row>
    <row r="35" spans="1:18" x14ac:dyDescent="0.3">
      <c r="A35" t="s">
        <v>2110</v>
      </c>
      <c r="B35" t="s">
        <v>807</v>
      </c>
      <c r="C35" t="s">
        <v>1016</v>
      </c>
      <c r="D35" t="str">
        <f>_xlfn.XLOOKUP(표_16[[#This Row],[material]],표2[material_name],표2[material_id])</f>
        <v>M049</v>
      </c>
      <c r="E35" t="s">
        <v>1101</v>
      </c>
      <c r="F35" t="s">
        <v>1101</v>
      </c>
      <c r="G35">
        <v>70</v>
      </c>
      <c r="H35" t="b">
        <v>0</v>
      </c>
      <c r="I35">
        <v>4</v>
      </c>
      <c r="J35">
        <f>_xlfn.XLOOKUP(표_16[[#This Row],[material_id]],표19[material_id],표19[end_use_att])</f>
        <v>5.4134832171104774</v>
      </c>
      <c r="R35" t="s">
        <v>3915</v>
      </c>
    </row>
    <row r="36" spans="1:18" x14ac:dyDescent="0.3">
      <c r="A36" t="s">
        <v>2077</v>
      </c>
      <c r="B36" s="1" t="s">
        <v>3759</v>
      </c>
      <c r="C36" s="33" t="s">
        <v>970</v>
      </c>
      <c r="D36" t="str">
        <f>_xlfn.XLOOKUP(표_16[[#This Row],[material]],표2[material_name],표2[material_id])</f>
        <v>M041</v>
      </c>
      <c r="E36" t="s">
        <v>460</v>
      </c>
      <c r="F36" t="s">
        <v>769</v>
      </c>
      <c r="G36">
        <v>65</v>
      </c>
      <c r="H36" t="b">
        <v>0</v>
      </c>
      <c r="I36">
        <v>7</v>
      </c>
      <c r="J36">
        <f>_xlfn.XLOOKUP(표_16[[#This Row],[material_id]],표19[material_id],표19[end_use_att])</f>
        <v>7.5034414151564786</v>
      </c>
      <c r="R36" t="s">
        <v>3915</v>
      </c>
    </row>
    <row r="37" spans="1:18" x14ac:dyDescent="0.3">
      <c r="A37" t="s">
        <v>2100</v>
      </c>
      <c r="B37" s="1" t="s">
        <v>3759</v>
      </c>
      <c r="C37" t="s">
        <v>106</v>
      </c>
      <c r="D37" t="str">
        <f>_xlfn.XLOOKUP(표_16[[#This Row],[material]],표2[material_name],표2[material_id])</f>
        <v>M042</v>
      </c>
      <c r="E37" t="s">
        <v>460</v>
      </c>
      <c r="F37" t="s">
        <v>769</v>
      </c>
      <c r="G37">
        <v>65</v>
      </c>
      <c r="H37" t="b">
        <v>0</v>
      </c>
      <c r="I37">
        <v>7</v>
      </c>
      <c r="J37">
        <f>_xlfn.XLOOKUP(표_16[[#This Row],[material_id]],표19[material_id],표19[end_use_att])</f>
        <v>4.7980792414213109</v>
      </c>
      <c r="R37" t="s">
        <v>3835</v>
      </c>
    </row>
    <row r="38" spans="1:18" x14ac:dyDescent="0.3">
      <c r="A38" t="s">
        <v>2109</v>
      </c>
      <c r="B38" t="s">
        <v>1101</v>
      </c>
      <c r="C38" t="s">
        <v>26</v>
      </c>
      <c r="D38" t="str">
        <f>_xlfn.XLOOKUP(표_16[[#This Row],[material]],표2[material_name],표2[material_id])</f>
        <v>M046</v>
      </c>
      <c r="E38" t="s">
        <v>1101</v>
      </c>
      <c r="F38" t="s">
        <v>1101</v>
      </c>
      <c r="G38">
        <v>80</v>
      </c>
      <c r="H38" t="b">
        <v>1</v>
      </c>
      <c r="I38">
        <v>3</v>
      </c>
      <c r="J38">
        <f>_xlfn.XLOOKUP(표_16[[#This Row],[material_id]],표19[material_id],표19[end_use_att])</f>
        <v>5.928314521025527</v>
      </c>
      <c r="R38" t="s">
        <v>3915</v>
      </c>
    </row>
    <row r="39" spans="1:18" x14ac:dyDescent="0.3">
      <c r="A39" t="s">
        <v>2108</v>
      </c>
      <c r="B39" t="s">
        <v>26</v>
      </c>
      <c r="C39" t="s">
        <v>2081</v>
      </c>
      <c r="D39" t="str">
        <f>_xlfn.XLOOKUP(표_16[[#This Row],[material]],표2[material_name],표2[material_id])</f>
        <v>M047</v>
      </c>
      <c r="E39" t="s">
        <v>1101</v>
      </c>
      <c r="F39" t="s">
        <v>1101</v>
      </c>
      <c r="G39">
        <v>80</v>
      </c>
      <c r="H39" t="b">
        <v>1</v>
      </c>
      <c r="I39">
        <v>3</v>
      </c>
      <c r="J39">
        <f>_xlfn.XLOOKUP(표_16[[#This Row],[material_id]],표19[material_id],표19[end_use_att])</f>
        <v>5.928314521025527</v>
      </c>
      <c r="R39" t="s">
        <v>3835</v>
      </c>
    </row>
    <row r="40" spans="1:18" x14ac:dyDescent="0.3">
      <c r="A40" t="s">
        <v>2115</v>
      </c>
      <c r="B40" s="1" t="s">
        <v>3765</v>
      </c>
      <c r="C40" t="s">
        <v>1357</v>
      </c>
      <c r="D40" t="str">
        <f>_xlfn.XLOOKUP(표_16[[#This Row],[material]],표2[material_name],표2[material_id])</f>
        <v>M102</v>
      </c>
      <c r="E40" t="s">
        <v>1001</v>
      </c>
      <c r="F40" t="s">
        <v>1001</v>
      </c>
      <c r="G40">
        <v>85</v>
      </c>
      <c r="H40" t="b">
        <v>1</v>
      </c>
      <c r="I40">
        <v>1</v>
      </c>
      <c r="J40">
        <f>_xlfn.XLOOKUP(표_16[[#This Row],[material_id]],표19[material_id],표19[end_use_att])</f>
        <v>5.2702098876912107</v>
      </c>
      <c r="R40" t="s">
        <v>3835</v>
      </c>
    </row>
    <row r="41" spans="1:18" x14ac:dyDescent="0.3">
      <c r="A41" t="s">
        <v>2114</v>
      </c>
      <c r="B41" s="1" t="s">
        <v>3765</v>
      </c>
      <c r="C41" t="s">
        <v>2061</v>
      </c>
      <c r="D41" t="str">
        <f>_xlfn.XLOOKUP(표_16[[#This Row],[material]],표2[material_name],표2[material_id])</f>
        <v>M105</v>
      </c>
      <c r="E41" t="s">
        <v>1001</v>
      </c>
      <c r="F41" t="s">
        <v>1001</v>
      </c>
      <c r="G41">
        <v>85</v>
      </c>
      <c r="H41" t="b">
        <v>1</v>
      </c>
      <c r="I41">
        <v>1</v>
      </c>
      <c r="J41">
        <f>_xlfn.XLOOKUP(표_16[[#This Row],[material_id]],표19[material_id],표19[end_use_att])</f>
        <v>4.6798432335460962</v>
      </c>
      <c r="R41" t="s">
        <v>3835</v>
      </c>
    </row>
    <row r="42" spans="1:18" x14ac:dyDescent="0.3">
      <c r="A42" t="s">
        <v>2114</v>
      </c>
      <c r="B42" s="1" t="s">
        <v>3765</v>
      </c>
      <c r="C42" s="3" t="s">
        <v>2062</v>
      </c>
      <c r="D42" t="str">
        <f>_xlfn.XLOOKUP(표_16[[#This Row],[material]],표2[material_name],표2[material_id])</f>
        <v>M106</v>
      </c>
      <c r="E42" t="s">
        <v>1001</v>
      </c>
      <c r="F42" t="s">
        <v>1001</v>
      </c>
      <c r="G42">
        <v>85</v>
      </c>
      <c r="H42" t="b">
        <v>1</v>
      </c>
      <c r="I42">
        <v>1</v>
      </c>
      <c r="J42">
        <f>_xlfn.XLOOKUP(표_16[[#This Row],[material_id]],표19[material_id],표19[end_use_att])</f>
        <v>3.6234648839564647</v>
      </c>
      <c r="R42" t="s">
        <v>3835</v>
      </c>
    </row>
    <row r="43" spans="1:18" x14ac:dyDescent="0.3">
      <c r="A43" t="s">
        <v>2128</v>
      </c>
      <c r="B43" s="1" t="s">
        <v>3770</v>
      </c>
      <c r="C43" s="3" t="s">
        <v>966</v>
      </c>
      <c r="D43" t="str">
        <f>_xlfn.XLOOKUP(표_16[[#This Row],[material]],표2[material_name],표2[material_id])</f>
        <v>M066</v>
      </c>
      <c r="E43" t="s">
        <v>455</v>
      </c>
      <c r="F43" t="s">
        <v>9</v>
      </c>
      <c r="G43">
        <v>60</v>
      </c>
      <c r="H43" t="b">
        <v>0</v>
      </c>
      <c r="I43">
        <v>9</v>
      </c>
      <c r="J43">
        <f>_xlfn.XLOOKUP(표_16[[#This Row],[material_id]],표19[material_id],표19[end_use_att])</f>
        <v>5.9111931170993195</v>
      </c>
      <c r="R43" t="s">
        <v>3835</v>
      </c>
    </row>
    <row r="44" spans="1:18" x14ac:dyDescent="0.3">
      <c r="A44" t="s">
        <v>2069</v>
      </c>
      <c r="B44" s="1" t="s">
        <v>3751</v>
      </c>
      <c r="C44" s="3" t="s">
        <v>548</v>
      </c>
      <c r="D44" t="str">
        <f>_xlfn.XLOOKUP(표_16[[#This Row],[material]],표2[material_name],표2[material_id])</f>
        <v>M075</v>
      </c>
      <c r="E44" t="s">
        <v>548</v>
      </c>
      <c r="F44" t="s">
        <v>5</v>
      </c>
      <c r="G44">
        <v>50</v>
      </c>
      <c r="H44" t="b">
        <v>0</v>
      </c>
      <c r="I44">
        <v>8</v>
      </c>
      <c r="J44">
        <f>_xlfn.XLOOKUP(표_16[[#This Row],[material_id]],표19[material_id],표19[end_use_att])</f>
        <v>5.9111931170993195</v>
      </c>
      <c r="R44" t="s">
        <v>3835</v>
      </c>
    </row>
    <row r="45" spans="1:18" x14ac:dyDescent="0.3">
      <c r="A45" t="s">
        <v>2094</v>
      </c>
      <c r="B45" s="1" t="s">
        <v>3751</v>
      </c>
      <c r="C45" s="3" t="s">
        <v>567</v>
      </c>
      <c r="D45" t="str">
        <f>_xlfn.XLOOKUP(표_16[[#This Row],[material]],표2[material_name],표2[material_id])</f>
        <v>M077</v>
      </c>
      <c r="E45" t="s">
        <v>548</v>
      </c>
      <c r="F45" t="s">
        <v>5</v>
      </c>
      <c r="G45">
        <v>50</v>
      </c>
      <c r="H45" t="b">
        <v>0</v>
      </c>
      <c r="I45">
        <v>8</v>
      </c>
      <c r="J45">
        <f>_xlfn.XLOOKUP(표_16[[#This Row],[material_id]],표19[material_id],표19[end_use_att])</f>
        <v>7.3273147509610368</v>
      </c>
      <c r="R45" t="s">
        <v>3835</v>
      </c>
    </row>
    <row r="46" spans="1:18" x14ac:dyDescent="0.3">
      <c r="A46" t="s">
        <v>2113</v>
      </c>
      <c r="B46" s="1" t="s">
        <v>3929</v>
      </c>
      <c r="C46" s="3" t="s">
        <v>905</v>
      </c>
      <c r="D46" t="str">
        <f>_xlfn.XLOOKUP(표_16[[#This Row],[material]],표2[material_name],표2[material_id])</f>
        <v>M078</v>
      </c>
      <c r="E46" t="s">
        <v>580</v>
      </c>
      <c r="F46" t="s">
        <v>852</v>
      </c>
      <c r="G46">
        <v>80</v>
      </c>
      <c r="H46" t="b">
        <v>1</v>
      </c>
      <c r="I46">
        <v>7</v>
      </c>
      <c r="J46">
        <f>_xlfn.XLOOKUP(표_16[[#This Row],[material_id]],표19[material_id],표19[end_use_att])</f>
        <v>4.5754564662857096</v>
      </c>
      <c r="R46" t="s">
        <v>3835</v>
      </c>
    </row>
    <row r="47" spans="1:18" x14ac:dyDescent="0.3">
      <c r="A47" t="s">
        <v>2112</v>
      </c>
      <c r="B47" s="1" t="s">
        <v>3764</v>
      </c>
      <c r="C47" s="3" t="s">
        <v>1522</v>
      </c>
      <c r="D47" t="str">
        <f>_xlfn.XLOOKUP(표_16[[#This Row],[material]],표2[material_name],표2[material_id])</f>
        <v>M079</v>
      </c>
      <c r="E47" t="s">
        <v>580</v>
      </c>
      <c r="F47" t="s">
        <v>852</v>
      </c>
      <c r="G47">
        <v>80</v>
      </c>
      <c r="H47" t="b">
        <v>1</v>
      </c>
      <c r="I47">
        <v>7</v>
      </c>
      <c r="J47">
        <f>_xlfn.XLOOKUP(표_16[[#This Row],[material_id]],표19[material_id],표19[end_use_att])</f>
        <v>7.6798432335460962</v>
      </c>
      <c r="R47" t="s">
        <v>3916</v>
      </c>
    </row>
    <row r="48" spans="1:18" x14ac:dyDescent="0.3">
      <c r="A48" t="s">
        <v>2130</v>
      </c>
      <c r="B48" s="1" t="s">
        <v>3771</v>
      </c>
      <c r="C48" s="3" t="s">
        <v>969</v>
      </c>
      <c r="D48" t="str">
        <f>_xlfn.XLOOKUP(표_16[[#This Row],[material]],표2[material_name],표2[material_id])</f>
        <v>M088</v>
      </c>
      <c r="E48" t="s">
        <v>646</v>
      </c>
      <c r="F48" t="s">
        <v>904</v>
      </c>
      <c r="G48">
        <v>60</v>
      </c>
      <c r="H48" t="b">
        <v>0</v>
      </c>
      <c r="I48">
        <v>10</v>
      </c>
      <c r="J48">
        <f>_xlfn.XLOOKUP(표_16[[#This Row],[material_id]],표19[material_id],표19[end_use_att])</f>
        <v>4.5754564662857096</v>
      </c>
      <c r="R48" t="s">
        <v>3835</v>
      </c>
    </row>
    <row r="49" spans="1:18" x14ac:dyDescent="0.3">
      <c r="A49" t="s">
        <v>2129</v>
      </c>
      <c r="B49" s="1" t="s">
        <v>3771</v>
      </c>
      <c r="C49" t="s">
        <v>1441</v>
      </c>
      <c r="D49" t="str">
        <f>_xlfn.XLOOKUP(표_16[[#This Row],[material]],표2[material_name],표2[material_id])</f>
        <v>M090</v>
      </c>
      <c r="E49" t="s">
        <v>646</v>
      </c>
      <c r="F49" t="s">
        <v>904</v>
      </c>
      <c r="G49">
        <v>60</v>
      </c>
      <c r="H49" t="b">
        <v>0</v>
      </c>
      <c r="I49">
        <v>10</v>
      </c>
      <c r="J49">
        <f>_xlfn.XLOOKUP(표_16[[#This Row],[material_id]],표19[material_id],표19[end_use_att])</f>
        <v>3.6234648839564647</v>
      </c>
      <c r="R49" t="s">
        <v>3835</v>
      </c>
    </row>
    <row r="50" spans="1:18" x14ac:dyDescent="0.3">
      <c r="A50" t="s">
        <v>2104</v>
      </c>
      <c r="B50" s="1" t="s">
        <v>3762</v>
      </c>
      <c r="C50" s="33" t="s">
        <v>119</v>
      </c>
      <c r="D50" t="str">
        <f>_xlfn.XLOOKUP(표_16[[#This Row],[material]],표2[material_name],표2[material_id])</f>
        <v>M064</v>
      </c>
      <c r="E50" t="s">
        <v>1022</v>
      </c>
      <c r="F50" t="s">
        <v>9</v>
      </c>
      <c r="G50">
        <v>80</v>
      </c>
      <c r="H50" t="b">
        <v>1</v>
      </c>
      <c r="I50">
        <v>5</v>
      </c>
      <c r="J50">
        <f>_xlfn.XLOOKUP(표_16[[#This Row],[material_id]],표19[material_id],표19[end_use_att])</f>
        <v>4.5754564662857096</v>
      </c>
      <c r="R50" t="s">
        <v>3916</v>
      </c>
    </row>
    <row r="51" spans="1:18" x14ac:dyDescent="0.3">
      <c r="A51" t="s">
        <v>2104</v>
      </c>
      <c r="B51" s="1" t="s">
        <v>3762</v>
      </c>
      <c r="C51" s="33" t="s">
        <v>967</v>
      </c>
      <c r="D51" t="str">
        <f>_xlfn.XLOOKUP(표_16[[#This Row],[material]],표2[material_name],표2[material_id])</f>
        <v>M067</v>
      </c>
      <c r="E51" t="s">
        <v>1022</v>
      </c>
      <c r="F51" t="s">
        <v>9</v>
      </c>
      <c r="G51">
        <v>80</v>
      </c>
      <c r="H51" t="b">
        <v>1</v>
      </c>
      <c r="I51">
        <v>5</v>
      </c>
      <c r="J51">
        <f>_xlfn.XLOOKUP(표_16[[#This Row],[material_id]],표19[material_id],표19[end_use_att])</f>
        <v>4.6747502169448456</v>
      </c>
      <c r="R51" t="s">
        <v>3835</v>
      </c>
    </row>
    <row r="52" spans="1:18" x14ac:dyDescent="0.3">
      <c r="A52" t="s">
        <v>2105</v>
      </c>
      <c r="B52" s="1" t="s">
        <v>3762</v>
      </c>
      <c r="C52" s="33" t="s">
        <v>917</v>
      </c>
      <c r="D52" t="str">
        <f>_xlfn.XLOOKUP(표_16[[#This Row],[material]],표2[material_name],표2[material_id])</f>
        <v>M074</v>
      </c>
      <c r="E52" t="s">
        <v>1022</v>
      </c>
      <c r="F52" t="s">
        <v>9</v>
      </c>
      <c r="G52">
        <v>80</v>
      </c>
      <c r="H52" t="b">
        <v>1</v>
      </c>
      <c r="I52">
        <v>5</v>
      </c>
      <c r="J52">
        <f>_xlfn.XLOOKUP(표_16[[#This Row],[material_id]],표19[material_id],표19[end_use_att])</f>
        <v>7.087594935488938</v>
      </c>
      <c r="R52" t="s">
        <v>3835</v>
      </c>
    </row>
    <row r="53" spans="1:18" x14ac:dyDescent="0.3">
      <c r="A53" t="s">
        <v>2104</v>
      </c>
      <c r="B53" s="1" t="s">
        <v>3762</v>
      </c>
      <c r="C53" s="33" t="s">
        <v>915</v>
      </c>
      <c r="D53" t="str">
        <f>_xlfn.XLOOKUP(표_16[[#This Row],[material]],표2[material_name],표2[material_id])</f>
        <v>M100</v>
      </c>
      <c r="E53" t="s">
        <v>1022</v>
      </c>
      <c r="F53" t="s">
        <v>9</v>
      </c>
      <c r="G53">
        <v>80</v>
      </c>
      <c r="H53" t="b">
        <v>1</v>
      </c>
      <c r="I53">
        <v>5</v>
      </c>
      <c r="J53">
        <f>_xlfn.XLOOKUP(표_16[[#This Row],[material_id]],표19[material_id],표19[end_use_att])</f>
        <v>4.1570960120132021</v>
      </c>
      <c r="R53" t="s">
        <v>3835</v>
      </c>
    </row>
    <row r="54" spans="1:18" x14ac:dyDescent="0.3">
      <c r="A54" t="s">
        <v>2099</v>
      </c>
      <c r="B54" s="1" t="s">
        <v>3758</v>
      </c>
      <c r="C54" s="33" t="s">
        <v>1095</v>
      </c>
      <c r="D54" t="str">
        <f>_xlfn.XLOOKUP(표_16[[#This Row],[material]],표2[material_name],표2[material_id])</f>
        <v>M035</v>
      </c>
      <c r="E54" s="33" t="s">
        <v>1095</v>
      </c>
      <c r="F54" t="s">
        <v>7</v>
      </c>
      <c r="G54">
        <v>70</v>
      </c>
      <c r="H54" t="b">
        <v>1</v>
      </c>
      <c r="I54">
        <v>6</v>
      </c>
      <c r="J54">
        <f>_xlfn.XLOOKUP(표_16[[#This Row],[material_id]],표19[material_id],표19[end_use_att])</f>
        <v>4.5754564662857096</v>
      </c>
      <c r="R54" t="s">
        <v>3835</v>
      </c>
    </row>
    <row r="55" spans="1:18" x14ac:dyDescent="0.3">
      <c r="A55" t="s">
        <v>2076</v>
      </c>
      <c r="B55" s="1" t="s">
        <v>3758</v>
      </c>
      <c r="C55" s="33" t="s">
        <v>1788</v>
      </c>
      <c r="D55" t="str">
        <f>_xlfn.XLOOKUP(표_16[[#This Row],[material]],표2[material_name],표2[material_id])</f>
        <v>M036</v>
      </c>
      <c r="E55" s="33" t="s">
        <v>1095</v>
      </c>
      <c r="F55" t="s">
        <v>7</v>
      </c>
      <c r="G55">
        <v>70</v>
      </c>
      <c r="H55" t="b">
        <v>1</v>
      </c>
      <c r="I55">
        <v>6</v>
      </c>
      <c r="J55">
        <f>_xlfn.XLOOKUP(표_16[[#This Row],[material_id]],표19[material_id],표19[end_use_att])</f>
        <v>4.5754564662857096</v>
      </c>
      <c r="R55" t="s">
        <v>3835</v>
      </c>
    </row>
    <row r="56" spans="1:18" x14ac:dyDescent="0.3">
      <c r="A56" t="s">
        <v>2099</v>
      </c>
      <c r="B56" s="1" t="s">
        <v>3758</v>
      </c>
      <c r="C56" s="32" t="s">
        <v>1783</v>
      </c>
      <c r="D56" t="str">
        <f>_xlfn.XLOOKUP(표_16[[#This Row],[material]],표2[material_name],표2[material_id])</f>
        <v>M037</v>
      </c>
      <c r="E56" s="33" t="s">
        <v>1095</v>
      </c>
      <c r="F56" t="s">
        <v>7</v>
      </c>
      <c r="G56">
        <v>70</v>
      </c>
      <c r="H56" t="b">
        <v>1</v>
      </c>
      <c r="I56">
        <v>6</v>
      </c>
      <c r="J56">
        <f>_xlfn.XLOOKUP(표_16[[#This Row],[material_id]],표19[material_id],표19[end_use_att])</f>
        <v>4.5754564662857096</v>
      </c>
      <c r="R56" t="s">
        <v>3835</v>
      </c>
    </row>
    <row r="57" spans="1:18" x14ac:dyDescent="0.3">
      <c r="A57" t="s">
        <v>2099</v>
      </c>
      <c r="B57" s="1" t="s">
        <v>3758</v>
      </c>
      <c r="C57" s="32" t="s">
        <v>1780</v>
      </c>
      <c r="D57" t="str">
        <f>_xlfn.XLOOKUP(표_16[[#This Row],[material]],표2[material_name],표2[material_id])</f>
        <v>M038</v>
      </c>
      <c r="E57" s="33" t="s">
        <v>1095</v>
      </c>
      <c r="F57" t="s">
        <v>7</v>
      </c>
      <c r="G57">
        <v>70</v>
      </c>
      <c r="H57" t="b">
        <v>1</v>
      </c>
      <c r="I57">
        <v>6</v>
      </c>
      <c r="J57">
        <f>_xlfn.XLOOKUP(표_16[[#This Row],[material_id]],표19[material_id],표19[end_use_att])</f>
        <v>4.5754564662857096</v>
      </c>
      <c r="R57" t="s">
        <v>3835</v>
      </c>
    </row>
    <row r="58" spans="1:18" x14ac:dyDescent="0.3">
      <c r="A58" t="s">
        <v>2099</v>
      </c>
      <c r="B58" s="1" t="s">
        <v>3758</v>
      </c>
      <c r="C58" s="32" t="s">
        <v>1774</v>
      </c>
      <c r="D58" t="str">
        <f>_xlfn.XLOOKUP(표_16[[#This Row],[material]],표2[material_name],표2[material_id])</f>
        <v>M039</v>
      </c>
      <c r="E58" s="33" t="s">
        <v>3852</v>
      </c>
      <c r="F58" t="s">
        <v>7</v>
      </c>
      <c r="G58">
        <v>70</v>
      </c>
      <c r="H58" t="b">
        <v>1</v>
      </c>
      <c r="I58">
        <v>6</v>
      </c>
      <c r="J58">
        <f>_xlfn.XLOOKUP(표_16[[#This Row],[material_id]],표19[material_id],표19[end_use_att])</f>
        <v>4.5754564662857096</v>
      </c>
      <c r="R58" t="s">
        <v>3835</v>
      </c>
    </row>
    <row r="59" spans="1:18" x14ac:dyDescent="0.3">
      <c r="A59" t="s">
        <v>2099</v>
      </c>
      <c r="B59" s="1" t="s">
        <v>3758</v>
      </c>
      <c r="C59" s="32" t="s">
        <v>1771</v>
      </c>
      <c r="D59" t="str">
        <f>_xlfn.XLOOKUP(표_16[[#This Row],[material]],표2[material_name],표2[material_id])</f>
        <v>M040</v>
      </c>
      <c r="E59" s="33" t="s">
        <v>3852</v>
      </c>
      <c r="F59" t="s">
        <v>7</v>
      </c>
      <c r="G59">
        <v>70</v>
      </c>
      <c r="H59" t="b">
        <v>1</v>
      </c>
      <c r="I59">
        <v>6</v>
      </c>
      <c r="J59">
        <f>_xlfn.XLOOKUP(표_16[[#This Row],[material_id]],표19[material_id],표19[end_use_att])</f>
        <v>4.5754564662857096</v>
      </c>
      <c r="R59" t="s">
        <v>3916</v>
      </c>
    </row>
    <row r="60" spans="1:18" x14ac:dyDescent="0.3">
      <c r="A60" t="s">
        <v>2099</v>
      </c>
      <c r="B60" s="1" t="s">
        <v>3758</v>
      </c>
      <c r="C60" s="33" t="s">
        <v>3852</v>
      </c>
      <c r="D60" t="str">
        <f>_xlfn.XLOOKUP(표_16[[#This Row],[material]],표2[material_name],표2[material_id])</f>
        <v>M107</v>
      </c>
      <c r="E60" s="33" t="s">
        <v>3852</v>
      </c>
      <c r="F60" t="s">
        <v>7</v>
      </c>
      <c r="G60">
        <v>70</v>
      </c>
      <c r="H60" t="b">
        <v>1</v>
      </c>
      <c r="I60">
        <v>6</v>
      </c>
      <c r="J60">
        <f>_xlfn.XLOOKUP(표_16[[#This Row],[material_id]],표19[material_id],표19[end_use_att])</f>
        <v>3.6636573754805184</v>
      </c>
      <c r="R60" t="s">
        <v>3916</v>
      </c>
    </row>
    <row r="61" spans="1:18" x14ac:dyDescent="0.3">
      <c r="A61" t="s">
        <v>2131</v>
      </c>
      <c r="B61" s="1" t="s">
        <v>3772</v>
      </c>
      <c r="C61" t="s">
        <v>1565</v>
      </c>
      <c r="D61" t="str">
        <f>_xlfn.XLOOKUP(표_16[[#This Row],[material]],표2[material_name],표2[material_id])</f>
        <v>M073</v>
      </c>
      <c r="E61" t="s">
        <v>972</v>
      </c>
      <c r="F61" t="s">
        <v>904</v>
      </c>
      <c r="G61">
        <v>65</v>
      </c>
      <c r="H61" t="b">
        <v>0</v>
      </c>
      <c r="I61">
        <v>9</v>
      </c>
      <c r="J61">
        <f>_xlfn.XLOOKUP(표_16[[#This Row],[material_id]],표19[material_id],표19[end_use_att])</f>
        <v>4.5754564662857096</v>
      </c>
      <c r="R61" t="s">
        <v>3835</v>
      </c>
    </row>
    <row r="62" spans="1:18" x14ac:dyDescent="0.3">
      <c r="A62" t="s">
        <v>2132</v>
      </c>
      <c r="B62" s="1" t="s">
        <v>3772</v>
      </c>
      <c r="C62" t="s">
        <v>972</v>
      </c>
      <c r="D62" t="str">
        <f>_xlfn.XLOOKUP(표_16[[#This Row],[material]],표2[material_name],표2[material_id])</f>
        <v>M087</v>
      </c>
      <c r="E62" t="s">
        <v>972</v>
      </c>
      <c r="F62" t="s">
        <v>904</v>
      </c>
      <c r="G62">
        <v>65</v>
      </c>
      <c r="H62" t="b">
        <v>0</v>
      </c>
      <c r="I62">
        <v>9</v>
      </c>
      <c r="J62">
        <f>_xlfn.XLOOKUP(표_16[[#This Row],[material_id]],표19[material_id],표19[end_use_att])</f>
        <v>4.6747502169448456</v>
      </c>
    </row>
    <row r="63" spans="1:18" x14ac:dyDescent="0.3">
      <c r="A63" t="s">
        <v>2103</v>
      </c>
      <c r="B63" s="1" t="s">
        <v>3761</v>
      </c>
      <c r="C63" s="33" t="s">
        <v>467</v>
      </c>
      <c r="D63" t="str">
        <f>_xlfn.XLOOKUP(표_16[[#This Row],[material]],표2[material_name],표2[material_id])</f>
        <v>M061</v>
      </c>
      <c r="E63" t="s">
        <v>467</v>
      </c>
      <c r="F63" t="s">
        <v>9</v>
      </c>
      <c r="G63">
        <v>85</v>
      </c>
      <c r="H63" t="b">
        <v>1</v>
      </c>
      <c r="I63">
        <v>4</v>
      </c>
      <c r="J63">
        <f>_xlfn.XLOOKUP(표_16[[#This Row],[material_id]],표19[material_id],표19[end_use_att])</f>
        <v>4.5754564662857096</v>
      </c>
      <c r="R63" t="s">
        <v>3835</v>
      </c>
    </row>
    <row r="64" spans="1:18" x14ac:dyDescent="0.3">
      <c r="A64" t="s">
        <v>2102</v>
      </c>
      <c r="B64" s="1" t="s">
        <v>3761</v>
      </c>
      <c r="C64" s="33" t="s">
        <v>468</v>
      </c>
      <c r="D64" t="str">
        <f>_xlfn.XLOOKUP(표_16[[#This Row],[material]],표2[material_name],표2[material_id])</f>
        <v>M062</v>
      </c>
      <c r="E64" t="s">
        <v>467</v>
      </c>
      <c r="F64" t="s">
        <v>9</v>
      </c>
      <c r="G64">
        <v>85</v>
      </c>
      <c r="H64" t="b">
        <v>1</v>
      </c>
      <c r="I64">
        <v>4</v>
      </c>
      <c r="J64">
        <f>_xlfn.XLOOKUP(표_16[[#This Row],[material_id]],표19[material_id],표19[end_use_att])</f>
        <v>9.8397654845701208</v>
      </c>
      <c r="R64" t="s">
        <v>3835</v>
      </c>
    </row>
    <row r="65" spans="1:18" x14ac:dyDescent="0.3">
      <c r="A65" t="s">
        <v>2051</v>
      </c>
      <c r="B65" s="1" t="s">
        <v>3743</v>
      </c>
      <c r="C65" t="s">
        <v>977</v>
      </c>
      <c r="D65" t="str">
        <f>_xlfn.XLOOKUP(표_16[[#This Row],[material]],표2[material_name],표2[material_id])</f>
        <v>M002</v>
      </c>
      <c r="E65" t="s">
        <v>5</v>
      </c>
      <c r="F65" t="s">
        <v>5</v>
      </c>
      <c r="G65">
        <v>95</v>
      </c>
      <c r="H65" t="b">
        <v>1</v>
      </c>
      <c r="I65">
        <v>1</v>
      </c>
      <c r="J65">
        <f>_xlfn.XLOOKUP(표_16[[#This Row],[material_id]],표19[material_id],표19[end_use_att])</f>
        <v>2.711665793151274</v>
      </c>
      <c r="R65" t="s">
        <v>3835</v>
      </c>
    </row>
    <row r="66" spans="1:18" x14ac:dyDescent="0.3">
      <c r="A66" t="s">
        <v>2135</v>
      </c>
      <c r="B66" s="1" t="s">
        <v>3743</v>
      </c>
      <c r="C66" t="s">
        <v>2054</v>
      </c>
      <c r="D66" t="str">
        <f>_xlfn.XLOOKUP(표_16[[#This Row],[material]],표2[material_name],표2[material_id])</f>
        <v>M003</v>
      </c>
      <c r="E66" t="s">
        <v>5</v>
      </c>
      <c r="F66" t="s">
        <v>5</v>
      </c>
      <c r="G66">
        <v>95</v>
      </c>
      <c r="H66" t="b">
        <v>1</v>
      </c>
      <c r="I66">
        <v>1</v>
      </c>
      <c r="J66">
        <f>_xlfn.XLOOKUP(표_16[[#This Row],[material_id]],표19[material_id],표19[end_use_att])</f>
        <v>3.4511707832677123</v>
      </c>
      <c r="R66" t="s">
        <v>3916</v>
      </c>
    </row>
    <row r="67" spans="1:18" x14ac:dyDescent="0.3">
      <c r="A67" t="s">
        <v>2135</v>
      </c>
      <c r="B67" s="1" t="s">
        <v>3743</v>
      </c>
      <c r="C67" t="s">
        <v>2055</v>
      </c>
      <c r="D67" t="str">
        <f>_xlfn.XLOOKUP(표_16[[#This Row],[material]],표2[material_name],표2[material_id])</f>
        <v>M004</v>
      </c>
      <c r="E67" t="s">
        <v>5</v>
      </c>
      <c r="F67" t="s">
        <v>5</v>
      </c>
      <c r="G67">
        <v>95</v>
      </c>
      <c r="H67" t="b">
        <v>1</v>
      </c>
      <c r="I67">
        <v>1</v>
      </c>
      <c r="J67">
        <f>_xlfn.XLOOKUP(표_16[[#This Row],[material_id]],표19[material_id],표19[end_use_att])</f>
        <v>2.0845705877042904</v>
      </c>
      <c r="R67" t="s">
        <v>3916</v>
      </c>
    </row>
    <row r="68" spans="1:18" x14ac:dyDescent="0.3">
      <c r="A68" t="s">
        <v>2134</v>
      </c>
      <c r="B68" s="1" t="s">
        <v>3773</v>
      </c>
      <c r="C68" t="s">
        <v>28</v>
      </c>
      <c r="D68" t="str">
        <f>_xlfn.XLOOKUP(표_16[[#This Row],[material]],표2[material_name],표2[material_id])</f>
        <v>M058</v>
      </c>
      <c r="E68" t="s">
        <v>1094</v>
      </c>
      <c r="F68" t="s">
        <v>9</v>
      </c>
      <c r="G68">
        <v>90</v>
      </c>
      <c r="H68" t="b">
        <v>1</v>
      </c>
      <c r="I68">
        <v>2</v>
      </c>
      <c r="J68">
        <f>_xlfn.XLOOKUP(표_16[[#This Row],[material_id]],표19[material_id],표19[end_use_att])</f>
        <v>4.5754564662857096</v>
      </c>
      <c r="R68" t="s">
        <v>3916</v>
      </c>
    </row>
    <row r="69" spans="1:18" x14ac:dyDescent="0.3">
      <c r="A69" t="s">
        <v>2133</v>
      </c>
      <c r="B69" s="1" t="s">
        <v>3773</v>
      </c>
      <c r="C69" t="s">
        <v>95</v>
      </c>
      <c r="D69" t="str">
        <f>_xlfn.XLOOKUP(표_16[[#This Row],[material]],표2[material_name],표2[material_id])</f>
        <v>M059</v>
      </c>
      <c r="E69" t="s">
        <v>1094</v>
      </c>
      <c r="F69" t="s">
        <v>9</v>
      </c>
      <c r="G69">
        <v>90</v>
      </c>
      <c r="H69" t="b">
        <v>1</v>
      </c>
      <c r="I69">
        <v>2</v>
      </c>
      <c r="J69">
        <f>_xlfn.XLOOKUP(표_16[[#This Row],[material_id]],표19[material_id],표19[end_use_att])</f>
        <v>5.9513856086233732</v>
      </c>
      <c r="R69" t="s">
        <v>3835</v>
      </c>
    </row>
    <row r="70" spans="1:18" x14ac:dyDescent="0.3">
      <c r="A70" t="s">
        <v>2133</v>
      </c>
      <c r="B70" s="1" t="s">
        <v>3773</v>
      </c>
      <c r="C70" t="s">
        <v>96</v>
      </c>
      <c r="D70" t="str">
        <f>_xlfn.XLOOKUP(표_16[[#This Row],[material]],표2[material_name],표2[material_id])</f>
        <v>M060</v>
      </c>
      <c r="E70" t="s">
        <v>1094</v>
      </c>
      <c r="F70" t="s">
        <v>9</v>
      </c>
      <c r="G70">
        <v>90</v>
      </c>
      <c r="H70" t="b">
        <v>1</v>
      </c>
      <c r="I70">
        <v>2</v>
      </c>
      <c r="J70">
        <f>_xlfn.XLOOKUP(표_16[[#This Row],[material_id]],표19[material_id],표19[end_use_att])</f>
        <v>4.5754564662857096</v>
      </c>
      <c r="R70" t="s">
        <v>3835</v>
      </c>
    </row>
    <row r="71" spans="1:18" x14ac:dyDescent="0.3">
      <c r="A71" t="s">
        <v>2073</v>
      </c>
      <c r="B71" s="1" t="s">
        <v>3755</v>
      </c>
      <c r="C71" t="s">
        <v>266</v>
      </c>
      <c r="D71" t="str">
        <f>_xlfn.XLOOKUP(표_16[[#This Row],[material]],표2[material_name],표2[material_id])</f>
        <v>M026</v>
      </c>
      <c r="E71" t="s">
        <v>7</v>
      </c>
      <c r="F71" t="s">
        <v>7</v>
      </c>
      <c r="G71">
        <v>90</v>
      </c>
      <c r="H71" t="b">
        <v>1</v>
      </c>
      <c r="I71">
        <v>2</v>
      </c>
      <c r="J71">
        <f>_xlfn.XLOOKUP(표_16[[#This Row],[material_id]],표19[material_id],표19[end_use_att])</f>
        <v>7.5754564662857096</v>
      </c>
      <c r="R71" t="s">
        <v>3835</v>
      </c>
    </row>
    <row r="72" spans="1:18" x14ac:dyDescent="0.3">
      <c r="A72" t="s">
        <v>2097</v>
      </c>
      <c r="B72" s="1" t="s">
        <v>3755</v>
      </c>
      <c r="C72" t="s">
        <v>264</v>
      </c>
      <c r="D72" t="str">
        <f>_xlfn.XLOOKUP(표_16[[#This Row],[material]],표2[material_name],표2[material_id])</f>
        <v>M027</v>
      </c>
      <c r="E72" t="s">
        <v>7</v>
      </c>
      <c r="F72" t="s">
        <v>7</v>
      </c>
      <c r="G72">
        <v>90</v>
      </c>
      <c r="H72" t="b">
        <v>1</v>
      </c>
      <c r="I72">
        <v>2</v>
      </c>
      <c r="J72">
        <f>_xlfn.XLOOKUP(표_16[[#This Row],[material_id]],표19[material_id],표19[end_use_att])</f>
        <v>4.2157131820136229</v>
      </c>
      <c r="R72" t="s">
        <v>3835</v>
      </c>
    </row>
    <row r="73" spans="1:18" x14ac:dyDescent="0.3">
      <c r="A73" t="s">
        <v>2097</v>
      </c>
      <c r="B73" s="1" t="s">
        <v>3755</v>
      </c>
      <c r="C73" t="s">
        <v>265</v>
      </c>
      <c r="D73" t="str">
        <f>_xlfn.XLOOKUP(표_16[[#This Row],[material]],표2[material_name],표2[material_id])</f>
        <v>M028</v>
      </c>
      <c r="E73" t="s">
        <v>7</v>
      </c>
      <c r="F73" t="s">
        <v>7</v>
      </c>
      <c r="G73">
        <v>90</v>
      </c>
      <c r="H73" t="b">
        <v>1</v>
      </c>
      <c r="I73">
        <v>2</v>
      </c>
      <c r="J73">
        <f>_xlfn.XLOOKUP(표_16[[#This Row],[material_id]],표19[material_id],표19[end_use_att])</f>
        <v>4.9993940262941283</v>
      </c>
      <c r="R73" t="s">
        <v>3916</v>
      </c>
    </row>
    <row r="74" spans="1:18" x14ac:dyDescent="0.3">
      <c r="A74" t="s">
        <v>2071</v>
      </c>
      <c r="B74" s="1" t="s">
        <v>3753</v>
      </c>
      <c r="C74" t="s">
        <v>267</v>
      </c>
      <c r="D74" t="str">
        <f>_xlfn.XLOOKUP(표_16[[#This Row],[material]],표2[material_name],표2[material_id])</f>
        <v>M025</v>
      </c>
      <c r="E74" t="s">
        <v>7</v>
      </c>
      <c r="F74" t="s">
        <v>7</v>
      </c>
      <c r="G74">
        <v>95</v>
      </c>
      <c r="H74" t="b">
        <v>1</v>
      </c>
      <c r="I74">
        <v>1</v>
      </c>
      <c r="J74">
        <f>_xlfn.XLOOKUP(표_16[[#This Row],[material_id]],표19[material_id],표19[end_use_att])</f>
        <v>7.7005696136927195</v>
      </c>
      <c r="R74" t="s">
        <v>3835</v>
      </c>
    </row>
    <row r="75" spans="1:18" x14ac:dyDescent="0.3">
      <c r="A75" t="s">
        <v>2123</v>
      </c>
      <c r="B75" s="1" t="s">
        <v>3767</v>
      </c>
      <c r="C75" t="s">
        <v>19</v>
      </c>
      <c r="D75" t="str">
        <f>_xlfn.XLOOKUP(표_16[[#This Row],[material]],표2[material_name],표2[material_id])</f>
        <v>M055</v>
      </c>
      <c r="E75" t="s">
        <v>9</v>
      </c>
      <c r="F75" t="s">
        <v>9</v>
      </c>
      <c r="G75">
        <v>70</v>
      </c>
      <c r="H75" t="b">
        <v>0</v>
      </c>
      <c r="I75">
        <v>7</v>
      </c>
      <c r="J75">
        <f>_xlfn.XLOOKUP(표_16[[#This Row],[material_id]],표19[material_id],표19[end_use_att])</f>
        <v>4.5754564662857096</v>
      </c>
      <c r="R75" t="s">
        <v>3916</v>
      </c>
    </row>
    <row r="76" spans="1:18" x14ac:dyDescent="0.3">
      <c r="A76" t="s">
        <v>2122</v>
      </c>
      <c r="B76" s="1" t="s">
        <v>3767</v>
      </c>
      <c r="C76" t="s">
        <v>21</v>
      </c>
      <c r="D76" t="str">
        <f>_xlfn.XLOOKUP(표_16[[#This Row],[material]],표2[material_name],표2[material_id])</f>
        <v>M056</v>
      </c>
      <c r="E76" t="s">
        <v>9</v>
      </c>
      <c r="F76" t="s">
        <v>9</v>
      </c>
      <c r="G76">
        <v>70</v>
      </c>
      <c r="H76" t="b">
        <v>0</v>
      </c>
      <c r="I76">
        <v>7</v>
      </c>
      <c r="J76">
        <f>_xlfn.XLOOKUP(표_16[[#This Row],[material_id]],표19[material_id],표19[end_use_att])</f>
        <v>6.3753231686317928</v>
      </c>
      <c r="R76" t="s">
        <v>3916</v>
      </c>
    </row>
    <row r="77" spans="1:18" x14ac:dyDescent="0.3">
      <c r="A77" t="s">
        <v>2122</v>
      </c>
      <c r="B77" s="1" t="s">
        <v>3767</v>
      </c>
      <c r="C77" t="s">
        <v>900</v>
      </c>
      <c r="D77" t="str">
        <f>_xlfn.XLOOKUP(표_16[[#This Row],[material]],표2[material_name],표2[material_id])</f>
        <v>M057</v>
      </c>
      <c r="E77" t="s">
        <v>9</v>
      </c>
      <c r="F77" t="s">
        <v>9</v>
      </c>
      <c r="G77">
        <v>70</v>
      </c>
      <c r="H77" t="b">
        <v>0</v>
      </c>
      <c r="I77">
        <v>7</v>
      </c>
      <c r="J77">
        <f>_xlfn.XLOOKUP(표_16[[#This Row],[material_id]],표19[material_id],표19[end_use_att])</f>
        <v>7.7557755253015976</v>
      </c>
      <c r="R77" t="s">
        <v>3835</v>
      </c>
    </row>
    <row r="78" spans="1:18" x14ac:dyDescent="0.3">
      <c r="A78" t="s">
        <v>2125</v>
      </c>
      <c r="B78" s="1" t="s">
        <v>3768</v>
      </c>
      <c r="C78" t="s">
        <v>94</v>
      </c>
      <c r="D78" t="str">
        <f>_xlfn.XLOOKUP(표_16[[#This Row],[material]],표2[material_name],표2[material_id])</f>
        <v>M029</v>
      </c>
      <c r="E78" t="s">
        <v>3935</v>
      </c>
      <c r="F78" t="s">
        <v>3936</v>
      </c>
      <c r="G78">
        <v>85</v>
      </c>
      <c r="H78" t="b">
        <v>1</v>
      </c>
      <c r="I78">
        <v>3</v>
      </c>
      <c r="J78">
        <f>_xlfn.XLOOKUP(표_16[[#This Row],[material_id]],표19[material_id],표19[end_use_att])</f>
        <v>5.2433247916925145</v>
      </c>
      <c r="R78" t="s">
        <v>3835</v>
      </c>
    </row>
    <row r="79" spans="1:18" x14ac:dyDescent="0.3">
      <c r="A79" t="s">
        <v>2124</v>
      </c>
      <c r="B79" s="1" t="s">
        <v>3768</v>
      </c>
      <c r="C79" t="s">
        <v>973</v>
      </c>
      <c r="D79" t="str">
        <f>_xlfn.XLOOKUP(표_16[[#This Row],[material]],표2[material_name],표2[material_id])</f>
        <v>M030</v>
      </c>
      <c r="E79" t="s">
        <v>3935</v>
      </c>
      <c r="F79" t="s">
        <v>3936</v>
      </c>
      <c r="G79">
        <v>85</v>
      </c>
      <c r="H79" t="b">
        <v>1</v>
      </c>
      <c r="I79">
        <v>3</v>
      </c>
      <c r="J79">
        <f>_xlfn.XLOOKUP(표_16[[#This Row],[material_id]],표19[material_id],표19[end_use_att])</f>
        <v>5.8703855856953888</v>
      </c>
      <c r="R79" t="s">
        <v>3835</v>
      </c>
    </row>
    <row r="80" spans="1:18" x14ac:dyDescent="0.3">
      <c r="A80" t="s">
        <v>2124</v>
      </c>
      <c r="B80" s="1" t="s">
        <v>3768</v>
      </c>
      <c r="C80" t="s">
        <v>1477</v>
      </c>
      <c r="D80" t="str">
        <f>_xlfn.XLOOKUP(표_16[[#This Row],[material]],표2[material_name],표2[material_id])</f>
        <v>M085</v>
      </c>
      <c r="E80" t="s">
        <v>3935</v>
      </c>
      <c r="F80" t="s">
        <v>3936</v>
      </c>
      <c r="G80">
        <v>85</v>
      </c>
      <c r="H80" t="b">
        <v>1</v>
      </c>
      <c r="I80">
        <v>3</v>
      </c>
      <c r="J80">
        <f>_xlfn.XLOOKUP(표_16[[#This Row],[material_id]],표19[material_id],표19[end_use_att])</f>
        <v>2.9555965585496597</v>
      </c>
      <c r="R80" t="s">
        <v>3835</v>
      </c>
    </row>
    <row r="81" spans="1:18" x14ac:dyDescent="0.3">
      <c r="A81" t="s">
        <v>2124</v>
      </c>
      <c r="B81" s="1" t="s">
        <v>3768</v>
      </c>
      <c r="C81" t="s">
        <v>1467</v>
      </c>
      <c r="D81" t="str">
        <f>_xlfn.XLOOKUP(표_16[[#This Row],[material]],표2[material_name],표2[material_id])</f>
        <v>M086</v>
      </c>
      <c r="E81" t="s">
        <v>3935</v>
      </c>
      <c r="F81" t="s">
        <v>3936</v>
      </c>
      <c r="G81">
        <v>85</v>
      </c>
      <c r="H81" t="b">
        <v>1</v>
      </c>
      <c r="I81">
        <v>3</v>
      </c>
      <c r="J81">
        <f>_xlfn.XLOOKUP(표_16[[#This Row],[material_id]],표19[material_id],표19[end_use_att])</f>
        <v>3.6234648839564647</v>
      </c>
      <c r="R81" t="s">
        <v>3835</v>
      </c>
    </row>
    <row r="82" spans="1:18" x14ac:dyDescent="0.3">
      <c r="A82" t="s">
        <v>2052</v>
      </c>
      <c r="B82" s="1" t="s">
        <v>3744</v>
      </c>
      <c r="C82" t="s">
        <v>458</v>
      </c>
      <c r="D82" t="str">
        <f>_xlfn.XLOOKUP(표_16[[#This Row],[material]],표2[material_name],표2[material_id])</f>
        <v>M005</v>
      </c>
      <c r="E82" t="s">
        <v>458</v>
      </c>
      <c r="F82" t="s">
        <v>550</v>
      </c>
      <c r="G82">
        <v>85</v>
      </c>
      <c r="H82" t="b">
        <v>1</v>
      </c>
      <c r="I82">
        <v>3</v>
      </c>
      <c r="J82">
        <f>_xlfn.XLOOKUP(표_16[[#This Row],[material_id]],표19[material_id],표19[end_use_att])</f>
        <v>4.5754564662857096</v>
      </c>
      <c r="R82" t="s">
        <v>3835</v>
      </c>
    </row>
    <row r="83" spans="1:18" x14ac:dyDescent="0.3">
      <c r="A83" t="s">
        <v>2080</v>
      </c>
      <c r="B83" s="1" t="s">
        <v>3744</v>
      </c>
      <c r="C83" t="s">
        <v>43</v>
      </c>
      <c r="D83" t="str">
        <f>_xlfn.XLOOKUP(표_16[[#This Row],[material]],표2[material_name],표2[material_id])</f>
        <v>M006</v>
      </c>
      <c r="E83" t="s">
        <v>458</v>
      </c>
      <c r="F83" t="s">
        <v>550</v>
      </c>
      <c r="G83">
        <v>85</v>
      </c>
      <c r="H83" t="b">
        <v>1</v>
      </c>
      <c r="I83">
        <v>3</v>
      </c>
      <c r="J83">
        <f>_xlfn.XLOOKUP(표_16[[#This Row],[material_id]],표19[material_id],표19[end_use_att])</f>
        <v>4.5754564662857096</v>
      </c>
    </row>
    <row r="84" spans="1:18" x14ac:dyDescent="0.3">
      <c r="A84" t="s">
        <v>2080</v>
      </c>
      <c r="B84" s="1" t="s">
        <v>3744</v>
      </c>
      <c r="C84" t="s">
        <v>2056</v>
      </c>
      <c r="D84" t="str">
        <f>_xlfn.XLOOKUP(표_16[[#This Row],[material]],표2[material_name],표2[material_id])</f>
        <v>M007</v>
      </c>
      <c r="E84" t="s">
        <v>458</v>
      </c>
      <c r="F84" t="s">
        <v>550</v>
      </c>
      <c r="G84">
        <v>85</v>
      </c>
      <c r="H84" t="b">
        <v>1</v>
      </c>
      <c r="I84">
        <v>3</v>
      </c>
      <c r="J84">
        <f>_xlfn.XLOOKUP(표_16[[#This Row],[material_id]],표19[material_id],표19[end_use_att])</f>
        <v>3.2033413323488951</v>
      </c>
      <c r="R84" t="s">
        <v>3835</v>
      </c>
    </row>
    <row r="85" spans="1:18" x14ac:dyDescent="0.3">
      <c r="A85" t="s">
        <v>2064</v>
      </c>
      <c r="B85" s="1" t="s">
        <v>3746</v>
      </c>
      <c r="C85" t="s">
        <v>647</v>
      </c>
      <c r="D85" t="str">
        <f>_xlfn.XLOOKUP(표_16[[#This Row],[material]],표2[material_name],표2[material_id])</f>
        <v>M089</v>
      </c>
      <c r="E85" t="s">
        <v>647</v>
      </c>
      <c r="F85" t="s">
        <v>904</v>
      </c>
      <c r="G85">
        <v>95</v>
      </c>
      <c r="H85" t="b">
        <v>1</v>
      </c>
      <c r="I85">
        <v>1</v>
      </c>
      <c r="J85">
        <f>_xlfn.XLOOKUP(표_16[[#This Row],[material_id]],표19[material_id],표19[end_use_att])</f>
        <v>4.5754564662857096</v>
      </c>
      <c r="R85" t="s">
        <v>3835</v>
      </c>
    </row>
    <row r="86" spans="1:18" x14ac:dyDescent="0.3">
      <c r="A86" t="s">
        <v>2089</v>
      </c>
      <c r="B86" s="1" t="s">
        <v>3746</v>
      </c>
      <c r="C86" t="s">
        <v>494</v>
      </c>
      <c r="D86" t="str">
        <f>_xlfn.XLOOKUP(표_16[[#This Row],[material]],표2[material_name],표2[material_id])</f>
        <v>M091</v>
      </c>
      <c r="E86" t="s">
        <v>647</v>
      </c>
      <c r="F86" t="s">
        <v>904</v>
      </c>
      <c r="G86">
        <v>95</v>
      </c>
      <c r="H86" t="b">
        <v>1</v>
      </c>
      <c r="I86">
        <v>1</v>
      </c>
      <c r="J86">
        <f>_xlfn.XLOOKUP(표_16[[#This Row],[material_id]],표19[material_id],표19[end_use_att])</f>
        <v>3.0983127285278949</v>
      </c>
      <c r="R86" t="s">
        <v>3835</v>
      </c>
    </row>
    <row r="87" spans="1:18" x14ac:dyDescent="0.3">
      <c r="A87" t="s">
        <v>2089</v>
      </c>
      <c r="B87" s="1" t="s">
        <v>3746</v>
      </c>
      <c r="C87" t="s">
        <v>495</v>
      </c>
      <c r="D87" t="str">
        <f>_xlfn.XLOOKUP(표_16[[#This Row],[material]],표2[material_name],표2[material_id])</f>
        <v>M092</v>
      </c>
      <c r="E87" t="s">
        <v>647</v>
      </c>
      <c r="F87" t="s">
        <v>904</v>
      </c>
      <c r="G87">
        <v>95</v>
      </c>
      <c r="H87" t="b">
        <v>1</v>
      </c>
      <c r="I87">
        <v>1</v>
      </c>
      <c r="J87">
        <f>_xlfn.XLOOKUP(표_16[[#This Row],[material_id]],표19[material_id],표19[end_use_att])</f>
        <v>2.3357366508136099</v>
      </c>
      <c r="R87" t="s">
        <v>3835</v>
      </c>
    </row>
    <row r="88" spans="1:18" x14ac:dyDescent="0.3">
      <c r="A88" t="s">
        <v>2089</v>
      </c>
      <c r="B88" s="1" t="s">
        <v>3746</v>
      </c>
      <c r="C88" t="s">
        <v>667</v>
      </c>
      <c r="D88" t="str">
        <f>_xlfn.XLOOKUP(표_16[[#This Row],[material]],표2[material_name],표2[material_id])</f>
        <v>M093</v>
      </c>
      <c r="E88" t="s">
        <v>647</v>
      </c>
      <c r="F88" t="s">
        <v>904</v>
      </c>
      <c r="G88">
        <v>95</v>
      </c>
      <c r="H88" t="b">
        <v>1</v>
      </c>
      <c r="I88">
        <v>1</v>
      </c>
      <c r="J88">
        <f>_xlfn.XLOOKUP(표_16[[#This Row],[material_id]],표19[material_id],표19[end_use_att])</f>
        <v>1.3357366508136101</v>
      </c>
      <c r="R88" t="s">
        <v>3835</v>
      </c>
    </row>
    <row r="89" spans="1:18" x14ac:dyDescent="0.3">
      <c r="A89" t="s">
        <v>2118</v>
      </c>
      <c r="B89" t="s">
        <v>2085</v>
      </c>
      <c r="C89" t="s">
        <v>264</v>
      </c>
      <c r="D89" t="str">
        <f>_xlfn.XLOOKUP(표_16[[#This Row],[material]],표2[material_name],표2[material_id])</f>
        <v>M027</v>
      </c>
      <c r="E89" t="s">
        <v>3937</v>
      </c>
      <c r="F89" t="s">
        <v>3938</v>
      </c>
      <c r="G89">
        <v>75</v>
      </c>
      <c r="H89" t="b">
        <v>1</v>
      </c>
      <c r="I89">
        <v>3</v>
      </c>
      <c r="J89">
        <f>_xlfn.XLOOKUP(표_16[[#This Row],[material_id]],표19[material_id],표19[end_use_att])</f>
        <v>4.2157131820136229</v>
      </c>
      <c r="R89" t="s">
        <v>3835</v>
      </c>
    </row>
    <row r="90" spans="1:18" x14ac:dyDescent="0.3">
      <c r="A90" t="s">
        <v>2118</v>
      </c>
      <c r="B90" t="s">
        <v>2085</v>
      </c>
      <c r="C90" t="s">
        <v>971</v>
      </c>
      <c r="D90" t="str">
        <f>_xlfn.XLOOKUP(표_16[[#This Row],[material]],표2[material_name],표2[material_id])</f>
        <v>M068</v>
      </c>
      <c r="E90" t="s">
        <v>3937</v>
      </c>
      <c r="F90" t="s">
        <v>3938</v>
      </c>
      <c r="G90">
        <v>75</v>
      </c>
      <c r="H90" t="b">
        <v>1</v>
      </c>
      <c r="I90">
        <v>3</v>
      </c>
      <c r="J90">
        <f>_xlfn.XLOOKUP(표_16[[#This Row],[material_id]],표19[material_id],표19[end_use_att])</f>
        <v>3.0548903092087958</v>
      </c>
    </row>
    <row r="91" spans="1:18" x14ac:dyDescent="0.3">
      <c r="A91" t="s">
        <v>2118</v>
      </c>
      <c r="B91" t="s">
        <v>2085</v>
      </c>
      <c r="C91" t="s">
        <v>490</v>
      </c>
      <c r="D91" t="str">
        <f>_xlfn.XLOOKUP(표_16[[#This Row],[material]],표2[material_name],표2[material_id])</f>
        <v>M073</v>
      </c>
      <c r="E91" t="s">
        <v>3937</v>
      </c>
      <c r="F91" t="s">
        <v>3938</v>
      </c>
      <c r="G91">
        <v>75</v>
      </c>
      <c r="H91" t="b">
        <v>1</v>
      </c>
      <c r="I91">
        <v>3</v>
      </c>
      <c r="J91">
        <f>_xlfn.XLOOKUP(표_16[[#This Row],[material_id]],표19[material_id],표19[end_use_att])</f>
        <v>4.5754564662857096</v>
      </c>
    </row>
    <row r="92" spans="1:18" x14ac:dyDescent="0.3">
      <c r="A92" t="s">
        <v>2119</v>
      </c>
      <c r="B92" t="s">
        <v>2086</v>
      </c>
      <c r="C92" t="s">
        <v>1291</v>
      </c>
      <c r="D92" t="str">
        <f>_xlfn.XLOOKUP(표_16[[#This Row],[material]],표2[material_name],표2[material_id])</f>
        <v>M109</v>
      </c>
      <c r="E92" t="s">
        <v>3937</v>
      </c>
      <c r="F92" t="s">
        <v>3938</v>
      </c>
      <c r="G92">
        <v>75</v>
      </c>
      <c r="H92" t="b">
        <v>1</v>
      </c>
      <c r="I92">
        <v>3</v>
      </c>
      <c r="J92">
        <f>_xlfn.XLOOKUP(표_16[[#This Row],[material_id]],표19[material_id],표19[end_use_att])</f>
        <v>4.5754564662857096</v>
      </c>
    </row>
    <row r="93" spans="1:18" x14ac:dyDescent="0.3">
      <c r="A93" t="s">
        <v>2068</v>
      </c>
      <c r="B93" s="1" t="s">
        <v>3750</v>
      </c>
      <c r="C93" t="s">
        <v>44</v>
      </c>
      <c r="D93" t="str">
        <f>_xlfn.XLOOKUP(표_16[[#This Row],[material]],표2[material_name],표2[material_id])</f>
        <v>M019</v>
      </c>
      <c r="E93" t="s">
        <v>44</v>
      </c>
      <c r="F93" t="s">
        <v>5</v>
      </c>
      <c r="G93">
        <v>75</v>
      </c>
      <c r="H93" t="b">
        <v>1</v>
      </c>
      <c r="I93">
        <v>4</v>
      </c>
      <c r="J93">
        <f>_xlfn.XLOOKUP(표_16[[#This Row],[material_id]],표19[material_id],표19[end_use_att])</f>
        <v>5.2433247916925145</v>
      </c>
      <c r="R93" t="s">
        <v>3835</v>
      </c>
    </row>
    <row r="94" spans="1:18" x14ac:dyDescent="0.3">
      <c r="A94" t="s">
        <v>2093</v>
      </c>
      <c r="B94" s="1" t="s">
        <v>3750</v>
      </c>
      <c r="C94" t="s">
        <v>1111</v>
      </c>
      <c r="D94" t="str">
        <f>_xlfn.XLOOKUP(표_16[[#This Row],[material]],표2[material_name],표2[material_id])</f>
        <v>M083</v>
      </c>
      <c r="E94" t="s">
        <v>44</v>
      </c>
      <c r="F94" t="s">
        <v>5</v>
      </c>
      <c r="G94">
        <v>75</v>
      </c>
      <c r="H94" t="b">
        <v>1</v>
      </c>
      <c r="I94">
        <v>4</v>
      </c>
      <c r="J94">
        <f>_xlfn.XLOOKUP(표_16[[#This Row],[material_id]],표19[material_id],표19[end_use_att])</f>
        <v>7.9951830763678426</v>
      </c>
    </row>
    <row r="95" spans="1:18" x14ac:dyDescent="0.3">
      <c r="A95" t="s">
        <v>2093</v>
      </c>
      <c r="B95" s="1" t="s">
        <v>3750</v>
      </c>
      <c r="C95" t="s">
        <v>612</v>
      </c>
      <c r="D95" t="str">
        <f>_xlfn.XLOOKUP(표_16[[#This Row],[material]],표2[material_name],표2[material_id])</f>
        <v>M084</v>
      </c>
      <c r="E95" t="s">
        <v>44</v>
      </c>
      <c r="F95" t="s">
        <v>5</v>
      </c>
      <c r="G95">
        <v>75</v>
      </c>
      <c r="H95" t="b">
        <v>1</v>
      </c>
      <c r="I95">
        <v>4</v>
      </c>
      <c r="J95">
        <f>_xlfn.XLOOKUP(표_16[[#This Row],[material_id]],표19[material_id],표19[end_use_att])</f>
        <v>4.1361605126007248</v>
      </c>
    </row>
  </sheetData>
  <phoneticPr fontId="3" type="noConversion"/>
  <conditionalFormatting sqref="J2:J95">
    <cfRule type="top10" dxfId="0" priority="2" percent="1" rank="20"/>
  </conditionalFormatting>
  <pageMargins left="0.7" right="0.7" top="0.75" bottom="0.75" header="0.3" footer="0.3"/>
  <pageSetup paperSize="9" orientation="portrait" r:id="rId1"/>
  <headerFooter>
    <oddFooter>&amp;L_x000D_&amp;1#&amp;"Aptos"&amp;11&amp;K5F5F5F S-OIL: Company Use Only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M115"/>
  <sheetViews>
    <sheetView topLeftCell="A83" zoomScale="85" zoomScaleNormal="85" workbookViewId="0">
      <selection activeCell="C102" sqref="C102"/>
    </sheetView>
  </sheetViews>
  <sheetFormatPr defaultRowHeight="16.5" x14ac:dyDescent="0.3"/>
  <cols>
    <col min="1" max="1" width="13.5" bestFit="1" customWidth="1"/>
    <col min="2" max="2" width="17.5" bestFit="1" customWidth="1"/>
    <col min="3" max="3" width="17.125" bestFit="1" customWidth="1"/>
    <col min="4" max="4" width="16" customWidth="1"/>
    <col min="5" max="5" width="26.375" customWidth="1"/>
    <col min="6" max="6" width="16" customWidth="1"/>
    <col min="7" max="7" width="12.625" customWidth="1"/>
    <col min="8" max="8" width="29" customWidth="1"/>
    <col min="9" max="9" width="4.25" customWidth="1"/>
    <col min="10" max="10" width="12.125" bestFit="1" customWidth="1"/>
    <col min="11" max="12" width="12.125" customWidth="1"/>
  </cols>
  <sheetData>
    <row r="1" spans="1:13" x14ac:dyDescent="0.3">
      <c r="A1" t="s">
        <v>1</v>
      </c>
      <c r="B1" t="s">
        <v>3</v>
      </c>
      <c r="C1" t="s">
        <v>2</v>
      </c>
      <c r="D1" t="s">
        <v>776</v>
      </c>
      <c r="E1" t="s">
        <v>777</v>
      </c>
      <c r="F1" t="s">
        <v>541</v>
      </c>
      <c r="G1" t="s">
        <v>718</v>
      </c>
      <c r="H1" t="s">
        <v>0</v>
      </c>
      <c r="I1" t="s">
        <v>270</v>
      </c>
      <c r="J1" t="s">
        <v>891</v>
      </c>
      <c r="K1" t="s">
        <v>975</v>
      </c>
      <c r="L1" t="s">
        <v>980</v>
      </c>
      <c r="M1" t="s">
        <v>981</v>
      </c>
    </row>
    <row r="2" spans="1:13" x14ac:dyDescent="0.3">
      <c r="A2" t="s">
        <v>4</v>
      </c>
      <c r="B2" t="s">
        <v>5</v>
      </c>
      <c r="C2" s="17" t="s">
        <v>5</v>
      </c>
      <c r="D2" t="s">
        <v>6</v>
      </c>
      <c r="E2" t="s">
        <v>778</v>
      </c>
      <c r="F2">
        <v>2100</v>
      </c>
      <c r="G2">
        <v>2901210000</v>
      </c>
      <c r="H2" t="s">
        <v>471</v>
      </c>
      <c r="J2" t="str">
        <f>IF(COUNTIF(CCMA[material_name],C2)&gt;0,"O","X")</f>
        <v>O</v>
      </c>
      <c r="K2" t="str">
        <f>IF(COUNTIF(CEH[material_name],C2)&gt;0,"O","X")</f>
        <v>O</v>
      </c>
      <c r="L2" t="str">
        <f>IF(COUNTIF(표8[material_id],표2[[#This Row],[material_id]])&gt;0, "O", "X")</f>
        <v>O</v>
      </c>
      <c r="M2" t="str">
        <f>IF(COUNTIFS(표8[material_id],표2[[#This Row],[material_id]],표8[location],"울산")&gt;0, "O", "X")</f>
        <v>O</v>
      </c>
    </row>
    <row r="3" spans="1:13" x14ac:dyDescent="0.3">
      <c r="A3" t="s">
        <v>45</v>
      </c>
      <c r="B3" t="s">
        <v>5</v>
      </c>
      <c r="C3" s="22" t="s">
        <v>29</v>
      </c>
      <c r="D3" t="s">
        <v>24</v>
      </c>
      <c r="E3" t="s">
        <v>779</v>
      </c>
      <c r="F3">
        <v>2110</v>
      </c>
      <c r="G3">
        <v>3910120000</v>
      </c>
      <c r="J3" t="str">
        <f>IF(COUNTIF(CCMA[material_name],C3)&gt;0,"O","X")</f>
        <v>X</v>
      </c>
      <c r="K3" t="str">
        <f>IF(COUNTIF(CEH[material_name],C3)&gt;0,"O","X")</f>
        <v>O</v>
      </c>
      <c r="L3" t="str">
        <f>IF(COUNTIF(표8[material_id],표2[[#This Row],[material_id]])&gt;0, "O", "X")</f>
        <v>O</v>
      </c>
      <c r="M3" t="str">
        <f>IF(COUNTIFS(표8[material_id],표2[[#This Row],[material_id]],표8[location],"울산")&gt;0, "O", "X")</f>
        <v>O</v>
      </c>
    </row>
    <row r="4" spans="1:13" x14ac:dyDescent="0.3">
      <c r="A4" t="s">
        <v>8</v>
      </c>
      <c r="B4" t="s">
        <v>5</v>
      </c>
      <c r="C4" s="22" t="s">
        <v>31</v>
      </c>
      <c r="D4" t="s">
        <v>24</v>
      </c>
      <c r="E4" t="s">
        <v>779</v>
      </c>
      <c r="F4">
        <v>2120</v>
      </c>
      <c r="G4">
        <v>3901109000</v>
      </c>
      <c r="J4" t="str">
        <f>IF(COUNTIF(CCMA[material_name],C4)&gt;0,"O","X")</f>
        <v>X</v>
      </c>
      <c r="K4" t="str">
        <f>IF(COUNTIF(CEH[material_name],C4)&gt;0,"O","X")</f>
        <v>O</v>
      </c>
      <c r="L4" t="str">
        <f>IF(COUNTIF(표8[material_id],표2[[#This Row],[material_id]])&gt;0, "O", "X")</f>
        <v>O</v>
      </c>
      <c r="M4" t="str">
        <f>IF(COUNTIFS(표8[material_id],표2[[#This Row],[material_id]],표8[location],"울산")&gt;0, "O", "X")</f>
        <v>O</v>
      </c>
    </row>
    <row r="5" spans="1:13" x14ac:dyDescent="0.3">
      <c r="A5" t="s">
        <v>10</v>
      </c>
      <c r="B5" t="s">
        <v>5</v>
      </c>
      <c r="C5" s="22" t="s">
        <v>32</v>
      </c>
      <c r="D5" t="s">
        <v>24</v>
      </c>
      <c r="E5" t="s">
        <v>779</v>
      </c>
      <c r="F5">
        <v>2130</v>
      </c>
      <c r="G5">
        <v>3901101000</v>
      </c>
      <c r="J5" t="str">
        <f>IF(COUNTIF(CCMA[material_name],C5)&gt;0,"O","X")</f>
        <v>X</v>
      </c>
      <c r="K5" t="str">
        <f>IF(COUNTIF(CEH[material_name],C5)&gt;0,"O","X")</f>
        <v>O</v>
      </c>
      <c r="L5" t="str">
        <f>IF(COUNTIF(표8[material_id],표2[[#This Row],[material_id]])&gt;0, "O", "X")</f>
        <v>O</v>
      </c>
      <c r="M5" t="str">
        <f>IF(COUNTIFS(표8[material_id],표2[[#This Row],[material_id]],표8[location],"울산")&gt;0, "O", "X")</f>
        <v>O</v>
      </c>
    </row>
    <row r="6" spans="1:13" x14ac:dyDescent="0.3">
      <c r="A6" t="s">
        <v>11</v>
      </c>
      <c r="B6" t="s">
        <v>5</v>
      </c>
      <c r="C6" s="22" t="s">
        <v>458</v>
      </c>
      <c r="D6" t="s">
        <v>16</v>
      </c>
      <c r="E6" t="s">
        <v>780</v>
      </c>
      <c r="F6">
        <v>2200</v>
      </c>
      <c r="G6">
        <v>2903150000</v>
      </c>
      <c r="H6" t="s">
        <v>986</v>
      </c>
      <c r="J6" t="str">
        <f>IF(COUNTIF(CCMA[material_name],C6)&gt;0,"O","X")</f>
        <v>O</v>
      </c>
      <c r="K6" t="str">
        <f>IF(COUNTIF(CEH[material_name],C6)&gt;0,"O","X")</f>
        <v>O</v>
      </c>
      <c r="L6" t="str">
        <f>IF(COUNTIF(표8[material_id],표2[[#This Row],[material_id]])&gt;0, "O", "X")</f>
        <v>O</v>
      </c>
      <c r="M6" t="str">
        <f>IF(COUNTIFS(표8[material_id],표2[[#This Row],[material_id]],표8[location],"울산")&gt;0, "O", "X")</f>
        <v>O</v>
      </c>
    </row>
    <row r="7" spans="1:13" x14ac:dyDescent="0.3">
      <c r="A7" t="s">
        <v>12</v>
      </c>
      <c r="B7" t="s">
        <v>5</v>
      </c>
      <c r="C7" s="22" t="s">
        <v>43</v>
      </c>
      <c r="D7" t="s">
        <v>30</v>
      </c>
      <c r="E7" t="s">
        <v>781</v>
      </c>
      <c r="F7">
        <v>2210</v>
      </c>
      <c r="G7">
        <v>2903210000</v>
      </c>
      <c r="H7" t="s">
        <v>33</v>
      </c>
      <c r="J7" t="str">
        <f>IF(COUNTIF(CCMA[material_name],C7)&gt;0,"O","X")</f>
        <v>O</v>
      </c>
      <c r="K7" t="str">
        <f>IF(COUNTIF(CEH[material_name],C7)&gt;0,"O","X")</f>
        <v>O</v>
      </c>
      <c r="L7" t="str">
        <f>IF(COUNTIF(표8[material_id],표2[[#This Row],[material_id]])&gt;0, "O", "X")</f>
        <v>O</v>
      </c>
      <c r="M7" t="str">
        <f>IF(COUNTIFS(표8[material_id],표2[[#This Row],[material_id]],표8[location],"울산")&gt;0, "O", "X")</f>
        <v>O</v>
      </c>
    </row>
    <row r="8" spans="1:13" x14ac:dyDescent="0.3">
      <c r="A8" t="s">
        <v>14</v>
      </c>
      <c r="B8" t="s">
        <v>5</v>
      </c>
      <c r="C8" s="22" t="s">
        <v>34</v>
      </c>
      <c r="D8" t="s">
        <v>24</v>
      </c>
      <c r="E8" t="s">
        <v>782</v>
      </c>
      <c r="F8">
        <v>2220</v>
      </c>
      <c r="G8">
        <v>3904100000</v>
      </c>
      <c r="H8" t="s">
        <v>473</v>
      </c>
      <c r="J8" t="str">
        <f>IF(COUNTIF(CCMA[material_name],C8)&gt;0,"O","X")</f>
        <v>O</v>
      </c>
      <c r="K8" t="str">
        <f>IF(COUNTIF(CEH[material_name],C8)&gt;0,"O","X")</f>
        <v>O</v>
      </c>
      <c r="L8" t="str">
        <f>IF(COUNTIF(표8[material_id],표2[[#This Row],[material_id]])&gt;0, "O", "X")</f>
        <v>O</v>
      </c>
      <c r="M8" t="str">
        <f>IF(COUNTIFS(표8[material_id],표2[[#This Row],[material_id]],표8[location],"울산")&gt;0, "O", "X")</f>
        <v>O</v>
      </c>
    </row>
    <row r="9" spans="1:13" x14ac:dyDescent="0.3">
      <c r="A9" t="s">
        <v>17</v>
      </c>
      <c r="B9" t="s">
        <v>5</v>
      </c>
      <c r="C9" s="22" t="s">
        <v>36</v>
      </c>
      <c r="D9" t="s">
        <v>16</v>
      </c>
      <c r="E9" t="s">
        <v>783</v>
      </c>
      <c r="F9">
        <v>2400</v>
      </c>
      <c r="G9">
        <v>2207200000</v>
      </c>
      <c r="J9" t="str">
        <f>IF(COUNTIF(CCMA[material_name],C9)&gt;0,"O","X")</f>
        <v>X</v>
      </c>
      <c r="K9" t="str">
        <f>IF(COUNTIF(CEH[material_name],C9)&gt;0,"O","X")</f>
        <v>O</v>
      </c>
      <c r="L9" t="str">
        <f>IF(COUNTIF(표8[material_id],표2[[#This Row],[material_id]])&gt;0, "O", "X")</f>
        <v>O</v>
      </c>
      <c r="M9" t="str">
        <f>IF(COUNTIFS(표8[material_id],표2[[#This Row],[material_id]],표8[location],"울산")&gt;0, "O", "X")</f>
        <v>O</v>
      </c>
    </row>
    <row r="10" spans="1:13" x14ac:dyDescent="0.3">
      <c r="A10" s="16" t="s">
        <v>18</v>
      </c>
      <c r="B10" s="16" t="s">
        <v>5</v>
      </c>
      <c r="C10" s="16" t="s">
        <v>37</v>
      </c>
      <c r="D10" s="16" t="s">
        <v>16</v>
      </c>
      <c r="E10" s="16" t="s">
        <v>784</v>
      </c>
      <c r="F10" s="16">
        <v>2500</v>
      </c>
      <c r="G10" s="16"/>
      <c r="H10" s="16" t="s">
        <v>988</v>
      </c>
      <c r="I10" s="16" t="s">
        <v>269</v>
      </c>
      <c r="J10" s="16" t="str">
        <f>IF(COUNTIF(CCMA[material_name],C10)&gt;0,"O","X")</f>
        <v>X</v>
      </c>
      <c r="K10" s="16" t="str">
        <f>IF(COUNTIF(CEH[material_name],C10)&gt;0,"O","X")</f>
        <v>O</v>
      </c>
      <c r="L10" s="16" t="str">
        <f>IF(COUNTIF(표8[material_id],표2[[#This Row],[material_id]])&gt;0, "O", "X")</f>
        <v>X</v>
      </c>
      <c r="M10" s="16" t="str">
        <f>IF(COUNTIFS(표8[material_id],표2[[#This Row],[material_id]],표8[location],"울산")&gt;0, "O", "X")</f>
        <v>X</v>
      </c>
    </row>
    <row r="11" spans="1:13" x14ac:dyDescent="0.3">
      <c r="A11" t="s">
        <v>20</v>
      </c>
      <c r="B11" t="s">
        <v>5</v>
      </c>
      <c r="C11" s="22" t="s">
        <v>989</v>
      </c>
      <c r="D11" t="s">
        <v>16</v>
      </c>
      <c r="E11" t="s">
        <v>785</v>
      </c>
      <c r="F11">
        <v>2420</v>
      </c>
      <c r="G11">
        <v>2915310000</v>
      </c>
      <c r="J11" t="str">
        <f>IF(COUNTIF(CCMA[material_name],C11)&gt;0,"O","X")</f>
        <v>X</v>
      </c>
      <c r="K11" t="str">
        <f>IF(COUNTIF(CEH[material_name],C11)&gt;0,"O","X")</f>
        <v>O</v>
      </c>
      <c r="L11" t="str">
        <f>IF(COUNTIF(표8[material_id],표2[[#This Row],[material_id]])&gt;0, "O", "X")</f>
        <v>O</v>
      </c>
      <c r="M11" t="str">
        <f>IF(COUNTIFS(표8[material_id],표2[[#This Row],[material_id]],표8[location],"울산")&gt;0, "O", "X")</f>
        <v>O</v>
      </c>
    </row>
    <row r="12" spans="1:13" x14ac:dyDescent="0.3">
      <c r="A12" s="16" t="s">
        <v>22</v>
      </c>
      <c r="B12" s="16" t="s">
        <v>769</v>
      </c>
      <c r="C12" s="16" t="s">
        <v>1090</v>
      </c>
      <c r="D12" s="16" t="s">
        <v>16</v>
      </c>
      <c r="E12" s="16" t="s">
        <v>786</v>
      </c>
      <c r="F12" s="16">
        <v>2510</v>
      </c>
      <c r="G12" s="16">
        <v>2916121000</v>
      </c>
      <c r="H12" s="16" t="s">
        <v>1089</v>
      </c>
      <c r="I12" s="16" t="s">
        <v>269</v>
      </c>
      <c r="J12" s="16" t="str">
        <f>IF(COUNTIF(CCMA[material_name],C12)&gt;0,"O","X")</f>
        <v>X</v>
      </c>
      <c r="K12" s="16" t="str">
        <f>IF(COUNTIF(CEH[material_name],C12)&gt;0,"O","X")</f>
        <v>X</v>
      </c>
      <c r="L12" s="16" t="str">
        <f>IF(COUNTIF(표8[material_id],표2[[#This Row],[material_id]])&gt;0, "O", "X")</f>
        <v>X</v>
      </c>
      <c r="M12" s="16" t="str">
        <f>IF(COUNTIFS(표8[material_id],표2[[#This Row],[material_id]],표8[location],"울산")&gt;0, "O", "X")</f>
        <v>X</v>
      </c>
    </row>
    <row r="13" spans="1:13" x14ac:dyDescent="0.3">
      <c r="A13" t="s">
        <v>46</v>
      </c>
      <c r="B13" t="s">
        <v>5</v>
      </c>
      <c r="C13" s="22" t="s">
        <v>470</v>
      </c>
      <c r="D13" t="s">
        <v>16</v>
      </c>
      <c r="E13" t="s">
        <v>787</v>
      </c>
      <c r="F13">
        <v>2300</v>
      </c>
      <c r="G13">
        <v>2910100000</v>
      </c>
      <c r="H13" t="s">
        <v>38</v>
      </c>
      <c r="J13" t="str">
        <f>IF(COUNTIF(CCMA[material_name],C13)&gt;0,"O","X")</f>
        <v>O</v>
      </c>
      <c r="K13" t="str">
        <f>IF(COUNTIF(CEH[material_name],C13)&gt;0,"O","X")</f>
        <v>O</v>
      </c>
      <c r="L13" t="str">
        <f>IF(COUNTIF(표8[material_id],표2[[#This Row],[material_id]])&gt;0, "O", "X")</f>
        <v>O</v>
      </c>
      <c r="M13" t="str">
        <f>IF(COUNTIFS(표8[material_id],표2[[#This Row],[material_id]],표8[location],"울산")&gt;0, "O", "X")</f>
        <v>O</v>
      </c>
    </row>
    <row r="14" spans="1:13" x14ac:dyDescent="0.3">
      <c r="A14" t="s">
        <v>47</v>
      </c>
      <c r="B14" t="s">
        <v>5</v>
      </c>
      <c r="C14" s="22" t="s">
        <v>39</v>
      </c>
      <c r="D14" t="s">
        <v>788</v>
      </c>
      <c r="E14" t="s">
        <v>789</v>
      </c>
      <c r="F14">
        <v>2310</v>
      </c>
      <c r="I14" t="s">
        <v>269</v>
      </c>
      <c r="J14" t="str">
        <f>IF(COUNTIF(CCMA[material_name],C14)&gt;0,"O","X")</f>
        <v>X</v>
      </c>
      <c r="K14" t="str">
        <f>IF(COUNTIF(CEH[material_name],C14)&gt;0,"O","X")</f>
        <v>O</v>
      </c>
      <c r="L14" t="str">
        <f>IF(COUNTIF(표8[material_id],표2[[#This Row],[material_id]])&gt;0, "O", "X")</f>
        <v>X</v>
      </c>
      <c r="M14" t="str">
        <f>IF(COUNTIFS(표8[material_id],표2[[#This Row],[material_id]],표8[location],"울산")&gt;0, "O", "X")</f>
        <v>X</v>
      </c>
    </row>
    <row r="15" spans="1:13" x14ac:dyDescent="0.3">
      <c r="A15" t="s">
        <v>48</v>
      </c>
      <c r="B15" t="s">
        <v>5</v>
      </c>
      <c r="C15" s="22" t="s">
        <v>40</v>
      </c>
      <c r="D15" t="s">
        <v>16</v>
      </c>
      <c r="E15" t="s">
        <v>790</v>
      </c>
      <c r="F15">
        <v>2320</v>
      </c>
      <c r="G15">
        <v>2922111000</v>
      </c>
      <c r="H15" t="s">
        <v>474</v>
      </c>
      <c r="J15" t="str">
        <f>IF(COUNTIF(CCMA[material_name],C15)&gt;0,"O","X")</f>
        <v>X</v>
      </c>
      <c r="K15" t="str">
        <f>IF(COUNTIF(CEH[material_name],C15)&gt;0,"O","X")</f>
        <v>O</v>
      </c>
      <c r="L15" t="str">
        <f>IF(COUNTIF(표8[material_id],표2[[#This Row],[material_id]])&gt;0, "O", "X")</f>
        <v>X</v>
      </c>
      <c r="M15" t="str">
        <f>IF(COUNTIFS(표8[material_id],표2[[#This Row],[material_id]],표8[location],"울산")&gt;0, "O", "X")</f>
        <v>X</v>
      </c>
    </row>
    <row r="16" spans="1:13" x14ac:dyDescent="0.3">
      <c r="A16" t="s">
        <v>49</v>
      </c>
      <c r="B16" t="s">
        <v>5</v>
      </c>
      <c r="C16" s="22" t="s">
        <v>41</v>
      </c>
      <c r="D16" t="s">
        <v>16</v>
      </c>
      <c r="E16" t="s">
        <v>790</v>
      </c>
      <c r="F16">
        <v>2330</v>
      </c>
      <c r="G16">
        <v>2922121000</v>
      </c>
      <c r="H16" t="s">
        <v>475</v>
      </c>
      <c r="J16" t="str">
        <f>IF(COUNTIF(CCMA[material_name],C16)&gt;0,"O","X")</f>
        <v>X</v>
      </c>
      <c r="K16" t="str">
        <f>IF(COUNTIF(CEH[material_name],C16)&gt;0,"O","X")</f>
        <v>O</v>
      </c>
      <c r="L16" t="str">
        <f>IF(COUNTIF(표8[material_id],표2[[#This Row],[material_id]])&gt;0, "O", "X")</f>
        <v>X</v>
      </c>
      <c r="M16" t="str">
        <f>IF(COUNTIFS(표8[material_id],표2[[#This Row],[material_id]],표8[location],"울산")&gt;0, "O", "X")</f>
        <v>X</v>
      </c>
    </row>
    <row r="17" spans="1:13" x14ac:dyDescent="0.3">
      <c r="A17" t="s">
        <v>50</v>
      </c>
      <c r="B17" t="s">
        <v>5</v>
      </c>
      <c r="C17" s="22" t="s">
        <v>42</v>
      </c>
      <c r="D17" t="s">
        <v>16</v>
      </c>
      <c r="E17" t="s">
        <v>790</v>
      </c>
      <c r="F17">
        <v>2340</v>
      </c>
      <c r="G17">
        <v>2922150000</v>
      </c>
      <c r="H17" t="s">
        <v>476</v>
      </c>
      <c r="J17" t="str">
        <f>IF(COUNTIF(CCMA[material_name],C17)&gt;0,"O","X")</f>
        <v>X</v>
      </c>
      <c r="K17" t="str">
        <f>IF(COUNTIF(CEH[material_name],C17)&gt;0,"O","X")</f>
        <v>O</v>
      </c>
      <c r="L17" t="str">
        <f>IF(COUNTIF(표8[material_id],표2[[#This Row],[material_id]])&gt;0, "O", "X")</f>
        <v>X</v>
      </c>
      <c r="M17" t="str">
        <f>IF(COUNTIFS(표8[material_id],표2[[#This Row],[material_id]],표8[location],"울산")&gt;0, "O", "X")</f>
        <v>X</v>
      </c>
    </row>
    <row r="18" spans="1:13" x14ac:dyDescent="0.3">
      <c r="A18" t="s">
        <v>51</v>
      </c>
      <c r="B18" t="s">
        <v>5</v>
      </c>
      <c r="C18" s="22" t="s">
        <v>478</v>
      </c>
      <c r="D18" t="s">
        <v>16</v>
      </c>
      <c r="E18" t="s">
        <v>791</v>
      </c>
      <c r="F18">
        <v>2380</v>
      </c>
      <c r="G18">
        <v>2905310000</v>
      </c>
      <c r="H18" t="s">
        <v>477</v>
      </c>
      <c r="J18" t="str">
        <f>IF(COUNTIF(CCMA[material_name],C18)&gt;0,"O","X")</f>
        <v>O</v>
      </c>
      <c r="K18" t="str">
        <f>IF(COUNTIF(CEH[material_name],C18)&gt;0,"O","X")</f>
        <v>O</v>
      </c>
      <c r="L18" t="str">
        <f>IF(COUNTIF(표8[material_id],표2[[#This Row],[material_id]])&gt;0, "O", "X")</f>
        <v>O</v>
      </c>
      <c r="M18" t="str">
        <f>IF(COUNTIFS(표8[material_id],표2[[#This Row],[material_id]],표8[location],"울산")&gt;0, "O", "X")</f>
        <v>O</v>
      </c>
    </row>
    <row r="19" spans="1:13" x14ac:dyDescent="0.3">
      <c r="A19" t="s">
        <v>52</v>
      </c>
      <c r="B19" t="s">
        <v>5</v>
      </c>
      <c r="C19" s="17" t="s">
        <v>992</v>
      </c>
      <c r="D19" t="s">
        <v>16</v>
      </c>
      <c r="E19" t="s">
        <v>792</v>
      </c>
      <c r="F19">
        <v>2410</v>
      </c>
      <c r="G19">
        <v>2912120000</v>
      </c>
      <c r="I19" t="s">
        <v>269</v>
      </c>
      <c r="J19" t="str">
        <f>IF(COUNTIF(CCMA[material_name],C19)&gt;0,"O","X")</f>
        <v>X</v>
      </c>
      <c r="K19" t="str">
        <f>IF(COUNTIF(CEH[material_name],C19)&gt;0,"O","X")</f>
        <v>O</v>
      </c>
      <c r="L19" t="str">
        <f>IF(COUNTIF(표8[material_id],표2[[#This Row],[material_id]])&gt;0, "O", "X")</f>
        <v>X</v>
      </c>
      <c r="M19" t="str">
        <f>IF(COUNTIFS(표8[material_id],표2[[#This Row],[material_id]],표8[location],"울산")&gt;0, "O", "X")</f>
        <v>X</v>
      </c>
    </row>
    <row r="20" spans="1:13" x14ac:dyDescent="0.3">
      <c r="A20" t="s">
        <v>53</v>
      </c>
      <c r="B20" t="s">
        <v>5</v>
      </c>
      <c r="C20" s="22" t="s">
        <v>44</v>
      </c>
      <c r="D20" t="s">
        <v>30</v>
      </c>
      <c r="E20" t="s">
        <v>793</v>
      </c>
      <c r="F20">
        <v>2600</v>
      </c>
      <c r="G20">
        <v>2915320000</v>
      </c>
      <c r="H20" t="s">
        <v>35</v>
      </c>
      <c r="J20" t="str">
        <f>IF(COUNTIF(CCMA[material_name],C20)&gt;0,"O","X")</f>
        <v>O</v>
      </c>
      <c r="K20" t="str">
        <f>IF(COUNTIF(CEH[material_name],C20)&gt;0,"O","X")</f>
        <v>O</v>
      </c>
      <c r="L20" t="str">
        <f>IF(COUNTIF(표8[material_id],표2[[#This Row],[material_id]])&gt;0, "O", "X")</f>
        <v>O</v>
      </c>
      <c r="M20" t="str">
        <f>IF(COUNTIFS(표8[material_id],표2[[#This Row],[material_id]],표8[location],"울산")&gt;0, "O", "X")</f>
        <v>O</v>
      </c>
    </row>
    <row r="21" spans="1:13" x14ac:dyDescent="0.3">
      <c r="A21" t="s">
        <v>54</v>
      </c>
      <c r="B21" t="s">
        <v>7</v>
      </c>
      <c r="C21" s="17" t="s">
        <v>7</v>
      </c>
      <c r="D21" t="s">
        <v>6</v>
      </c>
      <c r="E21" t="s">
        <v>778</v>
      </c>
      <c r="F21">
        <v>3100</v>
      </c>
      <c r="G21">
        <v>2901220000</v>
      </c>
      <c r="H21" t="s">
        <v>469</v>
      </c>
      <c r="J21" t="str">
        <f>IF(COUNTIF(CCMA[material_name],C21)&gt;0,"O","X")</f>
        <v>O</v>
      </c>
      <c r="K21" t="str">
        <f>IF(COUNTIF(CEH[material_name],C21)&gt;0,"O","X")</f>
        <v>O</v>
      </c>
      <c r="L21" t="str">
        <f>IF(COUNTIF(표8[material_id],표2[[#This Row],[material_id]])&gt;0, "O", "X")</f>
        <v>O</v>
      </c>
      <c r="M21" t="str">
        <f>IF(COUNTIFS(표8[material_id],표2[[#This Row],[material_id]],표8[location],"울산")&gt;0, "O", "X")</f>
        <v>O</v>
      </c>
    </row>
    <row r="22" spans="1:13" x14ac:dyDescent="0.3">
      <c r="A22" t="s">
        <v>55</v>
      </c>
      <c r="B22" t="s">
        <v>7</v>
      </c>
      <c r="C22" s="22" t="s">
        <v>459</v>
      </c>
      <c r="D22" t="s">
        <v>30</v>
      </c>
      <c r="E22" t="s">
        <v>794</v>
      </c>
      <c r="F22">
        <v>3200</v>
      </c>
      <c r="G22">
        <v>2926100000</v>
      </c>
      <c r="H22" t="s">
        <v>100</v>
      </c>
      <c r="J22" t="str">
        <f>IF(COUNTIF(CCMA[material_name],C22)&gt;0,"O","X")</f>
        <v>O</v>
      </c>
      <c r="K22" t="str">
        <f>IF(COUNTIF(CEH[material_name],C22)&gt;0,"O","X")</f>
        <v>O</v>
      </c>
      <c r="L22" t="str">
        <f>IF(COUNTIF(표8[material_id],표2[[#This Row],[material_id]])&gt;0, "O", "X")</f>
        <v>O</v>
      </c>
      <c r="M22" t="str">
        <f>IF(COUNTIFS(표8[material_id],표2[[#This Row],[material_id]],표8[location],"울산")&gt;0, "O", "X")</f>
        <v>O</v>
      </c>
    </row>
    <row r="23" spans="1:13" x14ac:dyDescent="0.3">
      <c r="A23" t="s">
        <v>56</v>
      </c>
      <c r="B23" t="s">
        <v>7</v>
      </c>
      <c r="C23" s="22" t="s">
        <v>101</v>
      </c>
      <c r="D23" t="s">
        <v>24</v>
      </c>
      <c r="E23" t="s">
        <v>795</v>
      </c>
      <c r="F23">
        <v>3210</v>
      </c>
      <c r="G23">
        <v>3903300000</v>
      </c>
      <c r="H23" t="s">
        <v>479</v>
      </c>
      <c r="J23" t="str">
        <f>IF(COUNTIF(CCMA[material_name],C23)&gt;0,"O","X")</f>
        <v>O</v>
      </c>
      <c r="K23" t="str">
        <f>IF(COUNTIF(CEH[material_name],C23)&gt;0,"O","X")</f>
        <v>O</v>
      </c>
      <c r="L23" t="str">
        <f>IF(COUNTIF(표8[material_id],표2[[#This Row],[material_id]])&gt;0, "O", "X")</f>
        <v>O</v>
      </c>
      <c r="M23" t="str">
        <f>IF(COUNTIFS(표8[material_id],표2[[#This Row],[material_id]],표8[location],"울산")&gt;0, "O", "X")</f>
        <v>O</v>
      </c>
    </row>
    <row r="24" spans="1:13" x14ac:dyDescent="0.3">
      <c r="A24" t="s">
        <v>57</v>
      </c>
      <c r="B24" t="s">
        <v>7</v>
      </c>
      <c r="C24" s="22" t="s">
        <v>102</v>
      </c>
      <c r="D24" t="s">
        <v>24</v>
      </c>
      <c r="E24" t="s">
        <v>795</v>
      </c>
      <c r="F24">
        <v>3220</v>
      </c>
      <c r="G24">
        <v>3903200000</v>
      </c>
      <c r="H24" t="s">
        <v>480</v>
      </c>
      <c r="I24" t="s">
        <v>269</v>
      </c>
      <c r="J24" t="str">
        <f>IF(COUNTIF(CCMA[material_name],C24)&gt;0,"O","X")</f>
        <v>X</v>
      </c>
      <c r="K24" t="str">
        <f>IF(COUNTIF(CEH[material_name],C24)&gt;0,"O","X")</f>
        <v>O</v>
      </c>
      <c r="L24" t="str">
        <f>IF(COUNTIF(표8[material_id],표2[[#This Row],[material_id]])&gt;0, "O", "X")</f>
        <v>O</v>
      </c>
      <c r="M24" t="str">
        <f>IF(COUNTIFS(표8[material_id],표2[[#This Row],[material_id]],표8[location],"울산")&gt;0, "O", "X")</f>
        <v>O</v>
      </c>
    </row>
    <row r="25" spans="1:13" x14ac:dyDescent="0.3">
      <c r="A25" t="s">
        <v>58</v>
      </c>
      <c r="B25" t="s">
        <v>7</v>
      </c>
      <c r="C25" s="22" t="s">
        <v>89</v>
      </c>
      <c r="D25" t="s">
        <v>24</v>
      </c>
      <c r="E25" t="s">
        <v>796</v>
      </c>
      <c r="F25">
        <v>3230</v>
      </c>
      <c r="G25">
        <v>4002590000</v>
      </c>
      <c r="H25" t="s">
        <v>481</v>
      </c>
      <c r="J25" t="str">
        <f>IF(COUNTIF(CCMA[material_name],C25)&gt;0,"O","X")</f>
        <v>X</v>
      </c>
      <c r="K25" t="str">
        <f>IF(COUNTIF(CEH[material_name],C25)&gt;0,"O","X")</f>
        <v>O</v>
      </c>
      <c r="L25" t="str">
        <f>IF(COUNTIF(표8[material_id],표2[[#This Row],[material_id]])&gt;0, "O", "X")</f>
        <v>O</v>
      </c>
      <c r="M25" t="str">
        <f>IF(COUNTIFS(표8[material_id],표2[[#This Row],[material_id]],표8[location],"울산")&gt;0, "O", "X")</f>
        <v>O</v>
      </c>
    </row>
    <row r="26" spans="1:13" x14ac:dyDescent="0.3">
      <c r="A26" t="s">
        <v>59</v>
      </c>
      <c r="B26" t="s">
        <v>7</v>
      </c>
      <c r="C26" s="22" t="s">
        <v>267</v>
      </c>
      <c r="D26" t="s">
        <v>24</v>
      </c>
      <c r="E26" t="s">
        <v>779</v>
      </c>
      <c r="F26">
        <v>3110</v>
      </c>
      <c r="G26">
        <v>3902100000</v>
      </c>
      <c r="H26" t="s">
        <v>90</v>
      </c>
      <c r="J26" t="str">
        <f>IF(COUNTIF(CCMA[material_name],C26)&gt;0,"O","X")</f>
        <v>O</v>
      </c>
      <c r="K26" t="str">
        <f>IF(COUNTIF(CEH[material_name],C26)&gt;0,"O","X")</f>
        <v>O</v>
      </c>
      <c r="L26" t="str">
        <f>IF(COUNTIF(표8[material_id],표2[[#This Row],[material_id]])&gt;0, "O", "X")</f>
        <v>O</v>
      </c>
      <c r="M26" t="str">
        <f>IF(COUNTIFS(표8[material_id],표2[[#This Row],[material_id]],표8[location],"울산")&gt;0, "O", "X")</f>
        <v>O</v>
      </c>
    </row>
    <row r="27" spans="1:13" x14ac:dyDescent="0.3">
      <c r="A27" t="s">
        <v>60</v>
      </c>
      <c r="B27" t="s">
        <v>7</v>
      </c>
      <c r="C27" s="22" t="s">
        <v>266</v>
      </c>
      <c r="D27" t="s">
        <v>16</v>
      </c>
      <c r="E27" t="s">
        <v>787</v>
      </c>
      <c r="F27">
        <v>3300</v>
      </c>
      <c r="G27">
        <v>2910200000</v>
      </c>
      <c r="H27" t="s">
        <v>91</v>
      </c>
      <c r="J27" t="str">
        <f>IF(COUNTIF(CCMA[material_name],C27)&gt;0,"O","X")</f>
        <v>O</v>
      </c>
      <c r="K27" t="str">
        <f>IF(COUNTIF(CEH[material_name],C27)&gt;0,"O","X")</f>
        <v>O</v>
      </c>
      <c r="L27" t="str">
        <f>IF(COUNTIF(표8[material_id],표2[[#This Row],[material_id]])&gt;0, "O", "X")</f>
        <v>O</v>
      </c>
      <c r="M27" t="str">
        <f>IF(COUNTIFS(표8[material_id],표2[[#This Row],[material_id]],표8[location],"울산")&gt;0, "O", "X")</f>
        <v>O</v>
      </c>
    </row>
    <row r="28" spans="1:13" x14ac:dyDescent="0.3">
      <c r="A28" t="s">
        <v>61</v>
      </c>
      <c r="B28" t="s">
        <v>7</v>
      </c>
      <c r="C28" s="22" t="s">
        <v>264</v>
      </c>
      <c r="D28" t="s">
        <v>16</v>
      </c>
      <c r="E28" t="s">
        <v>791</v>
      </c>
      <c r="F28">
        <v>3310</v>
      </c>
      <c r="G28">
        <v>2905320000</v>
      </c>
      <c r="H28" t="s">
        <v>92</v>
      </c>
      <c r="J28" t="str">
        <f>IF(COUNTIF(CCMA[material_name],C28)&gt;0,"O","X")</f>
        <v>X</v>
      </c>
      <c r="K28" t="str">
        <f>IF(COUNTIF(CEH[material_name],C28)&gt;0,"O","X")</f>
        <v>O</v>
      </c>
      <c r="L28" t="str">
        <f>IF(COUNTIF(표8[material_id],표2[[#This Row],[material_id]])&gt;0, "O", "X")</f>
        <v>O</v>
      </c>
      <c r="M28" t="str">
        <f>IF(COUNTIFS(표8[material_id],표2[[#This Row],[material_id]],표8[location],"울산")&gt;0, "O", "X")</f>
        <v>O</v>
      </c>
    </row>
    <row r="29" spans="1:13" x14ac:dyDescent="0.3">
      <c r="A29" t="s">
        <v>62</v>
      </c>
      <c r="B29" t="s">
        <v>7</v>
      </c>
      <c r="C29" s="22" t="s">
        <v>265</v>
      </c>
      <c r="D29" t="s">
        <v>788</v>
      </c>
      <c r="E29" t="s">
        <v>797</v>
      </c>
      <c r="F29">
        <v>3320</v>
      </c>
      <c r="G29">
        <v>3907202000</v>
      </c>
      <c r="H29" t="s">
        <v>93</v>
      </c>
      <c r="J29" t="str">
        <f>IF(COUNTIF(CCMA[material_name],C29)&gt;0,"O","X")</f>
        <v>X</v>
      </c>
      <c r="K29" t="str">
        <f>IF(COUNTIF(CEH[material_name],C29)&gt;0,"O","X")</f>
        <v>O</v>
      </c>
      <c r="L29" t="str">
        <f>IF(COUNTIF(표8[material_id],표2[[#This Row],[material_id]])&gt;0, "O", "X")</f>
        <v>O</v>
      </c>
      <c r="M29" t="str">
        <f>IF(COUNTIFS(표8[material_id],표2[[#This Row],[material_id]],표8[location],"울산")&gt;0, "O", "X")</f>
        <v>O</v>
      </c>
    </row>
    <row r="30" spans="1:13" x14ac:dyDescent="0.3">
      <c r="A30" t="s">
        <v>63</v>
      </c>
      <c r="B30" t="s">
        <v>7</v>
      </c>
      <c r="C30" s="22" t="s">
        <v>94</v>
      </c>
      <c r="D30" t="s">
        <v>788</v>
      </c>
      <c r="E30" t="s">
        <v>798</v>
      </c>
      <c r="F30">
        <v>3330</v>
      </c>
      <c r="H30" t="s">
        <v>1121</v>
      </c>
      <c r="J30" t="str">
        <f>IF(COUNTIF(CCMA[material_name],C30)&gt;0,"O","X")</f>
        <v>X</v>
      </c>
      <c r="K30" t="str">
        <f>IF(COUNTIF(CEH[material_name],C30)&gt;0,"O","X")</f>
        <v>O</v>
      </c>
      <c r="L30" t="str">
        <f>IF(COUNTIF(표8[material_id],표2[[#This Row],[material_id]])&gt;0, "O", "X")</f>
        <v>X</v>
      </c>
      <c r="M30" t="str">
        <f>IF(COUNTIFS(표8[material_id],표2[[#This Row],[material_id]],표8[location],"울산")&gt;0, "O", "X")</f>
        <v>X</v>
      </c>
    </row>
    <row r="31" spans="1:13" x14ac:dyDescent="0.3">
      <c r="A31" t="s">
        <v>64</v>
      </c>
      <c r="B31" t="s">
        <v>7</v>
      </c>
      <c r="C31" s="22" t="s">
        <v>268</v>
      </c>
      <c r="D31" t="s">
        <v>788</v>
      </c>
      <c r="E31" t="s">
        <v>799</v>
      </c>
      <c r="F31">
        <v>3340</v>
      </c>
      <c r="G31">
        <v>3909500000</v>
      </c>
      <c r="H31" t="s">
        <v>675</v>
      </c>
      <c r="J31" t="str">
        <f>IF(COUNTIF(CCMA[material_name],C31)&gt;0,"O","X")</f>
        <v>X</v>
      </c>
      <c r="K31" t="str">
        <f>IF(COUNTIF(CEH[material_name],C31)&gt;0,"O","X")</f>
        <v>O</v>
      </c>
      <c r="L31" t="str">
        <f>IF(COUNTIF(표8[material_id],표2[[#This Row],[material_id]])&gt;0, "O", "X")</f>
        <v>X</v>
      </c>
      <c r="M31" t="str">
        <f>IF(COUNTIFS(표8[material_id],표2[[#This Row],[material_id]],표8[location],"울산")&gt;0, "O", "X")</f>
        <v>X</v>
      </c>
    </row>
    <row r="32" spans="1:13" x14ac:dyDescent="0.3">
      <c r="A32" t="s">
        <v>65</v>
      </c>
      <c r="B32" t="s">
        <v>7</v>
      </c>
      <c r="C32" s="22" t="s">
        <v>1032</v>
      </c>
      <c r="D32" t="s">
        <v>16</v>
      </c>
      <c r="E32" t="s">
        <v>800</v>
      </c>
      <c r="F32">
        <v>3400</v>
      </c>
      <c r="G32">
        <v>2916111000</v>
      </c>
      <c r="H32" t="s">
        <v>97</v>
      </c>
      <c r="J32" t="str">
        <f>IF(COUNTIF(CCMA[material_name],C32)&gt;0,"O","X")</f>
        <v>X</v>
      </c>
      <c r="K32" t="str">
        <f>IF(COUNTIF(CEH[material_name],C32)&gt;0,"O","X")</f>
        <v>O</v>
      </c>
      <c r="L32" t="str">
        <f>IF(COUNTIF(표8[material_id],표2[[#This Row],[material_id]])&gt;0, "O", "X")</f>
        <v>O</v>
      </c>
      <c r="M32" t="str">
        <f>IF(COUNTIFS(표8[material_id],표2[[#This Row],[material_id]],표8[location],"울산")&gt;0, "O", "X")</f>
        <v>X</v>
      </c>
    </row>
    <row r="33" spans="1:13" x14ac:dyDescent="0.3">
      <c r="A33" s="16" t="s">
        <v>66</v>
      </c>
      <c r="B33" s="16" t="s">
        <v>7</v>
      </c>
      <c r="C33" s="20" t="s">
        <v>98</v>
      </c>
      <c r="D33" s="16" t="s">
        <v>24</v>
      </c>
      <c r="E33" s="16" t="s">
        <v>801</v>
      </c>
      <c r="F33" s="16">
        <v>3420</v>
      </c>
      <c r="G33" s="16"/>
      <c r="H33" s="16" t="s">
        <v>1028</v>
      </c>
      <c r="I33" s="16" t="s">
        <v>269</v>
      </c>
      <c r="J33" s="16" t="str">
        <f>IF(COUNTIF(CCMA[material_name],C33)&gt;0,"O","X")</f>
        <v>X</v>
      </c>
      <c r="K33" s="16" t="str">
        <f>IF(COUNTIF(CEH[material_name],C33)&gt;0,"O","X")</f>
        <v>X</v>
      </c>
      <c r="L33" s="16" t="str">
        <f>IF(COUNTIF(표8[material_id],표2[[#This Row],[material_id]])&gt;0, "O", "X")</f>
        <v>X</v>
      </c>
      <c r="M33" s="16" t="str">
        <f>IF(COUNTIFS(표8[material_id],표2[[#This Row],[material_id]],표8[location],"울산")&gt;0, "O", "X")</f>
        <v>X</v>
      </c>
    </row>
    <row r="34" spans="1:13" x14ac:dyDescent="0.3">
      <c r="A34" t="s">
        <v>67</v>
      </c>
      <c r="B34" t="s">
        <v>7</v>
      </c>
      <c r="C34" s="22" t="s">
        <v>1029</v>
      </c>
      <c r="D34" t="s">
        <v>16</v>
      </c>
      <c r="E34" t="s">
        <v>802</v>
      </c>
      <c r="F34">
        <v>3410</v>
      </c>
      <c r="J34" t="str">
        <f>IF(COUNTIF(CCMA[material_name],C34)&gt;0,"O","X")</f>
        <v>X</v>
      </c>
      <c r="K34" t="str">
        <f>IF(COUNTIF(CEH[material_name],C34)&gt;0,"O","X")</f>
        <v>O</v>
      </c>
      <c r="L34" t="str">
        <f>IF(COUNTIF(표8[material_id],표2[[#This Row],[material_id]])&gt;0, "O", "X")</f>
        <v>O</v>
      </c>
      <c r="M34" t="str">
        <f>IF(COUNTIFS(표8[material_id],표2[[#This Row],[material_id]],표8[location],"울산")&gt;0, "O", "X")</f>
        <v>X</v>
      </c>
    </row>
    <row r="35" spans="1:13" x14ac:dyDescent="0.3">
      <c r="A35" t="s">
        <v>68</v>
      </c>
      <c r="B35" t="s">
        <v>7</v>
      </c>
      <c r="C35" s="22" t="s">
        <v>99</v>
      </c>
      <c r="D35" t="s">
        <v>24</v>
      </c>
      <c r="E35" t="s">
        <v>803</v>
      </c>
      <c r="F35">
        <v>3430</v>
      </c>
      <c r="H35" t="s">
        <v>103</v>
      </c>
      <c r="J35" t="str">
        <f>IF(COUNTIF(CCMA[material_name],C35)&gt;0,"O","X")</f>
        <v>X</v>
      </c>
      <c r="K35" t="str">
        <f>IF(COUNTIF(CEH[material_name],C35)&gt;0,"O","X")</f>
        <v>O</v>
      </c>
      <c r="L35" t="str">
        <f>IF(COUNTIF(표8[material_id],표2[[#This Row],[material_id]])&gt;0, "O", "X")</f>
        <v>O</v>
      </c>
      <c r="M35" t="str">
        <f>IF(COUNTIFS(표8[material_id],표2[[#This Row],[material_id]],표8[location],"울산")&gt;0, "O", "X")</f>
        <v>X</v>
      </c>
    </row>
    <row r="36" spans="1:13" x14ac:dyDescent="0.3">
      <c r="A36" t="s">
        <v>69</v>
      </c>
      <c r="B36" t="s">
        <v>7</v>
      </c>
      <c r="C36" s="22" t="s">
        <v>1035</v>
      </c>
      <c r="D36" t="s">
        <v>16</v>
      </c>
      <c r="E36" t="s">
        <v>792</v>
      </c>
      <c r="F36">
        <v>3500</v>
      </c>
      <c r="G36">
        <v>2912193000</v>
      </c>
      <c r="H36" t="s">
        <v>1034</v>
      </c>
      <c r="J36" t="str">
        <f>IF(COUNTIF(CCMA[material_name],C36)&gt;0,"O","X")</f>
        <v>X</v>
      </c>
      <c r="K36" t="str">
        <f>IF(COUNTIF(CEH[material_name],C36)&gt;0,"O","X")</f>
        <v>O</v>
      </c>
      <c r="L36" t="str">
        <f>IF(COUNTIF(표8[material_id],표2[[#This Row],[material_id]])&gt;0, "O", "X")</f>
        <v>O</v>
      </c>
      <c r="M36" t="str">
        <f>IF(COUNTIFS(표8[material_id],표2[[#This Row],[material_id]],표8[location],"울산")&gt;0, "O", "X")</f>
        <v>X</v>
      </c>
    </row>
    <row r="37" spans="1:13" x14ac:dyDescent="0.3">
      <c r="A37" t="s">
        <v>70</v>
      </c>
      <c r="B37" t="s">
        <v>7</v>
      </c>
      <c r="C37" s="22" t="s">
        <v>839</v>
      </c>
      <c r="D37" t="s">
        <v>16</v>
      </c>
      <c r="E37" t="s">
        <v>804</v>
      </c>
      <c r="F37">
        <v>3520</v>
      </c>
      <c r="G37">
        <v>2905161000</v>
      </c>
      <c r="H37" t="s">
        <v>1045</v>
      </c>
      <c r="J37" t="str">
        <f>IF(COUNTIF(CCMA[material_name],C37)&gt;0,"O","X")</f>
        <v>X</v>
      </c>
      <c r="K37" t="str">
        <f>IF(COUNTIF(CEH[material_name],C37)&gt;0,"O","X")</f>
        <v>O</v>
      </c>
      <c r="L37" t="str">
        <f>IF(COUNTIF(표8[material_id],표2[[#This Row],[material_id]])&gt;0, "O", "X")</f>
        <v>O</v>
      </c>
      <c r="M37" t="str">
        <f>IF(COUNTIFS(표8[material_id],표2[[#This Row],[material_id]],표8[location],"울산")&gt;0, "O", "X")</f>
        <v>X</v>
      </c>
    </row>
    <row r="38" spans="1:13" x14ac:dyDescent="0.3">
      <c r="A38" t="s">
        <v>71</v>
      </c>
      <c r="B38" t="s">
        <v>7</v>
      </c>
      <c r="C38" s="22" t="s">
        <v>726</v>
      </c>
      <c r="D38" t="s">
        <v>16</v>
      </c>
      <c r="E38" t="s">
        <v>804</v>
      </c>
      <c r="F38">
        <v>3510</v>
      </c>
      <c r="G38">
        <v>2905130000</v>
      </c>
      <c r="J38" t="str">
        <f>IF(COUNTIF(CCMA[material_name],C38)&gt;0,"O","X")</f>
        <v>X</v>
      </c>
      <c r="K38" t="str">
        <f>IF(COUNTIF(CEH[material_name],C38)&gt;0,"O","X")</f>
        <v>O</v>
      </c>
      <c r="L38" t="str">
        <f>IF(COUNTIF(표8[material_id],표2[[#This Row],[material_id]])&gt;0, "O", "X")</f>
        <v>O</v>
      </c>
      <c r="M38" t="str">
        <f>IF(COUNTIFS(표8[material_id],표2[[#This Row],[material_id]],표8[location],"울산")&gt;0, "O", "X")</f>
        <v>X</v>
      </c>
    </row>
    <row r="39" spans="1:13" x14ac:dyDescent="0.3">
      <c r="A39" t="s">
        <v>72</v>
      </c>
      <c r="B39" t="s">
        <v>7</v>
      </c>
      <c r="C39" s="22" t="s">
        <v>104</v>
      </c>
      <c r="D39" t="s">
        <v>16</v>
      </c>
      <c r="E39" t="s">
        <v>785</v>
      </c>
      <c r="F39">
        <v>3530</v>
      </c>
      <c r="J39" t="str">
        <f>IF(COUNTIF(CCMA[material_name],C39)&gt;0,"O","X")</f>
        <v>X</v>
      </c>
      <c r="K39" t="str">
        <f>IF(COUNTIF(CEH[material_name],C39)&gt;0,"O","X")</f>
        <v>O</v>
      </c>
      <c r="L39" t="str">
        <f>IF(COUNTIF(표8[material_id],표2[[#This Row],[material_id]])&gt;0, "O", "X")</f>
        <v>X</v>
      </c>
      <c r="M39" t="str">
        <f>IF(COUNTIFS(표8[material_id],표2[[#This Row],[material_id]],표8[location],"울산")&gt;0, "O", "X")</f>
        <v>X</v>
      </c>
    </row>
    <row r="40" spans="1:13" x14ac:dyDescent="0.3">
      <c r="A40" t="s">
        <v>73</v>
      </c>
      <c r="B40" t="s">
        <v>7</v>
      </c>
      <c r="C40" s="22" t="s">
        <v>1098</v>
      </c>
      <c r="D40" t="s">
        <v>16</v>
      </c>
      <c r="E40" t="s">
        <v>804</v>
      </c>
      <c r="F40">
        <v>3610</v>
      </c>
      <c r="J40" t="str">
        <f>IF(COUNTIF(CCMA[material_name],C40)&gt;0,"O","X")</f>
        <v>X</v>
      </c>
      <c r="K40" t="str">
        <f>IF(COUNTIF(CEH[material_name],C40)&gt;0,"O","X")</f>
        <v>O</v>
      </c>
      <c r="L40" t="str">
        <f>IF(COUNTIF(표8[material_id],표2[[#This Row],[material_id]])&gt;0, "O", "X")</f>
        <v>X</v>
      </c>
      <c r="M40" t="str">
        <f>IF(COUNTIFS(표8[material_id],표2[[#This Row],[material_id]],표8[location],"울산")&gt;0, "O", "X")</f>
        <v>X</v>
      </c>
    </row>
    <row r="41" spans="1:13" x14ac:dyDescent="0.3">
      <c r="A41" t="s">
        <v>74</v>
      </c>
      <c r="B41" t="s">
        <v>7</v>
      </c>
      <c r="C41" s="22" t="s">
        <v>105</v>
      </c>
      <c r="D41" t="s">
        <v>16</v>
      </c>
      <c r="E41" t="s">
        <v>785</v>
      </c>
      <c r="F41">
        <v>3620</v>
      </c>
      <c r="J41" t="str">
        <f>IF(COUNTIF(CCMA[material_name],C41)&gt;0,"O","X")</f>
        <v>X</v>
      </c>
      <c r="K41" t="str">
        <f>IF(COUNTIF(CEH[material_name],C41)&gt;0,"O","X")</f>
        <v>O</v>
      </c>
      <c r="L41" t="str">
        <f>IF(COUNTIF(표8[material_id],표2[[#This Row],[material_id]])&gt;0, "O", "X")</f>
        <v>X</v>
      </c>
      <c r="M41" t="str">
        <f>IF(COUNTIFS(표8[material_id],표2[[#This Row],[material_id]],표8[location],"울산")&gt;0, "O", "X")</f>
        <v>X</v>
      </c>
    </row>
    <row r="42" spans="1:13" x14ac:dyDescent="0.3">
      <c r="A42" t="s">
        <v>75</v>
      </c>
      <c r="B42" t="s">
        <v>7</v>
      </c>
      <c r="C42" s="22" t="s">
        <v>460</v>
      </c>
      <c r="D42" t="s">
        <v>16</v>
      </c>
      <c r="E42" t="s">
        <v>783</v>
      </c>
      <c r="F42">
        <v>3700</v>
      </c>
      <c r="H42" t="s">
        <v>1047</v>
      </c>
      <c r="J42" t="str">
        <f>IF(COUNTIF(CCMA[material_name],C42)&gt;0,"O","X")</f>
        <v>X</v>
      </c>
      <c r="K42" t="str">
        <f>IF(COUNTIF(CEH[material_name],C42)&gt;0,"O","X")</f>
        <v>O</v>
      </c>
      <c r="L42" t="str">
        <f>IF(COUNTIF(표8[material_id],표2[[#This Row],[material_id]])&gt;0, "O", "X")</f>
        <v>O</v>
      </c>
      <c r="M42" t="str">
        <f>IF(COUNTIFS(표8[material_id],표2[[#This Row],[material_id]],표8[location],"울산")&gt;0, "O", "X")</f>
        <v>O</v>
      </c>
    </row>
    <row r="43" spans="1:13" x14ac:dyDescent="0.3">
      <c r="A43" t="s">
        <v>76</v>
      </c>
      <c r="B43" t="s">
        <v>7</v>
      </c>
      <c r="C43" s="22" t="s">
        <v>106</v>
      </c>
      <c r="D43" t="s">
        <v>16</v>
      </c>
      <c r="E43" t="s">
        <v>785</v>
      </c>
      <c r="F43">
        <v>3710</v>
      </c>
      <c r="G43" t="s">
        <v>719</v>
      </c>
      <c r="J43" t="str">
        <f>IF(COUNTIF(CCMA[material_name],C43)&gt;0,"O","X")</f>
        <v>X</v>
      </c>
      <c r="K43" t="str">
        <f>IF(COUNTIF(CEH[material_name],C43)&gt;0,"O","X")</f>
        <v>X</v>
      </c>
      <c r="L43" t="str">
        <f>IF(COUNTIF(표8[material_id],표2[[#This Row],[material_id]])&gt;0, "O", "X")</f>
        <v>X</v>
      </c>
      <c r="M43" t="str">
        <f>IF(COUNTIFS(표8[material_id],표2[[#This Row],[material_id]],표8[location],"울산")&gt;0, "O", "X")</f>
        <v>X</v>
      </c>
    </row>
    <row r="44" spans="1:13" x14ac:dyDescent="0.3">
      <c r="A44" t="s">
        <v>77</v>
      </c>
      <c r="B44" s="1" t="s">
        <v>13</v>
      </c>
      <c r="C44" s="23" t="s">
        <v>25</v>
      </c>
      <c r="D44" t="s">
        <v>6</v>
      </c>
      <c r="E44" t="s">
        <v>805</v>
      </c>
      <c r="F44" s="1">
        <v>4100</v>
      </c>
      <c r="G44">
        <v>2901241000</v>
      </c>
      <c r="H44" t="s">
        <v>472</v>
      </c>
      <c r="J44" t="str">
        <f>IF(COUNTIF(CCMA[material_name],C44)&gt;0,"O","X")</f>
        <v>O</v>
      </c>
      <c r="K44" t="str">
        <f>IF(COUNTIF(CEH[material_name],C44)&gt;0,"O","X")</f>
        <v>O</v>
      </c>
      <c r="L44" t="str">
        <f>IF(COUNTIF(표8[material_id],표2[[#This Row],[material_id]])&gt;0, "O", "X")</f>
        <v>O</v>
      </c>
      <c r="M44" t="str">
        <f>IF(COUNTIFS(표8[material_id],표2[[#This Row],[material_id]],표8[location],"울산")&gt;0, "O", "X")</f>
        <v>O</v>
      </c>
    </row>
    <row r="45" spans="1:13" x14ac:dyDescent="0.3">
      <c r="A45" t="s">
        <v>78</v>
      </c>
      <c r="B45" s="1" t="s">
        <v>13</v>
      </c>
      <c r="C45" s="23" t="s">
        <v>107</v>
      </c>
      <c r="D45" t="s">
        <v>24</v>
      </c>
      <c r="E45" t="s">
        <v>796</v>
      </c>
      <c r="F45" s="1">
        <v>4110</v>
      </c>
      <c r="H45" t="s">
        <v>909</v>
      </c>
      <c r="J45" t="str">
        <f>IF(COUNTIF(CCMA[material_name],C45)&gt;0,"O","X")</f>
        <v>O</v>
      </c>
      <c r="K45" t="str">
        <f>IF(COUNTIF(CEH[material_name],C45)&gt;0,"O","X")</f>
        <v>O</v>
      </c>
      <c r="L45" t="str">
        <f>IF(COUNTIF(표8[material_id],표2[[#This Row],[material_id]])&gt;0, "O", "X")</f>
        <v>O</v>
      </c>
      <c r="M45" t="str">
        <f>IF(COUNTIFS(표8[material_id],표2[[#This Row],[material_id]],표8[location],"울산")&gt;0, "O", "X")</f>
        <v>X</v>
      </c>
    </row>
    <row r="46" spans="1:13" x14ac:dyDescent="0.3">
      <c r="A46" t="s">
        <v>79</v>
      </c>
      <c r="B46" s="1" t="s">
        <v>13</v>
      </c>
      <c r="C46" s="23" t="s">
        <v>108</v>
      </c>
      <c r="D46" t="s">
        <v>24</v>
      </c>
      <c r="E46" t="s">
        <v>796</v>
      </c>
      <c r="F46" s="1">
        <v>4120</v>
      </c>
      <c r="G46">
        <v>3903901000</v>
      </c>
      <c r="J46" t="str">
        <f>IF(COUNTIF(CCMA[material_name],C46)&gt;0,"O","X")</f>
        <v>O</v>
      </c>
      <c r="K46" t="str">
        <f>IF(COUNTIF(CEH[material_name],C46)&gt;0,"O","X")</f>
        <v>O</v>
      </c>
      <c r="L46" t="str">
        <f>IF(COUNTIF(표8[material_id],표2[[#This Row],[material_id]])&gt;0, "O", "X")</f>
        <v>O</v>
      </c>
      <c r="M46" t="str">
        <f>IF(COUNTIFS(표8[material_id],표2[[#This Row],[material_id]],표8[location],"울산")&gt;0, "O", "X")</f>
        <v>O</v>
      </c>
    </row>
    <row r="47" spans="1:13" x14ac:dyDescent="0.3">
      <c r="A47" t="s">
        <v>80</v>
      </c>
      <c r="B47" s="1" t="s">
        <v>13</v>
      </c>
      <c r="C47" s="23" t="s">
        <v>1101</v>
      </c>
      <c r="D47" t="s">
        <v>6</v>
      </c>
      <c r="E47" t="s">
        <v>778</v>
      </c>
      <c r="F47" s="1">
        <v>4200</v>
      </c>
      <c r="J47" t="str">
        <f>IF(COUNTIF(CCMA[material_name],C47)&gt;0,"O","X")</f>
        <v>X</v>
      </c>
      <c r="K47" t="str">
        <f>IF(COUNTIF(CEH[material_name],C47)&gt;0,"O","X")</f>
        <v>O</v>
      </c>
      <c r="L47" t="str">
        <f>IF(COUNTIF(표8[material_id],표2[[#This Row],[material_id]])&gt;0, "O", "X")</f>
        <v>X</v>
      </c>
      <c r="M47" t="str">
        <f>IF(COUNTIFS(표8[material_id],표2[[#This Row],[material_id]],표8[location],"울산")&gt;0, "O", "X")</f>
        <v>X</v>
      </c>
    </row>
    <row r="48" spans="1:13" x14ac:dyDescent="0.3">
      <c r="A48" t="s">
        <v>81</v>
      </c>
      <c r="B48" s="1" t="s">
        <v>13</v>
      </c>
      <c r="C48" s="23" t="s">
        <v>110</v>
      </c>
      <c r="D48" t="s">
        <v>24</v>
      </c>
      <c r="E48" t="s">
        <v>806</v>
      </c>
      <c r="F48" s="1">
        <v>4210</v>
      </c>
      <c r="G48">
        <v>3902200000</v>
      </c>
      <c r="H48" s="1" t="s">
        <v>109</v>
      </c>
      <c r="J48" t="str">
        <f>IF(COUNTIF(CCMA[material_name],C48)&gt;0,"O","X")</f>
        <v>X</v>
      </c>
      <c r="K48" t="str">
        <f>IF(COUNTIF(CEH[material_name],C48)&gt;0,"O","X")</f>
        <v>O</v>
      </c>
      <c r="L48" t="str">
        <f>IF(COUNTIF(표8[material_id],표2[[#This Row],[material_id]])&gt;0, "O", "X")</f>
        <v>O</v>
      </c>
      <c r="M48" t="str">
        <f>IF(COUNTIFS(표8[material_id],표2[[#This Row],[material_id]],표8[location],"울산")&gt;0, "O", "X")</f>
        <v>X</v>
      </c>
    </row>
    <row r="49" spans="1:13" x14ac:dyDescent="0.3">
      <c r="A49" t="s">
        <v>82</v>
      </c>
      <c r="B49" s="1" t="s">
        <v>13</v>
      </c>
      <c r="C49" s="23" t="s">
        <v>115</v>
      </c>
      <c r="D49" t="s">
        <v>24</v>
      </c>
      <c r="E49" t="s">
        <v>779</v>
      </c>
      <c r="F49" s="1">
        <v>4330</v>
      </c>
      <c r="H49" s="1" t="s">
        <v>114</v>
      </c>
      <c r="J49" t="str">
        <f>IF(COUNTIF(CCMA[material_name],C49)&gt;0,"O","X")</f>
        <v>X</v>
      </c>
      <c r="K49" t="str">
        <f>IF(COUNTIF(CEH[material_name],C49)&gt;0,"O","X")</f>
        <v>O</v>
      </c>
      <c r="L49" t="str">
        <f>IF(COUNTIF(표8[material_id],표2[[#This Row],[material_id]])&gt;0, "O", "X")</f>
        <v>O</v>
      </c>
      <c r="M49" t="str">
        <f>IF(COUNTIFS(표8[material_id],표2[[#This Row],[material_id]],표8[location],"울산")&gt;0, "O", "X")</f>
        <v>X</v>
      </c>
    </row>
    <row r="50" spans="1:13" x14ac:dyDescent="0.3">
      <c r="A50" t="s">
        <v>83</v>
      </c>
      <c r="B50" s="1" t="s">
        <v>13</v>
      </c>
      <c r="C50" s="23" t="s">
        <v>1016</v>
      </c>
      <c r="D50" t="s">
        <v>788</v>
      </c>
      <c r="E50" t="s">
        <v>807</v>
      </c>
      <c r="F50" s="1">
        <v>4230</v>
      </c>
      <c r="G50">
        <v>2909192000</v>
      </c>
      <c r="J50" t="str">
        <f>IF(COUNTIF(CCMA[material_name],C50)&gt;0,"O","X")</f>
        <v>X</v>
      </c>
      <c r="K50" t="str">
        <f>IF(COUNTIF(CEH[material_name],C50)&gt;0,"O","X")</f>
        <v>O</v>
      </c>
      <c r="L50" t="str">
        <f>IF(COUNTIF(표8[material_id],표2[[#This Row],[material_id]])&gt;0, "O", "X")</f>
        <v>O</v>
      </c>
      <c r="M50" t="str">
        <f>IF(COUNTIFS(표8[material_id],표2[[#This Row],[material_id]],표8[location],"울산")&gt;0, "O", "X")</f>
        <v>O</v>
      </c>
    </row>
    <row r="51" spans="1:13" x14ac:dyDescent="0.3">
      <c r="A51" t="s">
        <v>84</v>
      </c>
      <c r="B51" s="1" t="s">
        <v>13</v>
      </c>
      <c r="C51" s="23" t="s">
        <v>1102</v>
      </c>
      <c r="D51" t="s">
        <v>24</v>
      </c>
      <c r="E51" t="s">
        <v>796</v>
      </c>
      <c r="F51" s="1">
        <v>4220</v>
      </c>
      <c r="G51">
        <v>4002319000</v>
      </c>
      <c r="H51" t="s">
        <v>1013</v>
      </c>
      <c r="I51" t="s">
        <v>269</v>
      </c>
      <c r="J51" t="str">
        <f>IF(COUNTIF(CCMA[material_name],C51)&gt;0,"O","X")</f>
        <v>X</v>
      </c>
      <c r="K51" t="str">
        <f>IF(COUNTIF(CEH[material_name],C51)&gt;0,"O","X")</f>
        <v>O</v>
      </c>
      <c r="L51" t="str">
        <f>IF(COUNTIF(표8[material_id],표2[[#This Row],[material_id]])&gt;0, "O", "X")</f>
        <v>X</v>
      </c>
      <c r="M51" t="str">
        <f>IF(COUNTIFS(표8[material_id],표2[[#This Row],[material_id]],표8[location],"울산")&gt;0, "O", "X")</f>
        <v>X</v>
      </c>
    </row>
    <row r="52" spans="1:13" x14ac:dyDescent="0.3">
      <c r="A52" s="16" t="s">
        <v>85</v>
      </c>
      <c r="B52" s="21" t="s">
        <v>13</v>
      </c>
      <c r="C52" s="21" t="s">
        <v>112</v>
      </c>
      <c r="D52" s="16" t="s">
        <v>16</v>
      </c>
      <c r="E52" s="16" t="s">
        <v>808</v>
      </c>
      <c r="F52" s="21">
        <v>4300</v>
      </c>
      <c r="G52" s="16"/>
      <c r="H52" s="16" t="s">
        <v>1106</v>
      </c>
      <c r="I52" s="16" t="s">
        <v>269</v>
      </c>
      <c r="J52" s="16" t="str">
        <f>IF(COUNTIF(CCMA[material_name],C52)&gt;0,"O","X")</f>
        <v>X</v>
      </c>
      <c r="K52" s="16" t="str">
        <f>IF(COUNTIF(CEH[material_name],C52)&gt;0,"O","X")</f>
        <v>O</v>
      </c>
      <c r="L52" s="16" t="str">
        <f>IF(COUNTIF(표8[material_id],표2[[#This Row],[material_id]])&gt;0, "O", "X")</f>
        <v>X</v>
      </c>
      <c r="M52" s="16" t="str">
        <f>IF(COUNTIFS(표8[material_id],표2[[#This Row],[material_id]],표8[location],"울산")&gt;0, "O", "X")</f>
        <v>X</v>
      </c>
    </row>
    <row r="53" spans="1:13" x14ac:dyDescent="0.3">
      <c r="A53" t="s">
        <v>86</v>
      </c>
      <c r="B53" s="1" t="s">
        <v>13</v>
      </c>
      <c r="C53" s="23" t="s">
        <v>15</v>
      </c>
      <c r="D53" t="s">
        <v>6</v>
      </c>
      <c r="E53" t="s">
        <v>809</v>
      </c>
      <c r="F53" s="1">
        <v>4310</v>
      </c>
      <c r="J53" t="str">
        <f>IF(COUNTIF(CCMA[material_name],C53)&gt;0,"O","X")</f>
        <v>X</v>
      </c>
      <c r="K53" t="str">
        <f>IF(COUNTIF(CEH[material_name],C53)&gt;0,"O","X")</f>
        <v>O</v>
      </c>
      <c r="L53" t="str">
        <f>IF(COUNTIF(표8[material_id],표2[[#This Row],[material_id]])&gt;0, "O", "X")</f>
        <v>X</v>
      </c>
      <c r="M53" t="str">
        <f>IF(COUNTIFS(표8[material_id],표2[[#This Row],[material_id]],표8[location],"울산")&gt;0, "O", "X")</f>
        <v>X</v>
      </c>
    </row>
    <row r="54" spans="1:13" x14ac:dyDescent="0.3">
      <c r="A54" s="16" t="s">
        <v>87</v>
      </c>
      <c r="B54" s="21" t="s">
        <v>13</v>
      </c>
      <c r="C54" s="21" t="s">
        <v>27</v>
      </c>
      <c r="D54" s="16" t="s">
        <v>16</v>
      </c>
      <c r="E54" s="16" t="s">
        <v>808</v>
      </c>
      <c r="F54" s="21">
        <v>4320</v>
      </c>
      <c r="G54" s="16"/>
      <c r="H54" s="16" t="s">
        <v>1106</v>
      </c>
      <c r="I54" s="16" t="s">
        <v>269</v>
      </c>
      <c r="J54" s="16" t="str">
        <f>IF(COUNTIF(CCMA[material_name],C54)&gt;0,"O","X")</f>
        <v>X</v>
      </c>
      <c r="K54" s="16" t="str">
        <f>IF(COUNTIF(CEH[material_name],C54)&gt;0,"O","X")</f>
        <v>O</v>
      </c>
      <c r="L54" s="16" t="str">
        <f>IF(COUNTIF(표8[material_id],표2[[#This Row],[material_id]])&gt;0, "O", "X")</f>
        <v>X</v>
      </c>
      <c r="M54" s="16" t="str">
        <f>IF(COUNTIFS(표8[material_id],표2[[#This Row],[material_id]],표8[location],"울산")&gt;0, "O", "X")</f>
        <v>X</v>
      </c>
    </row>
    <row r="55" spans="1:13" x14ac:dyDescent="0.3">
      <c r="A55" t="s">
        <v>88</v>
      </c>
      <c r="B55" s="1" t="s">
        <v>9</v>
      </c>
      <c r="C55" s="18" t="s">
        <v>455</v>
      </c>
      <c r="D55" t="s">
        <v>6</v>
      </c>
      <c r="E55" t="s">
        <v>810</v>
      </c>
      <c r="F55" s="1">
        <v>6000</v>
      </c>
      <c r="G55">
        <v>2902200000</v>
      </c>
      <c r="H55" s="1"/>
      <c r="J55" t="str">
        <f>IF(COUNTIF(CCMA[material_name],C55)&gt;0,"O","X")</f>
        <v>O</v>
      </c>
      <c r="K55" t="str">
        <f>IF(COUNTIF(CEH[material_name],C55)&gt;0,"O","X")</f>
        <v>O</v>
      </c>
      <c r="L55" t="str">
        <f>IF(COUNTIF(표8[material_id],표2[[#This Row],[material_id]])&gt;0, "O", "X")</f>
        <v>O</v>
      </c>
      <c r="M55" t="str">
        <f>IF(COUNTIFS(표8[material_id],표2[[#This Row],[material_id]],표8[location],"울산")&gt;0, "O", "X")</f>
        <v>O</v>
      </c>
    </row>
    <row r="56" spans="1:13" x14ac:dyDescent="0.3">
      <c r="A56" t="s">
        <v>116</v>
      </c>
      <c r="B56" s="1" t="s">
        <v>9</v>
      </c>
      <c r="C56" s="23" t="s">
        <v>1017</v>
      </c>
      <c r="D56" t="s">
        <v>16</v>
      </c>
      <c r="E56" t="s">
        <v>811</v>
      </c>
      <c r="F56" s="1">
        <v>6100</v>
      </c>
      <c r="G56">
        <v>2902600000</v>
      </c>
      <c r="H56" s="1" t="s">
        <v>465</v>
      </c>
      <c r="J56" t="str">
        <f>IF(COUNTIF(CCMA[material_name],C56)&gt;0,"O","X")</f>
        <v>O</v>
      </c>
      <c r="K56" t="str">
        <f>IF(COUNTIF(CEH[material_name],C56)&gt;0,"O","X")</f>
        <v>O</v>
      </c>
      <c r="L56" t="str">
        <f>IF(COUNTIF(표8[material_id],표2[[#This Row],[material_id]])&gt;0, "O", "X")</f>
        <v>O</v>
      </c>
      <c r="M56" t="str">
        <f>IF(COUNTIFS(표8[material_id],표2[[#This Row],[material_id]],표8[location],"울산")&gt;0, "O", "X")</f>
        <v>O</v>
      </c>
    </row>
    <row r="57" spans="1:13" x14ac:dyDescent="0.3">
      <c r="A57" t="s">
        <v>117</v>
      </c>
      <c r="B57" s="1" t="s">
        <v>9</v>
      </c>
      <c r="C57" s="23" t="s">
        <v>1018</v>
      </c>
      <c r="D57" t="s">
        <v>30</v>
      </c>
      <c r="E57" t="s">
        <v>812</v>
      </c>
      <c r="F57" s="1">
        <v>6110</v>
      </c>
      <c r="G57">
        <v>2902500000</v>
      </c>
      <c r="H57" s="1"/>
      <c r="J57" t="str">
        <f>IF(COUNTIF(CCMA[material_name],C57)&gt;0,"O","X")</f>
        <v>O</v>
      </c>
      <c r="K57" t="str">
        <f>IF(COUNTIF(CEH[material_name],C57)&gt;0,"O","X")</f>
        <v>O</v>
      </c>
      <c r="L57" t="str">
        <f>IF(COUNTIF(표8[material_id],표2[[#This Row],[material_id]])&gt;0, "O", "X")</f>
        <v>O</v>
      </c>
      <c r="M57" t="str">
        <f>IF(COUNTIFS(표8[material_id],표2[[#This Row],[material_id]],표8[location],"울산")&gt;0, "O", "X")</f>
        <v>O</v>
      </c>
    </row>
    <row r="58" spans="1:13" x14ac:dyDescent="0.3">
      <c r="A58" t="s">
        <v>123</v>
      </c>
      <c r="B58" s="1" t="s">
        <v>9</v>
      </c>
      <c r="C58" s="23" t="s">
        <v>466</v>
      </c>
      <c r="D58" t="s">
        <v>24</v>
      </c>
      <c r="E58" t="s">
        <v>795</v>
      </c>
      <c r="F58" s="1">
        <v>6120</v>
      </c>
      <c r="H58" s="1" t="s">
        <v>23</v>
      </c>
      <c r="J58" t="str">
        <f>IF(COUNTIF(CCMA[material_name],C58)&gt;0,"O","X")</f>
        <v>O</v>
      </c>
      <c r="K58" t="str">
        <f>IF(COUNTIF(CEH[material_name],C58)&gt;0,"O","X")</f>
        <v>O</v>
      </c>
      <c r="L58" t="str">
        <f>IF(COUNTIF(표8[material_id],표2[[#This Row],[material_id]])&gt;0, "O", "X")</f>
        <v>O</v>
      </c>
      <c r="M58" t="str">
        <f>IF(COUNTIFS(표8[material_id],표2[[#This Row],[material_id]],표8[location],"울산")&gt;0, "O", "X")</f>
        <v>O</v>
      </c>
    </row>
    <row r="59" spans="1:13" x14ac:dyDescent="0.3">
      <c r="A59" t="s">
        <v>124</v>
      </c>
      <c r="B59" s="1" t="s">
        <v>9</v>
      </c>
      <c r="C59" s="23" t="s">
        <v>1094</v>
      </c>
      <c r="D59" t="s">
        <v>16</v>
      </c>
      <c r="E59" t="s">
        <v>811</v>
      </c>
      <c r="F59" s="1">
        <v>6200</v>
      </c>
      <c r="G59">
        <v>2902700000</v>
      </c>
      <c r="H59" s="1"/>
      <c r="J59" t="str">
        <f>IF(COUNTIF(CCMA[material_name],C59)&gt;0,"O","X")</f>
        <v>O</v>
      </c>
      <c r="K59" t="str">
        <f>IF(COUNTIF(CEH[material_name],C59)&gt;0,"O","X")</f>
        <v>O</v>
      </c>
      <c r="L59" t="str">
        <f>IF(COUNTIF(표8[material_id],표2[[#This Row],[material_id]])&gt;0, "O", "X")</f>
        <v>O</v>
      </c>
      <c r="M59" t="str">
        <f>IF(COUNTIFS(표8[material_id],표2[[#This Row],[material_id]],표8[location],"울산")&gt;0, "O", "X")</f>
        <v>X</v>
      </c>
    </row>
    <row r="60" spans="1:13" x14ac:dyDescent="0.3">
      <c r="A60" t="s">
        <v>125</v>
      </c>
      <c r="B60" s="1" t="s">
        <v>9</v>
      </c>
      <c r="C60" s="23" t="s">
        <v>1019</v>
      </c>
      <c r="D60" t="s">
        <v>16</v>
      </c>
      <c r="E60" t="s">
        <v>813</v>
      </c>
      <c r="F60" s="1">
        <v>6210</v>
      </c>
      <c r="G60">
        <v>2907111000</v>
      </c>
      <c r="H60" s="1"/>
      <c r="J60" t="str">
        <f>IF(COUNTIF(CCMA[material_name],C60)&gt;0,"O","X")</f>
        <v>O</v>
      </c>
      <c r="K60" t="str">
        <f>IF(COUNTIF(CEH[material_name],C60)&gt;0,"O","X")</f>
        <v>O</v>
      </c>
      <c r="L60" t="str">
        <f>IF(COUNTIF(표8[material_id],표2[[#This Row],[material_id]])&gt;0, "O", "X")</f>
        <v>O</v>
      </c>
      <c r="M60" t="str">
        <f>IF(COUNTIFS(표8[material_id],표2[[#This Row],[material_id]],표8[location],"울산")&gt;0, "O", "X")</f>
        <v>X</v>
      </c>
    </row>
    <row r="61" spans="1:13" x14ac:dyDescent="0.3">
      <c r="A61" t="s">
        <v>126</v>
      </c>
      <c r="B61" s="1" t="s">
        <v>9</v>
      </c>
      <c r="C61" s="23" t="s">
        <v>1020</v>
      </c>
      <c r="D61" t="s">
        <v>16</v>
      </c>
      <c r="E61" t="s">
        <v>814</v>
      </c>
      <c r="F61" s="1">
        <v>6220</v>
      </c>
      <c r="G61">
        <v>2914110000</v>
      </c>
      <c r="H61" s="1"/>
      <c r="J61" t="str">
        <f>IF(COUNTIF(CCMA[material_name],C61)&gt;0,"O","X")</f>
        <v>X</v>
      </c>
      <c r="K61" t="str">
        <f>IF(COUNTIF(CEH[material_name],C61)&gt;0,"O","X")</f>
        <v>O</v>
      </c>
      <c r="L61" t="str">
        <f>IF(COUNTIF(표8[material_id],표2[[#This Row],[material_id]])&gt;0, "O", "X")</f>
        <v>O</v>
      </c>
      <c r="M61" t="str">
        <f>IF(COUNTIFS(표8[material_id],표2[[#This Row],[material_id]],표8[location],"울산")&gt;0, "O", "X")</f>
        <v>X</v>
      </c>
    </row>
    <row r="62" spans="1:13" x14ac:dyDescent="0.3">
      <c r="A62" t="s">
        <v>127</v>
      </c>
      <c r="B62" s="1" t="s">
        <v>9</v>
      </c>
      <c r="C62" s="23" t="s">
        <v>467</v>
      </c>
      <c r="D62" t="s">
        <v>16</v>
      </c>
      <c r="E62" t="s">
        <v>813</v>
      </c>
      <c r="F62" s="1">
        <v>6230</v>
      </c>
      <c r="G62">
        <v>2907231000</v>
      </c>
      <c r="H62" s="1" t="s">
        <v>120</v>
      </c>
      <c r="J62" t="str">
        <f>IF(COUNTIF(CCMA[material_name],C62)&gt;0,"O","X")</f>
        <v>O</v>
      </c>
      <c r="K62" t="str">
        <f>IF(COUNTIF(CEH[material_name],C62)&gt;0,"O","X")</f>
        <v>O</v>
      </c>
      <c r="L62" t="str">
        <f>IF(COUNTIF(표8[material_id],표2[[#This Row],[material_id]])&gt;0, "O", "X")</f>
        <v>O</v>
      </c>
      <c r="M62" t="str">
        <f>IF(COUNTIFS(표8[material_id],표2[[#This Row],[material_id]],표8[location],"울산")&gt;0, "O", "X")</f>
        <v>X</v>
      </c>
    </row>
    <row r="63" spans="1:13" x14ac:dyDescent="0.3">
      <c r="A63" t="s">
        <v>128</v>
      </c>
      <c r="B63" s="1" t="s">
        <v>9</v>
      </c>
      <c r="C63" s="23" t="s">
        <v>468</v>
      </c>
      <c r="D63" t="s">
        <v>24</v>
      </c>
      <c r="E63" t="s">
        <v>815</v>
      </c>
      <c r="F63" s="1">
        <v>6240</v>
      </c>
      <c r="G63">
        <v>3907400000</v>
      </c>
      <c r="H63" s="1" t="s">
        <v>121</v>
      </c>
      <c r="J63" t="str">
        <f>IF(COUNTIF(CCMA[material_name],C63)&gt;0,"O","X")</f>
        <v>O</v>
      </c>
      <c r="K63" t="str">
        <f>IF(COUNTIF(CEH[material_name],C63)&gt;0,"O","X")</f>
        <v>O</v>
      </c>
      <c r="L63" t="str">
        <f>IF(COUNTIF(표8[material_id],표2[[#This Row],[material_id]])&gt;0, "O", "X")</f>
        <v>O</v>
      </c>
      <c r="M63" t="str">
        <f>IF(COUNTIFS(표8[material_id],표2[[#This Row],[material_id]],표8[location],"울산")&gt;0, "O", "X")</f>
        <v>X</v>
      </c>
    </row>
    <row r="64" spans="1:13" x14ac:dyDescent="0.3">
      <c r="A64" t="s">
        <v>129</v>
      </c>
      <c r="B64" s="1" t="s">
        <v>9</v>
      </c>
      <c r="C64" s="23" t="s">
        <v>1021</v>
      </c>
      <c r="D64" t="s">
        <v>788</v>
      </c>
      <c r="E64" t="s">
        <v>816</v>
      </c>
      <c r="F64" s="1">
        <v>6250</v>
      </c>
      <c r="H64" s="1"/>
      <c r="J64" t="str">
        <f>IF(COUNTIF(CCMA[material_name],C64)&gt;0,"O","X")</f>
        <v>X</v>
      </c>
      <c r="K64" t="str">
        <f>IF(COUNTIF(CEH[material_name],C64)&gt;0,"O","X")</f>
        <v>O</v>
      </c>
      <c r="L64" t="str">
        <f>IF(COUNTIF(표8[material_id],표2[[#This Row],[material_id]])&gt;0, "O", "X")</f>
        <v>O</v>
      </c>
      <c r="M64" t="str">
        <f>IF(COUNTIFS(표8[material_id],표2[[#This Row],[material_id]],표8[location],"울산")&gt;0, "O", "X")</f>
        <v>X</v>
      </c>
    </row>
    <row r="65" spans="1:13" x14ac:dyDescent="0.3">
      <c r="A65" t="s">
        <v>130</v>
      </c>
      <c r="B65" s="1" t="s">
        <v>9</v>
      </c>
      <c r="C65" s="23" t="s">
        <v>1022</v>
      </c>
      <c r="D65" t="s">
        <v>16</v>
      </c>
      <c r="E65" t="s">
        <v>817</v>
      </c>
      <c r="F65" s="1">
        <v>6300</v>
      </c>
      <c r="G65">
        <v>2902110000</v>
      </c>
      <c r="H65" s="1"/>
      <c r="J65" t="str">
        <f>IF(COUNTIF(CCMA[material_name],C65)&gt;0,"O","X")</f>
        <v>X</v>
      </c>
      <c r="K65" t="str">
        <f>IF(COUNTIF(CEH[material_name],C65)&gt;0,"O","X")</f>
        <v>O</v>
      </c>
      <c r="L65" t="str">
        <f>IF(COUNTIF(표8[material_id],표2[[#This Row],[material_id]])&gt;0, "O", "X")</f>
        <v>O</v>
      </c>
      <c r="M65" t="str">
        <f>IF(COUNTIFS(표8[material_id],표2[[#This Row],[material_id]],표8[location],"울산")&gt;0, "O", "X")</f>
        <v>O</v>
      </c>
    </row>
    <row r="66" spans="1:13" x14ac:dyDescent="0.3">
      <c r="A66" t="s">
        <v>131</v>
      </c>
      <c r="B66" s="1" t="s">
        <v>9</v>
      </c>
      <c r="C66" s="23" t="s">
        <v>2087</v>
      </c>
      <c r="D66" t="s">
        <v>16</v>
      </c>
      <c r="E66" t="s">
        <v>818</v>
      </c>
      <c r="F66" s="1">
        <v>6320</v>
      </c>
      <c r="G66">
        <v>2921411000</v>
      </c>
      <c r="H66" s="1"/>
      <c r="J66" t="str">
        <f>IF(COUNTIF(CCMA[material_name],C66)&gt;0,"O","X")</f>
        <v>X</v>
      </c>
      <c r="K66" t="str">
        <f>IF(COUNTIF(CEH[material_name],C66)&gt;0,"O","X")</f>
        <v>O</v>
      </c>
      <c r="L66" t="str">
        <f>IF(COUNTIF(표8[material_id],표2[[#This Row],[material_id]])&gt;0, "O", "X")</f>
        <v>O</v>
      </c>
      <c r="M66" t="str">
        <f>IF(COUNTIFS(표8[material_id],표2[[#This Row],[material_id]],표8[location],"울산")&gt;0, "O", "X")</f>
        <v>X</v>
      </c>
    </row>
    <row r="67" spans="1:13" x14ac:dyDescent="0.3">
      <c r="A67" t="s">
        <v>132</v>
      </c>
      <c r="B67" s="1" t="s">
        <v>9</v>
      </c>
      <c r="C67" s="23" t="s">
        <v>381</v>
      </c>
      <c r="D67" t="s">
        <v>16</v>
      </c>
      <c r="E67" t="s">
        <v>811</v>
      </c>
      <c r="F67" s="1">
        <v>6400</v>
      </c>
      <c r="H67" t="s">
        <v>383</v>
      </c>
      <c r="J67" t="str">
        <f>IF(COUNTIF(CCMA[material_name],C67)&gt;0,"O","X")</f>
        <v>X</v>
      </c>
      <c r="K67" t="str">
        <f>IF(COUNTIF(CEH[material_name],C67)&gt;0,"O","X")</f>
        <v>O</v>
      </c>
      <c r="L67" t="str">
        <f>IF(COUNTIF(표8[material_id],표2[[#This Row],[material_id]])&gt;0, "O", "X")</f>
        <v>O</v>
      </c>
      <c r="M67" t="str">
        <f>IF(COUNTIFS(표8[material_id],표2[[#This Row],[material_id]],표8[location],"울산")&gt;0, "O", "X")</f>
        <v>O</v>
      </c>
    </row>
    <row r="68" spans="1:13" x14ac:dyDescent="0.3">
      <c r="A68" t="s">
        <v>384</v>
      </c>
      <c r="B68" s="1" t="s">
        <v>9</v>
      </c>
      <c r="C68" s="23" t="s">
        <v>372</v>
      </c>
      <c r="D68" t="s">
        <v>16</v>
      </c>
      <c r="E68" t="s">
        <v>814</v>
      </c>
      <c r="F68" s="1">
        <v>6310</v>
      </c>
      <c r="G68">
        <v>2914221000</v>
      </c>
      <c r="H68" s="1"/>
      <c r="J68" t="str">
        <f>IF(COUNTIF(CCMA[material_name],C68)&gt;0,"O","X")</f>
        <v>X</v>
      </c>
      <c r="K68" t="str">
        <f>IF(COUNTIF(CEH[material_name],C68)&gt;0,"O","X")</f>
        <v>O</v>
      </c>
      <c r="L68" t="str">
        <f>IF(COUNTIF(표8[material_id],표2[[#This Row],[material_id]])&gt;0, "O", "X")</f>
        <v>X</v>
      </c>
      <c r="M68" t="str">
        <f>IF(COUNTIFS(표8[material_id],표2[[#This Row],[material_id]],표8[location],"울산")&gt;0, "O", "X")</f>
        <v>X</v>
      </c>
    </row>
    <row r="69" spans="1:13" x14ac:dyDescent="0.3">
      <c r="A69" t="s">
        <v>463</v>
      </c>
      <c r="B69" t="s">
        <v>756</v>
      </c>
      <c r="C69" s="23" t="s">
        <v>456</v>
      </c>
      <c r="D69" t="s">
        <v>16</v>
      </c>
      <c r="E69" t="s">
        <v>819</v>
      </c>
      <c r="F69">
        <v>4400</v>
      </c>
      <c r="G69">
        <v>2917140000</v>
      </c>
      <c r="H69" t="s">
        <v>464</v>
      </c>
      <c r="J69" t="str">
        <f>IF(COUNTIF(CCMA[material_name],C69)&gt;0,"O","X")</f>
        <v>X</v>
      </c>
      <c r="K69" t="str">
        <f>IF(COUNTIF(CEH[material_name],C69)&gt;0,"O","X")</f>
        <v>O</v>
      </c>
      <c r="L69" t="str">
        <f>IF(COUNTIF(표8[material_id],표2[[#This Row],[material_id]])&gt;0, "O", "X")</f>
        <v>O</v>
      </c>
      <c r="M69" t="str">
        <f>IF(COUNTIFS(표8[material_id],표2[[#This Row],[material_id]],표8[location],"울산")&gt;0, "O", "X")</f>
        <v>O</v>
      </c>
    </row>
    <row r="70" spans="1:13" x14ac:dyDescent="0.3">
      <c r="A70" t="s">
        <v>482</v>
      </c>
      <c r="B70" t="s">
        <v>457</v>
      </c>
      <c r="C70" t="s">
        <v>457</v>
      </c>
      <c r="D70" t="s">
        <v>6</v>
      </c>
      <c r="E70" t="s">
        <v>783</v>
      </c>
      <c r="F70">
        <v>100</v>
      </c>
      <c r="G70">
        <v>2905110000</v>
      </c>
      <c r="J70" t="str">
        <f>IF(COUNTIF(CCMA[material_name],C70)&gt;0,"O","X")</f>
        <v>O</v>
      </c>
      <c r="K70" t="str">
        <f>IF(COUNTIF(CEH[material_name],C70)&gt;0,"O","X")</f>
        <v>O</v>
      </c>
      <c r="L70" t="str">
        <f>IF(COUNTIF(표8[material_id],표2[[#This Row],[material_id]])&gt;0, "O", "X")</f>
        <v>X</v>
      </c>
      <c r="M70" t="str">
        <f>IF(COUNTIFS(표8[material_id],표2[[#This Row],[material_id]],표8[location],"울산")&gt;0, "O", "X")</f>
        <v>X</v>
      </c>
    </row>
    <row r="71" spans="1:13" x14ac:dyDescent="0.3">
      <c r="A71" t="s">
        <v>484</v>
      </c>
      <c r="B71" t="s">
        <v>457</v>
      </c>
      <c r="C71" t="s">
        <v>461</v>
      </c>
      <c r="D71" t="s">
        <v>16</v>
      </c>
      <c r="E71" t="s">
        <v>800</v>
      </c>
      <c r="F71">
        <v>200</v>
      </c>
      <c r="G71">
        <v>2915210000</v>
      </c>
      <c r="J71" t="str">
        <f>IF(COUNTIF(CCMA[material_name],C71)&gt;0,"O","X")</f>
        <v>O</v>
      </c>
      <c r="K71" t="str">
        <f>IF(COUNTIF(CEH[material_name],C71)&gt;0,"O","X")</f>
        <v>O</v>
      </c>
      <c r="L71" t="str">
        <f>IF(COUNTIF(표8[material_id],표2[[#This Row],[material_id]])&gt;0, "O", "X")</f>
        <v>O</v>
      </c>
      <c r="M71" t="str">
        <f>IF(COUNTIFS(표8[material_id],표2[[#This Row],[material_id]],표8[location],"울산")&gt;0, "O", "X")</f>
        <v>O</v>
      </c>
    </row>
    <row r="72" spans="1:13" x14ac:dyDescent="0.3">
      <c r="A72" t="s">
        <v>485</v>
      </c>
      <c r="B72" t="s">
        <v>486</v>
      </c>
      <c r="C72" s="23" t="s">
        <v>486</v>
      </c>
      <c r="D72" t="s">
        <v>6</v>
      </c>
      <c r="E72" t="s">
        <v>810</v>
      </c>
      <c r="F72">
        <v>7000</v>
      </c>
      <c r="G72">
        <v>2902300000</v>
      </c>
      <c r="J72" t="str">
        <f>IF(COUNTIF(CCMA[material_name],C72)&gt;0,"O","X")</f>
        <v>O</v>
      </c>
      <c r="K72" t="str">
        <f>IF(COUNTIF(CEH[material_name],C72)&gt;0,"O","X")</f>
        <v>O</v>
      </c>
      <c r="L72" t="str">
        <f>IF(COUNTIF(표8[material_id],표2[[#This Row],[material_id]])&gt;0, "O", "X")</f>
        <v>O</v>
      </c>
      <c r="M72" t="str">
        <f>IF(COUNTIFS(표8[material_id],표2[[#This Row],[material_id]],표8[location],"울산")&gt;0, "O", "X")</f>
        <v>O</v>
      </c>
    </row>
    <row r="73" spans="1:13" x14ac:dyDescent="0.3">
      <c r="A73" t="s">
        <v>487</v>
      </c>
      <c r="B73" t="s">
        <v>488</v>
      </c>
      <c r="C73" s="17" t="s">
        <v>488</v>
      </c>
      <c r="D73" t="s">
        <v>6</v>
      </c>
      <c r="E73" t="s">
        <v>810</v>
      </c>
      <c r="F73">
        <v>8000</v>
      </c>
      <c r="G73">
        <v>2902440000</v>
      </c>
      <c r="J73" t="str">
        <f>IF(COUNTIF(CCMA[material_name],C73)&gt;0,"O","X")</f>
        <v>O</v>
      </c>
      <c r="K73" t="str">
        <f>IF(COUNTIF(CEH[material_name],C73)&gt;0,"O","X")</f>
        <v>O</v>
      </c>
      <c r="L73" t="str">
        <f>IF(COUNTIF(표8[material_id],표2[[#This Row],[material_id]])&gt;0, "O", "X")</f>
        <v>O</v>
      </c>
      <c r="M73" t="str">
        <f>IF(COUNTIFS(표8[material_id],표2[[#This Row],[material_id]],표8[location],"울산")&gt;0, "O", "X")</f>
        <v>O</v>
      </c>
    </row>
    <row r="74" spans="1:13" x14ac:dyDescent="0.3">
      <c r="A74" t="s">
        <v>489</v>
      </c>
      <c r="B74" t="s">
        <v>488</v>
      </c>
      <c r="C74" s="22" t="s">
        <v>490</v>
      </c>
      <c r="D74" t="s">
        <v>16</v>
      </c>
      <c r="E74" t="s">
        <v>819</v>
      </c>
      <c r="F74">
        <v>8110</v>
      </c>
      <c r="G74">
        <v>2917350000</v>
      </c>
      <c r="H74" t="s">
        <v>491</v>
      </c>
      <c r="J74" t="str">
        <f>IF(COUNTIF(CCMA[material_name],C74)&gt;0,"O","X")</f>
        <v>X</v>
      </c>
      <c r="K74" t="str">
        <f>IF(COUNTIF(CEH[material_name],C74)&gt;0,"O","X")</f>
        <v>O</v>
      </c>
      <c r="L74" t="str">
        <f>IF(COUNTIF(표8[material_id],표2[[#This Row],[material_id]])&gt;0, "O", "X")</f>
        <v>O</v>
      </c>
      <c r="M74" t="str">
        <f>IF(COUNTIFS(표8[material_id],표2[[#This Row],[material_id]],표8[location],"울산")&gt;0, "O", "X")</f>
        <v>O</v>
      </c>
    </row>
    <row r="75" spans="1:13" x14ac:dyDescent="0.3">
      <c r="A75" t="s">
        <v>499</v>
      </c>
      <c r="B75" t="s">
        <v>455</v>
      </c>
      <c r="C75" s="22" t="s">
        <v>544</v>
      </c>
      <c r="D75" t="s">
        <v>30</v>
      </c>
      <c r="E75" t="s">
        <v>820</v>
      </c>
      <c r="F75">
        <v>6330</v>
      </c>
      <c r="G75">
        <v>2933710000</v>
      </c>
      <c r="J75" t="str">
        <f>IF(COUNTIF(CCMA[material_name],C75)&gt;0,"O","X")</f>
        <v>X</v>
      </c>
      <c r="K75" t="str">
        <f>IF(COUNTIF(CEH[material_name],C75)&gt;0,"O","X")</f>
        <v>O</v>
      </c>
      <c r="L75" t="str">
        <f>IF(COUNTIF(표8[material_id],표2[[#This Row],[material_id]])&gt;0, "O", "X")</f>
        <v>O</v>
      </c>
      <c r="M75" t="str">
        <f>IF(COUNTIFS(표8[material_id],표2[[#This Row],[material_id]],표8[location],"울산")&gt;0, "O", "X")</f>
        <v>O</v>
      </c>
    </row>
    <row r="76" spans="1:13" x14ac:dyDescent="0.3">
      <c r="A76" t="s">
        <v>545</v>
      </c>
      <c r="B76" t="s">
        <v>550</v>
      </c>
      <c r="C76" s="22" t="s">
        <v>548</v>
      </c>
      <c r="D76" t="s">
        <v>788</v>
      </c>
      <c r="E76" t="s">
        <v>821</v>
      </c>
      <c r="F76">
        <v>2700</v>
      </c>
      <c r="H76" t="s">
        <v>568</v>
      </c>
      <c r="J76" t="str">
        <f>IF(COUNTIF(CCMA[material_name],C76)&gt;0,"O","X")</f>
        <v>X</v>
      </c>
      <c r="K76" t="str">
        <f>IF(COUNTIF(CEH[material_name],C76)&gt;0,"O","X")</f>
        <v>X</v>
      </c>
      <c r="L76" t="str">
        <f>IF(COUNTIF(표8[material_id],표2[[#This Row],[material_id]])&gt;0, "O", "X")</f>
        <v>X</v>
      </c>
      <c r="M76" t="str">
        <f>IF(COUNTIFS(표8[material_id],표2[[#This Row],[material_id]],표8[location],"울산")&gt;0, "O", "X")</f>
        <v>X</v>
      </c>
    </row>
    <row r="77" spans="1:13" x14ac:dyDescent="0.3">
      <c r="A77" t="s">
        <v>546</v>
      </c>
      <c r="B77" t="s">
        <v>550</v>
      </c>
      <c r="C77" t="s">
        <v>549</v>
      </c>
      <c r="D77" t="s">
        <v>16</v>
      </c>
      <c r="E77" t="s">
        <v>809</v>
      </c>
      <c r="F77">
        <v>2900</v>
      </c>
      <c r="G77">
        <v>2901291000</v>
      </c>
      <c r="H77" t="s">
        <v>757</v>
      </c>
      <c r="J77" t="str">
        <f>IF(COUNTIF(CCMA[material_name],C77)&gt;0,"O","X")</f>
        <v>X</v>
      </c>
      <c r="K77" t="str">
        <f>IF(COUNTIF(CEH[material_name],C77)&gt;0,"O","X")</f>
        <v>X</v>
      </c>
      <c r="L77" t="str">
        <f>IF(COUNTIF(표8[material_id],표2[[#This Row],[material_id]])&gt;0, "O", "X")</f>
        <v>X</v>
      </c>
      <c r="M77" t="str">
        <f>IF(COUNTIFS(표8[material_id],표2[[#This Row],[material_id]],표8[location],"울산")&gt;0, "O", "X")</f>
        <v>X</v>
      </c>
    </row>
    <row r="78" spans="1:13" x14ac:dyDescent="0.3">
      <c r="A78" t="s">
        <v>547</v>
      </c>
      <c r="B78" t="s">
        <v>550</v>
      </c>
      <c r="C78" s="22" t="s">
        <v>567</v>
      </c>
      <c r="D78" t="s">
        <v>788</v>
      </c>
      <c r="E78" t="s">
        <v>822</v>
      </c>
      <c r="F78">
        <v>2720</v>
      </c>
      <c r="J78" t="str">
        <f>IF(COUNTIF(CCMA[material_name],C78)&gt;0,"O","X")</f>
        <v>X</v>
      </c>
      <c r="K78" t="str">
        <f>IF(COUNTIF(CEH[material_name],C78)&gt;0,"O","X")</f>
        <v>X</v>
      </c>
      <c r="L78" t="str">
        <f>IF(COUNTIF(표8[material_id],표2[[#This Row],[material_id]])&gt;0, "O", "X")</f>
        <v>X</v>
      </c>
      <c r="M78" t="str">
        <f>IF(COUNTIFS(표8[material_id],표2[[#This Row],[material_id]],표8[location],"울산")&gt;0, "O", "X")</f>
        <v>X</v>
      </c>
    </row>
    <row r="79" spans="1:13" x14ac:dyDescent="0.3">
      <c r="A79" t="s">
        <v>578</v>
      </c>
      <c r="B79" t="s">
        <v>457</v>
      </c>
      <c r="C79" s="22" t="s">
        <v>580</v>
      </c>
      <c r="D79" t="s">
        <v>30</v>
      </c>
      <c r="E79" t="s">
        <v>823</v>
      </c>
      <c r="F79">
        <v>400</v>
      </c>
      <c r="G79">
        <v>2916141000</v>
      </c>
      <c r="H79" t="s">
        <v>583</v>
      </c>
      <c r="J79" t="str">
        <f>IF(COUNTIF(CCMA[material_name],C79)&gt;0,"O","X")</f>
        <v>O</v>
      </c>
      <c r="K79" t="str">
        <f>IF(COUNTIF(CEH[material_name],C79)&gt;0,"O","X")</f>
        <v>X</v>
      </c>
      <c r="L79" t="str">
        <f>IF(COUNTIF(표8[material_id],표2[[#This Row],[material_id]])&gt;0, "O", "X")</f>
        <v>O</v>
      </c>
      <c r="M79" t="str">
        <f>IF(COUNTIFS(표8[material_id],표2[[#This Row],[material_id]],표8[location],"울산")&gt;0, "O", "X")</f>
        <v>X</v>
      </c>
    </row>
    <row r="80" spans="1:13" x14ac:dyDescent="0.3">
      <c r="A80" t="s">
        <v>579</v>
      </c>
      <c r="B80" t="s">
        <v>457</v>
      </c>
      <c r="C80" s="22" t="s">
        <v>581</v>
      </c>
      <c r="D80" t="s">
        <v>24</v>
      </c>
      <c r="E80" t="s">
        <v>801</v>
      </c>
      <c r="F80">
        <v>410</v>
      </c>
      <c r="G80">
        <v>3906100000</v>
      </c>
      <c r="H80" t="s">
        <v>582</v>
      </c>
      <c r="J80" t="str">
        <f>IF(COUNTIF(CCMA[material_name],C80)&gt;0,"O","X")</f>
        <v>X</v>
      </c>
      <c r="K80" t="str">
        <f>IF(COUNTIF(CEH[material_name],C80)&gt;0,"O","X")</f>
        <v>X</v>
      </c>
      <c r="L80" t="str">
        <f>IF(COUNTIF(표8[material_id],표2[[#This Row],[material_id]])&gt;0, "O", "X")</f>
        <v>O</v>
      </c>
      <c r="M80" t="str">
        <f>IF(COUNTIFS(표8[material_id],표2[[#This Row],[material_id]],표8[location],"울산")&gt;0, "O", "X")</f>
        <v>X</v>
      </c>
    </row>
    <row r="81" spans="1:13" x14ac:dyDescent="0.3">
      <c r="A81" t="s">
        <v>592</v>
      </c>
      <c r="B81" t="s">
        <v>457</v>
      </c>
      <c r="C81" t="s">
        <v>593</v>
      </c>
      <c r="D81" t="s">
        <v>16</v>
      </c>
      <c r="E81" t="s">
        <v>792</v>
      </c>
      <c r="F81">
        <v>300</v>
      </c>
      <c r="G81">
        <v>2912110000</v>
      </c>
      <c r="H81" t="s">
        <v>582</v>
      </c>
      <c r="J81" t="str">
        <f>IF(COUNTIF(CCMA[material_name],C81)&gt;0,"O","X")</f>
        <v>O</v>
      </c>
      <c r="K81" t="str">
        <f>IF(COUNTIF(CEH[material_name],C81)&gt;0,"O","X")</f>
        <v>O</v>
      </c>
      <c r="L81" t="str">
        <f>IF(COUNTIF(표8[material_id],표2[[#This Row],[material_id]])&gt;0, "O", "X")</f>
        <v>X</v>
      </c>
      <c r="M81" t="str">
        <f>IF(COUNTIFS(표8[material_id],표2[[#This Row],[material_id]],표8[location],"울산")&gt;0, "O", "X")</f>
        <v>X</v>
      </c>
    </row>
    <row r="82" spans="1:13" x14ac:dyDescent="0.3">
      <c r="A82" t="s">
        <v>596</v>
      </c>
      <c r="B82" t="s">
        <v>550</v>
      </c>
      <c r="C82" s="22" t="s">
        <v>598</v>
      </c>
      <c r="D82" t="s">
        <v>16</v>
      </c>
      <c r="E82" t="s">
        <v>824</v>
      </c>
      <c r="F82">
        <v>2360</v>
      </c>
      <c r="H82" t="s">
        <v>599</v>
      </c>
      <c r="J82" t="str">
        <f>IF(COUNTIF(CCMA[material_name],C82)&gt;0,"O","X")</f>
        <v>X</v>
      </c>
      <c r="K82" t="str">
        <f>IF(COUNTIF(CEH[material_name],C82)&gt;0,"O","X")</f>
        <v>X</v>
      </c>
      <c r="L82" t="str">
        <f>IF(COUNTIF(표8[material_id],표2[[#This Row],[material_id]])&gt;0, "O", "X")</f>
        <v>X</v>
      </c>
      <c r="M82" t="str">
        <f>IF(COUNTIFS(표8[material_id],표2[[#This Row],[material_id]],표8[location],"울산")&gt;0, "O", "X")</f>
        <v>X</v>
      </c>
    </row>
    <row r="83" spans="1:13" x14ac:dyDescent="0.3">
      <c r="A83" t="s">
        <v>597</v>
      </c>
      <c r="B83" t="s">
        <v>550</v>
      </c>
      <c r="C83" s="22" t="s">
        <v>600</v>
      </c>
      <c r="D83" t="s">
        <v>16</v>
      </c>
      <c r="E83" t="s">
        <v>824</v>
      </c>
      <c r="F83">
        <v>2370</v>
      </c>
      <c r="H83" t="s">
        <v>601</v>
      </c>
      <c r="J83" t="str">
        <f>IF(COUNTIF(CCMA[material_name],C83)&gt;0,"O","X")</f>
        <v>X</v>
      </c>
      <c r="K83" t="str">
        <f>IF(COUNTIF(CEH[material_name],C83)&gt;0,"O","X")</f>
        <v>X</v>
      </c>
      <c r="L83" t="str">
        <f>IF(COUNTIF(표8[material_id],표2[[#This Row],[material_id]])&gt;0, "O", "X")</f>
        <v>X</v>
      </c>
      <c r="M83" t="str">
        <f>IF(COUNTIFS(표8[material_id],표2[[#This Row],[material_id]],표8[location],"울산")&gt;0, "O", "X")</f>
        <v>X</v>
      </c>
    </row>
    <row r="84" spans="1:13" x14ac:dyDescent="0.3">
      <c r="A84" t="s">
        <v>610</v>
      </c>
      <c r="B84" t="s">
        <v>550</v>
      </c>
      <c r="C84" s="22" t="s">
        <v>1111</v>
      </c>
      <c r="D84" t="s">
        <v>24</v>
      </c>
      <c r="E84" t="s">
        <v>825</v>
      </c>
      <c r="F84">
        <v>2610</v>
      </c>
      <c r="G84" s="1">
        <v>3905300000</v>
      </c>
      <c r="H84" t="s">
        <v>613</v>
      </c>
      <c r="J84" t="str">
        <f>IF(COUNTIF(CCMA[material_name],C84)&gt;0,"O","X")</f>
        <v>X</v>
      </c>
      <c r="K84" t="str">
        <f>IF(COUNTIF(CEH[material_name],C84)&gt;0,"O","X")</f>
        <v>O</v>
      </c>
      <c r="L84" t="str">
        <f>IF(COUNTIF(표8[material_id],표2[[#This Row],[material_id]])&gt;0, "O", "X")</f>
        <v>X</v>
      </c>
      <c r="M84" t="str">
        <f>IF(COUNTIFS(표8[material_id],표2[[#This Row],[material_id]],표8[location],"울산")&gt;0, "O", "X")</f>
        <v>X</v>
      </c>
    </row>
    <row r="85" spans="1:13" x14ac:dyDescent="0.3">
      <c r="A85" t="s">
        <v>611</v>
      </c>
      <c r="B85" t="s">
        <v>550</v>
      </c>
      <c r="C85" s="22" t="s">
        <v>612</v>
      </c>
      <c r="D85" t="s">
        <v>24</v>
      </c>
      <c r="E85" t="s">
        <v>826</v>
      </c>
      <c r="F85">
        <v>2620</v>
      </c>
      <c r="H85" t="s">
        <v>614</v>
      </c>
      <c r="J85" t="str">
        <f>IF(COUNTIF(CCMA[material_name],C85)&gt;0,"O","X")</f>
        <v>X</v>
      </c>
      <c r="K85" t="str">
        <f>IF(COUNTIF(CEH[material_name],C85)&gt;0,"O","X")</f>
        <v>O</v>
      </c>
      <c r="L85" t="str">
        <f>IF(COUNTIF(표8[material_id],표2[[#This Row],[material_id]])&gt;0, "O", "X")</f>
        <v>O</v>
      </c>
      <c r="M85" t="str">
        <f>IF(COUNTIFS(표8[material_id],표2[[#This Row],[material_id]],표8[location],"울산")&gt;0, "O", "X")</f>
        <v>X</v>
      </c>
    </row>
    <row r="86" spans="1:13" x14ac:dyDescent="0.3">
      <c r="A86" t="s">
        <v>625</v>
      </c>
      <c r="B86" t="s">
        <v>455</v>
      </c>
      <c r="C86" s="22" t="s">
        <v>627</v>
      </c>
      <c r="D86" t="s">
        <v>16</v>
      </c>
      <c r="E86" t="s">
        <v>827</v>
      </c>
      <c r="F86">
        <v>6410</v>
      </c>
      <c r="G86">
        <v>2929102000</v>
      </c>
      <c r="H86" t="s">
        <v>629</v>
      </c>
      <c r="J86" t="str">
        <f>IF(COUNTIF(CCMA[material_name],C86)&gt;0,"O","X")</f>
        <v>X</v>
      </c>
      <c r="K86" t="str">
        <f>IF(COUNTIF(CEH[material_name],C86)&gt;0,"O","X")</f>
        <v>O</v>
      </c>
      <c r="L86" t="str">
        <f>IF(COUNTIF(표8[material_id],표2[[#This Row],[material_id]])&gt;0, "O", "X")</f>
        <v>O</v>
      </c>
      <c r="M86" t="str">
        <f>IF(COUNTIFS(표8[material_id],표2[[#This Row],[material_id]],표8[location],"울산")&gt;0, "O", "X")</f>
        <v>X</v>
      </c>
    </row>
    <row r="87" spans="1:13" x14ac:dyDescent="0.3">
      <c r="A87" t="s">
        <v>626</v>
      </c>
      <c r="B87" t="s">
        <v>486</v>
      </c>
      <c r="C87" s="22" t="s">
        <v>628</v>
      </c>
      <c r="D87" t="s">
        <v>16</v>
      </c>
      <c r="E87" t="s">
        <v>827</v>
      </c>
      <c r="F87">
        <v>7100</v>
      </c>
      <c r="G87">
        <v>2929101000</v>
      </c>
      <c r="H87" t="s">
        <v>630</v>
      </c>
      <c r="J87" t="str">
        <f>IF(COUNTIF(CCMA[material_name],C87)&gt;0,"O","X")</f>
        <v>X</v>
      </c>
      <c r="K87" t="str">
        <f>IF(COUNTIF(CEH[material_name],C87)&gt;0,"O","X")</f>
        <v>O</v>
      </c>
      <c r="L87" t="str">
        <f>IF(COUNTIF(표8[material_id],표2[[#This Row],[material_id]])&gt;0, "O", "X")</f>
        <v>O</v>
      </c>
      <c r="M87" t="str">
        <f>IF(COUNTIFS(표8[material_id],표2[[#This Row],[material_id]],표8[location],"울산")&gt;0, "O", "X")</f>
        <v>X</v>
      </c>
    </row>
    <row r="88" spans="1:13" x14ac:dyDescent="0.3">
      <c r="A88" t="s">
        <v>642</v>
      </c>
      <c r="B88" t="s">
        <v>488</v>
      </c>
      <c r="C88" s="22" t="s">
        <v>645</v>
      </c>
      <c r="D88" t="s">
        <v>16</v>
      </c>
      <c r="E88" t="s">
        <v>828</v>
      </c>
      <c r="F88">
        <v>8100</v>
      </c>
      <c r="G88">
        <v>2902410000</v>
      </c>
      <c r="H88" t="s">
        <v>496</v>
      </c>
      <c r="J88" t="str">
        <f>IF(COUNTIF(CCMA[material_name],C88)&gt;0,"O","X")</f>
        <v>X</v>
      </c>
      <c r="K88" t="str">
        <f>IF(COUNTIF(CEH[material_name],C88)&gt;0,"O","X")</f>
        <v>O</v>
      </c>
      <c r="L88" t="str">
        <f>IF(COUNTIF(표8[material_id],표2[[#This Row],[material_id]])&gt;0, "O", "X")</f>
        <v>O</v>
      </c>
      <c r="M88" t="str">
        <f>IF(COUNTIFS(표8[material_id],표2[[#This Row],[material_id]],표8[location],"울산")&gt;0, "O", "X")</f>
        <v>O</v>
      </c>
    </row>
    <row r="89" spans="1:13" x14ac:dyDescent="0.3">
      <c r="A89" t="s">
        <v>643</v>
      </c>
      <c r="B89" t="s">
        <v>488</v>
      </c>
      <c r="C89" s="22" t="s">
        <v>646</v>
      </c>
      <c r="D89" t="s">
        <v>16</v>
      </c>
      <c r="E89" t="s">
        <v>828</v>
      </c>
      <c r="F89">
        <v>8200</v>
      </c>
      <c r="G89">
        <v>2902420000</v>
      </c>
      <c r="H89" t="s">
        <v>497</v>
      </c>
      <c r="J89" t="str">
        <f>IF(COUNTIF(CCMA[material_name],C89)&gt;0,"O","X")</f>
        <v>X</v>
      </c>
      <c r="K89" t="str">
        <f>IF(COUNTIF(CEH[material_name],C89)&gt;0,"O","X")</f>
        <v>O</v>
      </c>
      <c r="L89" t="str">
        <f>IF(COUNTIF(표8[material_id],표2[[#This Row],[material_id]])&gt;0, "O", "X")</f>
        <v>O</v>
      </c>
      <c r="M89" t="str">
        <f>IF(COUNTIFS(표8[material_id],표2[[#This Row],[material_id]],표8[location],"울산")&gt;0, "O", "X")</f>
        <v>O</v>
      </c>
    </row>
    <row r="90" spans="1:13" x14ac:dyDescent="0.3">
      <c r="A90" t="s">
        <v>644</v>
      </c>
      <c r="B90" t="s">
        <v>488</v>
      </c>
      <c r="C90" s="22" t="s">
        <v>647</v>
      </c>
      <c r="D90" t="s">
        <v>16</v>
      </c>
      <c r="E90" t="s">
        <v>828</v>
      </c>
      <c r="F90">
        <v>8300</v>
      </c>
      <c r="G90">
        <v>2902430000</v>
      </c>
      <c r="H90" t="s">
        <v>498</v>
      </c>
      <c r="J90" t="str">
        <f>IF(COUNTIF(CCMA[material_name],C90)&gt;0,"O","X")</f>
        <v>O</v>
      </c>
      <c r="K90" t="str">
        <f>IF(COUNTIF(CEH[material_name],C90)&gt;0,"O","X")</f>
        <v>O</v>
      </c>
      <c r="L90" t="str">
        <f>IF(COUNTIF(표8[material_id],표2[[#This Row],[material_id]])&gt;0, "O", "X")</f>
        <v>O</v>
      </c>
      <c r="M90" t="str">
        <f>IF(COUNTIFS(표8[material_id],표2[[#This Row],[material_id]],표8[location],"울산")&gt;0, "O", "X")</f>
        <v>O</v>
      </c>
    </row>
    <row r="91" spans="1:13" x14ac:dyDescent="0.3">
      <c r="A91" t="s">
        <v>663</v>
      </c>
      <c r="B91" t="s">
        <v>488</v>
      </c>
      <c r="C91" s="22" t="s">
        <v>493</v>
      </c>
      <c r="D91" t="s">
        <v>30</v>
      </c>
      <c r="E91" t="s">
        <v>829</v>
      </c>
      <c r="F91">
        <v>8210</v>
      </c>
      <c r="H91" t="s">
        <v>496</v>
      </c>
      <c r="J91" t="str">
        <f>IF(COUNTIF(CCMA[material_name],C91)&gt;0,"O","X")</f>
        <v>X</v>
      </c>
      <c r="K91" t="str">
        <f>IF(COUNTIF(CEH[material_name],C91)&gt;0,"O","X")</f>
        <v>O</v>
      </c>
      <c r="L91" t="str">
        <f>IF(COUNTIF(표8[material_id],표2[[#This Row],[material_id]])&gt;0, "O", "X")</f>
        <v>O</v>
      </c>
      <c r="M91" t="str">
        <f>IF(COUNTIFS(표8[material_id],표2[[#This Row],[material_id]],표8[location],"울산")&gt;0, "O", "X")</f>
        <v>O</v>
      </c>
    </row>
    <row r="92" spans="1:13" x14ac:dyDescent="0.3">
      <c r="A92" t="s">
        <v>664</v>
      </c>
      <c r="B92" t="s">
        <v>488</v>
      </c>
      <c r="C92" s="22" t="s">
        <v>494</v>
      </c>
      <c r="D92" t="s">
        <v>30</v>
      </c>
      <c r="E92" t="s">
        <v>829</v>
      </c>
      <c r="F92">
        <v>8310</v>
      </c>
      <c r="G92">
        <v>2917361000</v>
      </c>
      <c r="H92" t="s">
        <v>497</v>
      </c>
      <c r="J92" t="str">
        <f>IF(COUNTIF(CCMA[material_name],C92)&gt;0,"O","X")</f>
        <v>O</v>
      </c>
      <c r="K92" t="str">
        <f>IF(COUNTIF(CEH[material_name],C92)&gt;0,"O","X")</f>
        <v>O</v>
      </c>
      <c r="L92" t="str">
        <f>IF(COUNTIF(표8[material_id],표2[[#This Row],[material_id]])&gt;0, "O", "X")</f>
        <v>O</v>
      </c>
      <c r="M92" t="str">
        <f>IF(COUNTIFS(표8[material_id],표2[[#This Row],[material_id]],표8[location],"울산")&gt;0, "O", "X")</f>
        <v>X</v>
      </c>
    </row>
    <row r="93" spans="1:13" x14ac:dyDescent="0.3">
      <c r="A93" t="s">
        <v>665</v>
      </c>
      <c r="B93" t="s">
        <v>488</v>
      </c>
      <c r="C93" s="22" t="s">
        <v>495</v>
      </c>
      <c r="D93" t="s">
        <v>30</v>
      </c>
      <c r="E93" t="s">
        <v>830</v>
      </c>
      <c r="F93">
        <v>8320</v>
      </c>
      <c r="G93">
        <v>2917370000</v>
      </c>
      <c r="H93" t="s">
        <v>498</v>
      </c>
      <c r="J93" t="str">
        <f>IF(COUNTIF(CCMA[material_name],C93)&gt;0,"O","X")</f>
        <v>X</v>
      </c>
      <c r="K93" t="str">
        <f>IF(COUNTIF(CEH[material_name],C93)&gt;0,"O","X")</f>
        <v>O</v>
      </c>
      <c r="L93" t="str">
        <f>IF(COUNTIF(표8[material_id],표2[[#This Row],[material_id]])&gt;0, "O", "X")</f>
        <v>X</v>
      </c>
      <c r="M93" t="str">
        <f>IF(COUNTIFS(표8[material_id],표2[[#This Row],[material_id]],표8[location],"울산")&gt;0, "O", "X")</f>
        <v>X</v>
      </c>
    </row>
    <row r="94" spans="1:13" x14ac:dyDescent="0.3">
      <c r="A94" t="s">
        <v>666</v>
      </c>
      <c r="B94" t="s">
        <v>488</v>
      </c>
      <c r="C94" s="22" t="s">
        <v>667</v>
      </c>
      <c r="D94" t="s">
        <v>24</v>
      </c>
      <c r="E94" t="s">
        <v>831</v>
      </c>
      <c r="F94">
        <v>8330</v>
      </c>
      <c r="H94" t="s">
        <v>668</v>
      </c>
      <c r="J94" t="str">
        <f>IF(COUNTIF(CCMA[material_name],C94)&gt;0,"O","X")</f>
        <v>O</v>
      </c>
      <c r="K94" t="str">
        <f>IF(COUNTIF(CEH[material_name],C94)&gt;0,"O","X")</f>
        <v>O</v>
      </c>
      <c r="L94" t="str">
        <f>IF(COUNTIF(표8[material_id],표2[[#This Row],[material_id]])&gt;0, "O", "X")</f>
        <v>O</v>
      </c>
      <c r="M94" t="str">
        <f>IF(COUNTIFS(표8[material_id],표2[[#This Row],[material_id]],표8[location],"울산")&gt;0, "O", "X")</f>
        <v>O</v>
      </c>
    </row>
    <row r="95" spans="1:13" x14ac:dyDescent="0.3">
      <c r="A95" t="s">
        <v>677</v>
      </c>
      <c r="B95" t="s">
        <v>7</v>
      </c>
      <c r="C95" s="22" t="s">
        <v>268</v>
      </c>
      <c r="D95" t="s">
        <v>788</v>
      </c>
      <c r="E95" t="s">
        <v>799</v>
      </c>
      <c r="F95">
        <v>3350</v>
      </c>
      <c r="G95">
        <v>3909500000</v>
      </c>
      <c r="H95" t="s">
        <v>676</v>
      </c>
      <c r="J95" t="str">
        <f>IF(COUNTIF(CCMA[material_name],C95)&gt;0,"O","X")</f>
        <v>X</v>
      </c>
      <c r="K95" t="str">
        <f>IF(COUNTIF(CEH[material_name],C95)&gt;0,"O","X")</f>
        <v>O</v>
      </c>
      <c r="L95" t="str">
        <f>IF(COUNTIF(표8[material_id],표2[[#This Row],[material_id]])&gt;0, "O", "X")</f>
        <v>X</v>
      </c>
      <c r="M95" t="str">
        <f>IF(COUNTIFS(표8[material_id],표2[[#This Row],[material_id]],표8[location],"울산")&gt;0, "O", "X")</f>
        <v>X</v>
      </c>
    </row>
    <row r="96" spans="1:13" x14ac:dyDescent="0.3">
      <c r="A96" t="s">
        <v>710</v>
      </c>
      <c r="B96" t="s">
        <v>756</v>
      </c>
      <c r="C96" t="s">
        <v>709</v>
      </c>
      <c r="D96" t="s">
        <v>16</v>
      </c>
      <c r="E96" t="s">
        <v>809</v>
      </c>
      <c r="F96">
        <v>4350</v>
      </c>
      <c r="G96">
        <v>2901292000</v>
      </c>
      <c r="J96" t="str">
        <f>IF(COUNTIF(CCMA[material_name],C96)&gt;0,"O","X")</f>
        <v>X</v>
      </c>
      <c r="K96" t="str">
        <f>IF(COUNTIF(CEH[material_name],C96)&gt;0,"O","X")</f>
        <v>X</v>
      </c>
      <c r="L96" t="str">
        <f>IF(COUNTIF(표8[material_id],표2[[#This Row],[material_id]])&gt;0, "O", "X")</f>
        <v>X</v>
      </c>
      <c r="M96" t="str">
        <f>IF(COUNTIFS(표8[material_id],표2[[#This Row],[material_id]],표8[location],"울산")&gt;0, "O", "X")</f>
        <v>X</v>
      </c>
    </row>
    <row r="97" spans="1:13" x14ac:dyDescent="0.3">
      <c r="A97" t="s">
        <v>725</v>
      </c>
      <c r="B97" t="s">
        <v>756</v>
      </c>
      <c r="C97" t="s">
        <v>549</v>
      </c>
      <c r="D97" t="s">
        <v>16</v>
      </c>
      <c r="E97" t="s">
        <v>809</v>
      </c>
      <c r="F97">
        <v>4340</v>
      </c>
      <c r="H97" t="s">
        <v>758</v>
      </c>
      <c r="J97" t="str">
        <f>IF(COUNTIF(CCMA[material_name],C97)&gt;0,"O","X")</f>
        <v>X</v>
      </c>
      <c r="K97" t="str">
        <f>IF(COUNTIF(CEH[material_name],C97)&gt;0,"O","X")</f>
        <v>X</v>
      </c>
      <c r="L97" t="str">
        <f>IF(COUNTIF(표8[material_id],표2[[#This Row],[material_id]])&gt;0, "O", "X")</f>
        <v>X</v>
      </c>
      <c r="M97" t="str">
        <f>IF(COUNTIFS(표8[material_id],표2[[#This Row],[material_id]],표8[location],"울산")&gt;0, "O", "X")</f>
        <v>X</v>
      </c>
    </row>
    <row r="98" spans="1:13" x14ac:dyDescent="0.3">
      <c r="A98" t="s">
        <v>759</v>
      </c>
      <c r="B98" t="s">
        <v>550</v>
      </c>
      <c r="C98" s="22" t="s">
        <v>720</v>
      </c>
      <c r="D98" t="s">
        <v>24</v>
      </c>
      <c r="E98" t="s">
        <v>796</v>
      </c>
      <c r="F98">
        <v>2800</v>
      </c>
      <c r="H98" t="s">
        <v>993</v>
      </c>
      <c r="J98" t="str">
        <f>IF(COUNTIF(CCMA[material_name],C98)&gt;0,"O","X")</f>
        <v>X</v>
      </c>
      <c r="K98" t="str">
        <f>IF(COUNTIF(CEH[material_name],C98)&gt;0,"O","X")</f>
        <v>O</v>
      </c>
      <c r="L98" t="str">
        <f>IF(COUNTIF(표8[material_id],표2[[#This Row],[material_id]])&gt;0, "O", "X")</f>
        <v>O</v>
      </c>
      <c r="M98" t="str">
        <f>IF(COUNTIFS(표8[material_id],표2[[#This Row],[material_id]],표8[location],"울산")&gt;0, "O", "X")</f>
        <v>X</v>
      </c>
    </row>
    <row r="99" spans="1:13" x14ac:dyDescent="0.3">
      <c r="A99" t="s">
        <v>767</v>
      </c>
      <c r="B99" t="s">
        <v>769</v>
      </c>
      <c r="C99" s="22" t="s">
        <v>768</v>
      </c>
      <c r="D99" t="s">
        <v>16</v>
      </c>
      <c r="E99" t="s">
        <v>832</v>
      </c>
      <c r="F99">
        <v>3800</v>
      </c>
      <c r="G99">
        <v>2910300000</v>
      </c>
      <c r="H99" t="s">
        <v>770</v>
      </c>
      <c r="J99" t="str">
        <f>IF(COUNTIF(CCMA[material_name],C99)&gt;0,"O","X")</f>
        <v>X</v>
      </c>
      <c r="K99" t="str">
        <f>IF(COUNTIF(CEH[material_name],C99)&gt;0,"O","X")</f>
        <v>X</v>
      </c>
      <c r="L99" t="str">
        <f>IF(COUNTIF(표8[material_id],표2[[#This Row],[material_id]])&gt;0, "O", "X")</f>
        <v>O</v>
      </c>
      <c r="M99" t="str">
        <f>IF(COUNTIFS(표8[material_id],표2[[#This Row],[material_id]],표8[location],"울산")&gt;0, "O", "X")</f>
        <v>X</v>
      </c>
    </row>
    <row r="100" spans="1:13" x14ac:dyDescent="0.3">
      <c r="A100" t="s">
        <v>771</v>
      </c>
      <c r="B100" t="s">
        <v>550</v>
      </c>
      <c r="C100" t="s">
        <v>772</v>
      </c>
      <c r="D100" t="s">
        <v>788</v>
      </c>
      <c r="E100" t="s">
        <v>833</v>
      </c>
      <c r="F100">
        <v>2390</v>
      </c>
      <c r="J100" t="str">
        <f>IF(COUNTIF(CCMA[material_name],C100)&gt;0,"O","X")</f>
        <v>X</v>
      </c>
      <c r="K100" t="str">
        <f>IF(COUNTIF(CEH[material_name],C100)&gt;0,"O","X")</f>
        <v>X</v>
      </c>
      <c r="L100" t="str">
        <f>IF(COUNTIF(표8[material_id],표2[[#This Row],[material_id]])&gt;0, "O", "X")</f>
        <v>X</v>
      </c>
      <c r="M100" t="str">
        <f>IF(COUNTIFS(표8[material_id],표2[[#This Row],[material_id]],표8[location],"울산")&gt;0, "O", "X")</f>
        <v>X</v>
      </c>
    </row>
    <row r="101" spans="1:13" x14ac:dyDescent="0.3">
      <c r="A101" t="s">
        <v>835</v>
      </c>
      <c r="B101" t="s">
        <v>455</v>
      </c>
      <c r="C101" s="22" t="s">
        <v>834</v>
      </c>
      <c r="D101" t="s">
        <v>492</v>
      </c>
      <c r="E101" t="s">
        <v>836</v>
      </c>
      <c r="F101">
        <v>6340</v>
      </c>
      <c r="G101">
        <v>2917121000</v>
      </c>
      <c r="J101" t="str">
        <f>IF(COUNTIF(CCMA[material_name],C101)&gt;0,"O","X")</f>
        <v>X</v>
      </c>
      <c r="K101" t="str">
        <f>IF(COUNTIF(CEH[material_name],C101)&gt;0,"O","X")</f>
        <v>O</v>
      </c>
      <c r="L101" t="str">
        <f>IF(COUNTIF(표8[material_id],표2[[#This Row],[material_id]])&gt;0, "O", "X")</f>
        <v>X</v>
      </c>
      <c r="M101" t="str">
        <f>IF(COUNTIFS(표8[material_id],표2[[#This Row],[material_id]],표8[location],"울산")&gt;0, "O", "X")</f>
        <v>X</v>
      </c>
    </row>
    <row r="102" spans="1:13" x14ac:dyDescent="0.3">
      <c r="A102" t="s">
        <v>840</v>
      </c>
      <c r="B102" s="1" t="s">
        <v>13</v>
      </c>
      <c r="C102" s="1" t="s">
        <v>841</v>
      </c>
      <c r="D102" t="s">
        <v>386</v>
      </c>
      <c r="E102" t="s">
        <v>842</v>
      </c>
      <c r="F102" s="1">
        <v>4320</v>
      </c>
      <c r="G102">
        <v>2901101000</v>
      </c>
      <c r="J102" t="str">
        <f>IF(COUNTIF(CCMA[material_name],C102)&gt;0,"O","X")</f>
        <v>X</v>
      </c>
      <c r="K102" t="str">
        <f>IF(COUNTIF(CEH[material_name],C102)&gt;0,"O","X")</f>
        <v>X</v>
      </c>
      <c r="L102" t="str">
        <f>IF(COUNTIF(표8[material_id],표2[[#This Row],[material_id]])&gt;0, "O", "X")</f>
        <v>X</v>
      </c>
      <c r="M102" t="str">
        <f>IF(COUNTIFS(표8[material_id],표2[[#This Row],[material_id]],표8[location],"울산")&gt;0, "O", "X")</f>
        <v>X</v>
      </c>
    </row>
    <row r="103" spans="1:13" x14ac:dyDescent="0.3">
      <c r="A103" t="s">
        <v>994</v>
      </c>
      <c r="B103" s="1" t="s">
        <v>997</v>
      </c>
      <c r="C103" s="23" t="s">
        <v>1001</v>
      </c>
      <c r="D103" t="s">
        <v>386</v>
      </c>
      <c r="E103" t="s">
        <v>1003</v>
      </c>
      <c r="F103" s="1">
        <v>9000</v>
      </c>
      <c r="G103">
        <v>2901242000</v>
      </c>
      <c r="J103" t="str">
        <f>IF(COUNTIF(CCMA[material_name],C103)&gt;0,"O","X")</f>
        <v>X</v>
      </c>
      <c r="K103" t="str">
        <f>IF(COUNTIF(CEH[material_name],C103)&gt;0,"O","X")</f>
        <v>O</v>
      </c>
      <c r="L103" t="str">
        <f>IF(COUNTIF(표8[material_id],표2[[#This Row],[material_id]])&gt;0, "O", "X")</f>
        <v>O</v>
      </c>
      <c r="M103" t="str">
        <f>IF(COUNTIFS(표8[material_id],표2[[#This Row],[material_id]],표8[location],"울산")&gt;0, "O", "X")</f>
        <v>X</v>
      </c>
    </row>
    <row r="104" spans="1:13" x14ac:dyDescent="0.3">
      <c r="A104" t="s">
        <v>995</v>
      </c>
      <c r="B104" s="1" t="s">
        <v>997</v>
      </c>
      <c r="C104" t="s">
        <v>1002</v>
      </c>
      <c r="D104" t="s">
        <v>386</v>
      </c>
      <c r="E104" t="s">
        <v>1003</v>
      </c>
      <c r="F104">
        <v>9100</v>
      </c>
      <c r="J104" t="str">
        <f>IF(COUNTIF(CCMA[material_name],C104)&gt;0,"O","X")</f>
        <v>X</v>
      </c>
      <c r="K104" t="str">
        <f>IF(COUNTIF(CEH[material_name],C104)&gt;0,"O","X")</f>
        <v>X</v>
      </c>
      <c r="L104" t="str">
        <f>IF(COUNTIF(표8[material_id],표2[[#This Row],[material_id]])&gt;0, "O", "X")</f>
        <v>X</v>
      </c>
      <c r="M104" t="str">
        <f>IF(COUNTIFS(표8[material_id],표2[[#This Row],[material_id]],표8[location],"울산")&gt;0, "O", "X")</f>
        <v>X</v>
      </c>
    </row>
    <row r="105" spans="1:13" x14ac:dyDescent="0.3">
      <c r="A105" t="s">
        <v>996</v>
      </c>
      <c r="B105" s="1" t="s">
        <v>997</v>
      </c>
      <c r="C105" s="22" t="s">
        <v>1005</v>
      </c>
      <c r="D105" t="s">
        <v>386</v>
      </c>
      <c r="E105" t="s">
        <v>1004</v>
      </c>
      <c r="F105">
        <v>9200</v>
      </c>
      <c r="H105" t="s">
        <v>1006</v>
      </c>
      <c r="J105" t="str">
        <f>IF(COUNTIF(CCMA[material_name],C105)&gt;0,"O","X")</f>
        <v>X</v>
      </c>
      <c r="K105" t="str">
        <f>IF(COUNTIF(CEH[material_name],C105)&gt;0,"O","X")</f>
        <v>O</v>
      </c>
      <c r="L105" t="str">
        <f>IF(COUNTIF(표8[material_id],표2[[#This Row],[material_id]])&gt;0, "O", "X")</f>
        <v>X</v>
      </c>
      <c r="M105" t="str">
        <f>IF(COUNTIFS(표8[material_id],표2[[#This Row],[material_id]],표8[location],"울산")&gt;0, "O", "X")</f>
        <v>X</v>
      </c>
    </row>
    <row r="106" spans="1:13" x14ac:dyDescent="0.3">
      <c r="A106" t="s">
        <v>1014</v>
      </c>
      <c r="B106" s="1" t="s">
        <v>997</v>
      </c>
      <c r="C106" s="22" t="s">
        <v>1007</v>
      </c>
      <c r="D106" t="s">
        <v>1008</v>
      </c>
      <c r="E106" t="s">
        <v>1009</v>
      </c>
      <c r="F106">
        <v>9010</v>
      </c>
      <c r="G106">
        <v>4002600000</v>
      </c>
      <c r="H106" t="s">
        <v>1011</v>
      </c>
      <c r="J106" t="str">
        <f>IF(COUNTIF(CCMA[material_name],C106)&gt;0,"O","X")</f>
        <v>X</v>
      </c>
      <c r="K106" t="str">
        <f>IF(COUNTIF(CEH[material_name],C106)&gt;0,"O","X")</f>
        <v>X</v>
      </c>
      <c r="L106" t="str">
        <f>IF(COUNTIF(표8[material_id],표2[[#This Row],[material_id]])&gt;0, "O", "X")</f>
        <v>X</v>
      </c>
      <c r="M106" t="str">
        <f>IF(COUNTIFS(표8[material_id],표2[[#This Row],[material_id]],표8[location],"울산")&gt;0, "O", "X")</f>
        <v>X</v>
      </c>
    </row>
    <row r="107" spans="1:13" x14ac:dyDescent="0.3">
      <c r="A107" t="s">
        <v>1015</v>
      </c>
      <c r="B107" s="1" t="s">
        <v>997</v>
      </c>
      <c r="C107" s="22" t="s">
        <v>1010</v>
      </c>
      <c r="D107" t="s">
        <v>1008</v>
      </c>
      <c r="E107" t="s">
        <v>1009</v>
      </c>
      <c r="F107">
        <v>9020</v>
      </c>
      <c r="H107" t="s">
        <v>1012</v>
      </c>
      <c r="J107" t="str">
        <f>IF(COUNTIF(CCMA[material_name],C107)&gt;0,"O","X")</f>
        <v>X</v>
      </c>
      <c r="K107" t="str">
        <f>IF(COUNTIF(CEH[material_name],C107)&gt;0,"O","X")</f>
        <v>X</v>
      </c>
      <c r="L107" t="str">
        <f>IF(COUNTIF(표8[material_id],표2[[#This Row],[material_id]])&gt;0, "O", "X")</f>
        <v>X</v>
      </c>
      <c r="M107" t="str">
        <f>IF(COUNTIFS(표8[material_id],표2[[#This Row],[material_id]],표8[location],"울산")&gt;0, "O", "X")</f>
        <v>X</v>
      </c>
    </row>
    <row r="108" spans="1:13" x14ac:dyDescent="0.3">
      <c r="A108" t="s">
        <v>1036</v>
      </c>
      <c r="B108" t="s">
        <v>769</v>
      </c>
      <c r="C108" s="22" t="s">
        <v>3852</v>
      </c>
      <c r="D108" t="s">
        <v>16</v>
      </c>
      <c r="E108" t="s">
        <v>792</v>
      </c>
      <c r="F108">
        <v>3600</v>
      </c>
      <c r="J108" t="str">
        <f>IF(COUNTIF(CCMA[material_name],C108)&gt;0,"O","X")</f>
        <v>X</v>
      </c>
      <c r="K108" t="str">
        <f>IF(COUNTIF(CEH[material_name],C108)&gt;0,"O","X")</f>
        <v>O</v>
      </c>
      <c r="L108" t="str">
        <f>IF(COUNTIF(표8[material_id],표2[[#This Row],[material_id]])&gt;0, "O", "X")</f>
        <v>O</v>
      </c>
      <c r="M108" t="str">
        <f>IF(COUNTIFS(표8[material_id],표2[[#This Row],[material_id]],표8[location],"울산")&gt;0, "O", "X")</f>
        <v>X</v>
      </c>
    </row>
    <row r="109" spans="1:13" x14ac:dyDescent="0.3">
      <c r="A109" t="s">
        <v>1061</v>
      </c>
      <c r="B109" t="s">
        <v>997</v>
      </c>
      <c r="C109" t="s">
        <v>1055</v>
      </c>
      <c r="D109" t="s">
        <v>788</v>
      </c>
      <c r="E109" t="s">
        <v>998</v>
      </c>
      <c r="F109">
        <v>9210</v>
      </c>
      <c r="J109" t="str">
        <f>IF(COUNTIF(CCMA[material_name],C109)&gt;0,"O","X")</f>
        <v>X</v>
      </c>
      <c r="K109" t="str">
        <f>IF(COUNTIF(CEH[material_name],C109)&gt;0,"O","X")</f>
        <v>X</v>
      </c>
      <c r="L109" t="str">
        <f>IF(COUNTIF(표8[material_id],표2[[#This Row],[material_id]])&gt;0, "O", "X")</f>
        <v>X</v>
      </c>
      <c r="M109" t="str">
        <f>IF(COUNTIFS(표8[material_id],표2[[#This Row],[material_id]],표8[location],"울산")&gt;0, "O", "X")</f>
        <v>X</v>
      </c>
    </row>
    <row r="110" spans="1:13" x14ac:dyDescent="0.3">
      <c r="A110" t="s">
        <v>1062</v>
      </c>
      <c r="B110" t="s">
        <v>997</v>
      </c>
      <c r="C110" s="22" t="s">
        <v>1056</v>
      </c>
      <c r="D110" t="s">
        <v>788</v>
      </c>
      <c r="E110" t="s">
        <v>816</v>
      </c>
      <c r="F110">
        <v>9220</v>
      </c>
      <c r="H110" t="s">
        <v>1066</v>
      </c>
      <c r="J110" t="str">
        <f>IF(COUNTIF(CCMA[material_name],C110)&gt;0,"O","X")</f>
        <v>X</v>
      </c>
      <c r="K110" t="str">
        <f>IF(COUNTIF(CEH[material_name],C110)&gt;0,"O","X")</f>
        <v>O</v>
      </c>
      <c r="L110" t="str">
        <f>IF(COUNTIF(표8[material_id],표2[[#This Row],[material_id]])&gt;0, "O", "X")</f>
        <v>X</v>
      </c>
      <c r="M110" t="str">
        <f>IF(COUNTIFS(표8[material_id],표2[[#This Row],[material_id]],표8[location],"울산")&gt;0, "O", "X")</f>
        <v>X</v>
      </c>
    </row>
    <row r="111" spans="1:13" x14ac:dyDescent="0.3">
      <c r="A111" t="s">
        <v>1063</v>
      </c>
      <c r="B111" t="s">
        <v>997</v>
      </c>
      <c r="C111" t="s">
        <v>1057</v>
      </c>
      <c r="D111" t="s">
        <v>16</v>
      </c>
      <c r="E111" t="s">
        <v>999</v>
      </c>
      <c r="F111">
        <v>9230</v>
      </c>
      <c r="H111" t="s">
        <v>1067</v>
      </c>
      <c r="J111" t="str">
        <f>IF(COUNTIF(CCMA[material_name],C111)&gt;0,"O","X")</f>
        <v>X</v>
      </c>
      <c r="K111" t="str">
        <f>IF(COUNTIF(CEH[material_name],C111)&gt;0,"O","X")</f>
        <v>X</v>
      </c>
      <c r="L111" t="str">
        <f>IF(COUNTIF(표8[material_id],표2[[#This Row],[material_id]])&gt;0, "O", "X")</f>
        <v>X</v>
      </c>
      <c r="M111" t="str">
        <f>IF(COUNTIFS(표8[material_id],표2[[#This Row],[material_id]],표8[location],"울산")&gt;0, "O", "X")</f>
        <v>X</v>
      </c>
    </row>
    <row r="112" spans="1:13" x14ac:dyDescent="0.3">
      <c r="A112" t="s">
        <v>1064</v>
      </c>
      <c r="B112" t="s">
        <v>997</v>
      </c>
      <c r="C112" t="s">
        <v>1058</v>
      </c>
      <c r="D112" s="1" t="s">
        <v>24</v>
      </c>
      <c r="E112" s="1" t="s">
        <v>816</v>
      </c>
      <c r="F112">
        <v>9240</v>
      </c>
      <c r="J112" t="str">
        <f>IF(COUNTIF(CCMA[material_name],C112)&gt;0,"O","X")</f>
        <v>X</v>
      </c>
      <c r="K112" t="str">
        <f>IF(COUNTIF(CEH[material_name],C112)&gt;0,"O","X")</f>
        <v>X</v>
      </c>
      <c r="L112" t="str">
        <f>IF(COUNTIF(표8[material_id],표2[[#This Row],[material_id]])&gt;0, "O", "X")</f>
        <v>X</v>
      </c>
      <c r="M112" t="str">
        <f>IF(COUNTIFS(표8[material_id],표2[[#This Row],[material_id]],표8[location],"울산")&gt;0, "O", "X")</f>
        <v>X</v>
      </c>
    </row>
    <row r="113" spans="1:13" x14ac:dyDescent="0.3">
      <c r="A113" t="s">
        <v>1065</v>
      </c>
      <c r="B113" t="s">
        <v>997</v>
      </c>
      <c r="C113" t="s">
        <v>1059</v>
      </c>
      <c r="D113" s="1" t="s">
        <v>24</v>
      </c>
      <c r="E113" s="1" t="s">
        <v>1000</v>
      </c>
      <c r="F113">
        <v>9250</v>
      </c>
      <c r="H113" t="s">
        <v>1060</v>
      </c>
      <c r="J113" t="str">
        <f>IF(COUNTIF(CCMA[material_name],C113)&gt;0,"O","X")</f>
        <v>X</v>
      </c>
      <c r="K113" t="str">
        <f>IF(COUNTIF(CEH[material_name],C113)&gt;0,"O","X")</f>
        <v>X</v>
      </c>
      <c r="L113" t="str">
        <f>IF(COUNTIF(표8[material_id],표2[[#This Row],[material_id]])&gt;0, "O", "X")</f>
        <v>X</v>
      </c>
      <c r="M113" t="str">
        <f>IF(COUNTIFS(표8[material_id],표2[[#This Row],[material_id]],표8[location],"울산")&gt;0, "O", "X")</f>
        <v>X</v>
      </c>
    </row>
    <row r="114" spans="1:13" x14ac:dyDescent="0.3">
      <c r="A114" t="s">
        <v>1068</v>
      </c>
      <c r="B114" t="s">
        <v>997</v>
      </c>
      <c r="C114" t="s">
        <v>1084</v>
      </c>
      <c r="D114" t="s">
        <v>1085</v>
      </c>
      <c r="E114" t="s">
        <v>1086</v>
      </c>
      <c r="F114">
        <v>9110</v>
      </c>
      <c r="J114" t="str">
        <f>IF(COUNTIF(CCMA[material_name],C114)&gt;0,"O","X")</f>
        <v>X</v>
      </c>
      <c r="K114" t="str">
        <f>IF(COUNTIF(CEH[material_name],C114)&gt;0,"O","X")</f>
        <v>X</v>
      </c>
      <c r="L114" t="str">
        <f>IF(COUNTIF(표8[material_id],표2[[#This Row],[material_id]])&gt;0, "O", "X")</f>
        <v>X</v>
      </c>
      <c r="M114" t="str">
        <f>IF(COUNTIFS(표8[material_id],표2[[#This Row],[material_id]],표8[location],"울산")&gt;0, "O", "X")</f>
        <v>X</v>
      </c>
    </row>
    <row r="115" spans="1:13" x14ac:dyDescent="0.3">
      <c r="A115" t="s">
        <v>3839</v>
      </c>
      <c r="B115" t="s">
        <v>455</v>
      </c>
      <c r="C115" t="s">
        <v>3842</v>
      </c>
      <c r="D115" t="s">
        <v>492</v>
      </c>
      <c r="E115" t="s">
        <v>3840</v>
      </c>
      <c r="F115">
        <v>6500</v>
      </c>
      <c r="G115">
        <v>2903911000</v>
      </c>
      <c r="H115" t="s">
        <v>3848</v>
      </c>
      <c r="J115" t="str">
        <f>IF(COUNTIF(CCMA[material_name],C115)&gt;0,"O","X")</f>
        <v>X</v>
      </c>
      <c r="K115" t="str">
        <f>IF(COUNTIF(CEH[material_name],C115)&gt;0,"O","X")</f>
        <v>O</v>
      </c>
      <c r="L115" t="str">
        <f>IF(COUNTIF(표8[material_id],표2[[#This Row],[material_id]])&gt;0, "O", "X")</f>
        <v>O</v>
      </c>
      <c r="M115" t="str">
        <f>IF(COUNTIFS(표8[material_id],표2[[#This Row],[material_id]],표8[location],"울산")&gt;0, "O", "X")</f>
        <v>X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5547-6CA4-43C0-947A-5034E027DB5A}">
  <sheetPr codeName="Sheet10"/>
  <dimension ref="A1:E104"/>
  <sheetViews>
    <sheetView topLeftCell="A66" zoomScale="85" zoomScaleNormal="85" workbookViewId="0">
      <selection activeCell="A94" sqref="A94"/>
    </sheetView>
  </sheetViews>
  <sheetFormatPr defaultRowHeight="16.5" x14ac:dyDescent="0.3"/>
  <cols>
    <col min="1" max="1" width="10.875" bestFit="1" customWidth="1"/>
    <col min="2" max="2" width="45.875" bestFit="1" customWidth="1"/>
    <col min="3" max="3" width="28.75" bestFit="1" customWidth="1"/>
    <col min="4" max="4" width="13" customWidth="1"/>
    <col min="5" max="5" width="44" bestFit="1" customWidth="1"/>
  </cols>
  <sheetData>
    <row r="1" spans="1:5" x14ac:dyDescent="0.3">
      <c r="A1" t="s">
        <v>251</v>
      </c>
      <c r="B1" t="s">
        <v>134</v>
      </c>
      <c r="C1" t="s">
        <v>135</v>
      </c>
      <c r="D1" t="s">
        <v>136</v>
      </c>
      <c r="E1" t="s">
        <v>137</v>
      </c>
    </row>
    <row r="2" spans="1:5" x14ac:dyDescent="0.3">
      <c r="A2" t="s">
        <v>138</v>
      </c>
      <c r="B2" t="s">
        <v>139</v>
      </c>
      <c r="C2" t="s">
        <v>140</v>
      </c>
      <c r="D2">
        <v>1</v>
      </c>
    </row>
    <row r="3" spans="1:5" x14ac:dyDescent="0.3">
      <c r="A3" t="s">
        <v>141</v>
      </c>
      <c r="B3" t="s">
        <v>142</v>
      </c>
      <c r="C3" t="s">
        <v>140</v>
      </c>
      <c r="D3">
        <v>1</v>
      </c>
    </row>
    <row r="4" spans="1:5" x14ac:dyDescent="0.3">
      <c r="A4" t="s">
        <v>143</v>
      </c>
      <c r="B4" t="s">
        <v>144</v>
      </c>
      <c r="C4" t="s">
        <v>140</v>
      </c>
      <c r="D4">
        <v>1</v>
      </c>
      <c r="E4" t="s">
        <v>145</v>
      </c>
    </row>
    <row r="5" spans="1:5" x14ac:dyDescent="0.3">
      <c r="A5" t="s">
        <v>146</v>
      </c>
      <c r="B5" t="s">
        <v>503</v>
      </c>
      <c r="C5" t="s">
        <v>147</v>
      </c>
      <c r="D5">
        <v>1</v>
      </c>
    </row>
    <row r="6" spans="1:5" x14ac:dyDescent="0.3">
      <c r="A6" t="s">
        <v>148</v>
      </c>
      <c r="B6" t="s">
        <v>504</v>
      </c>
      <c r="C6" t="s">
        <v>149</v>
      </c>
      <c r="D6">
        <v>2</v>
      </c>
    </row>
    <row r="7" spans="1:5" x14ac:dyDescent="0.3">
      <c r="A7" t="s">
        <v>150</v>
      </c>
      <c r="B7" t="s">
        <v>505</v>
      </c>
      <c r="C7" t="s">
        <v>140</v>
      </c>
      <c r="D7">
        <v>3</v>
      </c>
    </row>
    <row r="8" spans="1:5" x14ac:dyDescent="0.3">
      <c r="A8" t="s">
        <v>151</v>
      </c>
      <c r="B8" t="s">
        <v>506</v>
      </c>
      <c r="C8" t="s">
        <v>152</v>
      </c>
      <c r="D8">
        <v>1</v>
      </c>
    </row>
    <row r="9" spans="1:5" x14ac:dyDescent="0.3">
      <c r="A9" t="s">
        <v>153</v>
      </c>
      <c r="B9" t="s">
        <v>507</v>
      </c>
      <c r="C9" t="s">
        <v>154</v>
      </c>
      <c r="D9">
        <v>2</v>
      </c>
    </row>
    <row r="10" spans="1:5" x14ac:dyDescent="0.3">
      <c r="A10" t="s">
        <v>155</v>
      </c>
      <c r="B10" t="s">
        <v>508</v>
      </c>
      <c r="C10" t="s">
        <v>156</v>
      </c>
      <c r="D10">
        <v>2</v>
      </c>
      <c r="E10" t="s">
        <v>157</v>
      </c>
    </row>
    <row r="11" spans="1:5" x14ac:dyDescent="0.3">
      <c r="A11" t="s">
        <v>158</v>
      </c>
      <c r="B11" t="s">
        <v>159</v>
      </c>
      <c r="C11" t="s">
        <v>160</v>
      </c>
      <c r="D11">
        <v>3</v>
      </c>
      <c r="E11" t="s">
        <v>161</v>
      </c>
    </row>
    <row r="12" spans="1:5" x14ac:dyDescent="0.3">
      <c r="A12" t="s">
        <v>162</v>
      </c>
      <c r="B12" t="s">
        <v>163</v>
      </c>
      <c r="C12" t="s">
        <v>160</v>
      </c>
      <c r="D12">
        <v>3</v>
      </c>
      <c r="E12" t="s">
        <v>161</v>
      </c>
    </row>
    <row r="13" spans="1:5" x14ac:dyDescent="0.3">
      <c r="A13" t="s">
        <v>164</v>
      </c>
      <c r="B13" t="s">
        <v>165</v>
      </c>
      <c r="C13" t="s">
        <v>160</v>
      </c>
      <c r="D13">
        <v>3</v>
      </c>
      <c r="E13" t="s">
        <v>161</v>
      </c>
    </row>
    <row r="14" spans="1:5" x14ac:dyDescent="0.3">
      <c r="A14" t="s">
        <v>166</v>
      </c>
      <c r="B14" t="s">
        <v>167</v>
      </c>
      <c r="C14" t="s">
        <v>154</v>
      </c>
      <c r="D14">
        <v>1</v>
      </c>
    </row>
    <row r="15" spans="1:5" x14ac:dyDescent="0.3">
      <c r="A15" t="s">
        <v>168</v>
      </c>
      <c r="B15" t="s">
        <v>169</v>
      </c>
      <c r="C15" t="s">
        <v>152</v>
      </c>
      <c r="D15">
        <v>1</v>
      </c>
    </row>
    <row r="16" spans="1:5" x14ac:dyDescent="0.3">
      <c r="A16" t="s">
        <v>170</v>
      </c>
      <c r="B16" t="s">
        <v>171</v>
      </c>
      <c r="C16" t="s">
        <v>156</v>
      </c>
      <c r="D16">
        <v>1</v>
      </c>
      <c r="E16" t="s">
        <v>172</v>
      </c>
    </row>
    <row r="17" spans="1:5" x14ac:dyDescent="0.3">
      <c r="A17" t="s">
        <v>173</v>
      </c>
      <c r="B17" t="s">
        <v>509</v>
      </c>
      <c r="C17" t="s">
        <v>174</v>
      </c>
      <c r="D17">
        <v>1</v>
      </c>
    </row>
    <row r="18" spans="1:5" x14ac:dyDescent="0.3">
      <c r="A18" t="s">
        <v>175</v>
      </c>
      <c r="B18" t="s">
        <v>176</v>
      </c>
      <c r="C18" t="s">
        <v>177</v>
      </c>
      <c r="D18">
        <v>2</v>
      </c>
    </row>
    <row r="19" spans="1:5" x14ac:dyDescent="0.3">
      <c r="A19" t="s">
        <v>178</v>
      </c>
      <c r="B19" t="s">
        <v>510</v>
      </c>
      <c r="C19" t="s">
        <v>177</v>
      </c>
      <c r="D19">
        <v>2</v>
      </c>
      <c r="E19" t="s">
        <v>179</v>
      </c>
    </row>
    <row r="20" spans="1:5" x14ac:dyDescent="0.3">
      <c r="A20" t="s">
        <v>180</v>
      </c>
      <c r="B20" t="s">
        <v>511</v>
      </c>
      <c r="C20" t="s">
        <v>140</v>
      </c>
      <c r="D20">
        <v>1</v>
      </c>
    </row>
    <row r="21" spans="1:5" x14ac:dyDescent="0.3">
      <c r="A21" t="s">
        <v>181</v>
      </c>
      <c r="B21" t="s">
        <v>512</v>
      </c>
      <c r="C21" t="s">
        <v>152</v>
      </c>
      <c r="D21">
        <v>1</v>
      </c>
    </row>
    <row r="22" spans="1:5" x14ac:dyDescent="0.3">
      <c r="A22" t="s">
        <v>182</v>
      </c>
      <c r="B22" t="s">
        <v>513</v>
      </c>
      <c r="C22" t="s">
        <v>154</v>
      </c>
      <c r="D22">
        <v>2</v>
      </c>
    </row>
    <row r="23" spans="1:5" x14ac:dyDescent="0.3">
      <c r="A23" t="s">
        <v>183</v>
      </c>
      <c r="B23" t="s">
        <v>514</v>
      </c>
      <c r="C23" t="s">
        <v>184</v>
      </c>
      <c r="D23">
        <v>2</v>
      </c>
    </row>
    <row r="24" spans="1:5" x14ac:dyDescent="0.3">
      <c r="A24" t="s">
        <v>185</v>
      </c>
      <c r="B24" t="s">
        <v>515</v>
      </c>
      <c r="C24" t="s">
        <v>184</v>
      </c>
      <c r="D24">
        <v>2</v>
      </c>
      <c r="E24" t="s">
        <v>157</v>
      </c>
    </row>
    <row r="25" spans="1:5" x14ac:dyDescent="0.3">
      <c r="A25" t="s">
        <v>186</v>
      </c>
      <c r="B25" t="s">
        <v>516</v>
      </c>
      <c r="C25" t="s">
        <v>140</v>
      </c>
      <c r="D25">
        <v>3</v>
      </c>
    </row>
    <row r="26" spans="1:5" x14ac:dyDescent="0.3">
      <c r="A26" t="s">
        <v>187</v>
      </c>
      <c r="B26" t="s">
        <v>517</v>
      </c>
      <c r="C26" t="s">
        <v>188</v>
      </c>
      <c r="D26">
        <v>1</v>
      </c>
    </row>
    <row r="27" spans="1:5" x14ac:dyDescent="0.3">
      <c r="A27" t="s">
        <v>189</v>
      </c>
      <c r="B27" t="s">
        <v>518</v>
      </c>
      <c r="C27" t="s">
        <v>140</v>
      </c>
      <c r="D27">
        <v>2</v>
      </c>
      <c r="E27" t="s">
        <v>179</v>
      </c>
    </row>
    <row r="28" spans="1:5" x14ac:dyDescent="0.3">
      <c r="A28" t="s">
        <v>190</v>
      </c>
      <c r="B28" t="s">
        <v>519</v>
      </c>
      <c r="C28" t="s">
        <v>140</v>
      </c>
      <c r="D28">
        <v>2</v>
      </c>
      <c r="E28" t="s">
        <v>179</v>
      </c>
    </row>
    <row r="29" spans="1:5" x14ac:dyDescent="0.3">
      <c r="A29" t="s">
        <v>191</v>
      </c>
      <c r="B29" t="s">
        <v>520</v>
      </c>
      <c r="C29" t="s">
        <v>140</v>
      </c>
      <c r="D29">
        <v>2</v>
      </c>
      <c r="E29" t="s">
        <v>179</v>
      </c>
    </row>
    <row r="30" spans="1:5" x14ac:dyDescent="0.3">
      <c r="A30" t="s">
        <v>192</v>
      </c>
      <c r="B30" t="s">
        <v>193</v>
      </c>
      <c r="C30" t="s">
        <v>152</v>
      </c>
      <c r="D30">
        <v>1</v>
      </c>
    </row>
    <row r="31" spans="1:5" x14ac:dyDescent="0.3">
      <c r="A31" t="s">
        <v>194</v>
      </c>
      <c r="B31" t="s">
        <v>521</v>
      </c>
      <c r="C31" t="s">
        <v>375</v>
      </c>
      <c r="D31">
        <v>1</v>
      </c>
    </row>
    <row r="32" spans="1:5" x14ac:dyDescent="0.3">
      <c r="A32" t="s">
        <v>195</v>
      </c>
      <c r="B32" t="s">
        <v>1091</v>
      </c>
      <c r="C32" t="s">
        <v>177</v>
      </c>
      <c r="D32">
        <v>2</v>
      </c>
      <c r="E32" t="s">
        <v>1092</v>
      </c>
    </row>
    <row r="33" spans="1:5" x14ac:dyDescent="0.3">
      <c r="A33" t="s">
        <v>196</v>
      </c>
      <c r="B33" t="s">
        <v>524</v>
      </c>
      <c r="C33" t="s">
        <v>140</v>
      </c>
      <c r="D33">
        <v>2</v>
      </c>
      <c r="E33" t="s">
        <v>172</v>
      </c>
    </row>
    <row r="34" spans="1:5" x14ac:dyDescent="0.3">
      <c r="A34" t="s">
        <v>197</v>
      </c>
      <c r="B34" t="s">
        <v>1040</v>
      </c>
      <c r="C34" t="s">
        <v>1041</v>
      </c>
      <c r="D34">
        <v>1</v>
      </c>
    </row>
    <row r="35" spans="1:5" x14ac:dyDescent="0.3">
      <c r="A35" t="s">
        <v>199</v>
      </c>
      <c r="B35" t="s">
        <v>200</v>
      </c>
      <c r="C35" t="s">
        <v>201</v>
      </c>
      <c r="D35">
        <v>2</v>
      </c>
    </row>
    <row r="36" spans="1:5" x14ac:dyDescent="0.3">
      <c r="A36" t="s">
        <v>202</v>
      </c>
      <c r="B36" t="s">
        <v>1039</v>
      </c>
      <c r="C36" t="s">
        <v>201</v>
      </c>
      <c r="D36">
        <v>2</v>
      </c>
    </row>
    <row r="37" spans="1:5" x14ac:dyDescent="0.3">
      <c r="A37" t="s">
        <v>203</v>
      </c>
      <c r="B37" t="s">
        <v>204</v>
      </c>
      <c r="C37" t="s">
        <v>591</v>
      </c>
      <c r="D37">
        <v>2</v>
      </c>
      <c r="E37" t="s">
        <v>172</v>
      </c>
    </row>
    <row r="38" spans="1:5" x14ac:dyDescent="0.3">
      <c r="A38" t="s">
        <v>205</v>
      </c>
      <c r="B38" t="s">
        <v>206</v>
      </c>
      <c r="C38" t="s">
        <v>177</v>
      </c>
      <c r="D38">
        <v>3</v>
      </c>
    </row>
    <row r="39" spans="1:5" x14ac:dyDescent="0.3">
      <c r="A39" t="s">
        <v>207</v>
      </c>
      <c r="B39" t="s">
        <v>208</v>
      </c>
      <c r="C39" t="s">
        <v>177</v>
      </c>
      <c r="D39">
        <v>3</v>
      </c>
    </row>
    <row r="40" spans="1:5" x14ac:dyDescent="0.3">
      <c r="A40" t="s">
        <v>209</v>
      </c>
      <c r="B40" t="s">
        <v>521</v>
      </c>
      <c r="C40" t="s">
        <v>154</v>
      </c>
      <c r="D40">
        <v>1</v>
      </c>
    </row>
    <row r="41" spans="1:5" x14ac:dyDescent="0.3">
      <c r="A41" t="s">
        <v>210</v>
      </c>
      <c r="B41" t="s">
        <v>542</v>
      </c>
      <c r="C41" t="s">
        <v>177</v>
      </c>
      <c r="D41">
        <v>2</v>
      </c>
    </row>
    <row r="42" spans="1:5" x14ac:dyDescent="0.3">
      <c r="A42" t="s">
        <v>211</v>
      </c>
      <c r="B42" t="s">
        <v>212</v>
      </c>
      <c r="C42" t="s">
        <v>140</v>
      </c>
      <c r="D42">
        <v>1</v>
      </c>
    </row>
    <row r="43" spans="1:5" x14ac:dyDescent="0.3">
      <c r="A43" t="s">
        <v>213</v>
      </c>
      <c r="B43" t="s">
        <v>214</v>
      </c>
      <c r="C43" t="s">
        <v>140</v>
      </c>
      <c r="D43">
        <v>2</v>
      </c>
      <c r="E43" t="s">
        <v>179</v>
      </c>
    </row>
    <row r="44" spans="1:5" x14ac:dyDescent="0.3">
      <c r="A44" t="s">
        <v>215</v>
      </c>
      <c r="B44" t="s">
        <v>525</v>
      </c>
      <c r="C44" t="s">
        <v>140</v>
      </c>
      <c r="D44">
        <v>1</v>
      </c>
    </row>
    <row r="45" spans="1:5" x14ac:dyDescent="0.3">
      <c r="A45" t="s">
        <v>216</v>
      </c>
      <c r="B45" t="s">
        <v>217</v>
      </c>
      <c r="C45" t="s">
        <v>140</v>
      </c>
      <c r="D45">
        <v>1</v>
      </c>
      <c r="E45" t="s">
        <v>670</v>
      </c>
    </row>
    <row r="46" spans="1:5" x14ac:dyDescent="0.3">
      <c r="A46" t="s">
        <v>218</v>
      </c>
      <c r="B46" t="s">
        <v>219</v>
      </c>
      <c r="C46" t="s">
        <v>220</v>
      </c>
      <c r="D46">
        <v>1</v>
      </c>
    </row>
    <row r="47" spans="1:5" x14ac:dyDescent="0.3">
      <c r="A47" t="s">
        <v>221</v>
      </c>
      <c r="B47" t="s">
        <v>222</v>
      </c>
      <c r="C47" t="s">
        <v>220</v>
      </c>
      <c r="D47">
        <v>1</v>
      </c>
    </row>
    <row r="48" spans="1:5" x14ac:dyDescent="0.3">
      <c r="A48" t="s">
        <v>223</v>
      </c>
      <c r="B48" t="s">
        <v>526</v>
      </c>
      <c r="C48" t="s">
        <v>140</v>
      </c>
      <c r="D48">
        <v>2</v>
      </c>
    </row>
    <row r="49" spans="1:5" x14ac:dyDescent="0.3">
      <c r="A49" t="s">
        <v>224</v>
      </c>
      <c r="B49" t="s">
        <v>551</v>
      </c>
      <c r="C49" t="s">
        <v>225</v>
      </c>
      <c r="D49">
        <v>1</v>
      </c>
      <c r="E49" t="s">
        <v>179</v>
      </c>
    </row>
    <row r="50" spans="1:5" x14ac:dyDescent="0.3">
      <c r="A50" t="s">
        <v>226</v>
      </c>
      <c r="B50" t="s">
        <v>227</v>
      </c>
      <c r="C50" t="s">
        <v>228</v>
      </c>
      <c r="D50">
        <v>1</v>
      </c>
    </row>
    <row r="51" spans="1:5" x14ac:dyDescent="0.3">
      <c r="A51" t="s">
        <v>229</v>
      </c>
      <c r="B51" t="s">
        <v>230</v>
      </c>
      <c r="C51" t="s">
        <v>231</v>
      </c>
      <c r="D51">
        <v>2</v>
      </c>
    </row>
    <row r="52" spans="1:5" x14ac:dyDescent="0.3">
      <c r="A52" t="s">
        <v>232</v>
      </c>
      <c r="B52" t="s">
        <v>527</v>
      </c>
      <c r="C52" t="s">
        <v>140</v>
      </c>
      <c r="D52">
        <v>3</v>
      </c>
    </row>
    <row r="53" spans="1:5" x14ac:dyDescent="0.3">
      <c r="A53" t="s">
        <v>233</v>
      </c>
      <c r="B53" t="s">
        <v>234</v>
      </c>
      <c r="C53" t="s">
        <v>228</v>
      </c>
      <c r="D53">
        <v>1</v>
      </c>
      <c r="E53" t="s">
        <v>179</v>
      </c>
    </row>
    <row r="54" spans="1:5" x14ac:dyDescent="0.3">
      <c r="A54" t="s">
        <v>235</v>
      </c>
      <c r="B54" t="s">
        <v>236</v>
      </c>
      <c r="C54" t="s">
        <v>237</v>
      </c>
      <c r="D54">
        <v>2</v>
      </c>
      <c r="E54" t="s">
        <v>238</v>
      </c>
    </row>
    <row r="55" spans="1:5" x14ac:dyDescent="0.3">
      <c r="A55" t="s">
        <v>239</v>
      </c>
      <c r="B55" t="s">
        <v>563</v>
      </c>
      <c r="C55" t="s">
        <v>240</v>
      </c>
      <c r="D55">
        <v>3</v>
      </c>
    </row>
    <row r="56" spans="1:5" x14ac:dyDescent="0.3">
      <c r="A56" t="s">
        <v>241</v>
      </c>
      <c r="B56" t="s">
        <v>528</v>
      </c>
      <c r="C56" t="s">
        <v>140</v>
      </c>
      <c r="D56">
        <v>4</v>
      </c>
    </row>
    <row r="57" spans="1:5" x14ac:dyDescent="0.3">
      <c r="A57" t="s">
        <v>242</v>
      </c>
      <c r="B57" t="s">
        <v>243</v>
      </c>
      <c r="C57" t="s">
        <v>244</v>
      </c>
      <c r="D57">
        <v>4</v>
      </c>
    </row>
    <row r="58" spans="1:5" x14ac:dyDescent="0.3">
      <c r="A58" t="s">
        <v>245</v>
      </c>
      <c r="B58" t="s">
        <v>246</v>
      </c>
      <c r="C58" t="s">
        <v>201</v>
      </c>
      <c r="D58">
        <v>1</v>
      </c>
    </row>
    <row r="59" spans="1:5" x14ac:dyDescent="0.3">
      <c r="A59" t="s">
        <v>247</v>
      </c>
      <c r="B59" t="s">
        <v>248</v>
      </c>
      <c r="C59" t="s">
        <v>156</v>
      </c>
      <c r="D59">
        <v>1</v>
      </c>
      <c r="E59" t="s">
        <v>249</v>
      </c>
    </row>
    <row r="60" spans="1:5" x14ac:dyDescent="0.3">
      <c r="A60" t="s">
        <v>250</v>
      </c>
      <c r="B60" t="s">
        <v>382</v>
      </c>
      <c r="C60" t="s">
        <v>228</v>
      </c>
      <c r="D60">
        <v>1</v>
      </c>
    </row>
    <row r="61" spans="1:5" x14ac:dyDescent="0.3">
      <c r="A61" t="s">
        <v>373</v>
      </c>
      <c r="B61" t="s">
        <v>374</v>
      </c>
      <c r="C61" t="s">
        <v>375</v>
      </c>
      <c r="D61">
        <v>3</v>
      </c>
    </row>
    <row r="62" spans="1:5" x14ac:dyDescent="0.3">
      <c r="A62" t="s">
        <v>502</v>
      </c>
      <c r="B62" t="s">
        <v>501</v>
      </c>
      <c r="C62" t="s">
        <v>500</v>
      </c>
      <c r="D62">
        <v>4</v>
      </c>
    </row>
    <row r="63" spans="1:5" x14ac:dyDescent="0.3">
      <c r="A63" t="s">
        <v>552</v>
      </c>
      <c r="B63" t="s">
        <v>555</v>
      </c>
      <c r="C63" t="s">
        <v>558</v>
      </c>
      <c r="D63">
        <v>2</v>
      </c>
      <c r="E63" t="s">
        <v>758</v>
      </c>
    </row>
    <row r="64" spans="1:5" x14ac:dyDescent="0.3">
      <c r="A64" t="s">
        <v>553</v>
      </c>
      <c r="B64" t="s">
        <v>556</v>
      </c>
      <c r="C64" t="s">
        <v>558</v>
      </c>
      <c r="D64">
        <v>1</v>
      </c>
      <c r="E64" t="s">
        <v>559</v>
      </c>
    </row>
    <row r="65" spans="1:5" x14ac:dyDescent="0.3">
      <c r="A65" t="s">
        <v>554</v>
      </c>
      <c r="B65" t="s">
        <v>565</v>
      </c>
      <c r="C65" t="s">
        <v>566</v>
      </c>
      <c r="D65">
        <v>2</v>
      </c>
    </row>
    <row r="66" spans="1:5" x14ac:dyDescent="0.3">
      <c r="A66" t="s">
        <v>557</v>
      </c>
      <c r="B66" t="s">
        <v>594</v>
      </c>
      <c r="C66" t="s">
        <v>595</v>
      </c>
      <c r="D66">
        <v>1</v>
      </c>
    </row>
    <row r="67" spans="1:5" x14ac:dyDescent="0.3">
      <c r="A67" t="s">
        <v>575</v>
      </c>
      <c r="B67" t="s">
        <v>569</v>
      </c>
      <c r="C67" t="s">
        <v>570</v>
      </c>
      <c r="D67">
        <v>1</v>
      </c>
    </row>
    <row r="68" spans="1:5" x14ac:dyDescent="0.3">
      <c r="A68" t="s">
        <v>571</v>
      </c>
      <c r="B68" t="s">
        <v>572</v>
      </c>
      <c r="C68" t="s">
        <v>573</v>
      </c>
      <c r="D68">
        <v>1</v>
      </c>
      <c r="E68" t="s">
        <v>574</v>
      </c>
    </row>
    <row r="69" spans="1:5" x14ac:dyDescent="0.3">
      <c r="A69" t="s">
        <v>584</v>
      </c>
      <c r="B69" t="s">
        <v>586</v>
      </c>
      <c r="C69" t="s">
        <v>588</v>
      </c>
      <c r="D69">
        <v>1</v>
      </c>
    </row>
    <row r="70" spans="1:5" x14ac:dyDescent="0.3">
      <c r="A70" t="s">
        <v>585</v>
      </c>
      <c r="B70" t="s">
        <v>587</v>
      </c>
      <c r="C70" t="s">
        <v>566</v>
      </c>
      <c r="D70">
        <v>2</v>
      </c>
    </row>
    <row r="71" spans="1:5" x14ac:dyDescent="0.3">
      <c r="A71" t="s">
        <v>602</v>
      </c>
      <c r="B71" t="s">
        <v>603</v>
      </c>
      <c r="C71" t="s">
        <v>604</v>
      </c>
      <c r="D71">
        <v>2</v>
      </c>
    </row>
    <row r="72" spans="1:5" x14ac:dyDescent="0.3">
      <c r="A72" t="s">
        <v>605</v>
      </c>
      <c r="B72" t="s">
        <v>606</v>
      </c>
      <c r="C72" t="s">
        <v>607</v>
      </c>
      <c r="D72">
        <v>3</v>
      </c>
      <c r="E72" t="s">
        <v>608</v>
      </c>
    </row>
    <row r="73" spans="1:5" x14ac:dyDescent="0.3">
      <c r="A73" t="s">
        <v>615</v>
      </c>
      <c r="B73" t="s">
        <v>1112</v>
      </c>
      <c r="C73" t="s">
        <v>617</v>
      </c>
      <c r="D73">
        <v>2</v>
      </c>
    </row>
    <row r="74" spans="1:5" x14ac:dyDescent="0.3">
      <c r="A74" t="s">
        <v>616</v>
      </c>
      <c r="B74" t="s">
        <v>620</v>
      </c>
      <c r="C74" t="s">
        <v>619</v>
      </c>
      <c r="D74">
        <v>2</v>
      </c>
      <c r="E74" t="s">
        <v>618</v>
      </c>
    </row>
    <row r="75" spans="1:5" x14ac:dyDescent="0.3">
      <c r="A75" t="s">
        <v>621</v>
      </c>
      <c r="B75" t="s">
        <v>622</v>
      </c>
      <c r="C75" t="s">
        <v>623</v>
      </c>
      <c r="D75">
        <v>1</v>
      </c>
      <c r="E75" t="s">
        <v>624</v>
      </c>
    </row>
    <row r="76" spans="1:5" x14ac:dyDescent="0.3">
      <c r="A76" t="s">
        <v>631</v>
      </c>
      <c r="B76" t="s">
        <v>632</v>
      </c>
      <c r="C76" t="s">
        <v>637</v>
      </c>
      <c r="D76">
        <v>2</v>
      </c>
      <c r="E76" t="s">
        <v>638</v>
      </c>
    </row>
    <row r="77" spans="1:5" x14ac:dyDescent="0.3">
      <c r="A77" t="s">
        <v>633</v>
      </c>
      <c r="B77" t="s">
        <v>674</v>
      </c>
      <c r="C77" t="s">
        <v>140</v>
      </c>
      <c r="D77">
        <v>3</v>
      </c>
    </row>
    <row r="78" spans="1:5" x14ac:dyDescent="0.3">
      <c r="A78" t="s">
        <v>634</v>
      </c>
      <c r="B78" t="s">
        <v>636</v>
      </c>
      <c r="C78" t="s">
        <v>637</v>
      </c>
      <c r="D78">
        <v>1</v>
      </c>
      <c r="E78" t="s">
        <v>639</v>
      </c>
    </row>
    <row r="79" spans="1:5" x14ac:dyDescent="0.3">
      <c r="A79" t="s">
        <v>635</v>
      </c>
      <c r="B79" t="s">
        <v>673</v>
      </c>
      <c r="C79" t="s">
        <v>140</v>
      </c>
      <c r="D79">
        <v>2</v>
      </c>
    </row>
    <row r="80" spans="1:5" x14ac:dyDescent="0.3">
      <c r="A80" t="s">
        <v>648</v>
      </c>
      <c r="B80" t="s">
        <v>650</v>
      </c>
      <c r="C80" t="s">
        <v>653</v>
      </c>
      <c r="D80">
        <v>1</v>
      </c>
    </row>
    <row r="81" spans="1:5" x14ac:dyDescent="0.3">
      <c r="A81" t="s">
        <v>649</v>
      </c>
      <c r="B81" t="s">
        <v>651</v>
      </c>
      <c r="C81" t="s">
        <v>653</v>
      </c>
      <c r="D81">
        <v>1</v>
      </c>
    </row>
    <row r="82" spans="1:5" x14ac:dyDescent="0.3">
      <c r="A82" t="s">
        <v>654</v>
      </c>
      <c r="B82" t="s">
        <v>652</v>
      </c>
      <c r="C82" t="s">
        <v>653</v>
      </c>
      <c r="D82">
        <v>1</v>
      </c>
    </row>
    <row r="83" spans="1:5" x14ac:dyDescent="0.3">
      <c r="A83" t="s">
        <v>655</v>
      </c>
      <c r="B83" t="s">
        <v>659</v>
      </c>
      <c r="C83" t="s">
        <v>595</v>
      </c>
      <c r="D83">
        <v>2</v>
      </c>
    </row>
    <row r="84" spans="1:5" x14ac:dyDescent="0.3">
      <c r="A84" t="s">
        <v>656</v>
      </c>
      <c r="B84" t="s">
        <v>660</v>
      </c>
      <c r="C84" t="s">
        <v>595</v>
      </c>
      <c r="D84">
        <v>2</v>
      </c>
    </row>
    <row r="85" spans="1:5" x14ac:dyDescent="0.3">
      <c r="A85" t="s">
        <v>657</v>
      </c>
      <c r="B85" t="s">
        <v>661</v>
      </c>
      <c r="C85" t="s">
        <v>595</v>
      </c>
      <c r="D85">
        <v>2</v>
      </c>
    </row>
    <row r="86" spans="1:5" x14ac:dyDescent="0.3">
      <c r="A86" t="s">
        <v>658</v>
      </c>
      <c r="B86" t="s">
        <v>662</v>
      </c>
      <c r="C86" t="s">
        <v>595</v>
      </c>
      <c r="D86">
        <v>2</v>
      </c>
    </row>
    <row r="87" spans="1:5" x14ac:dyDescent="0.3">
      <c r="A87" t="s">
        <v>671</v>
      </c>
      <c r="B87" t="s">
        <v>669</v>
      </c>
      <c r="C87" t="s">
        <v>672</v>
      </c>
      <c r="D87">
        <v>3</v>
      </c>
      <c r="E87" t="s">
        <v>670</v>
      </c>
    </row>
    <row r="88" spans="1:5" x14ac:dyDescent="0.3">
      <c r="A88" t="s">
        <v>705</v>
      </c>
      <c r="B88" t="s">
        <v>706</v>
      </c>
      <c r="C88" t="s">
        <v>558</v>
      </c>
      <c r="D88">
        <v>1</v>
      </c>
      <c r="E88" t="s">
        <v>762</v>
      </c>
    </row>
    <row r="89" spans="1:5" x14ac:dyDescent="0.3">
      <c r="A89" t="s">
        <v>707</v>
      </c>
      <c r="B89" t="s">
        <v>708</v>
      </c>
      <c r="C89" t="s">
        <v>558</v>
      </c>
      <c r="D89">
        <v>1</v>
      </c>
    </row>
    <row r="90" spans="1:5" x14ac:dyDescent="0.3">
      <c r="A90" t="s">
        <v>760</v>
      </c>
      <c r="B90" t="s">
        <v>761</v>
      </c>
      <c r="C90" t="s">
        <v>566</v>
      </c>
      <c r="D90">
        <v>1</v>
      </c>
      <c r="E90" t="s">
        <v>670</v>
      </c>
    </row>
    <row r="91" spans="1:5" x14ac:dyDescent="0.3">
      <c r="A91" t="s">
        <v>763</v>
      </c>
      <c r="B91" t="s">
        <v>764</v>
      </c>
      <c r="C91" t="s">
        <v>765</v>
      </c>
      <c r="D91">
        <v>1</v>
      </c>
      <c r="E91" t="s">
        <v>766</v>
      </c>
    </row>
    <row r="92" spans="1:5" x14ac:dyDescent="0.3">
      <c r="A92" t="s">
        <v>773</v>
      </c>
      <c r="B92" t="s">
        <v>774</v>
      </c>
      <c r="C92" t="s">
        <v>775</v>
      </c>
      <c r="D92">
        <v>1</v>
      </c>
    </row>
    <row r="93" spans="1:5" x14ac:dyDescent="0.3">
      <c r="A93" t="s">
        <v>837</v>
      </c>
      <c r="B93" t="s">
        <v>838</v>
      </c>
      <c r="C93" t="s">
        <v>595</v>
      </c>
      <c r="D93">
        <v>1</v>
      </c>
    </row>
    <row r="94" spans="1:5" x14ac:dyDescent="0.3">
      <c r="A94" t="s">
        <v>843</v>
      </c>
      <c r="B94" t="s">
        <v>844</v>
      </c>
      <c r="C94" t="s">
        <v>595</v>
      </c>
      <c r="D94">
        <v>1</v>
      </c>
    </row>
    <row r="95" spans="1:5" x14ac:dyDescent="0.3">
      <c r="A95" t="s">
        <v>1038</v>
      </c>
      <c r="B95" t="s">
        <v>1042</v>
      </c>
      <c r="C95" t="s">
        <v>198</v>
      </c>
      <c r="D95">
        <v>1</v>
      </c>
    </row>
    <row r="96" spans="1:5" x14ac:dyDescent="0.3">
      <c r="A96" t="s">
        <v>1043</v>
      </c>
      <c r="B96" t="s">
        <v>1052</v>
      </c>
      <c r="C96" t="s">
        <v>566</v>
      </c>
      <c r="D96">
        <v>1</v>
      </c>
    </row>
    <row r="97" spans="1:5" x14ac:dyDescent="0.3">
      <c r="A97" t="s">
        <v>1053</v>
      </c>
      <c r="B97" t="s">
        <v>1054</v>
      </c>
      <c r="C97" t="s">
        <v>619</v>
      </c>
      <c r="D97">
        <v>1</v>
      </c>
    </row>
    <row r="98" spans="1:5" x14ac:dyDescent="0.3">
      <c r="A98" t="s">
        <v>1069</v>
      </c>
      <c r="B98" t="s">
        <v>1074</v>
      </c>
      <c r="C98" t="s">
        <v>566</v>
      </c>
      <c r="D98">
        <v>1</v>
      </c>
    </row>
    <row r="99" spans="1:5" x14ac:dyDescent="0.3">
      <c r="A99" t="s">
        <v>1070</v>
      </c>
      <c r="B99" t="s">
        <v>1075</v>
      </c>
      <c r="C99" t="s">
        <v>1076</v>
      </c>
      <c r="D99">
        <v>1</v>
      </c>
      <c r="E99" t="s">
        <v>1077</v>
      </c>
    </row>
    <row r="100" spans="1:5" x14ac:dyDescent="0.3">
      <c r="A100" t="s">
        <v>1071</v>
      </c>
      <c r="B100" t="s">
        <v>1078</v>
      </c>
      <c r="C100" t="s">
        <v>1079</v>
      </c>
      <c r="D100">
        <v>1</v>
      </c>
    </row>
    <row r="101" spans="1:5" x14ac:dyDescent="0.3">
      <c r="A101" t="s">
        <v>1072</v>
      </c>
      <c r="B101" t="s">
        <v>1080</v>
      </c>
      <c r="C101" t="s">
        <v>566</v>
      </c>
      <c r="D101">
        <v>1</v>
      </c>
      <c r="E101" t="s">
        <v>1081</v>
      </c>
    </row>
    <row r="102" spans="1:5" x14ac:dyDescent="0.3">
      <c r="A102" t="s">
        <v>1073</v>
      </c>
      <c r="B102" t="s">
        <v>1082</v>
      </c>
      <c r="C102" t="s">
        <v>566</v>
      </c>
      <c r="D102">
        <v>1</v>
      </c>
    </row>
    <row r="103" spans="1:5" x14ac:dyDescent="0.3">
      <c r="A103" t="s">
        <v>1087</v>
      </c>
      <c r="B103" t="s">
        <v>1088</v>
      </c>
      <c r="C103" t="s">
        <v>566</v>
      </c>
      <c r="D103">
        <v>1</v>
      </c>
    </row>
    <row r="104" spans="1:5" x14ac:dyDescent="0.3">
      <c r="A104" t="s">
        <v>3843</v>
      </c>
      <c r="B104" t="s">
        <v>3844</v>
      </c>
      <c r="C104" t="s">
        <v>3845</v>
      </c>
      <c r="D104">
        <v>1</v>
      </c>
    </row>
  </sheetData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&amp;L_x000D_&amp;1#&amp;"Aptos"&amp;11&amp;K5F5F5F S-OIL: Company Use Only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B716-5D9E-4323-B5B0-31948BE7F75C}">
  <sheetPr codeName="Sheet11"/>
  <dimension ref="A1:E119"/>
  <sheetViews>
    <sheetView topLeftCell="A84" zoomScale="85" zoomScaleNormal="85" workbookViewId="0">
      <selection activeCell="A120" sqref="A120"/>
    </sheetView>
  </sheetViews>
  <sheetFormatPr defaultRowHeight="16.5" x14ac:dyDescent="0.3"/>
  <cols>
    <col min="1" max="1" width="10.875" bestFit="1" customWidth="1"/>
    <col min="2" max="2" width="13.5" bestFit="1" customWidth="1"/>
    <col min="3" max="3" width="12.5" bestFit="1" customWidth="1"/>
    <col min="4" max="4" width="9.75" bestFit="1" customWidth="1"/>
    <col min="5" max="5" width="11.625" bestFit="1" customWidth="1"/>
  </cols>
  <sheetData>
    <row r="1" spans="1:5" x14ac:dyDescent="0.3">
      <c r="A1" t="s">
        <v>133</v>
      </c>
      <c r="B1" t="s">
        <v>252</v>
      </c>
      <c r="C1" t="s">
        <v>253</v>
      </c>
      <c r="D1" t="s">
        <v>254</v>
      </c>
      <c r="E1" t="s">
        <v>137</v>
      </c>
    </row>
    <row r="2" spans="1:5" x14ac:dyDescent="0.3">
      <c r="A2" t="s">
        <v>138</v>
      </c>
      <c r="B2" t="s">
        <v>4</v>
      </c>
      <c r="C2" t="s">
        <v>255</v>
      </c>
      <c r="D2">
        <v>1</v>
      </c>
    </row>
    <row r="3" spans="1:5" x14ac:dyDescent="0.3">
      <c r="A3" t="s">
        <v>141</v>
      </c>
      <c r="B3" t="s">
        <v>4</v>
      </c>
      <c r="C3" t="s">
        <v>255</v>
      </c>
      <c r="D3">
        <v>1</v>
      </c>
    </row>
    <row r="4" spans="1:5" x14ac:dyDescent="0.3">
      <c r="A4" t="s">
        <v>143</v>
      </c>
      <c r="B4" t="s">
        <v>4</v>
      </c>
      <c r="C4" t="s">
        <v>255</v>
      </c>
      <c r="D4">
        <v>1</v>
      </c>
    </row>
    <row r="5" spans="1:5" x14ac:dyDescent="0.3">
      <c r="A5" t="s">
        <v>146</v>
      </c>
      <c r="B5" t="s">
        <v>4</v>
      </c>
      <c r="C5" t="s">
        <v>255</v>
      </c>
      <c r="D5">
        <v>1</v>
      </c>
    </row>
    <row r="6" spans="1:5" x14ac:dyDescent="0.3">
      <c r="A6" t="s">
        <v>148</v>
      </c>
      <c r="B6" t="s">
        <v>11</v>
      </c>
      <c r="C6" t="s">
        <v>255</v>
      </c>
      <c r="D6">
        <v>1</v>
      </c>
    </row>
    <row r="7" spans="1:5" x14ac:dyDescent="0.3">
      <c r="A7" t="s">
        <v>150</v>
      </c>
      <c r="B7" t="s">
        <v>12</v>
      </c>
      <c r="C7" t="s">
        <v>255</v>
      </c>
      <c r="D7">
        <v>1</v>
      </c>
    </row>
    <row r="8" spans="1:5" x14ac:dyDescent="0.3">
      <c r="A8" t="s">
        <v>151</v>
      </c>
      <c r="B8" t="s">
        <v>4</v>
      </c>
      <c r="C8" t="s">
        <v>255</v>
      </c>
      <c r="D8">
        <v>1</v>
      </c>
    </row>
    <row r="9" spans="1:5" x14ac:dyDescent="0.3">
      <c r="A9" t="s">
        <v>153</v>
      </c>
      <c r="B9" t="s">
        <v>46</v>
      </c>
      <c r="C9" t="s">
        <v>255</v>
      </c>
      <c r="D9">
        <v>1</v>
      </c>
    </row>
    <row r="10" spans="1:5" x14ac:dyDescent="0.3">
      <c r="A10" t="s">
        <v>155</v>
      </c>
      <c r="B10" t="s">
        <v>46</v>
      </c>
      <c r="C10" t="s">
        <v>255</v>
      </c>
      <c r="D10">
        <v>1</v>
      </c>
    </row>
    <row r="11" spans="1:5" x14ac:dyDescent="0.3">
      <c r="A11" t="s">
        <v>158</v>
      </c>
      <c r="B11" t="s">
        <v>47</v>
      </c>
      <c r="C11" t="s">
        <v>255</v>
      </c>
      <c r="D11">
        <v>1</v>
      </c>
      <c r="E11" t="s">
        <v>256</v>
      </c>
    </row>
    <row r="12" spans="1:5" x14ac:dyDescent="0.3">
      <c r="A12" t="s">
        <v>162</v>
      </c>
      <c r="B12" t="s">
        <v>47</v>
      </c>
      <c r="C12" t="s">
        <v>255</v>
      </c>
      <c r="D12">
        <v>1</v>
      </c>
      <c r="E12" t="s">
        <v>256</v>
      </c>
    </row>
    <row r="13" spans="1:5" x14ac:dyDescent="0.3">
      <c r="A13" t="s">
        <v>164</v>
      </c>
      <c r="B13" t="s">
        <v>47</v>
      </c>
      <c r="C13" t="s">
        <v>255</v>
      </c>
      <c r="D13">
        <v>1</v>
      </c>
      <c r="E13" t="s">
        <v>256</v>
      </c>
    </row>
    <row r="14" spans="1:5" x14ac:dyDescent="0.3">
      <c r="A14" t="s">
        <v>166</v>
      </c>
      <c r="B14" t="s">
        <v>4</v>
      </c>
      <c r="C14" t="s">
        <v>255</v>
      </c>
      <c r="D14">
        <v>1</v>
      </c>
    </row>
    <row r="15" spans="1:5" x14ac:dyDescent="0.3">
      <c r="A15" t="s">
        <v>168</v>
      </c>
      <c r="B15" t="s">
        <v>4</v>
      </c>
      <c r="C15" t="s">
        <v>255</v>
      </c>
      <c r="D15">
        <v>1</v>
      </c>
    </row>
    <row r="16" spans="1:5" x14ac:dyDescent="0.3">
      <c r="A16" t="s">
        <v>170</v>
      </c>
      <c r="B16" t="s">
        <v>4</v>
      </c>
      <c r="C16" t="s">
        <v>255</v>
      </c>
      <c r="D16">
        <v>1</v>
      </c>
      <c r="E16" t="s">
        <v>172</v>
      </c>
    </row>
    <row r="17" spans="1:5" x14ac:dyDescent="0.3">
      <c r="A17" t="s">
        <v>173</v>
      </c>
      <c r="B17" t="s">
        <v>4</v>
      </c>
      <c r="C17" t="s">
        <v>255</v>
      </c>
      <c r="D17">
        <v>1</v>
      </c>
    </row>
    <row r="18" spans="1:5" x14ac:dyDescent="0.3">
      <c r="A18" t="s">
        <v>175</v>
      </c>
      <c r="B18" t="s">
        <v>17</v>
      </c>
      <c r="C18" t="s">
        <v>255</v>
      </c>
      <c r="D18">
        <v>1</v>
      </c>
    </row>
    <row r="19" spans="1:5" x14ac:dyDescent="0.3">
      <c r="A19" t="s">
        <v>178</v>
      </c>
      <c r="B19" t="s">
        <v>65</v>
      </c>
      <c r="C19" t="s">
        <v>257</v>
      </c>
      <c r="D19">
        <v>1</v>
      </c>
      <c r="E19" t="s">
        <v>258</v>
      </c>
    </row>
    <row r="20" spans="1:5" x14ac:dyDescent="0.3">
      <c r="A20" t="s">
        <v>178</v>
      </c>
      <c r="B20" t="s">
        <v>17</v>
      </c>
      <c r="C20" t="s">
        <v>257</v>
      </c>
      <c r="D20">
        <v>2</v>
      </c>
      <c r="E20" t="s">
        <v>258</v>
      </c>
    </row>
    <row r="21" spans="1:5" x14ac:dyDescent="0.3">
      <c r="A21" t="s">
        <v>180</v>
      </c>
      <c r="B21" t="s">
        <v>54</v>
      </c>
      <c r="C21" t="s">
        <v>255</v>
      </c>
      <c r="D21">
        <v>1</v>
      </c>
    </row>
    <row r="22" spans="1:5" x14ac:dyDescent="0.3">
      <c r="A22" t="s">
        <v>181</v>
      </c>
      <c r="B22" t="s">
        <v>54</v>
      </c>
      <c r="C22" t="s">
        <v>255</v>
      </c>
      <c r="D22">
        <v>1</v>
      </c>
    </row>
    <row r="23" spans="1:5" x14ac:dyDescent="0.3">
      <c r="A23" t="s">
        <v>182</v>
      </c>
      <c r="B23" t="s">
        <v>60</v>
      </c>
      <c r="C23" t="s">
        <v>255</v>
      </c>
      <c r="D23">
        <v>1</v>
      </c>
    </row>
    <row r="24" spans="1:5" x14ac:dyDescent="0.3">
      <c r="A24" t="s">
        <v>183</v>
      </c>
      <c r="B24" t="s">
        <v>60</v>
      </c>
      <c r="C24" t="s">
        <v>255</v>
      </c>
      <c r="D24">
        <v>1</v>
      </c>
    </row>
    <row r="25" spans="1:5" x14ac:dyDescent="0.3">
      <c r="A25" t="s">
        <v>185</v>
      </c>
      <c r="B25" t="s">
        <v>60</v>
      </c>
      <c r="C25" t="s">
        <v>255</v>
      </c>
      <c r="D25">
        <v>1</v>
      </c>
      <c r="E25" t="s">
        <v>259</v>
      </c>
    </row>
    <row r="26" spans="1:5" x14ac:dyDescent="0.3">
      <c r="A26" t="s">
        <v>186</v>
      </c>
      <c r="B26" t="s">
        <v>63</v>
      </c>
      <c r="C26" t="s">
        <v>255</v>
      </c>
      <c r="D26">
        <v>1</v>
      </c>
    </row>
    <row r="27" spans="1:5" x14ac:dyDescent="0.3">
      <c r="A27" t="s">
        <v>187</v>
      </c>
      <c r="B27" t="s">
        <v>54</v>
      </c>
      <c r="C27" t="s">
        <v>255</v>
      </c>
      <c r="D27">
        <v>1</v>
      </c>
    </row>
    <row r="28" spans="1:5" x14ac:dyDescent="0.3">
      <c r="A28" t="s">
        <v>189</v>
      </c>
      <c r="B28" t="s">
        <v>55</v>
      </c>
      <c r="C28" t="s">
        <v>257</v>
      </c>
      <c r="D28">
        <v>1</v>
      </c>
      <c r="E28" t="s">
        <v>258</v>
      </c>
    </row>
    <row r="29" spans="1:5" x14ac:dyDescent="0.3">
      <c r="A29" t="s">
        <v>189</v>
      </c>
      <c r="B29" t="s">
        <v>117</v>
      </c>
      <c r="C29" t="s">
        <v>257</v>
      </c>
      <c r="D29">
        <v>2</v>
      </c>
      <c r="E29" t="s">
        <v>258</v>
      </c>
    </row>
    <row r="30" spans="1:5" x14ac:dyDescent="0.3">
      <c r="A30" t="s">
        <v>189</v>
      </c>
      <c r="B30" t="s">
        <v>77</v>
      </c>
      <c r="C30" t="s">
        <v>257</v>
      </c>
      <c r="D30">
        <v>3</v>
      </c>
      <c r="E30" t="s">
        <v>258</v>
      </c>
    </row>
    <row r="31" spans="1:5" x14ac:dyDescent="0.3">
      <c r="A31" t="s">
        <v>190</v>
      </c>
      <c r="B31" t="s">
        <v>55</v>
      </c>
      <c r="C31" t="s">
        <v>257</v>
      </c>
      <c r="D31">
        <v>1</v>
      </c>
      <c r="E31" t="s">
        <v>258</v>
      </c>
    </row>
    <row r="32" spans="1:5" x14ac:dyDescent="0.3">
      <c r="A32" t="s">
        <v>190</v>
      </c>
      <c r="B32" t="s">
        <v>117</v>
      </c>
      <c r="C32" t="s">
        <v>257</v>
      </c>
      <c r="D32">
        <v>2</v>
      </c>
      <c r="E32" t="s">
        <v>258</v>
      </c>
    </row>
    <row r="33" spans="1:5" x14ac:dyDescent="0.3">
      <c r="A33" t="s">
        <v>191</v>
      </c>
      <c r="B33" t="s">
        <v>55</v>
      </c>
      <c r="C33" t="s">
        <v>257</v>
      </c>
      <c r="D33">
        <v>1</v>
      </c>
      <c r="E33" t="s">
        <v>258</v>
      </c>
    </row>
    <row r="34" spans="1:5" x14ac:dyDescent="0.3">
      <c r="A34" t="s">
        <v>191</v>
      </c>
      <c r="B34" t="s">
        <v>77</v>
      </c>
      <c r="C34" t="s">
        <v>257</v>
      </c>
      <c r="D34">
        <v>2</v>
      </c>
      <c r="E34" t="s">
        <v>258</v>
      </c>
    </row>
    <row r="35" spans="1:5" x14ac:dyDescent="0.3">
      <c r="A35" t="s">
        <v>192</v>
      </c>
      <c r="B35" t="s">
        <v>54</v>
      </c>
      <c r="C35" t="s">
        <v>255</v>
      </c>
      <c r="D35">
        <v>1</v>
      </c>
    </row>
    <row r="36" spans="1:5" x14ac:dyDescent="0.3">
      <c r="A36" t="s">
        <v>194</v>
      </c>
      <c r="B36" t="s">
        <v>522</v>
      </c>
      <c r="C36" t="s">
        <v>255</v>
      </c>
      <c r="D36">
        <v>1</v>
      </c>
    </row>
    <row r="37" spans="1:5" x14ac:dyDescent="0.3">
      <c r="A37" t="s">
        <v>195</v>
      </c>
      <c r="B37" t="s">
        <v>65</v>
      </c>
      <c r="C37" t="s">
        <v>255</v>
      </c>
      <c r="D37">
        <v>1</v>
      </c>
      <c r="E37" t="s">
        <v>172</v>
      </c>
    </row>
    <row r="38" spans="1:5" x14ac:dyDescent="0.3">
      <c r="A38" t="s">
        <v>196</v>
      </c>
      <c r="B38" t="s">
        <v>65</v>
      </c>
      <c r="C38" t="s">
        <v>255</v>
      </c>
      <c r="D38">
        <v>1</v>
      </c>
      <c r="E38" t="s">
        <v>172</v>
      </c>
    </row>
    <row r="39" spans="1:5" x14ac:dyDescent="0.3">
      <c r="A39" t="s">
        <v>197</v>
      </c>
      <c r="B39" t="s">
        <v>54</v>
      </c>
      <c r="C39" t="s">
        <v>255</v>
      </c>
      <c r="D39">
        <v>1</v>
      </c>
    </row>
    <row r="40" spans="1:5" x14ac:dyDescent="0.3">
      <c r="A40" t="s">
        <v>199</v>
      </c>
      <c r="B40" t="s">
        <v>69</v>
      </c>
      <c r="C40" t="s">
        <v>255</v>
      </c>
      <c r="D40">
        <v>1</v>
      </c>
    </row>
    <row r="41" spans="1:5" x14ac:dyDescent="0.3">
      <c r="A41" t="s">
        <v>202</v>
      </c>
      <c r="B41" t="s">
        <v>1036</v>
      </c>
      <c r="C41" t="s">
        <v>255</v>
      </c>
      <c r="D41">
        <v>1</v>
      </c>
    </row>
    <row r="42" spans="1:5" x14ac:dyDescent="0.3">
      <c r="A42" t="s">
        <v>203</v>
      </c>
      <c r="B42" t="s">
        <v>69</v>
      </c>
      <c r="C42" t="s">
        <v>255</v>
      </c>
      <c r="D42">
        <v>1</v>
      </c>
      <c r="E42" t="s">
        <v>172</v>
      </c>
    </row>
    <row r="43" spans="1:5" x14ac:dyDescent="0.3">
      <c r="A43" t="s">
        <v>205</v>
      </c>
      <c r="B43" t="s">
        <v>71</v>
      </c>
      <c r="C43" t="s">
        <v>255</v>
      </c>
      <c r="D43">
        <v>1</v>
      </c>
    </row>
    <row r="44" spans="1:5" x14ac:dyDescent="0.3">
      <c r="A44" t="s">
        <v>207</v>
      </c>
      <c r="B44" t="s">
        <v>73</v>
      </c>
      <c r="C44" t="s">
        <v>255</v>
      </c>
      <c r="D44">
        <v>1</v>
      </c>
    </row>
    <row r="45" spans="1:5" x14ac:dyDescent="0.3">
      <c r="A45" t="s">
        <v>209</v>
      </c>
      <c r="B45" t="s">
        <v>54</v>
      </c>
      <c r="C45" t="s">
        <v>255</v>
      </c>
      <c r="D45">
        <v>1</v>
      </c>
    </row>
    <row r="46" spans="1:5" x14ac:dyDescent="0.3">
      <c r="A46" t="s">
        <v>210</v>
      </c>
      <c r="B46" t="s">
        <v>75</v>
      </c>
      <c r="C46" t="s">
        <v>255</v>
      </c>
      <c r="D46">
        <v>1</v>
      </c>
    </row>
    <row r="47" spans="1:5" x14ac:dyDescent="0.3">
      <c r="A47" t="s">
        <v>211</v>
      </c>
      <c r="B47" t="s">
        <v>77</v>
      </c>
      <c r="C47" t="s">
        <v>255</v>
      </c>
      <c r="D47">
        <v>1</v>
      </c>
    </row>
    <row r="48" spans="1:5" x14ac:dyDescent="0.3">
      <c r="A48" t="s">
        <v>213</v>
      </c>
      <c r="B48" t="s">
        <v>77</v>
      </c>
      <c r="C48" t="s">
        <v>257</v>
      </c>
      <c r="D48">
        <v>1</v>
      </c>
      <c r="E48" t="s">
        <v>258</v>
      </c>
    </row>
    <row r="49" spans="1:5" x14ac:dyDescent="0.3">
      <c r="A49" t="s">
        <v>213</v>
      </c>
      <c r="B49" t="s">
        <v>117</v>
      </c>
      <c r="C49" t="s">
        <v>257</v>
      </c>
      <c r="D49">
        <v>2</v>
      </c>
      <c r="E49" t="s">
        <v>258</v>
      </c>
    </row>
    <row r="50" spans="1:5" x14ac:dyDescent="0.3">
      <c r="A50" t="s">
        <v>215</v>
      </c>
      <c r="B50" t="s">
        <v>80</v>
      </c>
      <c r="C50" t="s">
        <v>255</v>
      </c>
      <c r="D50">
        <v>1</v>
      </c>
    </row>
    <row r="51" spans="1:5" x14ac:dyDescent="0.3">
      <c r="A51" t="s">
        <v>216</v>
      </c>
      <c r="B51" t="s">
        <v>80</v>
      </c>
      <c r="C51" t="s">
        <v>257</v>
      </c>
      <c r="D51">
        <v>1</v>
      </c>
      <c r="E51" t="s">
        <v>258</v>
      </c>
    </row>
    <row r="52" spans="1:5" x14ac:dyDescent="0.3">
      <c r="A52" t="s">
        <v>216</v>
      </c>
      <c r="B52" t="s">
        <v>994</v>
      </c>
      <c r="C52" t="s">
        <v>257</v>
      </c>
      <c r="D52">
        <v>2</v>
      </c>
      <c r="E52" t="s">
        <v>258</v>
      </c>
    </row>
    <row r="53" spans="1:5" x14ac:dyDescent="0.3">
      <c r="A53" t="s">
        <v>218</v>
      </c>
      <c r="B53" t="s">
        <v>85</v>
      </c>
      <c r="C53" t="s">
        <v>255</v>
      </c>
      <c r="D53">
        <v>1</v>
      </c>
    </row>
    <row r="54" spans="1:5" x14ac:dyDescent="0.3">
      <c r="A54" t="s">
        <v>221</v>
      </c>
      <c r="B54" t="s">
        <v>85</v>
      </c>
      <c r="C54" t="s">
        <v>255</v>
      </c>
      <c r="D54">
        <v>1</v>
      </c>
    </row>
    <row r="55" spans="1:5" x14ac:dyDescent="0.3">
      <c r="A55" t="s">
        <v>223</v>
      </c>
      <c r="B55" t="s">
        <v>86</v>
      </c>
      <c r="C55" t="s">
        <v>255</v>
      </c>
      <c r="D55">
        <v>1</v>
      </c>
    </row>
    <row r="56" spans="1:5" x14ac:dyDescent="0.3">
      <c r="A56" t="s">
        <v>224</v>
      </c>
      <c r="B56" t="s">
        <v>4</v>
      </c>
      <c r="C56" t="s">
        <v>255</v>
      </c>
      <c r="D56">
        <v>1</v>
      </c>
      <c r="E56" t="s">
        <v>258</v>
      </c>
    </row>
    <row r="57" spans="1:5" x14ac:dyDescent="0.3">
      <c r="A57" t="s">
        <v>226</v>
      </c>
      <c r="B57" t="s">
        <v>88</v>
      </c>
      <c r="C57" t="s">
        <v>257</v>
      </c>
      <c r="D57">
        <v>1</v>
      </c>
    </row>
    <row r="58" spans="1:5" x14ac:dyDescent="0.3">
      <c r="A58" t="s">
        <v>226</v>
      </c>
      <c r="B58" t="s">
        <v>4</v>
      </c>
      <c r="C58" t="s">
        <v>257</v>
      </c>
      <c r="D58">
        <v>2</v>
      </c>
    </row>
    <row r="59" spans="1:5" x14ac:dyDescent="0.3">
      <c r="A59" t="s">
        <v>229</v>
      </c>
      <c r="B59" t="s">
        <v>116</v>
      </c>
      <c r="C59" t="s">
        <v>255</v>
      </c>
      <c r="D59">
        <v>1</v>
      </c>
    </row>
    <row r="60" spans="1:5" x14ac:dyDescent="0.3">
      <c r="A60" t="s">
        <v>232</v>
      </c>
      <c r="B60" t="s">
        <v>117</v>
      </c>
      <c r="C60" t="s">
        <v>255</v>
      </c>
      <c r="D60">
        <v>1</v>
      </c>
    </row>
    <row r="61" spans="1:5" x14ac:dyDescent="0.3">
      <c r="A61" t="s">
        <v>233</v>
      </c>
      <c r="B61" t="s">
        <v>88</v>
      </c>
      <c r="C61" t="s">
        <v>257</v>
      </c>
      <c r="D61">
        <v>1</v>
      </c>
      <c r="E61" t="s">
        <v>258</v>
      </c>
    </row>
    <row r="62" spans="1:5" x14ac:dyDescent="0.3">
      <c r="A62" t="s">
        <v>233</v>
      </c>
      <c r="B62" t="s">
        <v>54</v>
      </c>
      <c r="C62" t="s">
        <v>257</v>
      </c>
      <c r="D62">
        <v>2</v>
      </c>
      <c r="E62" t="s">
        <v>258</v>
      </c>
    </row>
    <row r="63" spans="1:5" x14ac:dyDescent="0.3">
      <c r="A63" t="s">
        <v>235</v>
      </c>
      <c r="B63" t="s">
        <v>124</v>
      </c>
      <c r="C63" t="s">
        <v>255</v>
      </c>
      <c r="D63">
        <v>1</v>
      </c>
    </row>
    <row r="64" spans="1:5" x14ac:dyDescent="0.3">
      <c r="A64" t="s">
        <v>239</v>
      </c>
      <c r="B64" t="s">
        <v>125</v>
      </c>
      <c r="C64" t="s">
        <v>257</v>
      </c>
      <c r="D64">
        <v>1</v>
      </c>
    </row>
    <row r="65" spans="1:5" x14ac:dyDescent="0.3">
      <c r="A65" t="s">
        <v>239</v>
      </c>
      <c r="B65" t="s">
        <v>126</v>
      </c>
      <c r="C65" t="s">
        <v>257</v>
      </c>
      <c r="D65">
        <v>2</v>
      </c>
    </row>
    <row r="66" spans="1:5" x14ac:dyDescent="0.3">
      <c r="A66" t="s">
        <v>241</v>
      </c>
      <c r="B66" t="s">
        <v>127</v>
      </c>
      <c r="C66" t="s">
        <v>255</v>
      </c>
      <c r="D66">
        <v>1</v>
      </c>
    </row>
    <row r="67" spans="1:5" x14ac:dyDescent="0.3">
      <c r="A67" t="s">
        <v>242</v>
      </c>
      <c r="B67" t="s">
        <v>127</v>
      </c>
      <c r="C67" t="s">
        <v>255</v>
      </c>
      <c r="D67">
        <v>1</v>
      </c>
    </row>
    <row r="68" spans="1:5" x14ac:dyDescent="0.3">
      <c r="A68" t="s">
        <v>245</v>
      </c>
      <c r="B68" t="s">
        <v>88</v>
      </c>
      <c r="C68" t="s">
        <v>255</v>
      </c>
      <c r="D68">
        <v>1</v>
      </c>
    </row>
    <row r="69" spans="1:5" x14ac:dyDescent="0.3">
      <c r="A69" t="s">
        <v>247</v>
      </c>
      <c r="B69" t="s">
        <v>88</v>
      </c>
      <c r="C69" t="s">
        <v>255</v>
      </c>
      <c r="D69">
        <v>1</v>
      </c>
      <c r="E69" t="s">
        <v>172</v>
      </c>
    </row>
    <row r="70" spans="1:5" x14ac:dyDescent="0.3">
      <c r="A70" t="s">
        <v>250</v>
      </c>
      <c r="B70" t="s">
        <v>88</v>
      </c>
      <c r="C70" t="s">
        <v>255</v>
      </c>
      <c r="D70">
        <v>1</v>
      </c>
      <c r="E70" t="s">
        <v>259</v>
      </c>
    </row>
    <row r="71" spans="1:5" x14ac:dyDescent="0.3">
      <c r="A71" t="s">
        <v>373</v>
      </c>
      <c r="B71" t="s">
        <v>385</v>
      </c>
      <c r="C71" t="s">
        <v>255</v>
      </c>
      <c r="D71">
        <v>1</v>
      </c>
    </row>
    <row r="72" spans="1:5" x14ac:dyDescent="0.3">
      <c r="A72" t="s">
        <v>502</v>
      </c>
      <c r="B72" t="s">
        <v>384</v>
      </c>
      <c r="C72" t="s">
        <v>255</v>
      </c>
      <c r="D72">
        <v>1</v>
      </c>
    </row>
    <row r="73" spans="1:5" x14ac:dyDescent="0.3">
      <c r="A73" t="s">
        <v>552</v>
      </c>
      <c r="B73" t="s">
        <v>560</v>
      </c>
      <c r="C73" t="s">
        <v>255</v>
      </c>
      <c r="D73">
        <v>1</v>
      </c>
      <c r="E73" t="s">
        <v>564</v>
      </c>
    </row>
    <row r="74" spans="1:5" x14ac:dyDescent="0.3">
      <c r="A74" t="s">
        <v>553</v>
      </c>
      <c r="B74" t="s">
        <v>561</v>
      </c>
      <c r="C74" t="s">
        <v>255</v>
      </c>
      <c r="D74">
        <v>1</v>
      </c>
    </row>
    <row r="75" spans="1:5" x14ac:dyDescent="0.3">
      <c r="A75" t="s">
        <v>554</v>
      </c>
      <c r="B75" t="s">
        <v>545</v>
      </c>
      <c r="C75" t="s">
        <v>255</v>
      </c>
      <c r="D75">
        <v>1</v>
      </c>
    </row>
    <row r="76" spans="1:5" x14ac:dyDescent="0.3">
      <c r="A76" t="s">
        <v>557</v>
      </c>
      <c r="B76" t="s">
        <v>482</v>
      </c>
      <c r="C76" t="s">
        <v>255</v>
      </c>
      <c r="D76">
        <v>1</v>
      </c>
    </row>
    <row r="77" spans="1:5" x14ac:dyDescent="0.3">
      <c r="A77" t="s">
        <v>575</v>
      </c>
      <c r="B77" t="s">
        <v>482</v>
      </c>
      <c r="C77" t="s">
        <v>255</v>
      </c>
      <c r="D77">
        <v>1</v>
      </c>
    </row>
    <row r="78" spans="1:5" x14ac:dyDescent="0.3">
      <c r="A78" t="s">
        <v>571</v>
      </c>
      <c r="B78" t="s">
        <v>576</v>
      </c>
      <c r="C78" t="s">
        <v>255</v>
      </c>
      <c r="D78">
        <v>1</v>
      </c>
    </row>
    <row r="79" spans="1:5" x14ac:dyDescent="0.3">
      <c r="A79" t="s">
        <v>571</v>
      </c>
      <c r="B79" t="s">
        <v>482</v>
      </c>
      <c r="C79" t="s">
        <v>562</v>
      </c>
      <c r="D79">
        <v>2</v>
      </c>
    </row>
    <row r="80" spans="1:5" x14ac:dyDescent="0.3">
      <c r="A80" t="s">
        <v>584</v>
      </c>
      <c r="B80" t="s">
        <v>482</v>
      </c>
      <c r="C80" t="s">
        <v>589</v>
      </c>
      <c r="D80">
        <v>1</v>
      </c>
    </row>
    <row r="81" spans="1:4" x14ac:dyDescent="0.3">
      <c r="A81" t="s">
        <v>585</v>
      </c>
      <c r="B81" t="s">
        <v>578</v>
      </c>
      <c r="C81" t="s">
        <v>589</v>
      </c>
      <c r="D81">
        <v>1</v>
      </c>
    </row>
    <row r="82" spans="1:4" x14ac:dyDescent="0.3">
      <c r="A82" t="s">
        <v>602</v>
      </c>
      <c r="B82" t="s">
        <v>609</v>
      </c>
      <c r="C82" t="s">
        <v>589</v>
      </c>
      <c r="D82">
        <v>1</v>
      </c>
    </row>
    <row r="83" spans="1:4" x14ac:dyDescent="0.3">
      <c r="A83" t="s">
        <v>605</v>
      </c>
      <c r="B83" t="s">
        <v>596</v>
      </c>
      <c r="C83" t="s">
        <v>589</v>
      </c>
      <c r="D83">
        <v>1</v>
      </c>
    </row>
    <row r="84" spans="1:4" x14ac:dyDescent="0.3">
      <c r="A84" t="s">
        <v>605</v>
      </c>
      <c r="B84" t="s">
        <v>482</v>
      </c>
      <c r="C84" t="s">
        <v>562</v>
      </c>
      <c r="D84">
        <v>2</v>
      </c>
    </row>
    <row r="85" spans="1:4" x14ac:dyDescent="0.3">
      <c r="A85" t="s">
        <v>615</v>
      </c>
      <c r="B85" t="s">
        <v>53</v>
      </c>
      <c r="C85" t="s">
        <v>589</v>
      </c>
      <c r="D85">
        <v>1</v>
      </c>
    </row>
    <row r="86" spans="1:4" x14ac:dyDescent="0.3">
      <c r="A86" t="s">
        <v>616</v>
      </c>
      <c r="B86" t="s">
        <v>53</v>
      </c>
      <c r="C86" t="s">
        <v>589</v>
      </c>
      <c r="D86">
        <v>1</v>
      </c>
    </row>
    <row r="87" spans="1:4" x14ac:dyDescent="0.3">
      <c r="A87" t="s">
        <v>621</v>
      </c>
      <c r="B87" t="s">
        <v>576</v>
      </c>
      <c r="C87" t="s">
        <v>589</v>
      </c>
      <c r="D87">
        <v>1</v>
      </c>
    </row>
    <row r="88" spans="1:4" x14ac:dyDescent="0.3">
      <c r="A88" t="s">
        <v>631</v>
      </c>
      <c r="B88" t="s">
        <v>640</v>
      </c>
      <c r="C88" t="s">
        <v>589</v>
      </c>
      <c r="D88">
        <v>1</v>
      </c>
    </row>
    <row r="89" spans="1:4" x14ac:dyDescent="0.3">
      <c r="A89" t="s">
        <v>633</v>
      </c>
      <c r="B89" t="s">
        <v>625</v>
      </c>
      <c r="C89" t="s">
        <v>589</v>
      </c>
      <c r="D89">
        <v>1</v>
      </c>
    </row>
    <row r="90" spans="1:4" x14ac:dyDescent="0.3">
      <c r="A90" t="s">
        <v>634</v>
      </c>
      <c r="B90" t="s">
        <v>485</v>
      </c>
      <c r="C90" t="s">
        <v>589</v>
      </c>
      <c r="D90">
        <v>1</v>
      </c>
    </row>
    <row r="91" spans="1:4" x14ac:dyDescent="0.3">
      <c r="A91" t="s">
        <v>635</v>
      </c>
      <c r="B91" t="s">
        <v>626</v>
      </c>
      <c r="C91" t="s">
        <v>589</v>
      </c>
      <c r="D91">
        <v>1</v>
      </c>
    </row>
    <row r="92" spans="1:4" x14ac:dyDescent="0.3">
      <c r="A92" t="s">
        <v>648</v>
      </c>
      <c r="B92" t="s">
        <v>487</v>
      </c>
      <c r="C92" t="s">
        <v>589</v>
      </c>
      <c r="D92">
        <v>1</v>
      </c>
    </row>
    <row r="93" spans="1:4" x14ac:dyDescent="0.3">
      <c r="A93" t="s">
        <v>649</v>
      </c>
      <c r="B93" t="s">
        <v>487</v>
      </c>
      <c r="C93" t="s">
        <v>589</v>
      </c>
      <c r="D93">
        <v>1</v>
      </c>
    </row>
    <row r="94" spans="1:4" x14ac:dyDescent="0.3">
      <c r="A94" t="s">
        <v>654</v>
      </c>
      <c r="B94" t="s">
        <v>487</v>
      </c>
      <c r="C94" t="s">
        <v>589</v>
      </c>
      <c r="D94">
        <v>1</v>
      </c>
    </row>
    <row r="95" spans="1:4" x14ac:dyDescent="0.3">
      <c r="A95" t="s">
        <v>655</v>
      </c>
      <c r="B95" t="s">
        <v>642</v>
      </c>
      <c r="C95" t="s">
        <v>589</v>
      </c>
      <c r="D95">
        <v>1</v>
      </c>
    </row>
    <row r="96" spans="1:4" x14ac:dyDescent="0.3">
      <c r="A96" t="s">
        <v>656</v>
      </c>
      <c r="B96" t="s">
        <v>643</v>
      </c>
      <c r="C96" t="s">
        <v>589</v>
      </c>
      <c r="D96">
        <v>1</v>
      </c>
    </row>
    <row r="97" spans="1:5" x14ac:dyDescent="0.3">
      <c r="A97" t="s">
        <v>657</v>
      </c>
      <c r="B97" t="s">
        <v>644</v>
      </c>
      <c r="C97" t="s">
        <v>589</v>
      </c>
      <c r="D97">
        <v>1</v>
      </c>
    </row>
    <row r="98" spans="1:5" x14ac:dyDescent="0.3">
      <c r="A98" t="s">
        <v>658</v>
      </c>
      <c r="B98" t="s">
        <v>644</v>
      </c>
      <c r="C98" t="s">
        <v>589</v>
      </c>
      <c r="D98">
        <v>1</v>
      </c>
    </row>
    <row r="99" spans="1:5" x14ac:dyDescent="0.3">
      <c r="A99" t="s">
        <v>671</v>
      </c>
      <c r="B99" t="s">
        <v>664</v>
      </c>
      <c r="C99" t="s">
        <v>589</v>
      </c>
      <c r="D99">
        <v>1</v>
      </c>
    </row>
    <row r="100" spans="1:5" x14ac:dyDescent="0.3">
      <c r="A100" t="s">
        <v>671</v>
      </c>
      <c r="B100" t="s">
        <v>51</v>
      </c>
      <c r="C100" t="s">
        <v>562</v>
      </c>
      <c r="D100">
        <v>2</v>
      </c>
    </row>
    <row r="101" spans="1:5" x14ac:dyDescent="0.3">
      <c r="A101" t="s">
        <v>705</v>
      </c>
      <c r="B101" t="s">
        <v>561</v>
      </c>
      <c r="C101" t="s">
        <v>589</v>
      </c>
      <c r="D101">
        <v>1</v>
      </c>
    </row>
    <row r="102" spans="1:5" x14ac:dyDescent="0.3">
      <c r="A102" t="s">
        <v>707</v>
      </c>
      <c r="B102" t="s">
        <v>86</v>
      </c>
      <c r="C102" t="s">
        <v>589</v>
      </c>
      <c r="D102">
        <v>1</v>
      </c>
    </row>
    <row r="103" spans="1:5" x14ac:dyDescent="0.3">
      <c r="A103" t="s">
        <v>760</v>
      </c>
      <c r="B103" t="s">
        <v>561</v>
      </c>
      <c r="C103" t="s">
        <v>589</v>
      </c>
      <c r="D103">
        <v>1</v>
      </c>
      <c r="E103" t="s">
        <v>258</v>
      </c>
    </row>
    <row r="104" spans="1:5" x14ac:dyDescent="0.3">
      <c r="A104" t="s">
        <v>760</v>
      </c>
      <c r="B104" t="s">
        <v>522</v>
      </c>
      <c r="C104" t="s">
        <v>562</v>
      </c>
      <c r="D104">
        <v>2</v>
      </c>
      <c r="E104" t="s">
        <v>258</v>
      </c>
    </row>
    <row r="105" spans="1:5" x14ac:dyDescent="0.3">
      <c r="A105" t="s">
        <v>760</v>
      </c>
      <c r="B105" t="s">
        <v>1083</v>
      </c>
      <c r="C105" t="s">
        <v>562</v>
      </c>
      <c r="D105">
        <v>3</v>
      </c>
      <c r="E105" t="s">
        <v>258</v>
      </c>
    </row>
    <row r="106" spans="1:5" x14ac:dyDescent="0.3">
      <c r="A106" t="s">
        <v>763</v>
      </c>
      <c r="B106" t="s">
        <v>522</v>
      </c>
      <c r="C106" t="s">
        <v>589</v>
      </c>
      <c r="D106">
        <v>1</v>
      </c>
    </row>
    <row r="107" spans="1:5" x14ac:dyDescent="0.3">
      <c r="A107" t="s">
        <v>773</v>
      </c>
      <c r="B107" t="s">
        <v>609</v>
      </c>
      <c r="C107" t="s">
        <v>589</v>
      </c>
      <c r="D107">
        <v>1</v>
      </c>
    </row>
    <row r="108" spans="1:5" x14ac:dyDescent="0.3">
      <c r="A108" t="s">
        <v>837</v>
      </c>
      <c r="B108" t="s">
        <v>384</v>
      </c>
      <c r="C108" t="s">
        <v>589</v>
      </c>
      <c r="D108">
        <v>1</v>
      </c>
    </row>
    <row r="109" spans="1:5" x14ac:dyDescent="0.3">
      <c r="A109" t="s">
        <v>843</v>
      </c>
      <c r="B109" t="s">
        <v>840</v>
      </c>
      <c r="C109" t="s">
        <v>589</v>
      </c>
      <c r="D109">
        <v>1</v>
      </c>
    </row>
    <row r="110" spans="1:5" x14ac:dyDescent="0.3">
      <c r="A110" t="s">
        <v>1038</v>
      </c>
      <c r="B110" t="s">
        <v>522</v>
      </c>
      <c r="C110" t="s">
        <v>589</v>
      </c>
      <c r="D110">
        <v>1</v>
      </c>
    </row>
    <row r="111" spans="1:5" x14ac:dyDescent="0.3">
      <c r="A111" t="s">
        <v>1043</v>
      </c>
      <c r="B111" t="s">
        <v>994</v>
      </c>
      <c r="C111" t="s">
        <v>589</v>
      </c>
      <c r="D111">
        <v>1</v>
      </c>
    </row>
    <row r="112" spans="1:5" x14ac:dyDescent="0.3">
      <c r="A112" t="s">
        <v>1053</v>
      </c>
      <c r="B112" t="s">
        <v>994</v>
      </c>
      <c r="C112" t="s">
        <v>589</v>
      </c>
      <c r="D112">
        <v>1</v>
      </c>
    </row>
    <row r="113" spans="1:4" x14ac:dyDescent="0.3">
      <c r="A113" t="s">
        <v>1069</v>
      </c>
      <c r="B113" t="s">
        <v>996</v>
      </c>
      <c r="C113" t="s">
        <v>589</v>
      </c>
      <c r="D113">
        <v>1</v>
      </c>
    </row>
    <row r="114" spans="1:4" x14ac:dyDescent="0.3">
      <c r="A114" t="s">
        <v>1070</v>
      </c>
      <c r="B114" t="s">
        <v>996</v>
      </c>
      <c r="C114" t="s">
        <v>589</v>
      </c>
      <c r="D114">
        <v>1</v>
      </c>
    </row>
    <row r="115" spans="1:4" x14ac:dyDescent="0.3">
      <c r="A115" t="s">
        <v>1071</v>
      </c>
      <c r="B115" t="s">
        <v>996</v>
      </c>
      <c r="C115" t="s">
        <v>589</v>
      </c>
      <c r="D115">
        <v>1</v>
      </c>
    </row>
    <row r="116" spans="1:4" x14ac:dyDescent="0.3">
      <c r="A116" t="s">
        <v>1072</v>
      </c>
      <c r="B116" t="s">
        <v>996</v>
      </c>
      <c r="C116" t="s">
        <v>589</v>
      </c>
      <c r="D116">
        <v>1</v>
      </c>
    </row>
    <row r="117" spans="1:4" x14ac:dyDescent="0.3">
      <c r="A117" t="s">
        <v>1073</v>
      </c>
      <c r="B117" t="s">
        <v>996</v>
      </c>
      <c r="C117" t="s">
        <v>589</v>
      </c>
      <c r="D117">
        <v>1</v>
      </c>
    </row>
    <row r="118" spans="1:4" x14ac:dyDescent="0.3">
      <c r="A118" t="s">
        <v>1087</v>
      </c>
      <c r="B118" t="s">
        <v>995</v>
      </c>
      <c r="C118" t="s">
        <v>589</v>
      </c>
      <c r="D118">
        <v>1</v>
      </c>
    </row>
    <row r="119" spans="1:4" x14ac:dyDescent="0.3">
      <c r="A119" t="s">
        <v>3843</v>
      </c>
      <c r="B119" t="s">
        <v>3846</v>
      </c>
      <c r="C119" t="s">
        <v>589</v>
      </c>
      <c r="D119">
        <v>1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7538-EFEF-41C2-B9E3-CC62272BBB45}">
  <sheetPr codeName="Sheet12"/>
  <dimension ref="A1:E105"/>
  <sheetViews>
    <sheetView topLeftCell="A76" zoomScale="85" zoomScaleNormal="85" workbookViewId="0">
      <selection activeCell="B95" sqref="B95"/>
    </sheetView>
  </sheetViews>
  <sheetFormatPr defaultRowHeight="16.5" x14ac:dyDescent="0.3"/>
  <cols>
    <col min="1" max="1" width="9.625" customWidth="1"/>
    <col min="2" max="2" width="12" customWidth="1"/>
    <col min="3" max="3" width="13.375" bestFit="1" customWidth="1"/>
    <col min="4" max="4" width="8.625" customWidth="1"/>
    <col min="5" max="5" width="18.5" bestFit="1" customWidth="1"/>
  </cols>
  <sheetData>
    <row r="1" spans="1:5" x14ac:dyDescent="0.3">
      <c r="A1" t="s">
        <v>133</v>
      </c>
      <c r="B1" t="s">
        <v>252</v>
      </c>
      <c r="C1" t="s">
        <v>260</v>
      </c>
      <c r="D1" t="s">
        <v>254</v>
      </c>
      <c r="E1" t="s">
        <v>137</v>
      </c>
    </row>
    <row r="2" spans="1:5" x14ac:dyDescent="0.3">
      <c r="A2" t="s">
        <v>138</v>
      </c>
      <c r="B2" t="s">
        <v>261</v>
      </c>
      <c r="C2" t="s">
        <v>262</v>
      </c>
      <c r="D2">
        <v>1</v>
      </c>
    </row>
    <row r="3" spans="1:5" x14ac:dyDescent="0.3">
      <c r="A3" t="s">
        <v>141</v>
      </c>
      <c r="B3" t="s">
        <v>8</v>
      </c>
      <c r="C3" t="s">
        <v>262</v>
      </c>
      <c r="D3">
        <v>1</v>
      </c>
    </row>
    <row r="4" spans="1:5" x14ac:dyDescent="0.3">
      <c r="A4" t="s">
        <v>143</v>
      </c>
      <c r="B4" t="s">
        <v>10</v>
      </c>
      <c r="C4" t="s">
        <v>262</v>
      </c>
      <c r="D4">
        <v>1</v>
      </c>
    </row>
    <row r="5" spans="1:5" x14ac:dyDescent="0.3">
      <c r="A5" t="s">
        <v>146</v>
      </c>
      <c r="B5" t="s">
        <v>11</v>
      </c>
      <c r="C5" t="s">
        <v>262</v>
      </c>
      <c r="D5">
        <v>1</v>
      </c>
    </row>
    <row r="6" spans="1:5" x14ac:dyDescent="0.3">
      <c r="A6" t="s">
        <v>148</v>
      </c>
      <c r="B6" t="s">
        <v>12</v>
      </c>
      <c r="C6" t="s">
        <v>262</v>
      </c>
      <c r="D6">
        <v>1</v>
      </c>
    </row>
    <row r="7" spans="1:5" x14ac:dyDescent="0.3">
      <c r="A7" t="s">
        <v>150</v>
      </c>
      <c r="B7" t="s">
        <v>14</v>
      </c>
      <c r="C7" t="s">
        <v>262</v>
      </c>
      <c r="D7">
        <v>1</v>
      </c>
    </row>
    <row r="8" spans="1:5" x14ac:dyDescent="0.3">
      <c r="A8" t="s">
        <v>151</v>
      </c>
      <c r="B8" t="s">
        <v>46</v>
      </c>
      <c r="C8" t="s">
        <v>262</v>
      </c>
      <c r="D8">
        <v>1</v>
      </c>
    </row>
    <row r="9" spans="1:5" x14ac:dyDescent="0.3">
      <c r="A9" t="s">
        <v>153</v>
      </c>
      <c r="B9" t="s">
        <v>51</v>
      </c>
      <c r="C9" t="s">
        <v>262</v>
      </c>
      <c r="D9">
        <v>1</v>
      </c>
    </row>
    <row r="10" spans="1:5" x14ac:dyDescent="0.3">
      <c r="A10" t="s">
        <v>155</v>
      </c>
      <c r="B10" t="s">
        <v>47</v>
      </c>
      <c r="C10" t="s">
        <v>262</v>
      </c>
      <c r="D10">
        <v>1</v>
      </c>
      <c r="E10" t="s">
        <v>157</v>
      </c>
    </row>
    <row r="11" spans="1:5" x14ac:dyDescent="0.3">
      <c r="A11" t="s">
        <v>158</v>
      </c>
      <c r="B11" t="s">
        <v>48</v>
      </c>
      <c r="C11" t="s">
        <v>262</v>
      </c>
      <c r="D11">
        <v>1</v>
      </c>
    </row>
    <row r="12" spans="1:5" x14ac:dyDescent="0.3">
      <c r="A12" t="s">
        <v>162</v>
      </c>
      <c r="B12" t="s">
        <v>49</v>
      </c>
      <c r="C12" t="s">
        <v>262</v>
      </c>
      <c r="D12">
        <v>1</v>
      </c>
    </row>
    <row r="13" spans="1:5" x14ac:dyDescent="0.3">
      <c r="A13" t="s">
        <v>164</v>
      </c>
      <c r="B13" t="s">
        <v>50</v>
      </c>
      <c r="C13" t="s">
        <v>262</v>
      </c>
      <c r="D13">
        <v>1</v>
      </c>
    </row>
    <row r="14" spans="1:5" x14ac:dyDescent="0.3">
      <c r="A14" t="s">
        <v>166</v>
      </c>
      <c r="B14" t="s">
        <v>17</v>
      </c>
      <c r="C14" t="s">
        <v>262</v>
      </c>
      <c r="D14">
        <v>1</v>
      </c>
    </row>
    <row r="15" spans="1:5" x14ac:dyDescent="0.3">
      <c r="A15" t="s">
        <v>168</v>
      </c>
      <c r="B15" t="s">
        <v>52</v>
      </c>
      <c r="C15" t="s">
        <v>262</v>
      </c>
      <c r="D15">
        <v>1</v>
      </c>
    </row>
    <row r="16" spans="1:5" x14ac:dyDescent="0.3">
      <c r="A16" t="s">
        <v>170</v>
      </c>
      <c r="B16" t="s">
        <v>18</v>
      </c>
      <c r="C16" t="s">
        <v>262</v>
      </c>
      <c r="D16">
        <v>1</v>
      </c>
    </row>
    <row r="17" spans="1:5" x14ac:dyDescent="0.3">
      <c r="A17" t="s">
        <v>173</v>
      </c>
      <c r="B17" t="s">
        <v>53</v>
      </c>
      <c r="C17" t="s">
        <v>262</v>
      </c>
      <c r="D17">
        <v>1</v>
      </c>
    </row>
    <row r="18" spans="1:5" x14ac:dyDescent="0.3">
      <c r="A18" t="s">
        <v>175</v>
      </c>
      <c r="B18" t="s">
        <v>20</v>
      </c>
      <c r="C18" t="s">
        <v>262</v>
      </c>
      <c r="D18">
        <v>1</v>
      </c>
    </row>
    <row r="19" spans="1:5" x14ac:dyDescent="0.3">
      <c r="A19" t="s">
        <v>178</v>
      </c>
      <c r="B19" t="s">
        <v>22</v>
      </c>
      <c r="C19" t="s">
        <v>262</v>
      </c>
      <c r="D19">
        <v>1</v>
      </c>
    </row>
    <row r="20" spans="1:5" x14ac:dyDescent="0.3">
      <c r="A20" t="s">
        <v>180</v>
      </c>
      <c r="B20" t="s">
        <v>59</v>
      </c>
      <c r="C20" t="s">
        <v>262</v>
      </c>
      <c r="D20">
        <v>1</v>
      </c>
    </row>
    <row r="21" spans="1:5" x14ac:dyDescent="0.3">
      <c r="A21" t="s">
        <v>181</v>
      </c>
      <c r="B21" t="s">
        <v>60</v>
      </c>
      <c r="C21" t="s">
        <v>262</v>
      </c>
      <c r="D21">
        <v>1</v>
      </c>
    </row>
    <row r="22" spans="1:5" x14ac:dyDescent="0.3">
      <c r="A22" t="s">
        <v>182</v>
      </c>
      <c r="B22" t="s">
        <v>61</v>
      </c>
      <c r="C22" t="s">
        <v>262</v>
      </c>
      <c r="D22">
        <v>1</v>
      </c>
    </row>
    <row r="23" spans="1:5" x14ac:dyDescent="0.3">
      <c r="A23" t="s">
        <v>183</v>
      </c>
      <c r="B23" t="s">
        <v>62</v>
      </c>
      <c r="C23" t="s">
        <v>262</v>
      </c>
      <c r="D23">
        <v>1</v>
      </c>
    </row>
    <row r="24" spans="1:5" x14ac:dyDescent="0.3">
      <c r="A24" t="s">
        <v>185</v>
      </c>
      <c r="B24" t="s">
        <v>63</v>
      </c>
      <c r="C24" t="s">
        <v>262</v>
      </c>
      <c r="D24">
        <v>1</v>
      </c>
      <c r="E24" t="s">
        <v>157</v>
      </c>
    </row>
    <row r="25" spans="1:5" x14ac:dyDescent="0.3">
      <c r="A25" t="s">
        <v>186</v>
      </c>
      <c r="B25" t="s">
        <v>64</v>
      </c>
      <c r="C25" t="s">
        <v>262</v>
      </c>
      <c r="D25">
        <v>1</v>
      </c>
    </row>
    <row r="26" spans="1:5" x14ac:dyDescent="0.3">
      <c r="A26" t="s">
        <v>187</v>
      </c>
      <c r="B26" t="s">
        <v>55</v>
      </c>
      <c r="C26" t="s">
        <v>262</v>
      </c>
      <c r="D26">
        <v>1</v>
      </c>
    </row>
    <row r="27" spans="1:5" x14ac:dyDescent="0.3">
      <c r="A27" t="s">
        <v>189</v>
      </c>
      <c r="B27" t="s">
        <v>56</v>
      </c>
      <c r="C27" t="s">
        <v>262</v>
      </c>
      <c r="D27">
        <v>1</v>
      </c>
    </row>
    <row r="28" spans="1:5" x14ac:dyDescent="0.3">
      <c r="A28" t="s">
        <v>190</v>
      </c>
      <c r="B28" t="s">
        <v>57</v>
      </c>
      <c r="C28" t="s">
        <v>262</v>
      </c>
      <c r="D28">
        <v>1</v>
      </c>
    </row>
    <row r="29" spans="1:5" x14ac:dyDescent="0.3">
      <c r="A29" t="s">
        <v>191</v>
      </c>
      <c r="B29" t="s">
        <v>58</v>
      </c>
      <c r="C29" t="s">
        <v>262</v>
      </c>
      <c r="D29">
        <v>1</v>
      </c>
    </row>
    <row r="30" spans="1:5" x14ac:dyDescent="0.3">
      <c r="A30" t="s">
        <v>192</v>
      </c>
      <c r="B30" t="s">
        <v>65</v>
      </c>
      <c r="C30" t="s">
        <v>262</v>
      </c>
      <c r="D30">
        <v>1</v>
      </c>
    </row>
    <row r="31" spans="1:5" x14ac:dyDescent="0.3">
      <c r="A31" t="s">
        <v>523</v>
      </c>
      <c r="B31" t="s">
        <v>543</v>
      </c>
      <c r="C31" t="s">
        <v>262</v>
      </c>
      <c r="D31">
        <v>1</v>
      </c>
    </row>
    <row r="32" spans="1:5" x14ac:dyDescent="0.3">
      <c r="A32" t="s">
        <v>195</v>
      </c>
      <c r="B32" t="s">
        <v>345</v>
      </c>
      <c r="C32" t="s">
        <v>262</v>
      </c>
      <c r="D32">
        <v>1</v>
      </c>
    </row>
    <row r="33" spans="1:5" x14ac:dyDescent="0.3">
      <c r="A33" t="s">
        <v>196</v>
      </c>
      <c r="B33" t="s">
        <v>68</v>
      </c>
      <c r="C33" t="s">
        <v>262</v>
      </c>
      <c r="D33">
        <v>1</v>
      </c>
      <c r="E33" t="s">
        <v>172</v>
      </c>
    </row>
    <row r="34" spans="1:5" x14ac:dyDescent="0.3">
      <c r="A34" t="s">
        <v>197</v>
      </c>
      <c r="B34" t="s">
        <v>69</v>
      </c>
      <c r="C34" t="s">
        <v>262</v>
      </c>
      <c r="D34">
        <v>1</v>
      </c>
    </row>
    <row r="35" spans="1:5" x14ac:dyDescent="0.3">
      <c r="A35" t="s">
        <v>199</v>
      </c>
      <c r="B35" t="s">
        <v>71</v>
      </c>
      <c r="C35" t="s">
        <v>262</v>
      </c>
      <c r="D35">
        <v>1</v>
      </c>
    </row>
    <row r="36" spans="1:5" x14ac:dyDescent="0.3">
      <c r="A36" t="s">
        <v>202</v>
      </c>
      <c r="B36" t="s">
        <v>73</v>
      </c>
      <c r="C36" t="s">
        <v>262</v>
      </c>
      <c r="D36">
        <v>1</v>
      </c>
    </row>
    <row r="37" spans="1:5" x14ac:dyDescent="0.3">
      <c r="A37" t="s">
        <v>203</v>
      </c>
      <c r="B37" t="s">
        <v>70</v>
      </c>
      <c r="C37" t="s">
        <v>262</v>
      </c>
      <c r="D37">
        <v>1</v>
      </c>
    </row>
    <row r="38" spans="1:5" x14ac:dyDescent="0.3">
      <c r="A38" t="s">
        <v>205</v>
      </c>
      <c r="B38" t="s">
        <v>72</v>
      </c>
      <c r="C38" t="s">
        <v>262</v>
      </c>
      <c r="D38">
        <v>1</v>
      </c>
    </row>
    <row r="39" spans="1:5" x14ac:dyDescent="0.3">
      <c r="A39" t="s">
        <v>207</v>
      </c>
      <c r="B39" t="s">
        <v>74</v>
      </c>
      <c r="C39" t="s">
        <v>262</v>
      </c>
      <c r="D39">
        <v>1</v>
      </c>
    </row>
    <row r="40" spans="1:5" x14ac:dyDescent="0.3">
      <c r="A40" t="s">
        <v>209</v>
      </c>
      <c r="B40" t="s">
        <v>75</v>
      </c>
      <c r="C40" t="s">
        <v>262</v>
      </c>
      <c r="D40">
        <v>1</v>
      </c>
    </row>
    <row r="41" spans="1:5" x14ac:dyDescent="0.3">
      <c r="A41" t="s">
        <v>210</v>
      </c>
      <c r="B41" t="s">
        <v>76</v>
      </c>
      <c r="C41" t="s">
        <v>262</v>
      </c>
      <c r="D41">
        <v>1</v>
      </c>
    </row>
    <row r="42" spans="1:5" x14ac:dyDescent="0.3">
      <c r="A42" t="s">
        <v>211</v>
      </c>
      <c r="B42" t="s">
        <v>78</v>
      </c>
      <c r="C42" t="s">
        <v>262</v>
      </c>
      <c r="D42">
        <v>1</v>
      </c>
    </row>
    <row r="43" spans="1:5" x14ac:dyDescent="0.3">
      <c r="A43" t="s">
        <v>213</v>
      </c>
      <c r="B43" t="s">
        <v>79</v>
      </c>
      <c r="C43" t="s">
        <v>262</v>
      </c>
      <c r="D43">
        <v>1</v>
      </c>
    </row>
    <row r="44" spans="1:5" x14ac:dyDescent="0.3">
      <c r="A44" t="s">
        <v>215</v>
      </c>
      <c r="B44" t="s">
        <v>81</v>
      </c>
      <c r="C44" t="s">
        <v>262</v>
      </c>
      <c r="D44">
        <v>1</v>
      </c>
    </row>
    <row r="45" spans="1:5" x14ac:dyDescent="0.3">
      <c r="A45" t="s">
        <v>216</v>
      </c>
      <c r="B45" t="s">
        <v>84</v>
      </c>
      <c r="C45" t="s">
        <v>262</v>
      </c>
      <c r="D45">
        <v>1</v>
      </c>
    </row>
    <row r="46" spans="1:5" x14ac:dyDescent="0.3">
      <c r="A46" t="s">
        <v>218</v>
      </c>
      <c r="B46" t="s">
        <v>86</v>
      </c>
      <c r="C46" t="s">
        <v>262</v>
      </c>
      <c r="D46">
        <v>1</v>
      </c>
    </row>
    <row r="47" spans="1:5" x14ac:dyDescent="0.3">
      <c r="A47" t="s">
        <v>221</v>
      </c>
      <c r="B47" t="s">
        <v>87</v>
      </c>
      <c r="C47" t="s">
        <v>262</v>
      </c>
      <c r="D47">
        <v>1</v>
      </c>
    </row>
    <row r="48" spans="1:5" x14ac:dyDescent="0.3">
      <c r="A48" t="s">
        <v>223</v>
      </c>
      <c r="B48" t="s">
        <v>82</v>
      </c>
      <c r="C48" t="s">
        <v>262</v>
      </c>
      <c r="D48">
        <v>1</v>
      </c>
    </row>
    <row r="49" spans="1:5" x14ac:dyDescent="0.3">
      <c r="A49" t="s">
        <v>224</v>
      </c>
      <c r="B49" t="s">
        <v>86</v>
      </c>
      <c r="C49" t="s">
        <v>262</v>
      </c>
      <c r="D49">
        <v>1</v>
      </c>
      <c r="E49" t="s">
        <v>258</v>
      </c>
    </row>
    <row r="50" spans="1:5" x14ac:dyDescent="0.3">
      <c r="A50" t="s">
        <v>226</v>
      </c>
      <c r="B50" t="s">
        <v>116</v>
      </c>
      <c r="C50" t="s">
        <v>262</v>
      </c>
      <c r="D50">
        <v>1</v>
      </c>
    </row>
    <row r="51" spans="1:5" x14ac:dyDescent="0.3">
      <c r="A51" t="s">
        <v>229</v>
      </c>
      <c r="B51" t="s">
        <v>117</v>
      </c>
      <c r="C51" t="s">
        <v>262</v>
      </c>
      <c r="D51">
        <v>1</v>
      </c>
    </row>
    <row r="52" spans="1:5" x14ac:dyDescent="0.3">
      <c r="A52" t="s">
        <v>232</v>
      </c>
      <c r="B52" t="s">
        <v>123</v>
      </c>
      <c r="C52" t="s">
        <v>262</v>
      </c>
      <c r="D52">
        <v>1</v>
      </c>
    </row>
    <row r="53" spans="1:5" x14ac:dyDescent="0.3">
      <c r="A53" t="s">
        <v>233</v>
      </c>
      <c r="B53" t="s">
        <v>124</v>
      </c>
      <c r="C53" t="s">
        <v>262</v>
      </c>
      <c r="D53">
        <v>1</v>
      </c>
    </row>
    <row r="54" spans="1:5" x14ac:dyDescent="0.3">
      <c r="A54" t="s">
        <v>235</v>
      </c>
      <c r="B54" t="s">
        <v>125</v>
      </c>
      <c r="C54" t="s">
        <v>262</v>
      </c>
      <c r="D54">
        <v>1</v>
      </c>
      <c r="E54" t="s">
        <v>238</v>
      </c>
    </row>
    <row r="55" spans="1:5" x14ac:dyDescent="0.3">
      <c r="A55" t="s">
        <v>235</v>
      </c>
      <c r="B55" t="s">
        <v>126</v>
      </c>
      <c r="C55" t="s">
        <v>263</v>
      </c>
      <c r="D55">
        <v>2</v>
      </c>
      <c r="E55" t="s">
        <v>238</v>
      </c>
    </row>
    <row r="56" spans="1:5" x14ac:dyDescent="0.3">
      <c r="A56" t="s">
        <v>239</v>
      </c>
      <c r="B56" t="s">
        <v>127</v>
      </c>
      <c r="C56" t="s">
        <v>262</v>
      </c>
      <c r="D56">
        <v>1</v>
      </c>
    </row>
    <row r="57" spans="1:5" x14ac:dyDescent="0.3">
      <c r="A57" t="s">
        <v>241</v>
      </c>
      <c r="B57" t="s">
        <v>128</v>
      </c>
      <c r="C57" t="s">
        <v>262</v>
      </c>
      <c r="D57">
        <v>1</v>
      </c>
    </row>
    <row r="58" spans="1:5" x14ac:dyDescent="0.3">
      <c r="A58" t="s">
        <v>242</v>
      </c>
      <c r="B58" t="s">
        <v>129</v>
      </c>
      <c r="C58" t="s">
        <v>262</v>
      </c>
      <c r="D58">
        <v>1</v>
      </c>
    </row>
    <row r="59" spans="1:5" x14ac:dyDescent="0.3">
      <c r="A59" t="s">
        <v>245</v>
      </c>
      <c r="B59" t="s">
        <v>130</v>
      </c>
      <c r="C59" t="s">
        <v>262</v>
      </c>
      <c r="D59">
        <v>1</v>
      </c>
    </row>
    <row r="60" spans="1:5" x14ac:dyDescent="0.3">
      <c r="A60" t="s">
        <v>247</v>
      </c>
      <c r="B60" t="s">
        <v>131</v>
      </c>
      <c r="C60" t="s">
        <v>262</v>
      </c>
      <c r="D60">
        <v>1</v>
      </c>
    </row>
    <row r="61" spans="1:5" x14ac:dyDescent="0.3">
      <c r="A61" t="s">
        <v>250</v>
      </c>
      <c r="B61" t="s">
        <v>132</v>
      </c>
      <c r="C61" t="s">
        <v>262</v>
      </c>
      <c r="D61">
        <v>1</v>
      </c>
      <c r="E61" t="s">
        <v>157</v>
      </c>
    </row>
    <row r="62" spans="1:5" x14ac:dyDescent="0.3">
      <c r="A62" t="s">
        <v>373</v>
      </c>
      <c r="B62" t="s">
        <v>384</v>
      </c>
      <c r="C62" t="s">
        <v>262</v>
      </c>
      <c r="D62">
        <v>1</v>
      </c>
    </row>
    <row r="63" spans="1:5" x14ac:dyDescent="0.3">
      <c r="A63" t="s">
        <v>502</v>
      </c>
      <c r="B63" t="s">
        <v>499</v>
      </c>
      <c r="C63" t="s">
        <v>262</v>
      </c>
      <c r="D63">
        <v>1</v>
      </c>
    </row>
    <row r="64" spans="1:5" x14ac:dyDescent="0.3">
      <c r="A64" t="s">
        <v>552</v>
      </c>
      <c r="B64" t="s">
        <v>725</v>
      </c>
      <c r="C64" t="s">
        <v>262</v>
      </c>
      <c r="D64">
        <v>1</v>
      </c>
    </row>
    <row r="65" spans="1:4" x14ac:dyDescent="0.3">
      <c r="A65" t="s">
        <v>553</v>
      </c>
      <c r="B65" t="s">
        <v>545</v>
      </c>
      <c r="C65" t="s">
        <v>262</v>
      </c>
      <c r="D65">
        <v>1</v>
      </c>
    </row>
    <row r="66" spans="1:4" x14ac:dyDescent="0.3">
      <c r="A66" t="s">
        <v>554</v>
      </c>
      <c r="B66" t="s">
        <v>547</v>
      </c>
      <c r="C66" t="s">
        <v>262</v>
      </c>
      <c r="D66">
        <v>1</v>
      </c>
    </row>
    <row r="67" spans="1:4" x14ac:dyDescent="0.3">
      <c r="A67" t="s">
        <v>557</v>
      </c>
      <c r="B67" t="s">
        <v>592</v>
      </c>
      <c r="C67" t="s">
        <v>262</v>
      </c>
      <c r="D67">
        <v>1</v>
      </c>
    </row>
    <row r="68" spans="1:4" x14ac:dyDescent="0.3">
      <c r="A68" t="s">
        <v>575</v>
      </c>
      <c r="B68" t="s">
        <v>484</v>
      </c>
      <c r="C68" t="s">
        <v>262</v>
      </c>
      <c r="D68">
        <v>1</v>
      </c>
    </row>
    <row r="69" spans="1:4" x14ac:dyDescent="0.3">
      <c r="A69" t="s">
        <v>571</v>
      </c>
      <c r="B69" t="s">
        <v>577</v>
      </c>
      <c r="C69" t="s">
        <v>262</v>
      </c>
      <c r="D69">
        <v>1</v>
      </c>
    </row>
    <row r="70" spans="1:4" x14ac:dyDescent="0.3">
      <c r="A70" t="s">
        <v>584</v>
      </c>
      <c r="B70" t="s">
        <v>578</v>
      </c>
      <c r="C70" t="s">
        <v>262</v>
      </c>
      <c r="D70">
        <v>1</v>
      </c>
    </row>
    <row r="71" spans="1:4" x14ac:dyDescent="0.3">
      <c r="A71" t="s">
        <v>585</v>
      </c>
      <c r="B71" t="s">
        <v>579</v>
      </c>
      <c r="C71" t="s">
        <v>262</v>
      </c>
      <c r="D71">
        <v>1</v>
      </c>
    </row>
    <row r="72" spans="1:4" x14ac:dyDescent="0.3">
      <c r="A72" t="s">
        <v>602</v>
      </c>
      <c r="B72" t="s">
        <v>596</v>
      </c>
      <c r="C72" t="s">
        <v>262</v>
      </c>
      <c r="D72">
        <v>1</v>
      </c>
    </row>
    <row r="73" spans="1:4" x14ac:dyDescent="0.3">
      <c r="A73" t="s">
        <v>605</v>
      </c>
      <c r="B73" t="s">
        <v>597</v>
      </c>
      <c r="C73" t="s">
        <v>262</v>
      </c>
      <c r="D73">
        <v>1</v>
      </c>
    </row>
    <row r="74" spans="1:4" x14ac:dyDescent="0.3">
      <c r="A74" t="s">
        <v>615</v>
      </c>
      <c r="B74" t="s">
        <v>610</v>
      </c>
      <c r="C74" t="s">
        <v>262</v>
      </c>
      <c r="D74">
        <v>1</v>
      </c>
    </row>
    <row r="75" spans="1:4" x14ac:dyDescent="0.3">
      <c r="A75" t="s">
        <v>616</v>
      </c>
      <c r="B75" t="s">
        <v>611</v>
      </c>
      <c r="C75" t="s">
        <v>262</v>
      </c>
      <c r="D75">
        <v>1</v>
      </c>
    </row>
    <row r="76" spans="1:4" x14ac:dyDescent="0.3">
      <c r="A76" t="s">
        <v>621</v>
      </c>
      <c r="B76" t="s">
        <v>578</v>
      </c>
      <c r="C76" t="s">
        <v>262</v>
      </c>
      <c r="D76">
        <v>1</v>
      </c>
    </row>
    <row r="77" spans="1:4" x14ac:dyDescent="0.3">
      <c r="A77" t="s">
        <v>631</v>
      </c>
      <c r="B77" t="s">
        <v>625</v>
      </c>
      <c r="C77" t="s">
        <v>262</v>
      </c>
      <c r="D77">
        <v>1</v>
      </c>
    </row>
    <row r="78" spans="1:4" x14ac:dyDescent="0.3">
      <c r="A78" t="s">
        <v>633</v>
      </c>
      <c r="B78" t="s">
        <v>641</v>
      </c>
      <c r="C78" t="s">
        <v>262</v>
      </c>
      <c r="D78">
        <v>1</v>
      </c>
    </row>
    <row r="79" spans="1:4" x14ac:dyDescent="0.3">
      <c r="A79" t="s">
        <v>634</v>
      </c>
      <c r="B79" t="s">
        <v>626</v>
      </c>
      <c r="C79" t="s">
        <v>262</v>
      </c>
      <c r="D79">
        <v>1</v>
      </c>
    </row>
    <row r="80" spans="1:4" x14ac:dyDescent="0.3">
      <c r="A80" t="s">
        <v>635</v>
      </c>
      <c r="B80" t="s">
        <v>677</v>
      </c>
      <c r="C80" t="s">
        <v>262</v>
      </c>
      <c r="D80">
        <v>1</v>
      </c>
    </row>
    <row r="81" spans="1:4" x14ac:dyDescent="0.3">
      <c r="A81" t="s">
        <v>648</v>
      </c>
      <c r="B81" t="s">
        <v>642</v>
      </c>
      <c r="C81" t="s">
        <v>262</v>
      </c>
      <c r="D81">
        <v>1</v>
      </c>
    </row>
    <row r="82" spans="1:4" x14ac:dyDescent="0.3">
      <c r="A82" t="s">
        <v>649</v>
      </c>
      <c r="B82" t="s">
        <v>643</v>
      </c>
      <c r="C82" t="s">
        <v>262</v>
      </c>
      <c r="D82">
        <v>1</v>
      </c>
    </row>
    <row r="83" spans="1:4" x14ac:dyDescent="0.3">
      <c r="A83" t="s">
        <v>654</v>
      </c>
      <c r="B83" t="s">
        <v>644</v>
      </c>
      <c r="C83" t="s">
        <v>262</v>
      </c>
      <c r="D83">
        <v>1</v>
      </c>
    </row>
    <row r="84" spans="1:4" x14ac:dyDescent="0.3">
      <c r="A84" t="s">
        <v>655</v>
      </c>
      <c r="B84" t="s">
        <v>489</v>
      </c>
      <c r="C84" t="s">
        <v>262</v>
      </c>
      <c r="D84">
        <v>1</v>
      </c>
    </row>
    <row r="85" spans="1:4" x14ac:dyDescent="0.3">
      <c r="A85" t="s">
        <v>656</v>
      </c>
      <c r="B85" t="s">
        <v>663</v>
      </c>
      <c r="C85" t="s">
        <v>262</v>
      </c>
      <c r="D85">
        <v>1</v>
      </c>
    </row>
    <row r="86" spans="1:4" x14ac:dyDescent="0.3">
      <c r="A86" t="s">
        <v>657</v>
      </c>
      <c r="B86" t="s">
        <v>664</v>
      </c>
      <c r="C86" t="s">
        <v>262</v>
      </c>
      <c r="D86">
        <v>1</v>
      </c>
    </row>
    <row r="87" spans="1:4" x14ac:dyDescent="0.3">
      <c r="A87" t="s">
        <v>658</v>
      </c>
      <c r="B87" t="s">
        <v>665</v>
      </c>
      <c r="C87" t="s">
        <v>262</v>
      </c>
      <c r="D87">
        <v>1</v>
      </c>
    </row>
    <row r="88" spans="1:4" x14ac:dyDescent="0.3">
      <c r="A88" t="s">
        <v>671</v>
      </c>
      <c r="B88" t="s">
        <v>666</v>
      </c>
      <c r="C88" t="s">
        <v>262</v>
      </c>
      <c r="D88">
        <v>1</v>
      </c>
    </row>
    <row r="89" spans="1:4" x14ac:dyDescent="0.3">
      <c r="A89" t="s">
        <v>705</v>
      </c>
      <c r="B89" t="s">
        <v>546</v>
      </c>
      <c r="C89" t="s">
        <v>262</v>
      </c>
      <c r="D89">
        <v>1</v>
      </c>
    </row>
    <row r="90" spans="1:4" x14ac:dyDescent="0.3">
      <c r="A90" t="s">
        <v>707</v>
      </c>
      <c r="B90" t="s">
        <v>710</v>
      </c>
      <c r="C90" t="s">
        <v>262</v>
      </c>
      <c r="D90">
        <v>1</v>
      </c>
    </row>
    <row r="91" spans="1:4" x14ac:dyDescent="0.3">
      <c r="A91" t="s">
        <v>760</v>
      </c>
      <c r="B91" t="s">
        <v>759</v>
      </c>
      <c r="C91" t="s">
        <v>262</v>
      </c>
      <c r="D91">
        <v>1</v>
      </c>
    </row>
    <row r="92" spans="1:4" x14ac:dyDescent="0.3">
      <c r="A92" t="s">
        <v>763</v>
      </c>
      <c r="B92" t="s">
        <v>767</v>
      </c>
      <c r="C92" t="s">
        <v>262</v>
      </c>
      <c r="D92">
        <v>1</v>
      </c>
    </row>
    <row r="93" spans="1:4" x14ac:dyDescent="0.3">
      <c r="A93" t="s">
        <v>773</v>
      </c>
      <c r="B93" t="s">
        <v>771</v>
      </c>
      <c r="C93" t="s">
        <v>262</v>
      </c>
      <c r="D93">
        <v>1</v>
      </c>
    </row>
    <row r="94" spans="1:4" x14ac:dyDescent="0.3">
      <c r="A94" t="s">
        <v>837</v>
      </c>
      <c r="B94" t="s">
        <v>835</v>
      </c>
      <c r="C94" t="s">
        <v>262</v>
      </c>
      <c r="D94">
        <v>1</v>
      </c>
    </row>
    <row r="95" spans="1:4" x14ac:dyDescent="0.3">
      <c r="A95" t="s">
        <v>843</v>
      </c>
      <c r="B95" t="s">
        <v>463</v>
      </c>
      <c r="C95" t="s">
        <v>262</v>
      </c>
      <c r="D95">
        <v>1</v>
      </c>
    </row>
    <row r="96" spans="1:4" x14ac:dyDescent="0.3">
      <c r="A96" t="s">
        <v>1038</v>
      </c>
      <c r="B96" t="s">
        <v>1036</v>
      </c>
      <c r="C96" t="s">
        <v>262</v>
      </c>
      <c r="D96">
        <v>1</v>
      </c>
    </row>
    <row r="97" spans="1:4" x14ac:dyDescent="0.3">
      <c r="A97" t="s">
        <v>1043</v>
      </c>
      <c r="B97" t="s">
        <v>1014</v>
      </c>
      <c r="C97" t="s">
        <v>262</v>
      </c>
      <c r="D97">
        <v>1</v>
      </c>
    </row>
    <row r="98" spans="1:4" x14ac:dyDescent="0.3">
      <c r="A98" t="s">
        <v>1053</v>
      </c>
      <c r="B98" t="s">
        <v>1015</v>
      </c>
      <c r="C98" t="s">
        <v>262</v>
      </c>
      <c r="D98">
        <v>1</v>
      </c>
    </row>
    <row r="99" spans="1:4" x14ac:dyDescent="0.3">
      <c r="A99" t="s">
        <v>1069</v>
      </c>
      <c r="B99" t="s">
        <v>1061</v>
      </c>
      <c r="C99" t="s">
        <v>262</v>
      </c>
      <c r="D99">
        <v>1</v>
      </c>
    </row>
    <row r="100" spans="1:4" x14ac:dyDescent="0.3">
      <c r="A100" t="s">
        <v>1070</v>
      </c>
      <c r="B100" t="s">
        <v>1062</v>
      </c>
      <c r="C100" t="s">
        <v>262</v>
      </c>
      <c r="D100">
        <v>1</v>
      </c>
    </row>
    <row r="101" spans="1:4" x14ac:dyDescent="0.3">
      <c r="A101" t="s">
        <v>1071</v>
      </c>
      <c r="B101" t="s">
        <v>1063</v>
      </c>
      <c r="C101" t="s">
        <v>262</v>
      </c>
      <c r="D101">
        <v>1</v>
      </c>
    </row>
    <row r="102" spans="1:4" x14ac:dyDescent="0.3">
      <c r="A102" t="s">
        <v>1072</v>
      </c>
      <c r="B102" t="s">
        <v>1064</v>
      </c>
      <c r="C102" t="s">
        <v>262</v>
      </c>
      <c r="D102">
        <v>1</v>
      </c>
    </row>
    <row r="103" spans="1:4" x14ac:dyDescent="0.3">
      <c r="A103" t="s">
        <v>1073</v>
      </c>
      <c r="B103" t="s">
        <v>1065</v>
      </c>
      <c r="C103" t="s">
        <v>262</v>
      </c>
      <c r="D103">
        <v>1</v>
      </c>
    </row>
    <row r="104" spans="1:4" x14ac:dyDescent="0.3">
      <c r="A104" t="s">
        <v>1087</v>
      </c>
      <c r="B104" t="s">
        <v>1068</v>
      </c>
      <c r="C104" t="s">
        <v>262</v>
      </c>
      <c r="D104">
        <v>1</v>
      </c>
    </row>
    <row r="105" spans="1:4" x14ac:dyDescent="0.3">
      <c r="A105" t="s">
        <v>1087</v>
      </c>
      <c r="B105" t="s">
        <v>3839</v>
      </c>
      <c r="C105" t="s">
        <v>3847</v>
      </c>
      <c r="D105">
        <v>1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F6D2-CC24-4843-AC85-17C15B0B1CF5}">
  <sheetPr codeName="Sheet13"/>
  <dimension ref="A1:C29"/>
  <sheetViews>
    <sheetView zoomScale="85" zoomScaleNormal="85" workbookViewId="0"/>
  </sheetViews>
  <sheetFormatPr defaultRowHeight="16.5" x14ac:dyDescent="0.3"/>
  <cols>
    <col min="1" max="1" width="11.625" customWidth="1"/>
    <col min="2" max="2" width="14.75" customWidth="1"/>
    <col min="3" max="3" width="21.875" bestFit="1" customWidth="1"/>
  </cols>
  <sheetData>
    <row r="1" spans="1:3" x14ac:dyDescent="0.3">
      <c r="A1" t="s">
        <v>271</v>
      </c>
      <c r="B1" t="s">
        <v>272</v>
      </c>
      <c r="C1" t="s">
        <v>0</v>
      </c>
    </row>
    <row r="2" spans="1:3" x14ac:dyDescent="0.3">
      <c r="A2" t="s">
        <v>273</v>
      </c>
      <c r="B2" t="s">
        <v>274</v>
      </c>
    </row>
    <row r="3" spans="1:3" x14ac:dyDescent="0.3">
      <c r="A3" t="s">
        <v>275</v>
      </c>
      <c r="B3" t="s">
        <v>276</v>
      </c>
    </row>
    <row r="4" spans="1:3" x14ac:dyDescent="0.3">
      <c r="A4" t="s">
        <v>301</v>
      </c>
      <c r="B4" t="s">
        <v>277</v>
      </c>
    </row>
    <row r="5" spans="1:3" x14ac:dyDescent="0.3">
      <c r="A5" t="s">
        <v>302</v>
      </c>
      <c r="B5" t="s">
        <v>278</v>
      </c>
    </row>
    <row r="6" spans="1:3" x14ac:dyDescent="0.3">
      <c r="A6" t="s">
        <v>303</v>
      </c>
      <c r="B6" t="s">
        <v>279</v>
      </c>
    </row>
    <row r="7" spans="1:3" x14ac:dyDescent="0.3">
      <c r="A7" t="s">
        <v>304</v>
      </c>
      <c r="B7" t="s">
        <v>280</v>
      </c>
    </row>
    <row r="8" spans="1:3" x14ac:dyDescent="0.3">
      <c r="A8" t="s">
        <v>305</v>
      </c>
      <c r="B8" t="s">
        <v>281</v>
      </c>
    </row>
    <row r="9" spans="1:3" x14ac:dyDescent="0.3">
      <c r="A9" t="s">
        <v>306</v>
      </c>
      <c r="B9" t="s">
        <v>282</v>
      </c>
    </row>
    <row r="10" spans="1:3" x14ac:dyDescent="0.3">
      <c r="A10" t="s">
        <v>307</v>
      </c>
      <c r="B10" t="s">
        <v>283</v>
      </c>
    </row>
    <row r="11" spans="1:3" x14ac:dyDescent="0.3">
      <c r="A11" t="s">
        <v>308</v>
      </c>
      <c r="B11" t="s">
        <v>284</v>
      </c>
    </row>
    <row r="12" spans="1:3" x14ac:dyDescent="0.3">
      <c r="A12" t="s">
        <v>309</v>
      </c>
      <c r="B12" t="s">
        <v>285</v>
      </c>
    </row>
    <row r="13" spans="1:3" x14ac:dyDescent="0.3">
      <c r="A13" t="s">
        <v>310</v>
      </c>
      <c r="B13" t="s">
        <v>286</v>
      </c>
    </row>
    <row r="14" spans="1:3" x14ac:dyDescent="0.3">
      <c r="A14" t="s">
        <v>311</v>
      </c>
      <c r="B14" t="s">
        <v>287</v>
      </c>
    </row>
    <row r="15" spans="1:3" x14ac:dyDescent="0.3">
      <c r="A15" t="s">
        <v>312</v>
      </c>
      <c r="B15" t="s">
        <v>288</v>
      </c>
    </row>
    <row r="16" spans="1:3" x14ac:dyDescent="0.3">
      <c r="A16" t="s">
        <v>313</v>
      </c>
      <c r="B16" t="s">
        <v>289</v>
      </c>
    </row>
    <row r="17" spans="1:3" x14ac:dyDescent="0.3">
      <c r="A17" t="s">
        <v>314</v>
      </c>
      <c r="B17" t="s">
        <v>290</v>
      </c>
    </row>
    <row r="18" spans="1:3" x14ac:dyDescent="0.3">
      <c r="A18" t="s">
        <v>315</v>
      </c>
      <c r="B18" t="s">
        <v>291</v>
      </c>
    </row>
    <row r="19" spans="1:3" x14ac:dyDescent="0.3">
      <c r="A19" t="s">
        <v>316</v>
      </c>
      <c r="B19" t="s">
        <v>292</v>
      </c>
    </row>
    <row r="20" spans="1:3" x14ac:dyDescent="0.3">
      <c r="A20" t="s">
        <v>317</v>
      </c>
      <c r="B20" t="s">
        <v>293</v>
      </c>
      <c r="C20" t="s">
        <v>378</v>
      </c>
    </row>
    <row r="21" spans="1:3" x14ac:dyDescent="0.3">
      <c r="A21" t="s">
        <v>318</v>
      </c>
      <c r="B21" t="s">
        <v>294</v>
      </c>
    </row>
    <row r="22" spans="1:3" x14ac:dyDescent="0.3">
      <c r="A22" t="s">
        <v>319</v>
      </c>
      <c r="B22" t="s">
        <v>295</v>
      </c>
    </row>
    <row r="23" spans="1:3" x14ac:dyDescent="0.3">
      <c r="A23" t="s">
        <v>320</v>
      </c>
      <c r="B23" t="s">
        <v>296</v>
      </c>
    </row>
    <row r="24" spans="1:3" x14ac:dyDescent="0.3">
      <c r="A24" t="s">
        <v>321</v>
      </c>
      <c r="B24" t="s">
        <v>297</v>
      </c>
    </row>
    <row r="25" spans="1:3" x14ac:dyDescent="0.3">
      <c r="A25" t="s">
        <v>322</v>
      </c>
      <c r="B25" t="s">
        <v>298</v>
      </c>
    </row>
    <row r="26" spans="1:3" x14ac:dyDescent="0.3">
      <c r="A26" t="s">
        <v>323</v>
      </c>
      <c r="B26" t="s">
        <v>299</v>
      </c>
    </row>
    <row r="27" spans="1:3" x14ac:dyDescent="0.3">
      <c r="A27" t="s">
        <v>324</v>
      </c>
      <c r="B27" t="s">
        <v>300</v>
      </c>
    </row>
    <row r="28" spans="1:3" x14ac:dyDescent="0.3">
      <c r="A28" t="s">
        <v>341</v>
      </c>
      <c r="B28" t="s">
        <v>342</v>
      </c>
    </row>
    <row r="29" spans="1:3" x14ac:dyDescent="0.3">
      <c r="A29" t="s">
        <v>366</v>
      </c>
      <c r="B29" t="s">
        <v>367</v>
      </c>
    </row>
  </sheetData>
  <phoneticPr fontId="3" type="noConversion"/>
  <pageMargins left="0.7" right="0.7" top="0.75" bottom="0.75" header="0.3" footer="0.3"/>
  <pageSetup paperSize="9" orientation="portrait" verticalDpi="0" r:id="rId1"/>
  <headerFooter>
    <oddFooter>&amp;L_x000D_&amp;1#&amp;"Aptos"&amp;11&amp;K5F5F5F S-OIL: Company Use Only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C0C8-1619-41FC-A1CE-6E4962B4A824}">
  <sheetPr codeName="Sheet14"/>
  <dimension ref="A1:C59"/>
  <sheetViews>
    <sheetView zoomScale="85" zoomScaleNormal="85" workbookViewId="0"/>
  </sheetViews>
  <sheetFormatPr defaultRowHeight="16.5" x14ac:dyDescent="0.3"/>
  <cols>
    <col min="1" max="1" width="10.875" bestFit="1" customWidth="1"/>
    <col min="2" max="2" width="12.875" bestFit="1" customWidth="1"/>
    <col min="3" max="3" width="11.125" bestFit="1" customWidth="1"/>
  </cols>
  <sheetData>
    <row r="1" spans="1:3" x14ac:dyDescent="0.3">
      <c r="A1" t="s">
        <v>251</v>
      </c>
      <c r="B1" t="s">
        <v>271</v>
      </c>
      <c r="C1" t="s">
        <v>0</v>
      </c>
    </row>
    <row r="2" spans="1:3" x14ac:dyDescent="0.3">
      <c r="A2" t="s">
        <v>325</v>
      </c>
      <c r="B2" t="s">
        <v>326</v>
      </c>
      <c r="C2" t="s">
        <v>329</v>
      </c>
    </row>
    <row r="3" spans="1:3" x14ac:dyDescent="0.3">
      <c r="A3" t="s">
        <v>328</v>
      </c>
      <c r="B3" t="s">
        <v>326</v>
      </c>
      <c r="C3" t="s">
        <v>327</v>
      </c>
    </row>
    <row r="4" spans="1:3" x14ac:dyDescent="0.3">
      <c r="A4" t="s">
        <v>143</v>
      </c>
      <c r="B4" t="s">
        <v>330</v>
      </c>
      <c r="C4" t="s">
        <v>331</v>
      </c>
    </row>
    <row r="5" spans="1:3" x14ac:dyDescent="0.3">
      <c r="A5" t="s">
        <v>146</v>
      </c>
      <c r="B5" t="s">
        <v>332</v>
      </c>
    </row>
    <row r="6" spans="1:3" x14ac:dyDescent="0.3">
      <c r="A6" t="s">
        <v>148</v>
      </c>
      <c r="B6" t="s">
        <v>332</v>
      </c>
    </row>
    <row r="7" spans="1:3" x14ac:dyDescent="0.3">
      <c r="A7" t="s">
        <v>151</v>
      </c>
      <c r="B7" t="s">
        <v>316</v>
      </c>
    </row>
    <row r="8" spans="1:3" x14ac:dyDescent="0.3">
      <c r="A8" t="s">
        <v>151</v>
      </c>
      <c r="B8" t="s">
        <v>318</v>
      </c>
    </row>
    <row r="9" spans="1:3" x14ac:dyDescent="0.3">
      <c r="A9" t="s">
        <v>151</v>
      </c>
      <c r="B9" t="s">
        <v>317</v>
      </c>
    </row>
    <row r="10" spans="1:3" x14ac:dyDescent="0.3">
      <c r="A10" t="s">
        <v>153</v>
      </c>
      <c r="B10" t="s">
        <v>316</v>
      </c>
    </row>
    <row r="11" spans="1:3" x14ac:dyDescent="0.3">
      <c r="A11" t="s">
        <v>153</v>
      </c>
      <c r="B11" t="s">
        <v>302</v>
      </c>
    </row>
    <row r="12" spans="1:3" x14ac:dyDescent="0.3">
      <c r="A12" t="s">
        <v>333</v>
      </c>
      <c r="B12" t="s">
        <v>334</v>
      </c>
    </row>
    <row r="13" spans="1:3" x14ac:dyDescent="0.3">
      <c r="A13" t="s">
        <v>333</v>
      </c>
      <c r="B13" t="s">
        <v>335</v>
      </c>
    </row>
    <row r="14" spans="1:3" x14ac:dyDescent="0.3">
      <c r="A14" t="s">
        <v>338</v>
      </c>
      <c r="B14" t="s">
        <v>336</v>
      </c>
      <c r="C14" t="s">
        <v>337</v>
      </c>
    </row>
    <row r="15" spans="1:3" x14ac:dyDescent="0.3">
      <c r="A15" t="s">
        <v>339</v>
      </c>
      <c r="B15" t="s">
        <v>336</v>
      </c>
      <c r="C15" t="s">
        <v>337</v>
      </c>
    </row>
    <row r="16" spans="1:3" x14ac:dyDescent="0.3">
      <c r="A16" t="s">
        <v>340</v>
      </c>
      <c r="B16" t="s">
        <v>343</v>
      </c>
    </row>
    <row r="17" spans="1:3" x14ac:dyDescent="0.3">
      <c r="A17" t="s">
        <v>340</v>
      </c>
      <c r="B17" t="s">
        <v>341</v>
      </c>
    </row>
    <row r="18" spans="1:3" x14ac:dyDescent="0.3">
      <c r="A18" t="s">
        <v>187</v>
      </c>
      <c r="B18" t="s">
        <v>332</v>
      </c>
    </row>
    <row r="19" spans="1:3" x14ac:dyDescent="0.3">
      <c r="A19" t="s">
        <v>192</v>
      </c>
      <c r="B19" t="s">
        <v>326</v>
      </c>
    </row>
    <row r="20" spans="1:3" x14ac:dyDescent="0.3">
      <c r="A20" t="s">
        <v>192</v>
      </c>
      <c r="B20" t="s">
        <v>335</v>
      </c>
    </row>
    <row r="21" spans="1:3" x14ac:dyDescent="0.3">
      <c r="A21" t="s">
        <v>192</v>
      </c>
      <c r="B21" t="s">
        <v>334</v>
      </c>
    </row>
    <row r="22" spans="1:3" x14ac:dyDescent="0.3">
      <c r="A22" t="s">
        <v>344</v>
      </c>
      <c r="B22" t="s">
        <v>326</v>
      </c>
    </row>
    <row r="23" spans="1:3" x14ac:dyDescent="0.3">
      <c r="A23" t="s">
        <v>346</v>
      </c>
      <c r="B23" t="s">
        <v>326</v>
      </c>
      <c r="C23" t="s">
        <v>347</v>
      </c>
    </row>
    <row r="24" spans="1:3" x14ac:dyDescent="0.3">
      <c r="A24" t="s">
        <v>348</v>
      </c>
      <c r="B24" t="s">
        <v>349</v>
      </c>
    </row>
    <row r="25" spans="1:3" x14ac:dyDescent="0.3">
      <c r="A25" t="s">
        <v>348</v>
      </c>
      <c r="B25" t="s">
        <v>343</v>
      </c>
    </row>
    <row r="26" spans="1:3" x14ac:dyDescent="0.3">
      <c r="A26" t="s">
        <v>350</v>
      </c>
      <c r="B26" t="s">
        <v>349</v>
      </c>
    </row>
    <row r="27" spans="1:3" x14ac:dyDescent="0.3">
      <c r="A27" t="s">
        <v>350</v>
      </c>
      <c r="B27" t="s">
        <v>343</v>
      </c>
    </row>
    <row r="28" spans="1:3" x14ac:dyDescent="0.3">
      <c r="A28" t="s">
        <v>350</v>
      </c>
      <c r="B28" t="s">
        <v>351</v>
      </c>
    </row>
    <row r="29" spans="1:3" x14ac:dyDescent="0.3">
      <c r="A29" t="s">
        <v>352</v>
      </c>
      <c r="B29" t="s">
        <v>349</v>
      </c>
    </row>
    <row r="30" spans="1:3" x14ac:dyDescent="0.3">
      <c r="A30" t="s">
        <v>352</v>
      </c>
      <c r="B30" t="s">
        <v>343</v>
      </c>
    </row>
    <row r="31" spans="1:3" x14ac:dyDescent="0.3">
      <c r="A31" t="s">
        <v>352</v>
      </c>
      <c r="B31" t="s">
        <v>353</v>
      </c>
    </row>
    <row r="32" spans="1:3" x14ac:dyDescent="0.3">
      <c r="A32" t="s">
        <v>352</v>
      </c>
      <c r="B32" t="s">
        <v>354</v>
      </c>
    </row>
    <row r="33" spans="1:3" x14ac:dyDescent="0.3">
      <c r="A33" t="s">
        <v>355</v>
      </c>
      <c r="B33" t="s">
        <v>356</v>
      </c>
    </row>
    <row r="34" spans="1:3" x14ac:dyDescent="0.3">
      <c r="A34" t="s">
        <v>355</v>
      </c>
      <c r="B34" t="s">
        <v>357</v>
      </c>
    </row>
    <row r="35" spans="1:3" x14ac:dyDescent="0.3">
      <c r="A35" t="s">
        <v>355</v>
      </c>
      <c r="B35" t="s">
        <v>358</v>
      </c>
    </row>
    <row r="36" spans="1:3" x14ac:dyDescent="0.3">
      <c r="A36" t="s">
        <v>355</v>
      </c>
      <c r="B36" t="s">
        <v>359</v>
      </c>
    </row>
    <row r="37" spans="1:3" x14ac:dyDescent="0.3">
      <c r="A37" t="s">
        <v>355</v>
      </c>
      <c r="B37" t="s">
        <v>360</v>
      </c>
    </row>
    <row r="38" spans="1:3" x14ac:dyDescent="0.3">
      <c r="A38" t="s">
        <v>590</v>
      </c>
      <c r="B38" t="s">
        <v>326</v>
      </c>
      <c r="C38" t="s">
        <v>539</v>
      </c>
    </row>
    <row r="39" spans="1:3" x14ac:dyDescent="0.3">
      <c r="A39" t="s">
        <v>361</v>
      </c>
      <c r="B39" t="s">
        <v>273</v>
      </c>
      <c r="C39" t="s">
        <v>362</v>
      </c>
    </row>
    <row r="40" spans="1:3" x14ac:dyDescent="0.3">
      <c r="A40" t="s">
        <v>361</v>
      </c>
      <c r="B40" t="s">
        <v>326</v>
      </c>
    </row>
    <row r="41" spans="1:3" x14ac:dyDescent="0.3">
      <c r="A41" t="s">
        <v>363</v>
      </c>
      <c r="B41" t="s">
        <v>275</v>
      </c>
    </row>
    <row r="42" spans="1:3" x14ac:dyDescent="0.3">
      <c r="A42" t="s">
        <v>363</v>
      </c>
      <c r="B42" t="s">
        <v>326</v>
      </c>
    </row>
    <row r="43" spans="1:3" x14ac:dyDescent="0.3">
      <c r="A43" t="s">
        <v>364</v>
      </c>
      <c r="B43" t="s">
        <v>275</v>
      </c>
    </row>
    <row r="44" spans="1:3" x14ac:dyDescent="0.3">
      <c r="A44" t="s">
        <v>364</v>
      </c>
      <c r="B44" t="s">
        <v>326</v>
      </c>
    </row>
    <row r="45" spans="1:3" x14ac:dyDescent="0.3">
      <c r="A45" t="s">
        <v>365</v>
      </c>
      <c r="B45" t="s">
        <v>332</v>
      </c>
    </row>
    <row r="46" spans="1:3" x14ac:dyDescent="0.3">
      <c r="A46" t="s">
        <v>365</v>
      </c>
      <c r="B46" t="s">
        <v>334</v>
      </c>
    </row>
    <row r="47" spans="1:3" x14ac:dyDescent="0.3">
      <c r="A47" t="s">
        <v>365</v>
      </c>
      <c r="B47" t="s">
        <v>366</v>
      </c>
    </row>
    <row r="48" spans="1:3" x14ac:dyDescent="0.3">
      <c r="A48" t="s">
        <v>368</v>
      </c>
      <c r="B48" t="s">
        <v>275</v>
      </c>
      <c r="C48" t="s">
        <v>369</v>
      </c>
    </row>
    <row r="49" spans="1:2" x14ac:dyDescent="0.3">
      <c r="A49" t="s">
        <v>368</v>
      </c>
      <c r="B49" t="s">
        <v>326</v>
      </c>
    </row>
    <row r="50" spans="1:2" x14ac:dyDescent="0.3">
      <c r="A50" t="s">
        <v>370</v>
      </c>
      <c r="B50" t="s">
        <v>275</v>
      </c>
    </row>
    <row r="51" spans="1:2" x14ac:dyDescent="0.3">
      <c r="A51" t="s">
        <v>370</v>
      </c>
      <c r="B51" t="s">
        <v>326</v>
      </c>
    </row>
    <row r="52" spans="1:2" x14ac:dyDescent="0.3">
      <c r="A52" t="s">
        <v>371</v>
      </c>
      <c r="B52" t="s">
        <v>302</v>
      </c>
    </row>
    <row r="53" spans="1:2" x14ac:dyDescent="0.3">
      <c r="A53" t="s">
        <v>371</v>
      </c>
      <c r="B53" t="s">
        <v>311</v>
      </c>
    </row>
    <row r="54" spans="1:2" x14ac:dyDescent="0.3">
      <c r="A54" t="s">
        <v>376</v>
      </c>
      <c r="B54" t="s">
        <v>273</v>
      </c>
    </row>
    <row r="55" spans="1:2" x14ac:dyDescent="0.3">
      <c r="A55" t="s">
        <v>377</v>
      </c>
      <c r="B55" t="s">
        <v>379</v>
      </c>
    </row>
    <row r="56" spans="1:2" x14ac:dyDescent="0.3">
      <c r="A56" t="s">
        <v>380</v>
      </c>
      <c r="B56" t="s">
        <v>275</v>
      </c>
    </row>
    <row r="57" spans="1:2" x14ac:dyDescent="0.3">
      <c r="A57" t="s">
        <v>373</v>
      </c>
      <c r="B57" t="s">
        <v>326</v>
      </c>
    </row>
    <row r="58" spans="1:2" x14ac:dyDescent="0.3">
      <c r="A58" t="s">
        <v>705</v>
      </c>
      <c r="B58" t="s">
        <v>273</v>
      </c>
    </row>
    <row r="59" spans="1:2" x14ac:dyDescent="0.3">
      <c r="A59" t="s">
        <v>707</v>
      </c>
      <c r="B59" t="s">
        <v>273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94C3-947A-415D-8A10-3CC2EBC6A1B4}">
  <sheetPr codeName="Sheet15"/>
  <dimension ref="A1:C59"/>
  <sheetViews>
    <sheetView topLeftCell="A24" zoomScale="85" zoomScaleNormal="85" workbookViewId="0">
      <selection activeCell="B60" sqref="B60"/>
    </sheetView>
  </sheetViews>
  <sheetFormatPr defaultRowHeight="16.5" x14ac:dyDescent="0.3"/>
  <cols>
    <col min="1" max="1" width="12.125" customWidth="1"/>
    <col min="2" max="2" width="27.625" bestFit="1" customWidth="1"/>
    <col min="3" max="3" width="9" customWidth="1"/>
  </cols>
  <sheetData>
    <row r="1" spans="1:3" x14ac:dyDescent="0.3">
      <c r="A1" s="5" t="s">
        <v>387</v>
      </c>
      <c r="B1" s="6" t="s">
        <v>388</v>
      </c>
      <c r="C1" s="7" t="s">
        <v>389</v>
      </c>
    </row>
    <row r="2" spans="1:3" x14ac:dyDescent="0.3">
      <c r="A2" s="2" t="s">
        <v>391</v>
      </c>
      <c r="B2" s="3" t="s">
        <v>403</v>
      </c>
      <c r="C2" s="4"/>
    </row>
    <row r="3" spans="1:3" x14ac:dyDescent="0.3">
      <c r="A3" t="s">
        <v>393</v>
      </c>
      <c r="B3" t="s">
        <v>404</v>
      </c>
    </row>
    <row r="4" spans="1:3" x14ac:dyDescent="0.3">
      <c r="A4" s="2" t="s">
        <v>394</v>
      </c>
      <c r="B4" t="s">
        <v>405</v>
      </c>
    </row>
    <row r="5" spans="1:3" x14ac:dyDescent="0.3">
      <c r="A5" t="s">
        <v>395</v>
      </c>
      <c r="B5" t="s">
        <v>529</v>
      </c>
    </row>
    <row r="6" spans="1:3" x14ac:dyDescent="0.3">
      <c r="A6" s="2" t="s">
        <v>396</v>
      </c>
      <c r="B6" t="s">
        <v>406</v>
      </c>
    </row>
    <row r="7" spans="1:3" x14ac:dyDescent="0.3">
      <c r="A7" t="s">
        <v>397</v>
      </c>
      <c r="B7" t="s">
        <v>407</v>
      </c>
    </row>
    <row r="8" spans="1:3" x14ac:dyDescent="0.3">
      <c r="A8" s="2" t="s">
        <v>398</v>
      </c>
      <c r="B8" t="s">
        <v>408</v>
      </c>
    </row>
    <row r="9" spans="1:3" x14ac:dyDescent="0.3">
      <c r="A9" t="s">
        <v>399</v>
      </c>
      <c r="B9" t="s">
        <v>409</v>
      </c>
    </row>
    <row r="10" spans="1:3" x14ac:dyDescent="0.3">
      <c r="A10" s="2" t="s">
        <v>400</v>
      </c>
      <c r="B10" t="s">
        <v>410</v>
      </c>
    </row>
    <row r="11" spans="1:3" x14ac:dyDescent="0.3">
      <c r="A11" t="s">
        <v>401</v>
      </c>
      <c r="B11" t="s">
        <v>411</v>
      </c>
    </row>
    <row r="12" spans="1:3" x14ac:dyDescent="0.3">
      <c r="A12" s="2" t="s">
        <v>402</v>
      </c>
      <c r="B12" t="s">
        <v>412</v>
      </c>
    </row>
    <row r="13" spans="1:3" x14ac:dyDescent="0.3">
      <c r="A13" t="s">
        <v>433</v>
      </c>
      <c r="B13" t="s">
        <v>413</v>
      </c>
    </row>
    <row r="14" spans="1:3" x14ac:dyDescent="0.3">
      <c r="A14" s="2" t="s">
        <v>434</v>
      </c>
      <c r="B14" t="s">
        <v>414</v>
      </c>
    </row>
    <row r="15" spans="1:3" x14ac:dyDescent="0.3">
      <c r="A15" t="s">
        <v>435</v>
      </c>
      <c r="B15" t="s">
        <v>415</v>
      </c>
    </row>
    <row r="16" spans="1:3" x14ac:dyDescent="0.3">
      <c r="A16" s="2" t="s">
        <v>436</v>
      </c>
      <c r="B16" t="s">
        <v>416</v>
      </c>
    </row>
    <row r="17" spans="1:2" x14ac:dyDescent="0.3">
      <c r="A17" t="s">
        <v>437</v>
      </c>
      <c r="B17" t="s">
        <v>417</v>
      </c>
    </row>
    <row r="18" spans="1:2" x14ac:dyDescent="0.3">
      <c r="A18" s="2" t="s">
        <v>438</v>
      </c>
      <c r="B18" t="s">
        <v>418</v>
      </c>
    </row>
    <row r="19" spans="1:2" x14ac:dyDescent="0.3">
      <c r="A19" t="s">
        <v>439</v>
      </c>
      <c r="B19" t="s">
        <v>419</v>
      </c>
    </row>
    <row r="20" spans="1:2" x14ac:dyDescent="0.3">
      <c r="A20" s="2" t="s">
        <v>440</v>
      </c>
      <c r="B20" t="s">
        <v>420</v>
      </c>
    </row>
    <row r="21" spans="1:2" x14ac:dyDescent="0.3">
      <c r="A21" t="s">
        <v>441</v>
      </c>
      <c r="B21" t="s">
        <v>421</v>
      </c>
    </row>
    <row r="22" spans="1:2" x14ac:dyDescent="0.3">
      <c r="A22" s="2" t="s">
        <v>442</v>
      </c>
      <c r="B22" t="s">
        <v>422</v>
      </c>
    </row>
    <row r="23" spans="1:2" x14ac:dyDescent="0.3">
      <c r="A23" t="s">
        <v>443</v>
      </c>
      <c r="B23" t="s">
        <v>423</v>
      </c>
    </row>
    <row r="24" spans="1:2" x14ac:dyDescent="0.3">
      <c r="A24" s="2" t="s">
        <v>444</v>
      </c>
      <c r="B24" t="s">
        <v>424</v>
      </c>
    </row>
    <row r="25" spans="1:2" x14ac:dyDescent="0.3">
      <c r="A25" t="s">
        <v>445</v>
      </c>
      <c r="B25" t="s">
        <v>425</v>
      </c>
    </row>
    <row r="26" spans="1:2" x14ac:dyDescent="0.3">
      <c r="A26" s="2" t="s">
        <v>446</v>
      </c>
      <c r="B26" t="s">
        <v>426</v>
      </c>
    </row>
    <row r="27" spans="1:2" x14ac:dyDescent="0.3">
      <c r="A27" t="s">
        <v>447</v>
      </c>
      <c r="B27" t="s">
        <v>427</v>
      </c>
    </row>
    <row r="28" spans="1:2" x14ac:dyDescent="0.3">
      <c r="A28" s="2" t="s">
        <v>448</v>
      </c>
      <c r="B28" t="s">
        <v>428</v>
      </c>
    </row>
    <row r="29" spans="1:2" x14ac:dyDescent="0.3">
      <c r="A29" t="s">
        <v>449</v>
      </c>
      <c r="B29" t="s">
        <v>429</v>
      </c>
    </row>
    <row r="30" spans="1:2" x14ac:dyDescent="0.3">
      <c r="A30" s="2" t="s">
        <v>450</v>
      </c>
      <c r="B30" t="s">
        <v>430</v>
      </c>
    </row>
    <row r="31" spans="1:2" x14ac:dyDescent="0.3">
      <c r="A31" t="s">
        <v>451</v>
      </c>
      <c r="B31" t="s">
        <v>431</v>
      </c>
    </row>
    <row r="32" spans="1:2" x14ac:dyDescent="0.3">
      <c r="A32" s="2" t="s">
        <v>452</v>
      </c>
      <c r="B32" t="s">
        <v>432</v>
      </c>
    </row>
    <row r="33" spans="1:2" x14ac:dyDescent="0.3">
      <c r="A33" s="2" t="s">
        <v>538</v>
      </c>
      <c r="B33" t="s">
        <v>539</v>
      </c>
    </row>
    <row r="34" spans="1:2" x14ac:dyDescent="0.3">
      <c r="A34" s="2" t="s">
        <v>690</v>
      </c>
      <c r="B34" t="s">
        <v>678</v>
      </c>
    </row>
    <row r="35" spans="1:2" x14ac:dyDescent="0.3">
      <c r="A35" s="2" t="s">
        <v>691</v>
      </c>
      <c r="B35" t="s">
        <v>679</v>
      </c>
    </row>
    <row r="36" spans="1:2" x14ac:dyDescent="0.3">
      <c r="A36" s="2" t="s">
        <v>692</v>
      </c>
      <c r="B36" t="s">
        <v>680</v>
      </c>
    </row>
    <row r="37" spans="1:2" x14ac:dyDescent="0.3">
      <c r="A37" s="2" t="s">
        <v>693</v>
      </c>
      <c r="B37" t="s">
        <v>681</v>
      </c>
    </row>
    <row r="38" spans="1:2" x14ac:dyDescent="0.3">
      <c r="A38" s="2" t="s">
        <v>694</v>
      </c>
      <c r="B38" t="s">
        <v>682</v>
      </c>
    </row>
    <row r="39" spans="1:2" x14ac:dyDescent="0.3">
      <c r="A39" s="2" t="s">
        <v>695</v>
      </c>
      <c r="B39" t="s">
        <v>683</v>
      </c>
    </row>
    <row r="40" spans="1:2" x14ac:dyDescent="0.3">
      <c r="A40" s="2" t="s">
        <v>696</v>
      </c>
      <c r="B40" t="s">
        <v>684</v>
      </c>
    </row>
    <row r="41" spans="1:2" x14ac:dyDescent="0.3">
      <c r="A41" s="2" t="s">
        <v>697</v>
      </c>
      <c r="B41" t="s">
        <v>685</v>
      </c>
    </row>
    <row r="42" spans="1:2" x14ac:dyDescent="0.3">
      <c r="A42" s="2" t="s">
        <v>698</v>
      </c>
      <c r="B42" t="s">
        <v>686</v>
      </c>
    </row>
    <row r="43" spans="1:2" x14ac:dyDescent="0.3">
      <c r="A43" s="2" t="s">
        <v>699</v>
      </c>
      <c r="B43" t="s">
        <v>687</v>
      </c>
    </row>
    <row r="44" spans="1:2" x14ac:dyDescent="0.3">
      <c r="A44" s="2" t="s">
        <v>700</v>
      </c>
      <c r="B44" t="s">
        <v>688</v>
      </c>
    </row>
    <row r="45" spans="1:2" x14ac:dyDescent="0.3">
      <c r="A45" s="2" t="s">
        <v>701</v>
      </c>
      <c r="B45" t="s">
        <v>689</v>
      </c>
    </row>
    <row r="46" spans="1:2" x14ac:dyDescent="0.3">
      <c r="A46" s="2" t="s">
        <v>702</v>
      </c>
      <c r="B46" t="s">
        <v>721</v>
      </c>
    </row>
    <row r="47" spans="1:2" x14ac:dyDescent="0.3">
      <c r="A47" s="2" t="s">
        <v>703</v>
      </c>
      <c r="B47" t="s">
        <v>722</v>
      </c>
    </row>
    <row r="48" spans="1:2" x14ac:dyDescent="0.3">
      <c r="A48" s="2" t="s">
        <v>723</v>
      </c>
      <c r="B48" t="s">
        <v>730</v>
      </c>
    </row>
    <row r="49" spans="1:2" x14ac:dyDescent="0.3">
      <c r="A49" s="2" t="s">
        <v>724</v>
      </c>
      <c r="B49" t="s">
        <v>731</v>
      </c>
    </row>
    <row r="50" spans="1:2" x14ac:dyDescent="0.3">
      <c r="A50" s="2" t="s">
        <v>734</v>
      </c>
      <c r="B50" t="s">
        <v>732</v>
      </c>
    </row>
    <row r="51" spans="1:2" x14ac:dyDescent="0.3">
      <c r="A51" s="2" t="s">
        <v>748</v>
      </c>
      <c r="B51" t="s">
        <v>736</v>
      </c>
    </row>
    <row r="52" spans="1:2" x14ac:dyDescent="0.3">
      <c r="A52" s="2" t="s">
        <v>749</v>
      </c>
      <c r="B52" t="s">
        <v>741</v>
      </c>
    </row>
    <row r="53" spans="1:2" x14ac:dyDescent="0.3">
      <c r="A53" s="2" t="s">
        <v>750</v>
      </c>
      <c r="B53" t="s">
        <v>743</v>
      </c>
    </row>
    <row r="54" spans="1:2" x14ac:dyDescent="0.3">
      <c r="A54" s="2" t="s">
        <v>751</v>
      </c>
      <c r="B54" t="s">
        <v>745</v>
      </c>
    </row>
    <row r="55" spans="1:2" x14ac:dyDescent="0.3">
      <c r="A55" s="2" t="s">
        <v>752</v>
      </c>
      <c r="B55" t="s">
        <v>747</v>
      </c>
    </row>
    <row r="56" spans="1:2" x14ac:dyDescent="0.3">
      <c r="A56" s="2" t="s">
        <v>753</v>
      </c>
      <c r="B56" t="s">
        <v>740</v>
      </c>
    </row>
    <row r="57" spans="1:2" x14ac:dyDescent="0.3">
      <c r="A57" s="2" t="s">
        <v>1122</v>
      </c>
      <c r="B57" t="s">
        <v>1123</v>
      </c>
    </row>
    <row r="58" spans="1:2" x14ac:dyDescent="0.3">
      <c r="A58" s="2" t="s">
        <v>3849</v>
      </c>
      <c r="B58" t="s">
        <v>3850</v>
      </c>
    </row>
    <row r="59" spans="1:2" x14ac:dyDescent="0.3">
      <c r="A59" s="2" t="s">
        <v>3922</v>
      </c>
      <c r="B59" t="s">
        <v>3923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B6C3-1161-48DB-B39F-D1176282C075}">
  <sheetPr codeName="Sheet16"/>
  <dimension ref="A1:I274"/>
  <sheetViews>
    <sheetView topLeftCell="A240" zoomScale="85" zoomScaleNormal="85" workbookViewId="0">
      <selection activeCell="F272" sqref="F272"/>
    </sheetView>
  </sheetViews>
  <sheetFormatPr defaultRowHeight="16.5" x14ac:dyDescent="0.3"/>
  <cols>
    <col min="1" max="1" width="12.375" customWidth="1"/>
    <col min="2" max="2" width="12.125" customWidth="1"/>
    <col min="3" max="3" width="27.625" bestFit="1" customWidth="1"/>
    <col min="4" max="4" width="21.25" bestFit="1" customWidth="1"/>
    <col min="5" max="5" width="19.375" customWidth="1"/>
    <col min="6" max="6" width="14.875" bestFit="1" customWidth="1"/>
    <col min="7" max="8" width="13.125" customWidth="1"/>
    <col min="9" max="9" width="9.875" customWidth="1"/>
  </cols>
  <sheetData>
    <row r="1" spans="1:9" x14ac:dyDescent="0.3">
      <c r="A1" s="6" t="s">
        <v>1</v>
      </c>
      <c r="B1" s="5" t="s">
        <v>387</v>
      </c>
      <c r="C1" s="6" t="s">
        <v>3918</v>
      </c>
      <c r="D1" s="7" t="s">
        <v>453</v>
      </c>
      <c r="E1" s="6" t="s">
        <v>532</v>
      </c>
      <c r="F1" s="6" t="s">
        <v>534</v>
      </c>
      <c r="G1" s="7" t="s">
        <v>454</v>
      </c>
      <c r="H1" s="7" t="s">
        <v>536</v>
      </c>
      <c r="I1" s="7" t="s">
        <v>0</v>
      </c>
    </row>
    <row r="2" spans="1:9" x14ac:dyDescent="0.3">
      <c r="A2" s="10" t="s">
        <v>4</v>
      </c>
      <c r="B2" s="10" t="s">
        <v>700</v>
      </c>
      <c r="C2" s="10" t="str">
        <f>_xlfn.XLOOKUP(표8[[#This Row],[supplier_id]],표7[supplier_id],표7[supplier_name])</f>
        <v>GS칼텍스</v>
      </c>
      <c r="D2" s="4">
        <v>900</v>
      </c>
      <c r="E2" s="3" t="s">
        <v>533</v>
      </c>
      <c r="F2" s="3" t="s">
        <v>704</v>
      </c>
      <c r="G2" t="s">
        <v>537</v>
      </c>
      <c r="H2">
        <v>2025</v>
      </c>
    </row>
    <row r="3" spans="1:9" x14ac:dyDescent="0.3">
      <c r="A3" s="10" t="s">
        <v>4</v>
      </c>
      <c r="B3" s="10" t="s">
        <v>699</v>
      </c>
      <c r="C3" s="10" t="str">
        <f>_xlfn.XLOOKUP(표8[[#This Row],[supplier_id]],표7[supplier_id],표7[supplier_name])</f>
        <v>여천NCC</v>
      </c>
      <c r="D3" s="4">
        <v>2285</v>
      </c>
      <c r="E3" s="3" t="s">
        <v>533</v>
      </c>
      <c r="F3" s="3" t="s">
        <v>704</v>
      </c>
      <c r="G3" t="s">
        <v>537</v>
      </c>
      <c r="H3">
        <v>2025</v>
      </c>
    </row>
    <row r="4" spans="1:9" x14ac:dyDescent="0.3">
      <c r="A4" s="10" t="s">
        <v>4</v>
      </c>
      <c r="B4" s="10" t="s">
        <v>698</v>
      </c>
      <c r="C4" s="10" t="str">
        <f>_xlfn.XLOOKUP(표8[[#This Row],[supplier_id]],표7[supplier_id],표7[supplier_name])</f>
        <v>LG화학</v>
      </c>
      <c r="D4" s="4">
        <v>2080</v>
      </c>
      <c r="E4" s="3" t="s">
        <v>533</v>
      </c>
      <c r="F4" s="3" t="s">
        <v>704</v>
      </c>
      <c r="G4" t="s">
        <v>537</v>
      </c>
      <c r="H4">
        <v>2025</v>
      </c>
    </row>
    <row r="5" spans="1:9" x14ac:dyDescent="0.3">
      <c r="A5" s="10" t="s">
        <v>4</v>
      </c>
      <c r="B5" s="10" t="s">
        <v>723</v>
      </c>
      <c r="C5" s="10" t="str">
        <f>_xlfn.XLOOKUP(표8[[#This Row],[supplier_id]],표7[supplier_id],표7[supplier_name])</f>
        <v>한화토탈에너지스</v>
      </c>
      <c r="D5" s="4">
        <v>1525</v>
      </c>
      <c r="E5" s="3" t="s">
        <v>533</v>
      </c>
      <c r="F5" s="3" t="s">
        <v>735</v>
      </c>
      <c r="G5" t="s">
        <v>537</v>
      </c>
      <c r="H5">
        <v>2025</v>
      </c>
    </row>
    <row r="6" spans="1:9" x14ac:dyDescent="0.3">
      <c r="A6" s="10" t="s">
        <v>4</v>
      </c>
      <c r="B6" s="10" t="s">
        <v>698</v>
      </c>
      <c r="C6" s="10" t="str">
        <f>_xlfn.XLOOKUP(표8[[#This Row],[supplier_id]],표7[supplier_id],표7[supplier_name])</f>
        <v>LG화학</v>
      </c>
      <c r="D6" s="4">
        <v>1300</v>
      </c>
      <c r="E6" s="3" t="s">
        <v>533</v>
      </c>
      <c r="F6" s="3" t="s">
        <v>735</v>
      </c>
      <c r="G6" t="s">
        <v>537</v>
      </c>
      <c r="H6">
        <v>2025</v>
      </c>
    </row>
    <row r="7" spans="1:9" x14ac:dyDescent="0.3">
      <c r="A7" s="3" t="s">
        <v>4</v>
      </c>
      <c r="B7" s="3" t="s">
        <v>396</v>
      </c>
      <c r="C7" s="3" t="str">
        <f>_xlfn.XLOOKUP(표8[[#This Row],[supplier_id]],표7[supplier_id],표7[supplier_name])</f>
        <v>롯데케미칼</v>
      </c>
      <c r="D7" s="4">
        <v>1230</v>
      </c>
      <c r="E7" s="3" t="s">
        <v>533</v>
      </c>
      <c r="F7" s="3" t="s">
        <v>704</v>
      </c>
      <c r="G7" t="s">
        <v>537</v>
      </c>
      <c r="H7">
        <v>2025</v>
      </c>
    </row>
    <row r="8" spans="1:9" x14ac:dyDescent="0.3">
      <c r="A8" s="3" t="s">
        <v>4</v>
      </c>
      <c r="B8" s="3" t="s">
        <v>396</v>
      </c>
      <c r="C8" s="3" t="str">
        <f>_xlfn.XLOOKUP(표8[[#This Row],[supplier_id]],표7[supplier_id],표7[supplier_name])</f>
        <v>롯데케미칼</v>
      </c>
      <c r="D8" s="4">
        <v>1100</v>
      </c>
      <c r="E8" s="3" t="s">
        <v>533</v>
      </c>
      <c r="F8" s="3" t="s">
        <v>735</v>
      </c>
      <c r="G8" t="s">
        <v>537</v>
      </c>
      <c r="H8">
        <v>2025</v>
      </c>
    </row>
    <row r="9" spans="1:9" x14ac:dyDescent="0.3">
      <c r="A9" s="3" t="s">
        <v>4</v>
      </c>
      <c r="B9" s="3" t="s">
        <v>392</v>
      </c>
      <c r="C9" s="3" t="str">
        <f>_xlfn.XLOOKUP(표8[[#This Row],[supplier_id]],표7[supplier_id],표7[supplier_name])</f>
        <v>대한유화</v>
      </c>
      <c r="D9" s="4">
        <v>900</v>
      </c>
      <c r="E9" s="3" t="s">
        <v>533</v>
      </c>
      <c r="F9" s="3" t="s">
        <v>535</v>
      </c>
      <c r="G9" t="s">
        <v>537</v>
      </c>
      <c r="H9">
        <v>2025</v>
      </c>
    </row>
    <row r="10" spans="1:9" x14ac:dyDescent="0.3">
      <c r="A10" s="10" t="s">
        <v>4</v>
      </c>
      <c r="B10" s="10" t="s">
        <v>724</v>
      </c>
      <c r="C10" s="10" t="str">
        <f>_xlfn.XLOOKUP(표8[[#This Row],[supplier_id]],표7[supplier_id],표7[supplier_name])</f>
        <v>HD현대케미칼</v>
      </c>
      <c r="D10" s="4">
        <v>850</v>
      </c>
      <c r="E10" s="3" t="s">
        <v>533</v>
      </c>
      <c r="F10" s="3" t="s">
        <v>735</v>
      </c>
      <c r="G10" t="s">
        <v>537</v>
      </c>
      <c r="H10">
        <v>2025</v>
      </c>
    </row>
    <row r="11" spans="1:9" x14ac:dyDescent="0.3">
      <c r="A11" s="3" t="s">
        <v>4</v>
      </c>
      <c r="B11" s="3" t="s">
        <v>402</v>
      </c>
      <c r="C11" s="3" t="str">
        <f>_xlfn.XLOOKUP(표8[[#This Row],[supplier_id]],표7[supplier_id],표7[supplier_name])</f>
        <v>SK지오센트릭</v>
      </c>
      <c r="D11" s="4">
        <v>660</v>
      </c>
      <c r="E11" s="3" t="s">
        <v>533</v>
      </c>
      <c r="F11" s="3" t="s">
        <v>535</v>
      </c>
      <c r="G11" t="s">
        <v>537</v>
      </c>
      <c r="H11">
        <v>2025</v>
      </c>
    </row>
    <row r="12" spans="1:9" x14ac:dyDescent="0.3">
      <c r="A12" s="3" t="s">
        <v>4</v>
      </c>
      <c r="B12" s="3" t="s">
        <v>399</v>
      </c>
      <c r="C12" s="3" t="str">
        <f>_xlfn.XLOOKUP(표8[[#This Row],[supplier_id]],표7[supplier_id],표7[supplier_name])</f>
        <v>S-OIL</v>
      </c>
      <c r="D12" s="4">
        <v>182</v>
      </c>
      <c r="E12" s="3" t="s">
        <v>533</v>
      </c>
      <c r="F12" s="3" t="s">
        <v>535</v>
      </c>
      <c r="G12" t="s">
        <v>537</v>
      </c>
      <c r="H12">
        <v>2025</v>
      </c>
    </row>
    <row r="13" spans="1:9" x14ac:dyDescent="0.3">
      <c r="A13" s="10" t="s">
        <v>261</v>
      </c>
      <c r="B13" t="s">
        <v>392</v>
      </c>
      <c r="C13" t="str">
        <f>_xlfn.XLOOKUP(표8[[#This Row],[supplier_id]],표7[supplier_id],표7[supplier_name])</f>
        <v>대한유화</v>
      </c>
      <c r="D13" s="9">
        <v>650</v>
      </c>
      <c r="E13" s="3" t="s">
        <v>533</v>
      </c>
      <c r="F13" s="3" t="s">
        <v>535</v>
      </c>
      <c r="G13" t="s">
        <v>537</v>
      </c>
      <c r="H13">
        <v>2025</v>
      </c>
    </row>
    <row r="14" spans="1:9" x14ac:dyDescent="0.3">
      <c r="A14" s="10" t="s">
        <v>261</v>
      </c>
      <c r="B14" s="8" t="s">
        <v>396</v>
      </c>
      <c r="C14" s="8" t="str">
        <f>_xlfn.XLOOKUP(표8[[#This Row],[supplier_id]],표7[supplier_id],표7[supplier_name])</f>
        <v>롯데케미칼</v>
      </c>
      <c r="D14" s="9">
        <v>630</v>
      </c>
      <c r="E14" s="3" t="s">
        <v>533</v>
      </c>
      <c r="F14" s="3" t="s">
        <v>704</v>
      </c>
      <c r="G14" t="s">
        <v>537</v>
      </c>
      <c r="H14">
        <v>2025</v>
      </c>
    </row>
    <row r="15" spans="1:9" x14ac:dyDescent="0.3">
      <c r="A15" s="8" t="s">
        <v>261</v>
      </c>
      <c r="B15" s="8" t="s">
        <v>723</v>
      </c>
      <c r="C15" s="8" t="str">
        <f>_xlfn.XLOOKUP(표8[[#This Row],[supplier_id]],표7[supplier_id],표7[supplier_name])</f>
        <v>한화토탈에너지스</v>
      </c>
      <c r="D15" s="9">
        <v>575</v>
      </c>
      <c r="E15" s="3" t="s">
        <v>533</v>
      </c>
      <c r="F15" s="3" t="s">
        <v>735</v>
      </c>
      <c r="G15" t="s">
        <v>537</v>
      </c>
      <c r="H15">
        <v>2025</v>
      </c>
    </row>
    <row r="16" spans="1:9" x14ac:dyDescent="0.3">
      <c r="A16" s="8" t="s">
        <v>261</v>
      </c>
      <c r="B16" s="8" t="s">
        <v>724</v>
      </c>
      <c r="C16" s="8" t="str">
        <f>_xlfn.XLOOKUP(표8[[#This Row],[supplier_id]],표7[supplier_id],표7[supplier_name])</f>
        <v>HD현대케미칼</v>
      </c>
      <c r="D16" s="9">
        <v>550</v>
      </c>
      <c r="E16" s="3" t="s">
        <v>533</v>
      </c>
      <c r="F16" s="3" t="s">
        <v>735</v>
      </c>
      <c r="G16" t="s">
        <v>537</v>
      </c>
      <c r="H16">
        <v>2025</v>
      </c>
    </row>
    <row r="17" spans="1:8" x14ac:dyDescent="0.3">
      <c r="A17" s="8" t="s">
        <v>261</v>
      </c>
      <c r="B17" s="8" t="s">
        <v>700</v>
      </c>
      <c r="C17" s="8" t="str">
        <f>_xlfn.XLOOKUP(표8[[#This Row],[supplier_id]],표7[supplier_id],표7[supplier_name])</f>
        <v>GS칼텍스</v>
      </c>
      <c r="D17" s="9">
        <v>500</v>
      </c>
      <c r="E17" s="3" t="s">
        <v>533</v>
      </c>
      <c r="F17" s="3" t="s">
        <v>704</v>
      </c>
      <c r="G17" t="s">
        <v>537</v>
      </c>
      <c r="H17">
        <v>2025</v>
      </c>
    </row>
    <row r="18" spans="1:8" x14ac:dyDescent="0.3">
      <c r="A18" s="8" t="s">
        <v>261</v>
      </c>
      <c r="B18" s="8" t="s">
        <v>698</v>
      </c>
      <c r="C18" s="8" t="str">
        <f>_xlfn.XLOOKUP(표8[[#This Row],[supplier_id]],표7[supplier_id],표7[supplier_name])</f>
        <v>LG화학</v>
      </c>
      <c r="D18" s="9">
        <v>360</v>
      </c>
      <c r="E18" s="3" t="s">
        <v>533</v>
      </c>
      <c r="F18" s="3" t="s">
        <v>704</v>
      </c>
      <c r="G18" t="s">
        <v>537</v>
      </c>
      <c r="H18">
        <v>2025</v>
      </c>
    </row>
    <row r="19" spans="1:8" x14ac:dyDescent="0.3">
      <c r="A19" s="8" t="s">
        <v>261</v>
      </c>
      <c r="B19" t="s">
        <v>402</v>
      </c>
      <c r="C19" t="str">
        <f>_xlfn.XLOOKUP(표8[[#This Row],[supplier_id]],표7[supplier_id],표7[supplier_name])</f>
        <v>SK지오센트릭</v>
      </c>
      <c r="D19" s="9">
        <v>210</v>
      </c>
      <c r="E19" s="3" t="s">
        <v>533</v>
      </c>
      <c r="F19" s="3" t="s">
        <v>535</v>
      </c>
      <c r="G19" t="s">
        <v>537</v>
      </c>
      <c r="H19">
        <v>2025</v>
      </c>
    </row>
    <row r="20" spans="1:8" x14ac:dyDescent="0.3">
      <c r="A20" s="8" t="s">
        <v>261</v>
      </c>
      <c r="B20" s="8" t="s">
        <v>693</v>
      </c>
      <c r="C20" s="8" t="str">
        <f>_xlfn.XLOOKUP(표8[[#This Row],[supplier_id]],표7[supplier_id],표7[supplier_name])</f>
        <v>DL케미칼</v>
      </c>
      <c r="D20" s="9">
        <v>180</v>
      </c>
      <c r="E20" s="3" t="s">
        <v>533</v>
      </c>
      <c r="F20" s="3" t="s">
        <v>704</v>
      </c>
      <c r="G20" t="s">
        <v>537</v>
      </c>
      <c r="H20">
        <v>2025</v>
      </c>
    </row>
    <row r="21" spans="1:8" x14ac:dyDescent="0.3">
      <c r="A21" s="8" t="s">
        <v>8</v>
      </c>
      <c r="B21" s="8" t="s">
        <v>723</v>
      </c>
      <c r="C21" s="8" t="str">
        <f>_xlfn.XLOOKUP(표8[[#This Row],[supplier_id]],표7[supplier_id],표7[supplier_name])</f>
        <v>한화토탈에너지스</v>
      </c>
      <c r="D21" s="9">
        <v>435</v>
      </c>
      <c r="E21" s="3" t="s">
        <v>533</v>
      </c>
      <c r="F21" s="3" t="s">
        <v>735</v>
      </c>
      <c r="G21" t="s">
        <v>537</v>
      </c>
      <c r="H21">
        <v>2025</v>
      </c>
    </row>
    <row r="22" spans="1:8" x14ac:dyDescent="0.3">
      <c r="A22" s="8" t="s">
        <v>8</v>
      </c>
      <c r="B22" s="8" t="s">
        <v>450</v>
      </c>
      <c r="C22" s="8" t="str">
        <f>_xlfn.XLOOKUP(표8[[#This Row],[supplier_id]],표7[supplier_id],표7[supplier_name])</f>
        <v>한화솔루션</v>
      </c>
      <c r="D22" s="9">
        <v>337</v>
      </c>
      <c r="E22" s="3" t="s">
        <v>533</v>
      </c>
      <c r="F22" s="3" t="s">
        <v>704</v>
      </c>
      <c r="G22" t="s">
        <v>537</v>
      </c>
      <c r="H22">
        <v>2025</v>
      </c>
    </row>
    <row r="23" spans="1:8" x14ac:dyDescent="0.3">
      <c r="A23" s="8" t="s">
        <v>8</v>
      </c>
      <c r="B23" s="8" t="s">
        <v>724</v>
      </c>
      <c r="C23" s="8" t="str">
        <f>_xlfn.XLOOKUP(표8[[#This Row],[supplier_id]],표7[supplier_id],표7[supplier_name])</f>
        <v>HD현대케미칼</v>
      </c>
      <c r="D23" s="9">
        <v>300</v>
      </c>
      <c r="E23" s="3" t="s">
        <v>533</v>
      </c>
      <c r="F23" s="3" t="s">
        <v>735</v>
      </c>
      <c r="G23" t="s">
        <v>537</v>
      </c>
      <c r="H23">
        <v>2025</v>
      </c>
    </row>
    <row r="24" spans="1:8" x14ac:dyDescent="0.3">
      <c r="A24" s="8" t="s">
        <v>8</v>
      </c>
      <c r="B24" s="8" t="s">
        <v>698</v>
      </c>
      <c r="C24" s="8" t="str">
        <f>_xlfn.XLOOKUP(표8[[#This Row],[supplier_id]],표7[supplier_id],표7[supplier_name])</f>
        <v>LG화학</v>
      </c>
      <c r="D24" s="9">
        <v>280</v>
      </c>
      <c r="E24" s="3" t="s">
        <v>533</v>
      </c>
      <c r="F24" s="3" t="s">
        <v>735</v>
      </c>
      <c r="G24" t="s">
        <v>537</v>
      </c>
      <c r="H24">
        <v>2025</v>
      </c>
    </row>
    <row r="25" spans="1:8" x14ac:dyDescent="0.3">
      <c r="A25" s="8" t="s">
        <v>8</v>
      </c>
      <c r="B25" s="8" t="s">
        <v>698</v>
      </c>
      <c r="C25" s="8" t="str">
        <f>_xlfn.XLOOKUP(표8[[#This Row],[supplier_id]],표7[supplier_id],표7[supplier_name])</f>
        <v>LG화학</v>
      </c>
      <c r="D25" s="9">
        <v>180</v>
      </c>
      <c r="E25" s="3" t="s">
        <v>533</v>
      </c>
      <c r="F25" s="3" t="s">
        <v>704</v>
      </c>
      <c r="G25" t="s">
        <v>537</v>
      </c>
      <c r="H25">
        <v>2025</v>
      </c>
    </row>
    <row r="26" spans="1:8" x14ac:dyDescent="0.3">
      <c r="A26" s="8" t="s">
        <v>8</v>
      </c>
      <c r="B26" s="8" t="s">
        <v>396</v>
      </c>
      <c r="C26" s="8" t="str">
        <f>_xlfn.XLOOKUP(표8[[#This Row],[supplier_id]],표7[supplier_id],표7[supplier_name])</f>
        <v>롯데케미칼</v>
      </c>
      <c r="D26" s="9">
        <v>135</v>
      </c>
      <c r="E26" s="3" t="s">
        <v>533</v>
      </c>
      <c r="F26" s="3" t="s">
        <v>735</v>
      </c>
      <c r="G26" t="s">
        <v>537</v>
      </c>
      <c r="H26">
        <v>2025</v>
      </c>
    </row>
    <row r="27" spans="1:8" x14ac:dyDescent="0.3">
      <c r="A27" s="8" t="s">
        <v>8</v>
      </c>
      <c r="B27" t="s">
        <v>450</v>
      </c>
      <c r="C27" t="str">
        <f>_xlfn.XLOOKUP(표8[[#This Row],[supplier_id]],표7[supplier_id],표7[supplier_name])</f>
        <v>한화솔루션</v>
      </c>
      <c r="D27" s="9">
        <v>120</v>
      </c>
      <c r="E27" s="3" t="s">
        <v>533</v>
      </c>
      <c r="F27" s="3" t="s">
        <v>535</v>
      </c>
      <c r="G27" t="s">
        <v>537</v>
      </c>
      <c r="H27">
        <v>2025</v>
      </c>
    </row>
    <row r="28" spans="1:8" x14ac:dyDescent="0.3">
      <c r="A28" s="8" t="s">
        <v>10</v>
      </c>
      <c r="B28" s="8" t="s">
        <v>698</v>
      </c>
      <c r="C28" s="8" t="str">
        <f>_xlfn.XLOOKUP(표8[[#This Row],[supplier_id]],표7[supplier_id],표7[supplier_name])</f>
        <v>LG화학</v>
      </c>
      <c r="D28" s="9">
        <v>600</v>
      </c>
      <c r="E28" s="3" t="s">
        <v>533</v>
      </c>
      <c r="F28" s="3" t="s">
        <v>704</v>
      </c>
      <c r="G28" t="s">
        <v>537</v>
      </c>
      <c r="H28">
        <v>2025</v>
      </c>
    </row>
    <row r="29" spans="1:8" x14ac:dyDescent="0.3">
      <c r="A29" s="8" t="s">
        <v>10</v>
      </c>
      <c r="B29" s="8" t="s">
        <v>693</v>
      </c>
      <c r="C29" s="8" t="str">
        <f>_xlfn.XLOOKUP(표8[[#This Row],[supplier_id]],표7[supplier_id],표7[supplier_name])</f>
        <v>DL케미칼</v>
      </c>
      <c r="D29" s="9">
        <v>530</v>
      </c>
      <c r="E29" s="3" t="s">
        <v>533</v>
      </c>
      <c r="F29" s="3" t="s">
        <v>704</v>
      </c>
      <c r="G29" t="s">
        <v>537</v>
      </c>
      <c r="H29">
        <v>2025</v>
      </c>
    </row>
    <row r="30" spans="1:8" x14ac:dyDescent="0.3">
      <c r="A30" s="8" t="s">
        <v>10</v>
      </c>
      <c r="B30" s="8" t="s">
        <v>698</v>
      </c>
      <c r="C30" s="8" t="str">
        <f>_xlfn.XLOOKUP(표8[[#This Row],[supplier_id]],표7[supplier_id],표7[supplier_name])</f>
        <v>LG화학</v>
      </c>
      <c r="D30" s="9">
        <v>500</v>
      </c>
      <c r="E30" s="3" t="s">
        <v>533</v>
      </c>
      <c r="F30" s="3" t="s">
        <v>735</v>
      </c>
      <c r="G30" t="s">
        <v>537</v>
      </c>
      <c r="H30">
        <v>2025</v>
      </c>
    </row>
    <row r="31" spans="1:8" x14ac:dyDescent="0.3">
      <c r="A31" s="8" t="s">
        <v>10</v>
      </c>
      <c r="B31" s="8" t="s">
        <v>450</v>
      </c>
      <c r="C31" s="8" t="str">
        <f>_xlfn.XLOOKUP(표8[[#This Row],[supplier_id]],표7[supplier_id],표7[supplier_name])</f>
        <v>한화솔루션</v>
      </c>
      <c r="D31" s="9">
        <v>425</v>
      </c>
      <c r="E31" s="3" t="s">
        <v>533</v>
      </c>
      <c r="F31" s="3" t="s">
        <v>704</v>
      </c>
      <c r="G31" t="s">
        <v>537</v>
      </c>
      <c r="H31">
        <v>2025</v>
      </c>
    </row>
    <row r="32" spans="1:8" x14ac:dyDescent="0.3">
      <c r="A32" s="8" t="s">
        <v>10</v>
      </c>
      <c r="B32" s="8" t="s">
        <v>396</v>
      </c>
      <c r="C32" s="8" t="str">
        <f>_xlfn.XLOOKUP(표8[[#This Row],[supplier_id]],표7[supplier_id],표7[supplier_name])</f>
        <v>롯데케미칼</v>
      </c>
      <c r="D32" s="9">
        <v>300</v>
      </c>
      <c r="E32" s="3" t="s">
        <v>533</v>
      </c>
      <c r="F32" s="3" t="s">
        <v>735</v>
      </c>
      <c r="G32" t="s">
        <v>537</v>
      </c>
      <c r="H32">
        <v>2025</v>
      </c>
    </row>
    <row r="33" spans="1:8" x14ac:dyDescent="0.3">
      <c r="A33" s="8" t="s">
        <v>10</v>
      </c>
      <c r="B33" t="s">
        <v>398</v>
      </c>
      <c r="C33" t="str">
        <f>_xlfn.XLOOKUP(표8[[#This Row],[supplier_id]],표7[supplier_id],표7[supplier_name])</f>
        <v>SSNC</v>
      </c>
      <c r="D33" s="9">
        <v>288</v>
      </c>
      <c r="E33" s="3" t="s">
        <v>533</v>
      </c>
      <c r="F33" s="3" t="s">
        <v>535</v>
      </c>
      <c r="G33" t="s">
        <v>537</v>
      </c>
      <c r="H33">
        <v>2025</v>
      </c>
    </row>
    <row r="34" spans="1:8" x14ac:dyDescent="0.3">
      <c r="A34" s="8" t="s">
        <v>10</v>
      </c>
      <c r="B34" t="s">
        <v>402</v>
      </c>
      <c r="C34" t="str">
        <f>_xlfn.XLOOKUP(표8[[#This Row],[supplier_id]],표7[supplier_id],표7[supplier_name])</f>
        <v>SK지오센트릭</v>
      </c>
      <c r="D34" s="9">
        <v>180</v>
      </c>
      <c r="E34" s="3" t="s">
        <v>533</v>
      </c>
      <c r="F34" s="3" t="s">
        <v>535</v>
      </c>
      <c r="G34" t="s">
        <v>537</v>
      </c>
      <c r="H34">
        <v>2025</v>
      </c>
    </row>
    <row r="35" spans="1:8" x14ac:dyDescent="0.3">
      <c r="A35" s="8" t="s">
        <v>10</v>
      </c>
      <c r="B35" s="8" t="s">
        <v>723</v>
      </c>
      <c r="C35" s="8" t="str">
        <f>_xlfn.XLOOKUP(표8[[#This Row],[supplier_id]],표7[supplier_id],표7[supplier_name])</f>
        <v>한화토탈에너지스</v>
      </c>
      <c r="D35" s="9">
        <v>125</v>
      </c>
      <c r="E35" s="3" t="s">
        <v>533</v>
      </c>
      <c r="F35" s="3" t="s">
        <v>735</v>
      </c>
      <c r="G35" t="s">
        <v>537</v>
      </c>
      <c r="H35">
        <v>2025</v>
      </c>
    </row>
    <row r="36" spans="1:8" x14ac:dyDescent="0.3">
      <c r="A36" s="8" t="s">
        <v>10</v>
      </c>
      <c r="B36" s="8" t="s">
        <v>396</v>
      </c>
      <c r="C36" s="8" t="str">
        <f>_xlfn.XLOOKUP(표8[[#This Row],[supplier_id]],표7[supplier_id],표7[supplier_name])</f>
        <v>롯데케미칼</v>
      </c>
      <c r="D36" s="9">
        <v>10</v>
      </c>
      <c r="E36" s="3" t="s">
        <v>533</v>
      </c>
      <c r="F36" s="3" t="s">
        <v>704</v>
      </c>
      <c r="G36" t="s">
        <v>537</v>
      </c>
      <c r="H36">
        <v>2025</v>
      </c>
    </row>
    <row r="37" spans="1:8" x14ac:dyDescent="0.3">
      <c r="A37" s="8" t="s">
        <v>11</v>
      </c>
      <c r="B37" s="8" t="s">
        <v>450</v>
      </c>
      <c r="C37" s="8" t="str">
        <f>_xlfn.XLOOKUP(표8[[#This Row],[supplier_id]],표7[supplier_id],표7[supplier_name])</f>
        <v>한화솔루션</v>
      </c>
      <c r="D37" s="9">
        <v>1586</v>
      </c>
      <c r="E37" s="3" t="s">
        <v>533</v>
      </c>
      <c r="F37" s="3" t="s">
        <v>704</v>
      </c>
      <c r="G37" t="s">
        <v>537</v>
      </c>
      <c r="H37">
        <v>2025</v>
      </c>
    </row>
    <row r="38" spans="1:8" x14ac:dyDescent="0.3">
      <c r="A38" s="8" t="s">
        <v>11</v>
      </c>
      <c r="B38" s="8" t="s">
        <v>698</v>
      </c>
      <c r="C38" s="8" t="str">
        <f>_xlfn.XLOOKUP(표8[[#This Row],[supplier_id]],표7[supplier_id],표7[supplier_name])</f>
        <v>LG화학</v>
      </c>
      <c r="D38" s="9">
        <v>810</v>
      </c>
      <c r="E38" s="3" t="s">
        <v>533</v>
      </c>
      <c r="F38" s="3" t="s">
        <v>704</v>
      </c>
      <c r="G38" t="s">
        <v>537</v>
      </c>
      <c r="H38">
        <v>2025</v>
      </c>
    </row>
    <row r="39" spans="1:8" x14ac:dyDescent="0.3">
      <c r="A39" s="8" t="s">
        <v>11</v>
      </c>
      <c r="B39" t="s">
        <v>450</v>
      </c>
      <c r="C39" t="str">
        <f>_xlfn.XLOOKUP(표8[[#This Row],[supplier_id]],표7[supplier_id],표7[supplier_name])</f>
        <v>한화솔루션</v>
      </c>
      <c r="D39" s="9">
        <v>385</v>
      </c>
      <c r="E39" s="3" t="s">
        <v>533</v>
      </c>
      <c r="F39" s="3" t="s">
        <v>535</v>
      </c>
      <c r="G39" t="s">
        <v>537</v>
      </c>
      <c r="H39">
        <v>2025</v>
      </c>
    </row>
    <row r="40" spans="1:8" x14ac:dyDescent="0.3">
      <c r="A40" s="8" t="s">
        <v>12</v>
      </c>
      <c r="B40" s="8" t="s">
        <v>698</v>
      </c>
      <c r="C40" s="8" t="str">
        <f>_xlfn.XLOOKUP(표8[[#This Row],[supplier_id]],표7[supplier_id],표7[supplier_name])</f>
        <v>LG화학</v>
      </c>
      <c r="D40" s="9">
        <v>720</v>
      </c>
      <c r="E40" s="3" t="s">
        <v>533</v>
      </c>
      <c r="F40" s="3" t="s">
        <v>704</v>
      </c>
      <c r="G40" t="s">
        <v>537</v>
      </c>
      <c r="H40">
        <v>2025</v>
      </c>
    </row>
    <row r="41" spans="1:8" x14ac:dyDescent="0.3">
      <c r="A41" s="8" t="s">
        <v>12</v>
      </c>
      <c r="B41" s="8" t="s">
        <v>450</v>
      </c>
      <c r="C41" s="8" t="str">
        <f>_xlfn.XLOOKUP(표8[[#This Row],[supplier_id]],표7[supplier_id],표7[supplier_name])</f>
        <v>한화솔루션</v>
      </c>
      <c r="D41" s="9">
        <v>583</v>
      </c>
      <c r="E41" s="3" t="s">
        <v>533</v>
      </c>
      <c r="F41" s="3" t="s">
        <v>704</v>
      </c>
      <c r="G41" t="s">
        <v>537</v>
      </c>
      <c r="H41">
        <v>2025</v>
      </c>
    </row>
    <row r="42" spans="1:8" x14ac:dyDescent="0.3">
      <c r="A42" s="8" t="s">
        <v>12</v>
      </c>
      <c r="B42" t="s">
        <v>450</v>
      </c>
      <c r="C42" t="str">
        <f>_xlfn.XLOOKUP(표8[[#This Row],[supplier_id]],표7[supplier_id],표7[supplier_name])</f>
        <v>한화솔루션</v>
      </c>
      <c r="D42" s="9">
        <v>264</v>
      </c>
      <c r="E42" s="3" t="s">
        <v>533</v>
      </c>
      <c r="F42" s="3" t="s">
        <v>535</v>
      </c>
      <c r="G42" t="s">
        <v>537</v>
      </c>
      <c r="H42">
        <v>2025</v>
      </c>
    </row>
    <row r="43" spans="1:8" x14ac:dyDescent="0.3">
      <c r="A43" s="8" t="s">
        <v>12</v>
      </c>
      <c r="B43" s="8" t="s">
        <v>698</v>
      </c>
      <c r="C43" s="8" t="str">
        <f>_xlfn.XLOOKUP(표8[[#This Row],[supplier_id]],표7[supplier_id],표7[supplier_name])</f>
        <v>LG화학</v>
      </c>
      <c r="D43" s="9">
        <v>230</v>
      </c>
      <c r="E43" s="3" t="s">
        <v>533</v>
      </c>
      <c r="F43" s="3" t="s">
        <v>735</v>
      </c>
      <c r="G43" t="s">
        <v>537</v>
      </c>
      <c r="H43">
        <v>2025</v>
      </c>
    </row>
    <row r="44" spans="1:8" x14ac:dyDescent="0.3">
      <c r="A44" s="8" t="s">
        <v>14</v>
      </c>
      <c r="B44" s="8" t="s">
        <v>450</v>
      </c>
      <c r="C44" s="8" t="str">
        <f>_xlfn.XLOOKUP(표8[[#This Row],[supplier_id]],표7[supplier_id],표7[supplier_name])</f>
        <v>한화솔루션</v>
      </c>
      <c r="D44" s="9">
        <v>480</v>
      </c>
      <c r="E44" s="3" t="s">
        <v>533</v>
      </c>
      <c r="F44" s="3" t="s">
        <v>704</v>
      </c>
      <c r="G44" t="s">
        <v>537</v>
      </c>
      <c r="H44">
        <v>2025</v>
      </c>
    </row>
    <row r="45" spans="1:8" x14ac:dyDescent="0.3">
      <c r="A45" s="8" t="s">
        <v>14</v>
      </c>
      <c r="B45" s="8" t="s">
        <v>698</v>
      </c>
      <c r="C45" s="8" t="str">
        <f>_xlfn.XLOOKUP(표8[[#This Row],[supplier_id]],표7[supplier_id],표7[supplier_name])</f>
        <v>LG화학</v>
      </c>
      <c r="D45" s="9">
        <v>450</v>
      </c>
      <c r="E45" s="3" t="s">
        <v>533</v>
      </c>
      <c r="F45" s="3" t="s">
        <v>704</v>
      </c>
      <c r="G45" t="s">
        <v>537</v>
      </c>
      <c r="H45">
        <v>2025</v>
      </c>
    </row>
    <row r="46" spans="1:8" x14ac:dyDescent="0.3">
      <c r="A46" s="8" t="s">
        <v>14</v>
      </c>
      <c r="B46" t="s">
        <v>450</v>
      </c>
      <c r="C46" t="str">
        <f>_xlfn.XLOOKUP(표8[[#This Row],[supplier_id]],표7[supplier_id],표7[supplier_name])</f>
        <v>한화솔루션</v>
      </c>
      <c r="D46" s="9">
        <v>330</v>
      </c>
      <c r="E46" s="3" t="s">
        <v>533</v>
      </c>
      <c r="F46" s="3" t="s">
        <v>535</v>
      </c>
      <c r="G46" t="s">
        <v>537</v>
      </c>
      <c r="H46">
        <v>2025</v>
      </c>
    </row>
    <row r="47" spans="1:8" x14ac:dyDescent="0.3">
      <c r="A47" s="8" t="s">
        <v>14</v>
      </c>
      <c r="B47" s="8" t="s">
        <v>698</v>
      </c>
      <c r="C47" s="8" t="str">
        <f>_xlfn.XLOOKUP(표8[[#This Row],[supplier_id]],표7[supplier_id],표7[supplier_name])</f>
        <v>LG화학</v>
      </c>
      <c r="D47" s="9">
        <v>240</v>
      </c>
      <c r="E47" s="3" t="s">
        <v>533</v>
      </c>
      <c r="F47" s="3" t="s">
        <v>735</v>
      </c>
      <c r="G47" t="s">
        <v>537</v>
      </c>
      <c r="H47">
        <v>2025</v>
      </c>
    </row>
    <row r="48" spans="1:8" x14ac:dyDescent="0.3">
      <c r="A48" s="8" t="s">
        <v>17</v>
      </c>
      <c r="B48" t="s">
        <v>447</v>
      </c>
      <c r="C48" t="str">
        <f>_xlfn.XLOOKUP(표8[[#This Row],[supplier_id]],표7[supplier_id],표7[supplier_name])</f>
        <v>한국알콜산업</v>
      </c>
      <c r="D48" s="9">
        <v>70</v>
      </c>
      <c r="E48" s="3" t="s">
        <v>533</v>
      </c>
      <c r="F48" s="3" t="s">
        <v>535</v>
      </c>
      <c r="G48" t="s">
        <v>537</v>
      </c>
      <c r="H48">
        <v>2025</v>
      </c>
    </row>
    <row r="49" spans="1:8" x14ac:dyDescent="0.3">
      <c r="A49" s="8" t="s">
        <v>20</v>
      </c>
      <c r="B49" t="s">
        <v>447</v>
      </c>
      <c r="C49" t="str">
        <f>_xlfn.XLOOKUP(표8[[#This Row],[supplier_id]],표7[supplier_id],표7[supplier_name])</f>
        <v>한국알콜산업</v>
      </c>
      <c r="D49" s="9">
        <v>123</v>
      </c>
      <c r="E49" s="3" t="s">
        <v>533</v>
      </c>
      <c r="F49" s="3" t="s">
        <v>535</v>
      </c>
      <c r="G49" t="s">
        <v>537</v>
      </c>
      <c r="H49">
        <v>2025</v>
      </c>
    </row>
    <row r="50" spans="1:8" x14ac:dyDescent="0.3">
      <c r="A50" t="s">
        <v>609</v>
      </c>
      <c r="B50" t="s">
        <v>1024</v>
      </c>
      <c r="C50" s="8" t="str">
        <f>_xlfn.XLOOKUP(표8[[#This Row],[supplier_id]],표7[supplier_id],표7[supplier_name])</f>
        <v>한화토탈에너지스</v>
      </c>
      <c r="D50" s="9">
        <v>120</v>
      </c>
      <c r="E50" s="3" t="s">
        <v>533</v>
      </c>
      <c r="F50" s="3" t="s">
        <v>1026</v>
      </c>
      <c r="G50" t="s">
        <v>991</v>
      </c>
      <c r="H50">
        <v>2025</v>
      </c>
    </row>
    <row r="51" spans="1:8" x14ac:dyDescent="0.3">
      <c r="A51" t="s">
        <v>609</v>
      </c>
      <c r="B51" t="s">
        <v>393</v>
      </c>
      <c r="C51" s="8" t="str">
        <f>_xlfn.XLOOKUP(표8[[#This Row],[supplier_id]],표7[supplier_id],표7[supplier_name])</f>
        <v>대한유화</v>
      </c>
      <c r="D51" s="9">
        <v>250</v>
      </c>
      <c r="E51" s="3" t="s">
        <v>533</v>
      </c>
      <c r="F51" s="3" t="s">
        <v>535</v>
      </c>
      <c r="G51" t="s">
        <v>991</v>
      </c>
      <c r="H51">
        <v>2025</v>
      </c>
    </row>
    <row r="52" spans="1:8" x14ac:dyDescent="0.3">
      <c r="A52" t="s">
        <v>609</v>
      </c>
      <c r="B52" t="s">
        <v>1023</v>
      </c>
      <c r="C52" s="8" t="str">
        <f>_xlfn.XLOOKUP(표8[[#This Row],[supplier_id]],표7[supplier_id],표7[supplier_name])</f>
        <v>LG화학</v>
      </c>
      <c r="D52" s="9">
        <v>60</v>
      </c>
      <c r="E52" s="3" t="s">
        <v>533</v>
      </c>
      <c r="F52" s="3" t="s">
        <v>1026</v>
      </c>
      <c r="G52" t="s">
        <v>991</v>
      </c>
      <c r="H52">
        <v>2025</v>
      </c>
    </row>
    <row r="53" spans="1:8" x14ac:dyDescent="0.3">
      <c r="A53" t="s">
        <v>609</v>
      </c>
      <c r="B53" t="s">
        <v>1025</v>
      </c>
      <c r="C53" s="8" t="str">
        <f>_xlfn.XLOOKUP(표8[[#This Row],[supplier_id]],표7[supplier_id],표7[supplier_name])</f>
        <v>롯데케미칼</v>
      </c>
      <c r="D53" s="9">
        <v>620</v>
      </c>
      <c r="E53" s="3" t="s">
        <v>533</v>
      </c>
      <c r="F53" s="3" t="s">
        <v>1026</v>
      </c>
      <c r="G53" t="s">
        <v>991</v>
      </c>
      <c r="H53">
        <v>2025</v>
      </c>
    </row>
    <row r="54" spans="1:8" x14ac:dyDescent="0.3">
      <c r="A54" s="3" t="s">
        <v>609</v>
      </c>
      <c r="B54" s="3" t="s">
        <v>1025</v>
      </c>
      <c r="C54" s="10" t="str">
        <f>_xlfn.XLOOKUP(표8[[#This Row],[supplier_id]],표7[supplier_id],표7[supplier_name])</f>
        <v>롯데케미칼</v>
      </c>
      <c r="D54" s="4">
        <v>302</v>
      </c>
      <c r="E54" s="3" t="s">
        <v>533</v>
      </c>
      <c r="F54" s="3" t="s">
        <v>704</v>
      </c>
      <c r="G54" t="s">
        <v>991</v>
      </c>
      <c r="H54">
        <v>2025</v>
      </c>
    </row>
    <row r="55" spans="1:8" x14ac:dyDescent="0.3">
      <c r="A55" s="10" t="s">
        <v>51</v>
      </c>
      <c r="B55" s="10" t="s">
        <v>396</v>
      </c>
      <c r="C55" s="10" t="str">
        <f>_xlfn.XLOOKUP(표8[[#This Row],[supplier_id]],표7[supplier_id],표7[supplier_name])</f>
        <v>롯데케미칼</v>
      </c>
      <c r="D55" s="4">
        <v>730</v>
      </c>
      <c r="E55" s="3" t="s">
        <v>533</v>
      </c>
      <c r="F55" s="3" t="s">
        <v>735</v>
      </c>
      <c r="G55" t="s">
        <v>537</v>
      </c>
      <c r="H55">
        <v>2025</v>
      </c>
    </row>
    <row r="56" spans="1:8" x14ac:dyDescent="0.3">
      <c r="A56" s="10" t="s">
        <v>51</v>
      </c>
      <c r="B56" s="10" t="s">
        <v>396</v>
      </c>
      <c r="C56" s="10" t="str">
        <f>_xlfn.XLOOKUP(표8[[#This Row],[supplier_id]],표7[supplier_id],표7[supplier_name])</f>
        <v>롯데케미칼</v>
      </c>
      <c r="D56" s="4">
        <v>400</v>
      </c>
      <c r="E56" s="3" t="s">
        <v>533</v>
      </c>
      <c r="F56" s="3" t="s">
        <v>704</v>
      </c>
      <c r="G56" t="s">
        <v>537</v>
      </c>
      <c r="H56">
        <v>2025</v>
      </c>
    </row>
    <row r="57" spans="1:8" x14ac:dyDescent="0.3">
      <c r="A57" s="10" t="s">
        <v>51</v>
      </c>
      <c r="B57" s="10" t="s">
        <v>723</v>
      </c>
      <c r="C57" s="10" t="str">
        <f>_xlfn.XLOOKUP(표8[[#This Row],[supplier_id]],표7[supplier_id],표7[supplier_name])</f>
        <v>한화토탈에너지스</v>
      </c>
      <c r="D57" s="4">
        <v>218</v>
      </c>
      <c r="E57" s="3" t="s">
        <v>533</v>
      </c>
      <c r="F57" s="3" t="s">
        <v>735</v>
      </c>
      <c r="G57" t="s">
        <v>537</v>
      </c>
      <c r="H57">
        <v>2025</v>
      </c>
    </row>
    <row r="58" spans="1:8" x14ac:dyDescent="0.3">
      <c r="A58" s="10" t="s">
        <v>51</v>
      </c>
      <c r="B58" s="3" t="s">
        <v>392</v>
      </c>
      <c r="C58" s="3" t="str">
        <f>_xlfn.XLOOKUP(표8[[#This Row],[supplier_id]],표7[supplier_id],표7[supplier_name])</f>
        <v>대한유화</v>
      </c>
      <c r="D58" s="4">
        <v>200</v>
      </c>
      <c r="E58" s="3" t="s">
        <v>533</v>
      </c>
      <c r="F58" s="3" t="s">
        <v>535</v>
      </c>
      <c r="G58" t="s">
        <v>537</v>
      </c>
      <c r="H58">
        <v>2025</v>
      </c>
    </row>
    <row r="59" spans="1:8" x14ac:dyDescent="0.3">
      <c r="A59" s="10" t="s">
        <v>53</v>
      </c>
      <c r="B59" s="3" t="s">
        <v>395</v>
      </c>
      <c r="C59" s="3" t="str">
        <f>_xlfn.XLOOKUP(표8[[#This Row],[supplier_id]],표7[supplier_id],표7[supplier_name])</f>
        <v>롯데이네오스화학</v>
      </c>
      <c r="D59" s="4">
        <v>460</v>
      </c>
      <c r="E59" s="3" t="s">
        <v>533</v>
      </c>
      <c r="F59" s="3" t="s">
        <v>535</v>
      </c>
      <c r="G59" t="s">
        <v>537</v>
      </c>
      <c r="H59">
        <v>2025</v>
      </c>
    </row>
    <row r="60" spans="1:8" x14ac:dyDescent="0.3">
      <c r="A60" s="10" t="s">
        <v>54</v>
      </c>
      <c r="B60" s="10" t="s">
        <v>698</v>
      </c>
      <c r="C60" s="10" t="str">
        <f>_xlfn.XLOOKUP(표8[[#This Row],[supplier_id]],표7[supplier_id],표7[supplier_name])</f>
        <v>LG화학</v>
      </c>
      <c r="D60" s="4">
        <v>1300</v>
      </c>
      <c r="E60" s="3" t="s">
        <v>533</v>
      </c>
      <c r="F60" s="3" t="s">
        <v>704</v>
      </c>
      <c r="G60" t="s">
        <v>537</v>
      </c>
      <c r="H60">
        <v>2025</v>
      </c>
    </row>
    <row r="61" spans="1:8" x14ac:dyDescent="0.3">
      <c r="A61" s="10" t="s">
        <v>54</v>
      </c>
      <c r="B61" s="10" t="s">
        <v>699</v>
      </c>
      <c r="C61" s="10" t="str">
        <f>_xlfn.XLOOKUP(표8[[#This Row],[supplier_id]],표7[supplier_id],표7[supplier_name])</f>
        <v>여천NCC</v>
      </c>
      <c r="D61" s="4">
        <v>1289</v>
      </c>
      <c r="E61" s="3" t="s">
        <v>533</v>
      </c>
      <c r="F61" s="3" t="s">
        <v>704</v>
      </c>
      <c r="G61" t="s">
        <v>537</v>
      </c>
      <c r="H61">
        <v>2025</v>
      </c>
    </row>
    <row r="62" spans="1:8" x14ac:dyDescent="0.3">
      <c r="A62" s="10" t="s">
        <v>54</v>
      </c>
      <c r="B62" s="10" t="s">
        <v>723</v>
      </c>
      <c r="C62" s="10" t="str">
        <f>_xlfn.XLOOKUP(표8[[#This Row],[supplier_id]],표7[supplier_id],표7[supplier_name])</f>
        <v>한화토탈에너지스</v>
      </c>
      <c r="D62" s="4">
        <v>1064</v>
      </c>
      <c r="E62" s="3" t="s">
        <v>533</v>
      </c>
      <c r="F62" s="3" t="s">
        <v>735</v>
      </c>
      <c r="G62" t="s">
        <v>537</v>
      </c>
      <c r="H62">
        <v>2025</v>
      </c>
    </row>
    <row r="63" spans="1:8" x14ac:dyDescent="0.3">
      <c r="A63" s="10" t="s">
        <v>54</v>
      </c>
      <c r="B63" s="10" t="s">
        <v>700</v>
      </c>
      <c r="C63" s="10" t="str">
        <f>_xlfn.XLOOKUP(표8[[#This Row],[supplier_id]],표7[supplier_id],표7[supplier_name])</f>
        <v>GS칼텍스</v>
      </c>
      <c r="D63" s="4">
        <v>970</v>
      </c>
      <c r="E63" s="3" t="s">
        <v>533</v>
      </c>
      <c r="F63" s="3" t="s">
        <v>704</v>
      </c>
      <c r="G63" t="s">
        <v>537</v>
      </c>
      <c r="H63">
        <v>2025</v>
      </c>
    </row>
    <row r="64" spans="1:8" x14ac:dyDescent="0.3">
      <c r="A64" s="3" t="s">
        <v>54</v>
      </c>
      <c r="B64" s="3" t="s">
        <v>399</v>
      </c>
      <c r="C64" s="3" t="str">
        <f>_xlfn.XLOOKUP(표8[[#This Row],[supplier_id]],표7[supplier_id],표7[supplier_name])</f>
        <v>S-OIL</v>
      </c>
      <c r="D64" s="4">
        <v>840</v>
      </c>
      <c r="E64" s="3" t="s">
        <v>533</v>
      </c>
      <c r="F64" s="3" t="s">
        <v>535</v>
      </c>
      <c r="G64" t="s">
        <v>537</v>
      </c>
      <c r="H64">
        <v>2025</v>
      </c>
    </row>
    <row r="65" spans="1:8" x14ac:dyDescent="0.3">
      <c r="A65" s="10" t="s">
        <v>54</v>
      </c>
      <c r="B65" s="10" t="s">
        <v>698</v>
      </c>
      <c r="C65" s="10" t="str">
        <f>_xlfn.XLOOKUP(표8[[#This Row],[supplier_id]],표7[supplier_id],표7[supplier_name])</f>
        <v>LG화학</v>
      </c>
      <c r="D65" s="4">
        <v>680</v>
      </c>
      <c r="E65" s="3" t="s">
        <v>533</v>
      </c>
      <c r="F65" s="3" t="s">
        <v>735</v>
      </c>
      <c r="G65" t="s">
        <v>537</v>
      </c>
      <c r="H65">
        <v>2025</v>
      </c>
    </row>
    <row r="66" spans="1:8" x14ac:dyDescent="0.3">
      <c r="A66" s="10" t="s">
        <v>54</v>
      </c>
      <c r="B66" s="10" t="s">
        <v>396</v>
      </c>
      <c r="C66" s="10" t="str">
        <f>_xlfn.XLOOKUP(표8[[#This Row],[supplier_id]],표7[supplier_id],표7[supplier_name])</f>
        <v>롯데케미칼</v>
      </c>
      <c r="D66" s="4">
        <v>641</v>
      </c>
      <c r="E66" s="3" t="s">
        <v>533</v>
      </c>
      <c r="F66" s="3" t="s">
        <v>704</v>
      </c>
      <c r="G66" t="s">
        <v>537</v>
      </c>
      <c r="H66">
        <v>2025</v>
      </c>
    </row>
    <row r="67" spans="1:8" x14ac:dyDescent="0.3">
      <c r="A67" s="3" t="s">
        <v>54</v>
      </c>
      <c r="B67" s="3" t="s">
        <v>401</v>
      </c>
      <c r="C67" s="3" t="str">
        <f>_xlfn.XLOOKUP(표8[[#This Row],[supplier_id]],표7[supplier_id],표7[supplier_name])</f>
        <v>SK에너지</v>
      </c>
      <c r="D67" s="4">
        <v>620</v>
      </c>
      <c r="E67" s="3" t="s">
        <v>533</v>
      </c>
      <c r="F67" s="3" t="s">
        <v>535</v>
      </c>
      <c r="G67" t="s">
        <v>537</v>
      </c>
      <c r="H67">
        <v>2025</v>
      </c>
    </row>
    <row r="68" spans="1:8" x14ac:dyDescent="0.3">
      <c r="A68" s="3" t="s">
        <v>54</v>
      </c>
      <c r="B68" s="3" t="s">
        <v>400</v>
      </c>
      <c r="C68" s="3" t="str">
        <f>_xlfn.XLOOKUP(표8[[#This Row],[supplier_id]],표7[supplier_id],표7[supplier_name])</f>
        <v>SK어드밴스드</v>
      </c>
      <c r="D68" s="4">
        <v>600</v>
      </c>
      <c r="E68" s="3" t="s">
        <v>533</v>
      </c>
      <c r="F68" s="3" t="s">
        <v>535</v>
      </c>
      <c r="G68" t="s">
        <v>537</v>
      </c>
      <c r="H68">
        <v>2025</v>
      </c>
    </row>
    <row r="69" spans="1:8" x14ac:dyDescent="0.3">
      <c r="A69" t="s">
        <v>54</v>
      </c>
      <c r="B69" s="3" t="s">
        <v>392</v>
      </c>
      <c r="C69" s="3" t="str">
        <f>_xlfn.XLOOKUP(표8[[#This Row],[supplier_id]],표7[supplier_id],표7[supplier_name])</f>
        <v>대한유화</v>
      </c>
      <c r="D69" s="4">
        <v>560</v>
      </c>
      <c r="E69" s="3" t="s">
        <v>533</v>
      </c>
      <c r="F69" s="3" t="s">
        <v>535</v>
      </c>
      <c r="G69" t="s">
        <v>537</v>
      </c>
      <c r="H69">
        <v>2025</v>
      </c>
    </row>
    <row r="70" spans="1:8" x14ac:dyDescent="0.3">
      <c r="A70" s="10" t="s">
        <v>54</v>
      </c>
      <c r="B70" s="10" t="s">
        <v>396</v>
      </c>
      <c r="C70" s="10" t="str">
        <f>_xlfn.XLOOKUP(표8[[#This Row],[supplier_id]],표7[supplier_id],표7[supplier_name])</f>
        <v>롯데케미칼</v>
      </c>
      <c r="D70" s="4">
        <v>550</v>
      </c>
      <c r="E70" s="3" t="s">
        <v>533</v>
      </c>
      <c r="F70" s="3" t="s">
        <v>735</v>
      </c>
      <c r="G70" t="s">
        <v>537</v>
      </c>
      <c r="H70">
        <v>2025</v>
      </c>
    </row>
    <row r="71" spans="1:8" x14ac:dyDescent="0.3">
      <c r="A71" s="3" t="s">
        <v>54</v>
      </c>
      <c r="B71" s="3" t="s">
        <v>452</v>
      </c>
      <c r="C71" s="3" t="str">
        <f>_xlfn.XLOOKUP(표8[[#This Row],[supplier_id]],표7[supplier_id],표7[supplier_name])</f>
        <v>효성화학</v>
      </c>
      <c r="D71" s="4">
        <v>500</v>
      </c>
      <c r="E71" s="3" t="s">
        <v>533</v>
      </c>
      <c r="F71" s="3" t="s">
        <v>535</v>
      </c>
      <c r="G71" t="s">
        <v>537</v>
      </c>
      <c r="H71">
        <v>2025</v>
      </c>
    </row>
    <row r="72" spans="1:8" x14ac:dyDescent="0.3">
      <c r="A72" s="10" t="s">
        <v>54</v>
      </c>
      <c r="B72" s="10" t="s">
        <v>724</v>
      </c>
      <c r="C72" s="10" t="str">
        <f>_xlfn.XLOOKUP(표8[[#This Row],[supplier_id]],표7[supplier_id],표7[supplier_name])</f>
        <v>HD현대케미칼</v>
      </c>
      <c r="D72" s="4">
        <v>451</v>
      </c>
      <c r="E72" s="3" t="s">
        <v>533</v>
      </c>
      <c r="F72" s="3" t="s">
        <v>735</v>
      </c>
      <c r="G72" t="s">
        <v>537</v>
      </c>
      <c r="H72">
        <v>2025</v>
      </c>
    </row>
    <row r="73" spans="1:8" x14ac:dyDescent="0.3">
      <c r="A73" s="8" t="s">
        <v>54</v>
      </c>
      <c r="B73" s="8" t="s">
        <v>734</v>
      </c>
      <c r="C73" s="8" t="str">
        <f>_xlfn.XLOOKUP(표8[[#This Row],[supplier_id]],표7[supplier_id],표7[supplier_name])</f>
        <v>HD현대오일뱅크</v>
      </c>
      <c r="D73" s="9">
        <v>420</v>
      </c>
      <c r="E73" s="3" t="s">
        <v>533</v>
      </c>
      <c r="F73" s="3" t="s">
        <v>735</v>
      </c>
      <c r="G73" t="s">
        <v>537</v>
      </c>
      <c r="H73">
        <v>2025</v>
      </c>
    </row>
    <row r="74" spans="1:8" x14ac:dyDescent="0.3">
      <c r="A74" t="s">
        <v>54</v>
      </c>
      <c r="B74" t="s">
        <v>402</v>
      </c>
      <c r="C74" t="str">
        <f>_xlfn.XLOOKUP(표8[[#This Row],[supplier_id]],표7[supplier_id],표7[supplier_name])</f>
        <v>SK지오센트릭</v>
      </c>
      <c r="D74" s="9">
        <v>380</v>
      </c>
      <c r="E74" s="3" t="s">
        <v>533</v>
      </c>
      <c r="F74" s="3" t="s">
        <v>535</v>
      </c>
      <c r="G74" t="s">
        <v>537</v>
      </c>
      <c r="H74">
        <v>2025</v>
      </c>
    </row>
    <row r="75" spans="1:8" x14ac:dyDescent="0.3">
      <c r="A75" t="s">
        <v>54</v>
      </c>
      <c r="B75" t="s">
        <v>445</v>
      </c>
      <c r="C75" t="str">
        <f>_xlfn.XLOOKUP(표8[[#This Row],[supplier_id]],표7[supplier_id],표7[supplier_name])</f>
        <v>태광산업</v>
      </c>
      <c r="D75" s="9">
        <v>300</v>
      </c>
      <c r="E75" s="3" t="s">
        <v>533</v>
      </c>
      <c r="F75" s="3" t="s">
        <v>535</v>
      </c>
      <c r="G75" t="s">
        <v>537</v>
      </c>
      <c r="H75">
        <v>2025</v>
      </c>
    </row>
    <row r="76" spans="1:8" x14ac:dyDescent="0.3">
      <c r="A76" s="8" t="s">
        <v>55</v>
      </c>
      <c r="B76" t="s">
        <v>394</v>
      </c>
      <c r="C76" t="str">
        <f>_xlfn.XLOOKUP(표8[[#This Row],[supplier_id]],표7[supplier_id],표7[supplier_name])</f>
        <v>동서석유화학</v>
      </c>
      <c r="D76" s="9">
        <v>602</v>
      </c>
      <c r="E76" s="3" t="s">
        <v>533</v>
      </c>
      <c r="F76" s="3" t="s">
        <v>535</v>
      </c>
      <c r="G76" t="s">
        <v>537</v>
      </c>
      <c r="H76">
        <v>2025</v>
      </c>
    </row>
    <row r="77" spans="1:8" x14ac:dyDescent="0.3">
      <c r="A77" s="8" t="s">
        <v>55</v>
      </c>
      <c r="B77" t="s">
        <v>445</v>
      </c>
      <c r="C77" t="str">
        <f>_xlfn.XLOOKUP(표8[[#This Row],[supplier_id]],표7[supplier_id],표7[supplier_name])</f>
        <v>태광산업</v>
      </c>
      <c r="D77" s="9">
        <v>290</v>
      </c>
      <c r="E77" s="3" t="s">
        <v>533</v>
      </c>
      <c r="F77" s="3" t="s">
        <v>535</v>
      </c>
      <c r="G77" t="s">
        <v>537</v>
      </c>
      <c r="H77">
        <v>2025</v>
      </c>
    </row>
    <row r="78" spans="1:8" x14ac:dyDescent="0.3">
      <c r="A78" s="10" t="s">
        <v>56</v>
      </c>
      <c r="B78" s="19" t="s">
        <v>698</v>
      </c>
      <c r="C78" s="10" t="str">
        <f>_xlfn.XLOOKUP(표8[[#This Row],[supplier_id]],표7[supplier_id],표7[supplier_name])</f>
        <v>LG화학</v>
      </c>
      <c r="D78" s="4">
        <v>1030</v>
      </c>
      <c r="E78" t="s">
        <v>533</v>
      </c>
      <c r="F78" s="3" t="s">
        <v>704</v>
      </c>
      <c r="G78" t="s">
        <v>537</v>
      </c>
      <c r="H78">
        <v>2025</v>
      </c>
    </row>
    <row r="79" spans="1:8" x14ac:dyDescent="0.3">
      <c r="A79" s="10" t="s">
        <v>56</v>
      </c>
      <c r="B79" s="10" t="s">
        <v>396</v>
      </c>
      <c r="C79" s="10" t="str">
        <f>_xlfn.XLOOKUP(표8[[#This Row],[supplier_id]],표7[supplier_id],표7[supplier_name])</f>
        <v>롯데케미칼</v>
      </c>
      <c r="D79" s="4">
        <v>757</v>
      </c>
      <c r="E79" t="s">
        <v>533</v>
      </c>
      <c r="F79" s="3" t="s">
        <v>704</v>
      </c>
      <c r="G79" t="s">
        <v>537</v>
      </c>
      <c r="H79">
        <v>2025</v>
      </c>
    </row>
    <row r="80" spans="1:8" x14ac:dyDescent="0.3">
      <c r="A80" t="s">
        <v>56</v>
      </c>
      <c r="B80" t="s">
        <v>390</v>
      </c>
      <c r="C80" t="str">
        <f>_xlfn.XLOOKUP(표8[[#This Row],[supplier_id]],표7[supplier_id],표7[supplier_name])</f>
        <v>금호석유화학</v>
      </c>
      <c r="D80" s="9">
        <v>290</v>
      </c>
      <c r="E80" t="s">
        <v>533</v>
      </c>
      <c r="F80" s="3" t="s">
        <v>535</v>
      </c>
      <c r="G80" t="s">
        <v>537</v>
      </c>
      <c r="H80">
        <v>2025</v>
      </c>
    </row>
    <row r="81" spans="1:8" x14ac:dyDescent="0.3">
      <c r="A81" t="s">
        <v>56</v>
      </c>
      <c r="B81" t="s">
        <v>448</v>
      </c>
      <c r="C81" t="str">
        <f>_xlfn.XLOOKUP(표8[[#This Row],[supplier_id]],표7[supplier_id],표7[supplier_name])</f>
        <v>한국이네오스스티롤루션</v>
      </c>
      <c r="D81" s="9">
        <v>276</v>
      </c>
      <c r="E81" t="s">
        <v>533</v>
      </c>
      <c r="F81" s="3" t="s">
        <v>535</v>
      </c>
      <c r="G81" t="s">
        <v>537</v>
      </c>
      <c r="H81">
        <v>2025</v>
      </c>
    </row>
    <row r="82" spans="1:8" x14ac:dyDescent="0.3">
      <c r="A82" t="s">
        <v>1027</v>
      </c>
      <c r="B82" t="s">
        <v>391</v>
      </c>
      <c r="C82" s="8" t="str">
        <f>_xlfn.XLOOKUP(표8[[#This Row],[supplier_id]],표7[supplier_id],표7[supplier_name])</f>
        <v>금호석유화학</v>
      </c>
      <c r="D82" s="9">
        <v>50</v>
      </c>
      <c r="E82" t="s">
        <v>533</v>
      </c>
      <c r="F82" s="3" t="s">
        <v>535</v>
      </c>
      <c r="G82" t="s">
        <v>991</v>
      </c>
      <c r="H82">
        <v>2022</v>
      </c>
    </row>
    <row r="83" spans="1:8" x14ac:dyDescent="0.3">
      <c r="A83" t="s">
        <v>1027</v>
      </c>
      <c r="B83" t="s">
        <v>1023</v>
      </c>
      <c r="C83" s="8" t="str">
        <f>_xlfn.XLOOKUP(표8[[#This Row],[supplier_id]],표7[supplier_id],표7[supplier_name])</f>
        <v>LG화학</v>
      </c>
      <c r="D83" s="9">
        <v>70</v>
      </c>
      <c r="E83" t="s">
        <v>533</v>
      </c>
      <c r="F83" s="3" t="s">
        <v>704</v>
      </c>
      <c r="G83" t="s">
        <v>991</v>
      </c>
      <c r="H83">
        <v>2022</v>
      </c>
    </row>
    <row r="84" spans="1:8" x14ac:dyDescent="0.3">
      <c r="A84" s="8" t="s">
        <v>1027</v>
      </c>
      <c r="B84" t="s">
        <v>1025</v>
      </c>
      <c r="C84" s="8" t="str">
        <f>_xlfn.XLOOKUP(표8[[#This Row],[supplier_id]],표7[supplier_id],표7[supplier_name])</f>
        <v>롯데케미칼</v>
      </c>
      <c r="D84" s="9">
        <v>40</v>
      </c>
      <c r="E84" t="s">
        <v>533</v>
      </c>
      <c r="F84" s="3" t="s">
        <v>704</v>
      </c>
      <c r="G84" t="s">
        <v>991</v>
      </c>
      <c r="H84">
        <v>2022</v>
      </c>
    </row>
    <row r="85" spans="1:8" x14ac:dyDescent="0.3">
      <c r="A85" t="s">
        <v>58</v>
      </c>
      <c r="B85" t="s">
        <v>390</v>
      </c>
      <c r="C85" t="str">
        <f>_xlfn.XLOOKUP(표8[[#This Row],[supplier_id]],표7[supplier_id],표7[supplier_name])</f>
        <v>금호석유화학</v>
      </c>
      <c r="D85" s="9">
        <v>92</v>
      </c>
      <c r="E85" t="s">
        <v>533</v>
      </c>
      <c r="F85" s="3" t="s">
        <v>535</v>
      </c>
      <c r="G85" t="s">
        <v>537</v>
      </c>
      <c r="H85">
        <v>2025</v>
      </c>
    </row>
    <row r="86" spans="1:8" x14ac:dyDescent="0.3">
      <c r="A86" s="8" t="s">
        <v>58</v>
      </c>
      <c r="B86" s="8" t="s">
        <v>698</v>
      </c>
      <c r="C86" s="8" t="str">
        <f>_xlfn.XLOOKUP(표8[[#This Row],[supplier_id]],표7[supplier_id],표7[supplier_name])</f>
        <v>LG화학</v>
      </c>
      <c r="D86" s="9">
        <v>65</v>
      </c>
      <c r="E86" t="s">
        <v>533</v>
      </c>
      <c r="F86" s="3" t="s">
        <v>735</v>
      </c>
      <c r="G86" t="s">
        <v>537</v>
      </c>
      <c r="H86">
        <v>2025</v>
      </c>
    </row>
    <row r="87" spans="1:8" x14ac:dyDescent="0.3">
      <c r="A87" s="8" t="s">
        <v>59</v>
      </c>
      <c r="B87" s="8" t="s">
        <v>723</v>
      </c>
      <c r="C87" s="8" t="str">
        <f>_xlfn.XLOOKUP(표8[[#This Row],[supplier_id]],표7[supplier_id],표7[supplier_name])</f>
        <v>한화토탈에너지스</v>
      </c>
      <c r="D87" s="9">
        <v>1117</v>
      </c>
      <c r="E87" t="s">
        <v>533</v>
      </c>
      <c r="F87" s="3" t="s">
        <v>735</v>
      </c>
      <c r="G87" t="s">
        <v>537</v>
      </c>
      <c r="H87">
        <v>2025</v>
      </c>
    </row>
    <row r="88" spans="1:8" x14ac:dyDescent="0.3">
      <c r="A88" s="8" t="s">
        <v>59</v>
      </c>
      <c r="B88" s="8" t="s">
        <v>701</v>
      </c>
      <c r="C88" s="8" t="str">
        <f>_xlfn.XLOOKUP(표8[[#This Row],[supplier_id]],표7[supplier_id],표7[supplier_name])</f>
        <v>폴리미래</v>
      </c>
      <c r="D88" s="9">
        <v>730</v>
      </c>
      <c r="E88" t="s">
        <v>533</v>
      </c>
      <c r="F88" s="3" t="s">
        <v>704</v>
      </c>
      <c r="G88" t="s">
        <v>537</v>
      </c>
      <c r="H88">
        <v>2025</v>
      </c>
    </row>
    <row r="89" spans="1:8" x14ac:dyDescent="0.3">
      <c r="A89" s="8" t="s">
        <v>59</v>
      </c>
      <c r="B89" t="s">
        <v>452</v>
      </c>
      <c r="C89" t="str">
        <f>_xlfn.XLOOKUP(표8[[#This Row],[supplier_id]],표7[supplier_id],표7[supplier_name])</f>
        <v>효성화학</v>
      </c>
      <c r="D89" s="9">
        <v>600</v>
      </c>
      <c r="E89" t="s">
        <v>533</v>
      </c>
      <c r="F89" s="3" t="s">
        <v>535</v>
      </c>
      <c r="G89" t="s">
        <v>537</v>
      </c>
      <c r="H89">
        <v>2025</v>
      </c>
    </row>
    <row r="90" spans="1:8" x14ac:dyDescent="0.3">
      <c r="A90" s="8" t="s">
        <v>59</v>
      </c>
      <c r="B90" s="8" t="s">
        <v>396</v>
      </c>
      <c r="C90" s="8" t="str">
        <f>_xlfn.XLOOKUP(표8[[#This Row],[supplier_id]],표7[supplier_id],표7[supplier_name])</f>
        <v>롯데케미칼</v>
      </c>
      <c r="D90" s="9">
        <v>600</v>
      </c>
      <c r="E90" t="s">
        <v>533</v>
      </c>
      <c r="F90" s="3" t="s">
        <v>704</v>
      </c>
      <c r="G90" t="s">
        <v>537</v>
      </c>
      <c r="H90">
        <v>2025</v>
      </c>
    </row>
    <row r="91" spans="1:8" x14ac:dyDescent="0.3">
      <c r="A91" s="8" t="s">
        <v>59</v>
      </c>
      <c r="B91" t="s">
        <v>392</v>
      </c>
      <c r="C91" t="str">
        <f>_xlfn.XLOOKUP(표8[[#This Row],[supplier_id]],표7[supplier_id],표7[supplier_name])</f>
        <v>대한유화</v>
      </c>
      <c r="D91" s="9">
        <v>550</v>
      </c>
      <c r="E91" t="s">
        <v>533</v>
      </c>
      <c r="F91" s="3" t="s">
        <v>535</v>
      </c>
      <c r="G91" t="s">
        <v>537</v>
      </c>
      <c r="H91">
        <v>2025</v>
      </c>
    </row>
    <row r="92" spans="1:8" x14ac:dyDescent="0.3">
      <c r="A92" s="8" t="s">
        <v>59</v>
      </c>
      <c r="B92" s="8" t="s">
        <v>724</v>
      </c>
      <c r="C92" s="8" t="str">
        <f>_xlfn.XLOOKUP(표8[[#This Row],[supplier_id]],표7[supplier_id],표7[supplier_name])</f>
        <v>HD현대케미칼</v>
      </c>
      <c r="D92" s="9">
        <v>500</v>
      </c>
      <c r="E92" t="s">
        <v>533</v>
      </c>
      <c r="F92" s="3" t="s">
        <v>735</v>
      </c>
      <c r="G92" t="s">
        <v>537</v>
      </c>
      <c r="H92">
        <v>2025</v>
      </c>
    </row>
    <row r="93" spans="1:8" x14ac:dyDescent="0.3">
      <c r="A93" s="8" t="s">
        <v>59</v>
      </c>
      <c r="B93" s="8" t="s">
        <v>396</v>
      </c>
      <c r="C93" s="8" t="str">
        <f>_xlfn.XLOOKUP(표8[[#This Row],[supplier_id]],표7[supplier_id],표7[supplier_name])</f>
        <v>롯데케미칼</v>
      </c>
      <c r="D93" s="9">
        <v>490</v>
      </c>
      <c r="E93" t="s">
        <v>533</v>
      </c>
      <c r="F93" s="3" t="s">
        <v>735</v>
      </c>
      <c r="G93" t="s">
        <v>537</v>
      </c>
      <c r="H93">
        <v>2025</v>
      </c>
    </row>
    <row r="94" spans="1:8" x14ac:dyDescent="0.3">
      <c r="A94" s="8" t="s">
        <v>59</v>
      </c>
      <c r="B94" t="s">
        <v>402</v>
      </c>
      <c r="C94" t="str">
        <f>_xlfn.XLOOKUP(표8[[#This Row],[supplier_id]],표7[supplier_id],표7[supplier_name])</f>
        <v>SK지오센트릭</v>
      </c>
      <c r="D94" s="9">
        <v>432</v>
      </c>
      <c r="E94" t="s">
        <v>533</v>
      </c>
      <c r="F94" s="3" t="s">
        <v>535</v>
      </c>
      <c r="G94" t="s">
        <v>537</v>
      </c>
      <c r="H94">
        <v>2025</v>
      </c>
    </row>
    <row r="95" spans="1:8" x14ac:dyDescent="0.3">
      <c r="A95" s="8" t="s">
        <v>59</v>
      </c>
      <c r="B95" t="s">
        <v>399</v>
      </c>
      <c r="C95" t="str">
        <f>_xlfn.XLOOKUP(표8[[#This Row],[supplier_id]],표7[supplier_id],표7[supplier_name])</f>
        <v>S-OIL</v>
      </c>
      <c r="D95" s="9">
        <v>405</v>
      </c>
      <c r="E95" t="s">
        <v>533</v>
      </c>
      <c r="F95" s="3" t="s">
        <v>535</v>
      </c>
      <c r="G95" t="s">
        <v>537</v>
      </c>
      <c r="H95">
        <v>2025</v>
      </c>
    </row>
    <row r="96" spans="1:8" x14ac:dyDescent="0.3">
      <c r="A96" s="8" t="s">
        <v>59</v>
      </c>
      <c r="B96" t="s">
        <v>439</v>
      </c>
      <c r="C96" t="str">
        <f>_xlfn.XLOOKUP(표8[[#This Row],[supplier_id]],표7[supplier_id],표7[supplier_name])</f>
        <v>울산피피</v>
      </c>
      <c r="D96" s="9">
        <v>400</v>
      </c>
      <c r="E96" t="s">
        <v>533</v>
      </c>
      <c r="F96" s="3" t="s">
        <v>535</v>
      </c>
      <c r="G96" t="s">
        <v>537</v>
      </c>
      <c r="H96">
        <v>2025</v>
      </c>
    </row>
    <row r="97" spans="1:8" x14ac:dyDescent="0.3">
      <c r="A97" s="8" t="s">
        <v>59</v>
      </c>
      <c r="B97" s="8" t="s">
        <v>698</v>
      </c>
      <c r="C97" s="8" t="str">
        <f>_xlfn.XLOOKUP(표8[[#This Row],[supplier_id]],표7[supplier_id],표7[supplier_name])</f>
        <v>LG화학</v>
      </c>
      <c r="D97" s="9">
        <v>380</v>
      </c>
      <c r="E97" t="s">
        <v>533</v>
      </c>
      <c r="F97" s="3" t="s">
        <v>735</v>
      </c>
      <c r="G97" t="s">
        <v>537</v>
      </c>
      <c r="H97">
        <v>2025</v>
      </c>
    </row>
    <row r="98" spans="1:8" x14ac:dyDescent="0.3">
      <c r="A98" s="8" t="s">
        <v>59</v>
      </c>
      <c r="B98" s="8" t="s">
        <v>700</v>
      </c>
      <c r="C98" s="8" t="str">
        <f>_xlfn.XLOOKUP(표8[[#This Row],[supplier_id]],표7[supplier_id],표7[supplier_name])</f>
        <v>GS칼텍스</v>
      </c>
      <c r="D98" s="9">
        <v>180</v>
      </c>
      <c r="E98" t="s">
        <v>533</v>
      </c>
      <c r="F98" s="3" t="s">
        <v>704</v>
      </c>
      <c r="G98" t="s">
        <v>537</v>
      </c>
      <c r="H98">
        <v>2025</v>
      </c>
    </row>
    <row r="99" spans="1:8" x14ac:dyDescent="0.3">
      <c r="A99" s="8" t="s">
        <v>60</v>
      </c>
      <c r="B99" t="s">
        <v>435</v>
      </c>
      <c r="C99" t="str">
        <f>_xlfn.XLOOKUP(표8[[#This Row],[supplier_id]],표7[supplier_id],표7[supplier_name])</f>
        <v>SK picglobal</v>
      </c>
      <c r="D99" s="9">
        <v>310</v>
      </c>
      <c r="E99" t="s">
        <v>533</v>
      </c>
      <c r="F99" s="3" t="s">
        <v>535</v>
      </c>
      <c r="G99" t="s">
        <v>537</v>
      </c>
      <c r="H99">
        <v>2025</v>
      </c>
    </row>
    <row r="100" spans="1:8" x14ac:dyDescent="0.3">
      <c r="A100" s="8" t="s">
        <v>60</v>
      </c>
      <c r="B100" t="s">
        <v>399</v>
      </c>
      <c r="C100" t="str">
        <f>_xlfn.XLOOKUP(표8[[#This Row],[supplier_id]],표7[supplier_id],표7[supplier_name])</f>
        <v>S-OIL</v>
      </c>
      <c r="D100" s="9">
        <v>300</v>
      </c>
      <c r="E100" t="s">
        <v>533</v>
      </c>
      <c r="F100" s="3" t="s">
        <v>535</v>
      </c>
      <c r="G100" t="s">
        <v>537</v>
      </c>
      <c r="H100">
        <v>2025</v>
      </c>
    </row>
    <row r="101" spans="1:8" x14ac:dyDescent="0.3">
      <c r="A101" t="s">
        <v>61</v>
      </c>
      <c r="B101" t="s">
        <v>435</v>
      </c>
      <c r="C101" t="str">
        <f>_xlfn.XLOOKUP(표8[[#This Row],[supplier_id]],표7[supplier_id],표7[supplier_name])</f>
        <v>SK picglobal</v>
      </c>
      <c r="D101" s="9">
        <v>180</v>
      </c>
      <c r="E101" t="s">
        <v>533</v>
      </c>
      <c r="F101" s="3" t="s">
        <v>535</v>
      </c>
      <c r="G101" t="s">
        <v>537</v>
      </c>
      <c r="H101">
        <v>2025</v>
      </c>
    </row>
    <row r="102" spans="1:8" x14ac:dyDescent="0.3">
      <c r="A102" t="s">
        <v>62</v>
      </c>
      <c r="B102" t="s">
        <v>442</v>
      </c>
      <c r="C102" t="str">
        <f>_xlfn.XLOOKUP(표8[[#This Row],[supplier_id]],표7[supplier_id],표7[supplier_name])</f>
        <v>KPX케미칼</v>
      </c>
      <c r="D102" s="9">
        <v>298</v>
      </c>
      <c r="E102" t="s">
        <v>533</v>
      </c>
      <c r="F102" s="3" t="s">
        <v>535</v>
      </c>
      <c r="G102" t="s">
        <v>537</v>
      </c>
      <c r="H102">
        <v>2025</v>
      </c>
    </row>
    <row r="103" spans="1:8" x14ac:dyDescent="0.3">
      <c r="A103" s="8" t="s">
        <v>62</v>
      </c>
      <c r="B103" t="s">
        <v>435</v>
      </c>
      <c r="C103" t="str">
        <f>_xlfn.XLOOKUP(표8[[#This Row],[supplier_id]],표7[supplier_id],표7[supplier_name])</f>
        <v>SK picglobal</v>
      </c>
      <c r="D103" s="9">
        <v>220</v>
      </c>
      <c r="E103" t="s">
        <v>533</v>
      </c>
      <c r="F103" s="3" t="s">
        <v>535</v>
      </c>
      <c r="G103" t="s">
        <v>537</v>
      </c>
      <c r="H103">
        <v>2025</v>
      </c>
    </row>
    <row r="104" spans="1:8" x14ac:dyDescent="0.3">
      <c r="A104" t="s">
        <v>62</v>
      </c>
      <c r="B104" t="s">
        <v>390</v>
      </c>
      <c r="C104" t="str">
        <f>_xlfn.XLOOKUP(표8[[#This Row],[supplier_id]],표7[supplier_id],표7[supplier_name])</f>
        <v>금호석유화학</v>
      </c>
      <c r="D104" s="9">
        <v>152</v>
      </c>
      <c r="E104" t="s">
        <v>533</v>
      </c>
      <c r="F104" s="3" t="s">
        <v>535</v>
      </c>
      <c r="G104" t="s">
        <v>537</v>
      </c>
      <c r="H104">
        <v>2025</v>
      </c>
    </row>
    <row r="105" spans="1:8" x14ac:dyDescent="0.3">
      <c r="A105" s="8" t="s">
        <v>62</v>
      </c>
      <c r="B105" t="s">
        <v>446</v>
      </c>
      <c r="C105" t="str">
        <f>_xlfn.XLOOKUP(표8[[#This Row],[supplier_id]],표7[supplier_id],표7[supplier_name])</f>
        <v>한국바스프</v>
      </c>
      <c r="D105" s="9">
        <v>119</v>
      </c>
      <c r="E105" t="s">
        <v>533</v>
      </c>
      <c r="F105" s="3" t="s">
        <v>535</v>
      </c>
      <c r="G105" t="s">
        <v>537</v>
      </c>
      <c r="H105">
        <v>2025</v>
      </c>
    </row>
    <row r="106" spans="1:8" x14ac:dyDescent="0.3">
      <c r="A106" s="8" t="s">
        <v>65</v>
      </c>
      <c r="B106" s="8" t="s">
        <v>698</v>
      </c>
      <c r="C106" s="8" t="str">
        <f>_xlfn.XLOOKUP(표8[[#This Row],[supplier_id]],표7[supplier_id],표7[supplier_name])</f>
        <v>LG화학</v>
      </c>
      <c r="D106" s="9">
        <v>649</v>
      </c>
      <c r="E106" t="s">
        <v>533</v>
      </c>
      <c r="F106" s="3" t="s">
        <v>704</v>
      </c>
      <c r="G106" t="s">
        <v>537</v>
      </c>
      <c r="H106">
        <v>2025</v>
      </c>
    </row>
    <row r="107" spans="1:8" x14ac:dyDescent="0.3">
      <c r="A107" t="s">
        <v>345</v>
      </c>
      <c r="B107" t="s">
        <v>1023</v>
      </c>
      <c r="C107" s="8" t="str">
        <f>_xlfn.XLOOKUP(표8[[#This Row],[supplier_id]],표7[supplier_id],표7[supplier_name])</f>
        <v>LG화학</v>
      </c>
      <c r="D107" s="9">
        <v>200</v>
      </c>
      <c r="E107" t="s">
        <v>533</v>
      </c>
      <c r="F107" s="3" t="s">
        <v>704</v>
      </c>
      <c r="G107" t="s">
        <v>991</v>
      </c>
      <c r="H107">
        <v>2023</v>
      </c>
    </row>
    <row r="108" spans="1:8" x14ac:dyDescent="0.3">
      <c r="A108" t="s">
        <v>68</v>
      </c>
      <c r="B108" s="8" t="s">
        <v>698</v>
      </c>
      <c r="C108" t="str">
        <f>_xlfn.XLOOKUP(표8[[#This Row],[supplier_id]],표7[supplier_id],표7[supplier_name])</f>
        <v>LG화학</v>
      </c>
      <c r="D108" s="9">
        <v>280</v>
      </c>
      <c r="E108" t="s">
        <v>533</v>
      </c>
      <c r="F108" s="3" t="s">
        <v>704</v>
      </c>
      <c r="G108" t="s">
        <v>540</v>
      </c>
      <c r="H108">
        <v>2025</v>
      </c>
    </row>
    <row r="109" spans="1:8" x14ac:dyDescent="0.3">
      <c r="A109" t="s">
        <v>1044</v>
      </c>
      <c r="B109" s="8" t="s">
        <v>450</v>
      </c>
      <c r="C109" s="8" t="str">
        <f>_xlfn.XLOOKUP(표8[[#This Row],[supplier_id]],표7[supplier_id],표7[supplier_name])</f>
        <v>한화솔루션</v>
      </c>
      <c r="D109" s="9">
        <v>210</v>
      </c>
      <c r="E109" t="s">
        <v>533</v>
      </c>
      <c r="F109" s="3" t="s">
        <v>704</v>
      </c>
      <c r="G109" t="s">
        <v>991</v>
      </c>
      <c r="H109">
        <v>2024</v>
      </c>
    </row>
    <row r="110" spans="1:8" x14ac:dyDescent="0.3">
      <c r="A110" t="s">
        <v>1044</v>
      </c>
      <c r="B110" t="s">
        <v>1023</v>
      </c>
      <c r="C110" s="8" t="str">
        <f>_xlfn.XLOOKUP(표8[[#This Row],[supplier_id]],표7[supplier_id],표7[supplier_name])</f>
        <v>LG화학</v>
      </c>
      <c r="D110" s="9">
        <v>145</v>
      </c>
      <c r="E110" t="s">
        <v>533</v>
      </c>
      <c r="F110" s="3" t="s">
        <v>704</v>
      </c>
      <c r="G110" t="s">
        <v>991</v>
      </c>
      <c r="H110">
        <v>2024</v>
      </c>
    </row>
    <row r="111" spans="1:8" x14ac:dyDescent="0.3">
      <c r="A111" t="s">
        <v>1044</v>
      </c>
      <c r="B111" t="s">
        <v>1023</v>
      </c>
      <c r="C111" s="8" t="str">
        <f>_xlfn.XLOOKUP(표8[[#This Row],[supplier_id]],표7[supplier_id],표7[supplier_name])</f>
        <v>LG화학</v>
      </c>
      <c r="D111" s="9">
        <v>205</v>
      </c>
      <c r="E111" t="s">
        <v>533</v>
      </c>
      <c r="F111" s="3" t="s">
        <v>1046</v>
      </c>
      <c r="G111" t="s">
        <v>991</v>
      </c>
      <c r="H111">
        <v>2024</v>
      </c>
    </row>
    <row r="112" spans="1:8" x14ac:dyDescent="0.3">
      <c r="A112" s="8" t="s">
        <v>70</v>
      </c>
      <c r="B112" s="8" t="s">
        <v>450</v>
      </c>
      <c r="C112" s="8" t="str">
        <f>_xlfn.XLOOKUP(표8[[#This Row],[supplier_id]],표7[supplier_id],표7[supplier_name])</f>
        <v>한화솔루션</v>
      </c>
      <c r="D112" s="9">
        <v>152</v>
      </c>
      <c r="E112" t="s">
        <v>533</v>
      </c>
      <c r="F112" s="3" t="s">
        <v>704</v>
      </c>
      <c r="G112" t="s">
        <v>537</v>
      </c>
      <c r="H112">
        <v>2025</v>
      </c>
    </row>
    <row r="113" spans="1:8" x14ac:dyDescent="0.3">
      <c r="A113" s="8" t="s">
        <v>70</v>
      </c>
      <c r="B113" s="8" t="s">
        <v>698</v>
      </c>
      <c r="C113" s="8" t="str">
        <f>_xlfn.XLOOKUP(표8[[#This Row],[supplier_id]],표7[supplier_id],표7[supplier_name])</f>
        <v>LG화학</v>
      </c>
      <c r="D113" s="9">
        <v>125</v>
      </c>
      <c r="E113" t="s">
        <v>533</v>
      </c>
      <c r="F113" s="3" t="s">
        <v>704</v>
      </c>
      <c r="G113" t="s">
        <v>537</v>
      </c>
      <c r="H113">
        <v>2025</v>
      </c>
    </row>
    <row r="114" spans="1:8" x14ac:dyDescent="0.3">
      <c r="A114" s="8" t="s">
        <v>71</v>
      </c>
      <c r="B114" s="8" t="s">
        <v>450</v>
      </c>
      <c r="C114" s="8" t="str">
        <f>_xlfn.XLOOKUP(표8[[#This Row],[supplier_id]],표7[supplier_id],표7[supplier_name])</f>
        <v>한화솔루션</v>
      </c>
      <c r="D114" s="9">
        <v>12</v>
      </c>
      <c r="E114" t="s">
        <v>533</v>
      </c>
      <c r="F114" s="3" t="s">
        <v>704</v>
      </c>
      <c r="G114" t="s">
        <v>537</v>
      </c>
      <c r="H114">
        <v>2025</v>
      </c>
    </row>
    <row r="115" spans="1:8" x14ac:dyDescent="0.3">
      <c r="A115" s="8" t="s">
        <v>75</v>
      </c>
      <c r="B115" s="8" t="s">
        <v>698</v>
      </c>
      <c r="C115" s="8" t="str">
        <f>_xlfn.XLOOKUP(표8[[#This Row],[supplier_id]],표7[supplier_id],표7[supplier_name])</f>
        <v>LG화학</v>
      </c>
      <c r="D115" s="9">
        <v>205</v>
      </c>
      <c r="E115" t="s">
        <v>533</v>
      </c>
      <c r="F115" s="3" t="s">
        <v>704</v>
      </c>
      <c r="G115" t="s">
        <v>537</v>
      </c>
      <c r="H115">
        <v>2025</v>
      </c>
    </row>
    <row r="116" spans="1:8" x14ac:dyDescent="0.3">
      <c r="A116" s="8" t="s">
        <v>543</v>
      </c>
      <c r="B116" t="s">
        <v>440</v>
      </c>
      <c r="C116" t="str">
        <f>_xlfn.XLOOKUP(표8[[#This Row],[supplier_id]],표7[supplier_id],표7[supplier_name])</f>
        <v>이수화학</v>
      </c>
      <c r="D116" s="9">
        <v>60</v>
      </c>
      <c r="E116" t="s">
        <v>533</v>
      </c>
      <c r="F116" s="3" t="s">
        <v>535</v>
      </c>
      <c r="G116" t="s">
        <v>537</v>
      </c>
      <c r="H116">
        <v>2025</v>
      </c>
    </row>
    <row r="117" spans="1:8" x14ac:dyDescent="0.3">
      <c r="A117" s="8" t="s">
        <v>77</v>
      </c>
      <c r="B117" s="8" t="s">
        <v>699</v>
      </c>
      <c r="C117" s="8" t="str">
        <f>_xlfn.XLOOKUP(표8[[#This Row],[supplier_id]],표7[supplier_id],표7[supplier_name])</f>
        <v>여천NCC</v>
      </c>
      <c r="D117" s="9">
        <v>378</v>
      </c>
      <c r="E117" t="s">
        <v>533</v>
      </c>
      <c r="F117" s="3" t="s">
        <v>704</v>
      </c>
      <c r="G117" t="s">
        <v>537</v>
      </c>
      <c r="H117">
        <v>2025</v>
      </c>
    </row>
    <row r="118" spans="1:8" x14ac:dyDescent="0.3">
      <c r="A118" s="8" t="s">
        <v>77</v>
      </c>
      <c r="B118" s="8" t="s">
        <v>698</v>
      </c>
      <c r="C118" s="8" t="str">
        <f>_xlfn.XLOOKUP(표8[[#This Row],[supplier_id]],표7[supplier_id],표7[supplier_name])</f>
        <v>LG화학</v>
      </c>
      <c r="D118" s="9">
        <v>306</v>
      </c>
      <c r="E118" t="s">
        <v>533</v>
      </c>
      <c r="F118" s="3" t="s">
        <v>704</v>
      </c>
      <c r="G118" t="s">
        <v>537</v>
      </c>
      <c r="H118">
        <v>2025</v>
      </c>
    </row>
    <row r="119" spans="1:8" x14ac:dyDescent="0.3">
      <c r="A119" s="8" t="s">
        <v>77</v>
      </c>
      <c r="B119" s="8" t="s">
        <v>698</v>
      </c>
      <c r="C119" s="8" t="str">
        <f>_xlfn.XLOOKUP(표8[[#This Row],[supplier_id]],표7[supplier_id],표7[supplier_name])</f>
        <v>LG화학</v>
      </c>
      <c r="D119" s="9">
        <v>200</v>
      </c>
      <c r="E119" t="s">
        <v>533</v>
      </c>
      <c r="F119" s="3" t="s">
        <v>735</v>
      </c>
      <c r="G119" t="s">
        <v>537</v>
      </c>
      <c r="H119">
        <v>2025</v>
      </c>
    </row>
    <row r="120" spans="1:8" x14ac:dyDescent="0.3">
      <c r="A120" s="8" t="s">
        <v>77</v>
      </c>
      <c r="B120" s="8" t="s">
        <v>396</v>
      </c>
      <c r="C120" s="8" t="str">
        <f>_xlfn.XLOOKUP(표8[[#This Row],[supplier_id]],표7[supplier_id],표7[supplier_name])</f>
        <v>롯데케미칼</v>
      </c>
      <c r="D120" s="9">
        <v>190</v>
      </c>
      <c r="E120" t="s">
        <v>533</v>
      </c>
      <c r="F120" s="3" t="s">
        <v>735</v>
      </c>
      <c r="G120" t="s">
        <v>537</v>
      </c>
      <c r="H120">
        <v>2025</v>
      </c>
    </row>
    <row r="121" spans="1:8" x14ac:dyDescent="0.3">
      <c r="A121" s="8" t="s">
        <v>77</v>
      </c>
      <c r="B121" s="8" t="s">
        <v>724</v>
      </c>
      <c r="C121" s="8" t="str">
        <f>_xlfn.XLOOKUP(표8[[#This Row],[supplier_id]],표7[supplier_id],표7[supplier_name])</f>
        <v>HD현대케미칼</v>
      </c>
      <c r="D121" s="9">
        <v>163</v>
      </c>
      <c r="E121" t="s">
        <v>533</v>
      </c>
      <c r="F121" s="3" t="s">
        <v>735</v>
      </c>
      <c r="G121" t="s">
        <v>537</v>
      </c>
      <c r="H121">
        <v>2025</v>
      </c>
    </row>
    <row r="122" spans="1:8" x14ac:dyDescent="0.3">
      <c r="A122" s="8" t="s">
        <v>77</v>
      </c>
      <c r="B122" s="8" t="s">
        <v>396</v>
      </c>
      <c r="C122" s="8" t="str">
        <f>_xlfn.XLOOKUP(표8[[#This Row],[supplier_id]],표7[supplier_id],표7[supplier_name])</f>
        <v>롯데케미칼</v>
      </c>
      <c r="D122" s="9">
        <v>160</v>
      </c>
      <c r="E122" t="s">
        <v>533</v>
      </c>
      <c r="F122" s="3" t="s">
        <v>704</v>
      </c>
      <c r="G122" t="s">
        <v>537</v>
      </c>
      <c r="H122">
        <v>2025</v>
      </c>
    </row>
    <row r="123" spans="1:8" x14ac:dyDescent="0.3">
      <c r="A123" s="8" t="s">
        <v>77</v>
      </c>
      <c r="B123" s="8" t="s">
        <v>723</v>
      </c>
      <c r="C123" s="8" t="str">
        <f>_xlfn.XLOOKUP(표8[[#This Row],[supplier_id]],표7[supplier_id],표7[supplier_name])</f>
        <v>한화토탈에너지스</v>
      </c>
      <c r="D123" s="9">
        <v>150</v>
      </c>
      <c r="E123" t="s">
        <v>533</v>
      </c>
      <c r="F123" s="3" t="s">
        <v>735</v>
      </c>
      <c r="G123" t="s">
        <v>537</v>
      </c>
      <c r="H123">
        <v>2025</v>
      </c>
    </row>
    <row r="124" spans="1:8" x14ac:dyDescent="0.3">
      <c r="A124" s="8" t="s">
        <v>77</v>
      </c>
      <c r="B124" s="8" t="s">
        <v>390</v>
      </c>
      <c r="C124" s="8" t="str">
        <f>_xlfn.XLOOKUP(표8[[#This Row],[supplier_id]],표7[supplier_id],표7[supplier_name])</f>
        <v>금호석유화학</v>
      </c>
      <c r="D124" s="9">
        <v>147</v>
      </c>
      <c r="E124" t="s">
        <v>533</v>
      </c>
      <c r="F124" s="3" t="s">
        <v>704</v>
      </c>
      <c r="G124" t="s">
        <v>537</v>
      </c>
      <c r="H124">
        <v>2025</v>
      </c>
    </row>
    <row r="125" spans="1:8" x14ac:dyDescent="0.3">
      <c r="A125" t="s">
        <v>77</v>
      </c>
      <c r="B125" t="s">
        <v>392</v>
      </c>
      <c r="C125" t="str">
        <f>_xlfn.XLOOKUP(표8[[#This Row],[supplier_id]],표7[supplier_id],표7[supplier_name])</f>
        <v>대한유화</v>
      </c>
      <c r="D125" s="9">
        <v>146</v>
      </c>
      <c r="E125" t="s">
        <v>533</v>
      </c>
      <c r="F125" s="3" t="s">
        <v>535</v>
      </c>
      <c r="G125" t="s">
        <v>537</v>
      </c>
      <c r="H125">
        <v>2025</v>
      </c>
    </row>
    <row r="126" spans="1:8" x14ac:dyDescent="0.3">
      <c r="A126" t="s">
        <v>77</v>
      </c>
      <c r="B126" t="s">
        <v>402</v>
      </c>
      <c r="C126" t="str">
        <f>_xlfn.XLOOKUP(표8[[#This Row],[supplier_id]],표7[supplier_id],표7[supplier_name])</f>
        <v>SK지오센트릭</v>
      </c>
      <c r="D126" s="9">
        <v>130</v>
      </c>
      <c r="E126" t="s">
        <v>533</v>
      </c>
      <c r="F126" s="3" t="s">
        <v>535</v>
      </c>
      <c r="G126" t="s">
        <v>537</v>
      </c>
      <c r="H126">
        <v>2025</v>
      </c>
    </row>
    <row r="127" spans="1:8" x14ac:dyDescent="0.3">
      <c r="A127" s="8" t="s">
        <v>77</v>
      </c>
      <c r="B127" s="8" t="s">
        <v>702</v>
      </c>
      <c r="C127" s="8" t="str">
        <f>_xlfn.XLOOKUP(표8[[#This Row],[supplier_id]],표7[supplier_id],표7[supplier_name])</f>
        <v>롯데GS화학</v>
      </c>
      <c r="D127" s="9">
        <v>130</v>
      </c>
      <c r="E127" t="s">
        <v>533</v>
      </c>
      <c r="F127" s="3" t="s">
        <v>704</v>
      </c>
      <c r="G127" t="s">
        <v>537</v>
      </c>
      <c r="H127">
        <v>2025</v>
      </c>
    </row>
    <row r="128" spans="1:8" x14ac:dyDescent="0.3">
      <c r="A128" t="s">
        <v>77</v>
      </c>
      <c r="B128" t="s">
        <v>390</v>
      </c>
      <c r="C128" t="str">
        <f>_xlfn.XLOOKUP(표8[[#This Row],[supplier_id]],표7[supplier_id],표7[supplier_name])</f>
        <v>금호석유화학</v>
      </c>
      <c r="D128" s="9">
        <v>90</v>
      </c>
      <c r="E128" t="s">
        <v>533</v>
      </c>
      <c r="F128" s="3" t="s">
        <v>535</v>
      </c>
      <c r="G128" t="s">
        <v>537</v>
      </c>
      <c r="H128">
        <v>2025</v>
      </c>
    </row>
    <row r="129" spans="1:9" x14ac:dyDescent="0.3">
      <c r="A129" s="8" t="s">
        <v>78</v>
      </c>
      <c r="B129" s="8" t="s">
        <v>390</v>
      </c>
      <c r="C129" s="8" t="str">
        <f>_xlfn.XLOOKUP(표8[[#This Row],[supplier_id]],표7[supplier_id],표7[supplier_name])</f>
        <v>금호석유화학</v>
      </c>
      <c r="D129" s="9">
        <v>275</v>
      </c>
      <c r="E129" t="s">
        <v>533</v>
      </c>
      <c r="F129" s="3" t="s">
        <v>704</v>
      </c>
      <c r="G129" t="s">
        <v>537</v>
      </c>
      <c r="H129">
        <v>2025</v>
      </c>
    </row>
    <row r="130" spans="1:9" x14ac:dyDescent="0.3">
      <c r="A130" s="8" t="s">
        <v>78</v>
      </c>
      <c r="B130" s="8" t="s">
        <v>698</v>
      </c>
      <c r="C130" s="8" t="str">
        <f>_xlfn.XLOOKUP(표8[[#This Row],[supplier_id]],표7[supplier_id],표7[supplier_name])</f>
        <v>LG화학</v>
      </c>
      <c r="D130" s="9">
        <v>220</v>
      </c>
      <c r="E130" t="s">
        <v>533</v>
      </c>
      <c r="F130" s="3" t="s">
        <v>735</v>
      </c>
      <c r="G130" t="s">
        <v>537</v>
      </c>
      <c r="H130">
        <v>2025</v>
      </c>
      <c r="I130" t="s">
        <v>733</v>
      </c>
    </row>
    <row r="131" spans="1:9" x14ac:dyDescent="0.3">
      <c r="A131" t="s">
        <v>79</v>
      </c>
      <c r="B131" t="s">
        <v>390</v>
      </c>
      <c r="C131" t="str">
        <f>_xlfn.XLOOKUP(표8[[#This Row],[supplier_id]],표7[supplier_id],표7[supplier_name])</f>
        <v>금호석유화학</v>
      </c>
      <c r="D131" s="9">
        <v>263</v>
      </c>
      <c r="E131" t="s">
        <v>533</v>
      </c>
      <c r="F131" s="3" t="s">
        <v>535</v>
      </c>
      <c r="G131" t="s">
        <v>537</v>
      </c>
      <c r="H131">
        <v>2025</v>
      </c>
    </row>
    <row r="132" spans="1:9" x14ac:dyDescent="0.3">
      <c r="A132" s="8" t="s">
        <v>79</v>
      </c>
      <c r="B132" s="8" t="s">
        <v>390</v>
      </c>
      <c r="C132" s="8" t="str">
        <f>_xlfn.XLOOKUP(표8[[#This Row],[supplier_id]],표7[supplier_id],표7[supplier_name])</f>
        <v>금호석유화학</v>
      </c>
      <c r="D132" s="9">
        <v>123</v>
      </c>
      <c r="E132" t="s">
        <v>533</v>
      </c>
      <c r="F132" s="3" t="s">
        <v>704</v>
      </c>
      <c r="G132" t="s">
        <v>537</v>
      </c>
      <c r="H132">
        <v>2025</v>
      </c>
      <c r="I132" t="s">
        <v>727</v>
      </c>
    </row>
    <row r="133" spans="1:9" x14ac:dyDescent="0.3">
      <c r="A133" s="8" t="s">
        <v>79</v>
      </c>
      <c r="B133" s="8" t="s">
        <v>694</v>
      </c>
      <c r="C133" s="8" t="str">
        <f>_xlfn.XLOOKUP(표8[[#This Row],[supplier_id]],표7[supplier_id],표7[supplier_name])</f>
        <v>롯데베르살리스엘라스토머스</v>
      </c>
      <c r="D133" s="9">
        <v>100</v>
      </c>
      <c r="E133" t="s">
        <v>533</v>
      </c>
      <c r="F133" s="3" t="s">
        <v>704</v>
      </c>
      <c r="G133" t="s">
        <v>537</v>
      </c>
      <c r="H133">
        <v>2025</v>
      </c>
      <c r="I133" t="s">
        <v>728</v>
      </c>
    </row>
    <row r="134" spans="1:9" x14ac:dyDescent="0.3">
      <c r="A134" s="8" t="s">
        <v>79</v>
      </c>
      <c r="B134" s="8" t="s">
        <v>698</v>
      </c>
      <c r="C134" s="8" t="str">
        <f>_xlfn.XLOOKUP(표8[[#This Row],[supplier_id]],표7[supplier_id],표7[supplier_name])</f>
        <v>LG화학</v>
      </c>
      <c r="D134" s="9">
        <v>80</v>
      </c>
      <c r="E134" t="s">
        <v>533</v>
      </c>
      <c r="F134" s="3" t="s">
        <v>735</v>
      </c>
      <c r="G134" t="s">
        <v>537</v>
      </c>
      <c r="H134">
        <v>2025</v>
      </c>
    </row>
    <row r="135" spans="1:9" x14ac:dyDescent="0.3">
      <c r="A135" t="s">
        <v>81</v>
      </c>
      <c r="B135" t="s">
        <v>693</v>
      </c>
      <c r="C135" s="8" t="str">
        <f>_xlfn.XLOOKUP(표8[[#This Row],[supplier_id]],표7[supplier_id],표7[supplier_name])</f>
        <v>DL케미칼</v>
      </c>
      <c r="D135" s="9">
        <v>220</v>
      </c>
      <c r="E135" t="s">
        <v>533</v>
      </c>
      <c r="F135" s="3" t="s">
        <v>704</v>
      </c>
      <c r="G135" s="110" t="s">
        <v>3917</v>
      </c>
      <c r="H135">
        <v>2024</v>
      </c>
    </row>
    <row r="136" spans="1:9" x14ac:dyDescent="0.3">
      <c r="A136" t="s">
        <v>82</v>
      </c>
      <c r="B136" t="s">
        <v>538</v>
      </c>
      <c r="C136" t="str">
        <f>_xlfn.XLOOKUP(표8[[#This Row],[supplier_id]],표7[supplier_id],표7[supplier_name])</f>
        <v>TKG일렘</v>
      </c>
      <c r="D136" s="9">
        <v>13</v>
      </c>
      <c r="E136" t="s">
        <v>533</v>
      </c>
      <c r="F136" s="3" t="s">
        <v>704</v>
      </c>
      <c r="G136" t="s">
        <v>540</v>
      </c>
      <c r="H136">
        <v>2025</v>
      </c>
    </row>
    <row r="137" spans="1:9" x14ac:dyDescent="0.3">
      <c r="A137" t="s">
        <v>83</v>
      </c>
      <c r="B137" t="s">
        <v>399</v>
      </c>
      <c r="C137" t="str">
        <f>_xlfn.XLOOKUP(표8[[#This Row],[supplier_id]],표7[supplier_id],표7[supplier_name])</f>
        <v>S-OIL</v>
      </c>
      <c r="D137" s="9">
        <v>460</v>
      </c>
      <c r="E137" t="s">
        <v>533</v>
      </c>
      <c r="F137" s="3" t="s">
        <v>535</v>
      </c>
      <c r="G137" t="s">
        <v>537</v>
      </c>
      <c r="H137">
        <v>2025</v>
      </c>
    </row>
    <row r="138" spans="1:9" x14ac:dyDescent="0.3">
      <c r="A138" s="8" t="s">
        <v>83</v>
      </c>
      <c r="B138" s="8" t="s">
        <v>697</v>
      </c>
      <c r="C138" s="8" t="str">
        <f>_xlfn.XLOOKUP(표8[[#This Row],[supplier_id]],표7[supplier_id],표7[supplier_name])</f>
        <v>LX MMA</v>
      </c>
      <c r="D138" s="9">
        <v>275</v>
      </c>
      <c r="E138" t="s">
        <v>533</v>
      </c>
      <c r="F138" s="3" t="s">
        <v>704</v>
      </c>
      <c r="G138" t="s">
        <v>537</v>
      </c>
      <c r="H138">
        <v>2025</v>
      </c>
    </row>
    <row r="139" spans="1:9" x14ac:dyDescent="0.3">
      <c r="A139" s="8" t="s">
        <v>83</v>
      </c>
      <c r="B139" s="8" t="s">
        <v>698</v>
      </c>
      <c r="C139" s="8" t="str">
        <f>_xlfn.XLOOKUP(표8[[#This Row],[supplier_id]],표7[supplier_id],표7[supplier_name])</f>
        <v>LG화학</v>
      </c>
      <c r="D139" s="9">
        <v>220</v>
      </c>
      <c r="E139" t="s">
        <v>533</v>
      </c>
      <c r="F139" s="3" t="s">
        <v>735</v>
      </c>
      <c r="G139" t="s">
        <v>537</v>
      </c>
      <c r="H139">
        <v>2025</v>
      </c>
    </row>
    <row r="140" spans="1:9" x14ac:dyDescent="0.3">
      <c r="A140" s="8" t="s">
        <v>83</v>
      </c>
      <c r="B140" s="8" t="s">
        <v>734</v>
      </c>
      <c r="C140" s="8" t="str">
        <f>_xlfn.XLOOKUP(표8[[#This Row],[supplier_id]],표7[supplier_id],표7[supplier_name])</f>
        <v>HD현대오일뱅크</v>
      </c>
      <c r="D140" s="9">
        <v>200</v>
      </c>
      <c r="E140" t="s">
        <v>533</v>
      </c>
      <c r="F140" s="3" t="s">
        <v>735</v>
      </c>
      <c r="G140" t="s">
        <v>537</v>
      </c>
      <c r="H140">
        <v>2025</v>
      </c>
    </row>
    <row r="141" spans="1:9" x14ac:dyDescent="0.3">
      <c r="A141" t="s">
        <v>83</v>
      </c>
      <c r="B141" t="s">
        <v>402</v>
      </c>
      <c r="C141" t="str">
        <f>_xlfn.XLOOKUP(표8[[#This Row],[supplier_id]],표7[supplier_id],표7[supplier_name])</f>
        <v>SK지오센트릭</v>
      </c>
      <c r="D141" s="9">
        <v>178</v>
      </c>
      <c r="E141" t="s">
        <v>533</v>
      </c>
      <c r="F141" s="3" t="s">
        <v>535</v>
      </c>
      <c r="G141" t="s">
        <v>537</v>
      </c>
      <c r="H141">
        <v>2025</v>
      </c>
    </row>
    <row r="142" spans="1:9" x14ac:dyDescent="0.3">
      <c r="A142" s="8" t="s">
        <v>83</v>
      </c>
      <c r="B142" s="8" t="s">
        <v>699</v>
      </c>
      <c r="C142" s="8" t="str">
        <f>_xlfn.XLOOKUP(표8[[#This Row],[supplier_id]],표7[supplier_id],표7[supplier_name])</f>
        <v>여천NCC</v>
      </c>
      <c r="D142" s="9">
        <v>170</v>
      </c>
      <c r="E142" t="s">
        <v>533</v>
      </c>
      <c r="F142" s="3" t="s">
        <v>704</v>
      </c>
      <c r="G142" t="s">
        <v>537</v>
      </c>
      <c r="H142">
        <v>2025</v>
      </c>
    </row>
    <row r="143" spans="1:9" x14ac:dyDescent="0.3">
      <c r="A143" s="8" t="s">
        <v>83</v>
      </c>
      <c r="B143" s="8" t="s">
        <v>700</v>
      </c>
      <c r="C143" s="8" t="str">
        <f>_xlfn.XLOOKUP(표8[[#This Row],[supplier_id]],표7[supplier_id],표7[supplier_name])</f>
        <v>GS칼텍스</v>
      </c>
      <c r="D143" s="9">
        <v>150</v>
      </c>
      <c r="E143" t="s">
        <v>533</v>
      </c>
      <c r="F143" s="3" t="s">
        <v>704</v>
      </c>
      <c r="G143" t="s">
        <v>537</v>
      </c>
      <c r="H143">
        <v>2025</v>
      </c>
    </row>
    <row r="144" spans="1:9" x14ac:dyDescent="0.3">
      <c r="A144" s="8" t="s">
        <v>83</v>
      </c>
      <c r="B144" s="8" t="s">
        <v>396</v>
      </c>
      <c r="C144" s="8" t="str">
        <f>_xlfn.XLOOKUP(표8[[#This Row],[supplier_id]],표7[supplier_id],표7[supplier_name])</f>
        <v>롯데케미칼</v>
      </c>
      <c r="D144" s="9">
        <v>20</v>
      </c>
      <c r="E144" t="s">
        <v>533</v>
      </c>
      <c r="F144" s="3" t="s">
        <v>704</v>
      </c>
      <c r="G144" t="s">
        <v>537</v>
      </c>
      <c r="H144">
        <v>2025</v>
      </c>
    </row>
    <row r="145" spans="1:8" x14ac:dyDescent="0.3">
      <c r="A145" s="8" t="s">
        <v>88</v>
      </c>
      <c r="B145" s="8" t="s">
        <v>723</v>
      </c>
      <c r="C145" s="8" t="str">
        <f>_xlfn.XLOOKUP(표8[[#This Row],[supplier_id]],표7[supplier_id],표7[supplier_name])</f>
        <v>한화토탈에너지스</v>
      </c>
      <c r="D145" s="9">
        <v>1267</v>
      </c>
      <c r="E145" t="s">
        <v>533</v>
      </c>
      <c r="F145" s="3" t="s">
        <v>735</v>
      </c>
      <c r="G145" t="s">
        <v>537</v>
      </c>
      <c r="H145">
        <v>2025</v>
      </c>
    </row>
    <row r="146" spans="1:8" x14ac:dyDescent="0.3">
      <c r="A146" s="8" t="s">
        <v>88</v>
      </c>
      <c r="B146" s="8" t="s">
        <v>700</v>
      </c>
      <c r="C146" s="8" t="str">
        <f>_xlfn.XLOOKUP(표8[[#This Row],[supplier_id]],표7[supplier_id],표7[supplier_name])</f>
        <v>GS칼텍스</v>
      </c>
      <c r="D146" s="9">
        <v>930</v>
      </c>
      <c r="E146" t="s">
        <v>533</v>
      </c>
      <c r="F146" s="3" t="s">
        <v>704</v>
      </c>
      <c r="G146" t="s">
        <v>537</v>
      </c>
      <c r="H146">
        <v>2025</v>
      </c>
    </row>
    <row r="147" spans="1:8" x14ac:dyDescent="0.3">
      <c r="A147" s="8" t="s">
        <v>88</v>
      </c>
      <c r="B147" t="s">
        <v>399</v>
      </c>
      <c r="C147" t="str">
        <f>_xlfn.XLOOKUP(표8[[#This Row],[supplier_id]],표7[supplier_id],표7[supplier_name])</f>
        <v>S-OIL</v>
      </c>
      <c r="D147" s="9">
        <v>672</v>
      </c>
      <c r="E147" t="s">
        <v>533</v>
      </c>
      <c r="F147" s="3" t="s">
        <v>535</v>
      </c>
      <c r="G147" t="s">
        <v>537</v>
      </c>
      <c r="H147">
        <v>2025</v>
      </c>
    </row>
    <row r="148" spans="1:8" x14ac:dyDescent="0.3">
      <c r="A148" s="8" t="s">
        <v>88</v>
      </c>
      <c r="B148" s="8" t="s">
        <v>698</v>
      </c>
      <c r="C148" s="8" t="str">
        <f>_xlfn.XLOOKUP(표8[[#This Row],[supplier_id]],표7[supplier_id],표7[supplier_name])</f>
        <v>LG화학</v>
      </c>
      <c r="D148" s="9">
        <v>630</v>
      </c>
      <c r="E148" t="s">
        <v>533</v>
      </c>
      <c r="F148" s="3" t="s">
        <v>704</v>
      </c>
      <c r="G148" t="s">
        <v>537</v>
      </c>
      <c r="H148">
        <v>2025</v>
      </c>
    </row>
    <row r="149" spans="1:8" x14ac:dyDescent="0.3">
      <c r="A149" s="8" t="s">
        <v>88</v>
      </c>
      <c r="B149" t="s">
        <v>402</v>
      </c>
      <c r="C149" t="str">
        <f>_xlfn.XLOOKUP(표8[[#This Row],[supplier_id]],표7[supplier_id],표7[supplier_name])</f>
        <v>SK지오센트릭</v>
      </c>
      <c r="D149" s="9">
        <v>603</v>
      </c>
      <c r="E149" t="s">
        <v>533</v>
      </c>
      <c r="F149" s="3" t="s">
        <v>535</v>
      </c>
      <c r="G149" t="s">
        <v>537</v>
      </c>
      <c r="H149">
        <v>2025</v>
      </c>
    </row>
    <row r="150" spans="1:8" x14ac:dyDescent="0.3">
      <c r="A150" s="8" t="s">
        <v>88</v>
      </c>
      <c r="B150" t="s">
        <v>438</v>
      </c>
      <c r="C150" t="str">
        <f>_xlfn.XLOOKUP(표8[[#This Row],[supplier_id]],표7[supplier_id],표7[supplier_name])</f>
        <v>울산아로마틱스</v>
      </c>
      <c r="D150" s="9">
        <v>600</v>
      </c>
      <c r="E150" t="s">
        <v>533</v>
      </c>
      <c r="F150" s="3" t="s">
        <v>535</v>
      </c>
      <c r="G150" t="s">
        <v>537</v>
      </c>
      <c r="H150">
        <v>2025</v>
      </c>
    </row>
    <row r="151" spans="1:8" x14ac:dyDescent="0.3">
      <c r="A151" s="8" t="s">
        <v>88</v>
      </c>
      <c r="B151" s="8" t="s">
        <v>751</v>
      </c>
      <c r="C151" s="8" t="str">
        <f>_xlfn.XLOOKUP(표8[[#This Row],[supplier_id]],표7[supplier_id],표7[supplier_name])</f>
        <v>SK인천석유화학</v>
      </c>
      <c r="D151" s="9">
        <v>600</v>
      </c>
      <c r="E151" t="s">
        <v>533</v>
      </c>
      <c r="F151" s="3" t="s">
        <v>744</v>
      </c>
      <c r="G151" t="s">
        <v>537</v>
      </c>
      <c r="H151">
        <v>2025</v>
      </c>
    </row>
    <row r="152" spans="1:8" x14ac:dyDescent="0.3">
      <c r="A152" s="8" t="s">
        <v>88</v>
      </c>
      <c r="B152" s="8" t="s">
        <v>699</v>
      </c>
      <c r="C152" s="8" t="str">
        <f>_xlfn.XLOOKUP(표8[[#This Row],[supplier_id]],표7[supplier_id],표7[supplier_name])</f>
        <v>여천NCC</v>
      </c>
      <c r="D152" s="9">
        <v>457</v>
      </c>
      <c r="E152" t="s">
        <v>533</v>
      </c>
      <c r="F152" s="3" t="s">
        <v>704</v>
      </c>
      <c r="G152" t="s">
        <v>537</v>
      </c>
      <c r="H152">
        <v>2025</v>
      </c>
    </row>
    <row r="153" spans="1:8" x14ac:dyDescent="0.3">
      <c r="A153" s="8" t="s">
        <v>88</v>
      </c>
      <c r="B153" s="8" t="s">
        <v>724</v>
      </c>
      <c r="C153" s="8" t="str">
        <f>_xlfn.XLOOKUP(표8[[#This Row],[supplier_id]],표7[supplier_id],표7[supplier_name])</f>
        <v>HD현대케미칼</v>
      </c>
      <c r="D153" s="9">
        <v>410</v>
      </c>
      <c r="E153" t="s">
        <v>533</v>
      </c>
      <c r="F153" s="3" t="s">
        <v>735</v>
      </c>
      <c r="G153" t="s">
        <v>537</v>
      </c>
      <c r="H153">
        <v>2025</v>
      </c>
    </row>
    <row r="154" spans="1:8" x14ac:dyDescent="0.3">
      <c r="A154" s="8" t="s">
        <v>88</v>
      </c>
      <c r="B154" s="8" t="s">
        <v>734</v>
      </c>
      <c r="C154" s="8" t="str">
        <f>_xlfn.XLOOKUP(표8[[#This Row],[supplier_id]],표7[supplier_id],표7[supplier_name])</f>
        <v>HD현대오일뱅크</v>
      </c>
      <c r="D154" s="9">
        <v>338</v>
      </c>
      <c r="E154" t="s">
        <v>533</v>
      </c>
      <c r="F154" s="3" t="s">
        <v>735</v>
      </c>
      <c r="G154" t="s">
        <v>537</v>
      </c>
      <c r="H154">
        <v>2025</v>
      </c>
    </row>
    <row r="155" spans="1:8" x14ac:dyDescent="0.3">
      <c r="A155" s="8" t="s">
        <v>88</v>
      </c>
      <c r="B155" s="8" t="s">
        <v>698</v>
      </c>
      <c r="C155" s="8" t="str">
        <f>_xlfn.XLOOKUP(표8[[#This Row],[supplier_id]],표7[supplier_id],표7[supplier_name])</f>
        <v>LG화학</v>
      </c>
      <c r="D155" s="9">
        <v>270</v>
      </c>
      <c r="E155" t="s">
        <v>533</v>
      </c>
      <c r="F155" s="3" t="s">
        <v>735</v>
      </c>
      <c r="G155" t="s">
        <v>537</v>
      </c>
      <c r="H155">
        <v>2025</v>
      </c>
    </row>
    <row r="156" spans="1:8" x14ac:dyDescent="0.3">
      <c r="A156" s="8" t="s">
        <v>88</v>
      </c>
      <c r="B156" s="8" t="s">
        <v>396</v>
      </c>
      <c r="C156" s="8" t="str">
        <f>_xlfn.XLOOKUP(표8[[#This Row],[supplier_id]],표7[supplier_id],표7[supplier_name])</f>
        <v>롯데케미칼</v>
      </c>
      <c r="D156" s="9">
        <v>240</v>
      </c>
      <c r="E156" t="s">
        <v>533</v>
      </c>
      <c r="F156" s="3" t="s">
        <v>735</v>
      </c>
      <c r="G156" t="s">
        <v>537</v>
      </c>
      <c r="H156">
        <v>2025</v>
      </c>
    </row>
    <row r="157" spans="1:8" x14ac:dyDescent="0.3">
      <c r="A157" s="8" t="s">
        <v>88</v>
      </c>
      <c r="B157" s="8" t="s">
        <v>396</v>
      </c>
      <c r="C157" s="8" t="str">
        <f>_xlfn.XLOOKUP(표8[[#This Row],[supplier_id]],표7[supplier_id],표7[supplier_name])</f>
        <v>롯데케미칼</v>
      </c>
      <c r="D157" s="9">
        <v>235</v>
      </c>
      <c r="E157" t="s">
        <v>533</v>
      </c>
      <c r="F157" s="3" t="s">
        <v>704</v>
      </c>
      <c r="G157" t="s">
        <v>537</v>
      </c>
      <c r="H157">
        <v>2025</v>
      </c>
    </row>
    <row r="158" spans="1:8" x14ac:dyDescent="0.3">
      <c r="A158" s="8" t="s">
        <v>88</v>
      </c>
      <c r="B158" t="s">
        <v>392</v>
      </c>
      <c r="C158" t="str">
        <f>_xlfn.XLOOKUP(표8[[#This Row],[supplier_id]],표7[supplier_id],표7[supplier_name])</f>
        <v>대한유화</v>
      </c>
      <c r="D158" s="9">
        <v>210</v>
      </c>
      <c r="E158" t="s">
        <v>533</v>
      </c>
      <c r="F158" s="3" t="s">
        <v>535</v>
      </c>
      <c r="G158" t="s">
        <v>537</v>
      </c>
      <c r="H158">
        <v>2025</v>
      </c>
    </row>
    <row r="159" spans="1:8" x14ac:dyDescent="0.3">
      <c r="A159" t="s">
        <v>88</v>
      </c>
      <c r="B159" t="s">
        <v>748</v>
      </c>
      <c r="C159" t="str">
        <f>_xlfn.XLOOKUP(표8[[#This Row],[supplier_id]],표7[supplier_id],표7[supplier_name])</f>
        <v>OCI</v>
      </c>
      <c r="D159" s="9">
        <v>200</v>
      </c>
      <c r="E159" t="s">
        <v>533</v>
      </c>
      <c r="F159" s="3" t="s">
        <v>737</v>
      </c>
      <c r="G159" t="s">
        <v>537</v>
      </c>
      <c r="H159">
        <v>2025</v>
      </c>
    </row>
    <row r="160" spans="1:8" x14ac:dyDescent="0.3">
      <c r="A160" s="8" t="s">
        <v>88</v>
      </c>
      <c r="B160" t="s">
        <v>396</v>
      </c>
      <c r="C160" t="str">
        <f>_xlfn.XLOOKUP(표8[[#This Row],[supplier_id]],표7[supplier_id],표7[supplier_name])</f>
        <v>롯데케미칼</v>
      </c>
      <c r="D160" s="9">
        <v>110</v>
      </c>
      <c r="E160" t="s">
        <v>533</v>
      </c>
      <c r="F160" s="3" t="s">
        <v>535</v>
      </c>
      <c r="G160" t="s">
        <v>537</v>
      </c>
      <c r="H160">
        <v>2025</v>
      </c>
    </row>
    <row r="161" spans="1:9" x14ac:dyDescent="0.3">
      <c r="A161" t="s">
        <v>116</v>
      </c>
      <c r="B161" t="s">
        <v>1024</v>
      </c>
      <c r="C161" s="8" t="str">
        <f>_xlfn.XLOOKUP(표8[[#This Row],[supplier_id]],표7[supplier_id],표7[supplier_name])</f>
        <v>한화토탈에너지스</v>
      </c>
      <c r="D161" s="111">
        <v>440</v>
      </c>
      <c r="E161" t="s">
        <v>533</v>
      </c>
      <c r="F161" s="3" t="s">
        <v>735</v>
      </c>
      <c r="G161" t="s">
        <v>991</v>
      </c>
      <c r="H161">
        <v>2024</v>
      </c>
    </row>
    <row r="162" spans="1:9" x14ac:dyDescent="0.3">
      <c r="A162" t="s">
        <v>116</v>
      </c>
      <c r="B162" t="s">
        <v>1024</v>
      </c>
      <c r="C162" s="8" t="str">
        <f>_xlfn.XLOOKUP(표8[[#This Row],[supplier_id]],표7[supplier_id],표7[supplier_name])</f>
        <v>한화토탈에너지스</v>
      </c>
      <c r="D162" s="111">
        <v>715</v>
      </c>
      <c r="E162" t="s">
        <v>533</v>
      </c>
      <c r="F162" s="3" t="s">
        <v>735</v>
      </c>
      <c r="G162" t="s">
        <v>991</v>
      </c>
      <c r="H162">
        <v>2024</v>
      </c>
    </row>
    <row r="163" spans="1:9" x14ac:dyDescent="0.3">
      <c r="A163" s="10" t="s">
        <v>116</v>
      </c>
      <c r="B163" s="3" t="s">
        <v>1025</v>
      </c>
      <c r="C163" s="10" t="str">
        <f>_xlfn.XLOOKUP(표8[[#This Row],[supplier_id]],표7[supplier_id],표7[supplier_name])</f>
        <v>롯데케미칼</v>
      </c>
      <c r="D163" s="112">
        <v>233</v>
      </c>
      <c r="E163" t="s">
        <v>533</v>
      </c>
      <c r="F163" t="s">
        <v>735</v>
      </c>
      <c r="G163" t="s">
        <v>991</v>
      </c>
      <c r="H163">
        <v>2024</v>
      </c>
    </row>
    <row r="164" spans="1:9" x14ac:dyDescent="0.3">
      <c r="A164" s="8" t="s">
        <v>116</v>
      </c>
      <c r="B164" t="s">
        <v>1025</v>
      </c>
      <c r="C164" s="8" t="str">
        <f>_xlfn.XLOOKUP(표8[[#This Row],[supplier_id]],표7[supplier_id],표7[supplier_name])</f>
        <v>롯데케미칼</v>
      </c>
      <c r="D164" s="111">
        <v>440</v>
      </c>
      <c r="E164" t="s">
        <v>533</v>
      </c>
      <c r="F164" t="s">
        <v>735</v>
      </c>
      <c r="G164" t="s">
        <v>991</v>
      </c>
      <c r="H164">
        <v>2024</v>
      </c>
    </row>
    <row r="165" spans="1:9" x14ac:dyDescent="0.3">
      <c r="A165" s="8" t="s">
        <v>116</v>
      </c>
      <c r="B165" t="s">
        <v>3919</v>
      </c>
      <c r="C165" s="8" t="str">
        <f>_xlfn.XLOOKUP(표8[[#This Row],[supplier_id]],표7[supplier_id],표7[supplier_name])</f>
        <v>SK picglobal</v>
      </c>
      <c r="D165" s="111">
        <v>438</v>
      </c>
      <c r="E165" t="s">
        <v>533</v>
      </c>
      <c r="F165" t="s">
        <v>535</v>
      </c>
      <c r="G165" t="s">
        <v>991</v>
      </c>
      <c r="H165">
        <v>2024</v>
      </c>
    </row>
    <row r="166" spans="1:9" x14ac:dyDescent="0.3">
      <c r="A166" s="8" t="s">
        <v>116</v>
      </c>
      <c r="B166" t="s">
        <v>1107</v>
      </c>
      <c r="C166" s="8" t="str">
        <f>_xlfn.XLOOKUP(표8[[#This Row],[supplier_id]],표7[supplier_id],표7[supplier_name])</f>
        <v>여천NCC</v>
      </c>
      <c r="D166" s="111">
        <v>370</v>
      </c>
      <c r="E166" t="s">
        <v>533</v>
      </c>
      <c r="F166" t="s">
        <v>704</v>
      </c>
      <c r="G166" t="s">
        <v>991</v>
      </c>
      <c r="H166">
        <v>2024</v>
      </c>
    </row>
    <row r="167" spans="1:9" x14ac:dyDescent="0.3">
      <c r="A167" s="8" t="s">
        <v>117</v>
      </c>
      <c r="B167" s="8" t="s">
        <v>723</v>
      </c>
      <c r="C167" s="8" t="str">
        <f>_xlfn.XLOOKUP(표8[[#This Row],[supplier_id]],표7[supplier_id],표7[supplier_name])</f>
        <v>한화토탈에너지스</v>
      </c>
      <c r="D167" s="9">
        <v>1071</v>
      </c>
      <c r="E167" t="s">
        <v>533</v>
      </c>
      <c r="F167" t="s">
        <v>735</v>
      </c>
      <c r="G167" t="s">
        <v>537</v>
      </c>
      <c r="H167">
        <v>2025</v>
      </c>
    </row>
    <row r="168" spans="1:9" x14ac:dyDescent="0.3">
      <c r="A168" s="8" t="s">
        <v>117</v>
      </c>
      <c r="B168" s="8" t="s">
        <v>396</v>
      </c>
      <c r="C168" s="8" t="str">
        <f>_xlfn.XLOOKUP(표8[[#This Row],[supplier_id]],표7[supplier_id],표7[supplier_name])</f>
        <v>롯데케미칼</v>
      </c>
      <c r="D168" s="9">
        <v>577</v>
      </c>
      <c r="E168" t="s">
        <v>533</v>
      </c>
      <c r="F168" t="s">
        <v>735</v>
      </c>
      <c r="G168" t="s">
        <v>537</v>
      </c>
      <c r="H168">
        <v>2025</v>
      </c>
    </row>
    <row r="169" spans="1:9" x14ac:dyDescent="0.3">
      <c r="A169" s="8" t="s">
        <v>117</v>
      </c>
      <c r="B169" t="s">
        <v>435</v>
      </c>
      <c r="C169" t="str">
        <f>_xlfn.XLOOKUP(표8[[#This Row],[supplier_id]],표7[supplier_id],표7[supplier_name])</f>
        <v>SK picglobal</v>
      </c>
      <c r="D169" s="9">
        <v>400</v>
      </c>
      <c r="E169" t="s">
        <v>533</v>
      </c>
      <c r="F169" t="s">
        <v>535</v>
      </c>
      <c r="G169" t="s">
        <v>537</v>
      </c>
      <c r="H169">
        <v>2025</v>
      </c>
    </row>
    <row r="170" spans="1:9" x14ac:dyDescent="0.3">
      <c r="A170" s="8" t="s">
        <v>117</v>
      </c>
      <c r="B170" s="8" t="s">
        <v>699</v>
      </c>
      <c r="C170" s="8" t="str">
        <f>_xlfn.XLOOKUP(표8[[#This Row],[supplier_id]],표7[supplier_id],표7[supplier_name])</f>
        <v>여천NCC</v>
      </c>
      <c r="D170" s="9">
        <v>351</v>
      </c>
      <c r="E170" t="s">
        <v>533</v>
      </c>
      <c r="F170" t="s">
        <v>704</v>
      </c>
      <c r="G170" t="s">
        <v>537</v>
      </c>
      <c r="H170">
        <v>2025</v>
      </c>
    </row>
    <row r="171" spans="1:9" x14ac:dyDescent="0.3">
      <c r="A171" t="s">
        <v>123</v>
      </c>
      <c r="B171" t="s">
        <v>390</v>
      </c>
      <c r="C171" t="str">
        <f>_xlfn.XLOOKUP(표8[[#This Row],[supplier_id]],표7[supplier_id],표7[supplier_name])</f>
        <v>금호석유화학</v>
      </c>
      <c r="D171" s="9">
        <f>265+80</f>
        <v>345</v>
      </c>
      <c r="E171" t="s">
        <v>533</v>
      </c>
      <c r="F171" t="s">
        <v>535</v>
      </c>
      <c r="G171" t="s">
        <v>537</v>
      </c>
      <c r="H171">
        <v>2025</v>
      </c>
      <c r="I171" t="s">
        <v>531</v>
      </c>
    </row>
    <row r="172" spans="1:9" x14ac:dyDescent="0.3">
      <c r="A172" t="s">
        <v>123</v>
      </c>
      <c r="B172" t="s">
        <v>448</v>
      </c>
      <c r="C172" t="str">
        <f>_xlfn.XLOOKUP(표8[[#This Row],[supplier_id]],표7[supplier_id],표7[supplier_name])</f>
        <v>한국이네오스스티롤루션</v>
      </c>
      <c r="D172" s="9">
        <v>266</v>
      </c>
      <c r="E172" t="s">
        <v>533</v>
      </c>
      <c r="F172" t="s">
        <v>535</v>
      </c>
      <c r="G172" t="s">
        <v>537</v>
      </c>
      <c r="H172">
        <v>2025</v>
      </c>
    </row>
    <row r="173" spans="1:9" x14ac:dyDescent="0.3">
      <c r="A173" t="s">
        <v>123</v>
      </c>
      <c r="B173" t="s">
        <v>436</v>
      </c>
      <c r="C173" t="str">
        <f>_xlfn.XLOOKUP(표8[[#This Row],[supplier_id]],표7[supplier_id],표7[supplier_name])</f>
        <v>HDC현대EP</v>
      </c>
      <c r="D173" s="9">
        <f>148+80</f>
        <v>228</v>
      </c>
      <c r="E173" t="s">
        <v>533</v>
      </c>
      <c r="F173" t="s">
        <v>535</v>
      </c>
      <c r="G173" t="s">
        <v>537</v>
      </c>
      <c r="H173">
        <v>2025</v>
      </c>
      <c r="I173" t="s">
        <v>531</v>
      </c>
    </row>
    <row r="174" spans="1:9" x14ac:dyDescent="0.3">
      <c r="A174" s="8" t="s">
        <v>123</v>
      </c>
      <c r="B174" s="8" t="s">
        <v>753</v>
      </c>
      <c r="C174" s="8" t="str">
        <f>_xlfn.XLOOKUP(표8[[#This Row],[supplier_id]],표7[supplier_id],표7[supplier_name])</f>
        <v>SH에너지화학</v>
      </c>
      <c r="D174" s="9">
        <v>100</v>
      </c>
      <c r="E174" t="s">
        <v>533</v>
      </c>
      <c r="F174" t="s">
        <v>739</v>
      </c>
      <c r="G174" t="s">
        <v>537</v>
      </c>
      <c r="H174">
        <v>2025</v>
      </c>
      <c r="I174" t="s">
        <v>754</v>
      </c>
    </row>
    <row r="175" spans="1:9" x14ac:dyDescent="0.3">
      <c r="A175" s="8" t="s">
        <v>123</v>
      </c>
      <c r="B175" s="8" t="s">
        <v>698</v>
      </c>
      <c r="C175" s="8" t="str">
        <f>_xlfn.XLOOKUP(표8[[#This Row],[supplier_id]],표7[supplier_id],표7[supplier_name])</f>
        <v>LG화학</v>
      </c>
      <c r="D175" s="9">
        <v>90</v>
      </c>
      <c r="E175" t="s">
        <v>533</v>
      </c>
      <c r="F175" t="s">
        <v>704</v>
      </c>
      <c r="G175" t="s">
        <v>537</v>
      </c>
      <c r="H175">
        <v>2025</v>
      </c>
      <c r="I175" t="s">
        <v>729</v>
      </c>
    </row>
    <row r="176" spans="1:9" x14ac:dyDescent="0.3">
      <c r="A176" t="s">
        <v>123</v>
      </c>
      <c r="B176" t="s">
        <v>446</v>
      </c>
      <c r="C176" t="str">
        <f>_xlfn.XLOOKUP(표8[[#This Row],[supplier_id]],표7[supplier_id],표7[supplier_name])</f>
        <v>한국바스프</v>
      </c>
      <c r="D176" s="9">
        <v>85</v>
      </c>
      <c r="E176" t="s">
        <v>533</v>
      </c>
      <c r="F176" t="s">
        <v>535</v>
      </c>
      <c r="G176" t="s">
        <v>537</v>
      </c>
      <c r="H176">
        <v>2025</v>
      </c>
      <c r="I176" t="s">
        <v>530</v>
      </c>
    </row>
    <row r="177" spans="1:8" x14ac:dyDescent="0.3">
      <c r="A177" t="s">
        <v>1093</v>
      </c>
      <c r="B177" t="s">
        <v>1023</v>
      </c>
      <c r="C177" s="8" t="str">
        <f>_xlfn.XLOOKUP(표8[[#This Row],[supplier_id]],표7[supplier_id],표7[supplier_name])</f>
        <v>LG화학</v>
      </c>
      <c r="D177" s="9">
        <v>450</v>
      </c>
      <c r="E177" t="s">
        <v>533</v>
      </c>
      <c r="F177" t="s">
        <v>735</v>
      </c>
      <c r="G177" t="s">
        <v>991</v>
      </c>
      <c r="H177">
        <v>2025</v>
      </c>
    </row>
    <row r="178" spans="1:8" x14ac:dyDescent="0.3">
      <c r="A178" t="s">
        <v>1093</v>
      </c>
      <c r="B178" t="s">
        <v>1023</v>
      </c>
      <c r="C178" s="8" t="str">
        <f>_xlfn.XLOOKUP(표8[[#This Row],[supplier_id]],표7[supplier_id],표7[supplier_name])</f>
        <v>LG화학</v>
      </c>
      <c r="D178" s="9">
        <v>450</v>
      </c>
      <c r="E178" t="s">
        <v>533</v>
      </c>
      <c r="F178" t="s">
        <v>704</v>
      </c>
      <c r="G178" t="s">
        <v>991</v>
      </c>
      <c r="H178">
        <v>2025</v>
      </c>
    </row>
    <row r="179" spans="1:8" x14ac:dyDescent="0.3">
      <c r="A179" t="s">
        <v>1093</v>
      </c>
      <c r="B179" s="8" t="s">
        <v>692</v>
      </c>
      <c r="C179" s="8" t="str">
        <f>_xlfn.XLOOKUP(표8[[#This Row],[supplier_id]],표7[supplier_id],표7[supplier_name])</f>
        <v>금호피앤비화학</v>
      </c>
      <c r="D179" s="9">
        <v>430</v>
      </c>
      <c r="E179" t="s">
        <v>533</v>
      </c>
      <c r="F179" t="s">
        <v>704</v>
      </c>
      <c r="G179" t="s">
        <v>991</v>
      </c>
      <c r="H179">
        <v>2025</v>
      </c>
    </row>
    <row r="180" spans="1:8" x14ac:dyDescent="0.3">
      <c r="A180" t="s">
        <v>1093</v>
      </c>
      <c r="B180" s="8" t="s">
        <v>692</v>
      </c>
      <c r="C180" s="8" t="str">
        <f>_xlfn.XLOOKUP(표8[[#This Row],[supplier_id]],표7[supplier_id],표7[supplier_name])</f>
        <v>금호피앤비화학</v>
      </c>
      <c r="D180" s="9">
        <v>470</v>
      </c>
      <c r="E180" t="s">
        <v>533</v>
      </c>
      <c r="F180" t="s">
        <v>704</v>
      </c>
      <c r="G180" t="s">
        <v>991</v>
      </c>
      <c r="H180">
        <v>2025</v>
      </c>
    </row>
    <row r="181" spans="1:8" x14ac:dyDescent="0.3">
      <c r="A181" s="8" t="s">
        <v>1093</v>
      </c>
      <c r="B181" s="8" t="s">
        <v>702</v>
      </c>
      <c r="C181" s="8" t="str">
        <f>_xlfn.XLOOKUP(표8[[#This Row],[supplier_id]],표7[supplier_id],표7[supplier_name])</f>
        <v>롯데GS화학</v>
      </c>
      <c r="D181" s="9">
        <v>475</v>
      </c>
      <c r="E181" t="s">
        <v>533</v>
      </c>
      <c r="F181" t="s">
        <v>704</v>
      </c>
      <c r="G181" t="s">
        <v>991</v>
      </c>
      <c r="H181">
        <v>2025</v>
      </c>
    </row>
    <row r="182" spans="1:8" x14ac:dyDescent="0.3">
      <c r="A182" s="8" t="s">
        <v>125</v>
      </c>
      <c r="B182" s="8" t="s">
        <v>692</v>
      </c>
      <c r="C182" s="8" t="str">
        <f>_xlfn.XLOOKUP(표8[[#This Row],[supplier_id]],표7[supplier_id],표7[supplier_name])</f>
        <v>금호피앤비화학</v>
      </c>
      <c r="D182" s="9">
        <v>680</v>
      </c>
      <c r="E182" t="s">
        <v>533</v>
      </c>
      <c r="F182" t="s">
        <v>704</v>
      </c>
      <c r="G182" t="s">
        <v>537</v>
      </c>
      <c r="H182">
        <v>2025</v>
      </c>
    </row>
    <row r="183" spans="1:8" x14ac:dyDescent="0.3">
      <c r="A183" s="8" t="s">
        <v>125</v>
      </c>
      <c r="B183" s="8" t="s">
        <v>698</v>
      </c>
      <c r="C183" s="8" t="str">
        <f>_xlfn.XLOOKUP(표8[[#This Row],[supplier_id]],표7[supplier_id],표7[supplier_name])</f>
        <v>LG화학</v>
      </c>
      <c r="D183" s="9">
        <v>360</v>
      </c>
      <c r="E183" t="s">
        <v>533</v>
      </c>
      <c r="F183" t="s">
        <v>735</v>
      </c>
      <c r="G183" t="s">
        <v>537</v>
      </c>
      <c r="H183">
        <v>2025</v>
      </c>
    </row>
    <row r="184" spans="1:8" x14ac:dyDescent="0.3">
      <c r="A184" s="8" t="s">
        <v>125</v>
      </c>
      <c r="B184" s="8" t="s">
        <v>698</v>
      </c>
      <c r="C184" s="8" t="str">
        <f>_xlfn.XLOOKUP(표8[[#This Row],[supplier_id]],표7[supplier_id],표7[supplier_name])</f>
        <v>LG화학</v>
      </c>
      <c r="D184" s="9">
        <v>350</v>
      </c>
      <c r="E184" t="s">
        <v>533</v>
      </c>
      <c r="F184" t="s">
        <v>704</v>
      </c>
      <c r="G184" t="s">
        <v>537</v>
      </c>
      <c r="H184">
        <v>2025</v>
      </c>
    </row>
    <row r="185" spans="1:8" x14ac:dyDescent="0.3">
      <c r="A185" s="8" t="s">
        <v>126</v>
      </c>
      <c r="B185" s="8" t="s">
        <v>692</v>
      </c>
      <c r="C185" s="8" t="str">
        <f>_xlfn.XLOOKUP(표8[[#This Row],[supplier_id]],표7[supplier_id],표7[supplier_name])</f>
        <v>금호피앤비화학</v>
      </c>
      <c r="D185" s="9">
        <v>420</v>
      </c>
      <c r="E185" t="s">
        <v>533</v>
      </c>
      <c r="F185" t="s">
        <v>704</v>
      </c>
      <c r="G185" t="s">
        <v>537</v>
      </c>
      <c r="H185">
        <v>2025</v>
      </c>
    </row>
    <row r="186" spans="1:8" x14ac:dyDescent="0.3">
      <c r="A186" s="8" t="s">
        <v>126</v>
      </c>
      <c r="B186" s="8" t="s">
        <v>698</v>
      </c>
      <c r="C186" s="8" t="str">
        <f>_xlfn.XLOOKUP(표8[[#This Row],[supplier_id]],표7[supplier_id],표7[supplier_name])</f>
        <v>LG화학</v>
      </c>
      <c r="D186" s="9">
        <v>225</v>
      </c>
      <c r="E186" t="s">
        <v>533</v>
      </c>
      <c r="F186" t="s">
        <v>735</v>
      </c>
      <c r="G186" t="s">
        <v>537</v>
      </c>
      <c r="H186">
        <v>2025</v>
      </c>
    </row>
    <row r="187" spans="1:8" x14ac:dyDescent="0.3">
      <c r="A187" s="8" t="s">
        <v>126</v>
      </c>
      <c r="B187" s="8" t="s">
        <v>698</v>
      </c>
      <c r="C187" s="8" t="str">
        <f>_xlfn.XLOOKUP(표8[[#This Row],[supplier_id]],표7[supplier_id],표7[supplier_name])</f>
        <v>LG화학</v>
      </c>
      <c r="D187" s="9">
        <v>210</v>
      </c>
      <c r="E187" t="s">
        <v>533</v>
      </c>
      <c r="F187" t="s">
        <v>704</v>
      </c>
      <c r="G187" t="s">
        <v>537</v>
      </c>
      <c r="H187">
        <v>2025</v>
      </c>
    </row>
    <row r="188" spans="1:8" x14ac:dyDescent="0.3">
      <c r="A188" s="8" t="s">
        <v>127</v>
      </c>
      <c r="B188" s="8" t="s">
        <v>692</v>
      </c>
      <c r="C188" s="8" t="str">
        <f>_xlfn.XLOOKUP(표8[[#This Row],[supplier_id]],표7[supplier_id],표7[supplier_name])</f>
        <v>금호피앤비화학</v>
      </c>
      <c r="D188" s="9">
        <v>450</v>
      </c>
      <c r="E188" t="s">
        <v>533</v>
      </c>
      <c r="F188" t="s">
        <v>704</v>
      </c>
      <c r="G188" t="s">
        <v>537</v>
      </c>
      <c r="H188">
        <v>2025</v>
      </c>
    </row>
    <row r="189" spans="1:8" x14ac:dyDescent="0.3">
      <c r="A189" s="8" t="s">
        <v>127</v>
      </c>
      <c r="B189" s="8" t="s">
        <v>698</v>
      </c>
      <c r="C189" s="8" t="str">
        <f>_xlfn.XLOOKUP(표8[[#This Row],[supplier_id]],표7[supplier_id],표7[supplier_name])</f>
        <v>LG화학</v>
      </c>
      <c r="D189" s="9">
        <v>330</v>
      </c>
      <c r="E189" t="s">
        <v>533</v>
      </c>
      <c r="F189" t="s">
        <v>704</v>
      </c>
      <c r="G189" t="s">
        <v>537</v>
      </c>
      <c r="H189">
        <v>2025</v>
      </c>
    </row>
    <row r="190" spans="1:8" x14ac:dyDescent="0.3">
      <c r="A190" s="8" t="s">
        <v>127</v>
      </c>
      <c r="B190" s="8" t="s">
        <v>749</v>
      </c>
      <c r="C190" s="8" t="str">
        <f>_xlfn.XLOOKUP(표8[[#This Row],[supplier_id]],표7[supplier_id],표7[supplier_name])</f>
        <v>삼양이노켐</v>
      </c>
      <c r="D190" s="9">
        <v>180</v>
      </c>
      <c r="E190" t="s">
        <v>533</v>
      </c>
      <c r="F190" t="s">
        <v>739</v>
      </c>
      <c r="G190" t="s">
        <v>537</v>
      </c>
      <c r="H190">
        <v>2025</v>
      </c>
    </row>
    <row r="191" spans="1:8" x14ac:dyDescent="0.3">
      <c r="A191" s="8" t="s">
        <v>127</v>
      </c>
      <c r="B191" s="8" t="s">
        <v>698</v>
      </c>
      <c r="C191" s="8" t="str">
        <f>_xlfn.XLOOKUP(표8[[#This Row],[supplier_id]],표7[supplier_id],표7[supplier_name])</f>
        <v>LG화학</v>
      </c>
      <c r="D191" s="9">
        <v>165</v>
      </c>
      <c r="E191" t="s">
        <v>533</v>
      </c>
      <c r="F191" t="s">
        <v>735</v>
      </c>
      <c r="G191" t="s">
        <v>537</v>
      </c>
      <c r="H191">
        <v>2025</v>
      </c>
    </row>
    <row r="192" spans="1:8" x14ac:dyDescent="0.3">
      <c r="A192" s="8" t="s">
        <v>128</v>
      </c>
      <c r="B192" s="8" t="s">
        <v>396</v>
      </c>
      <c r="C192" s="8" t="str">
        <f>_xlfn.XLOOKUP(표8[[#This Row],[supplier_id]],표7[supplier_id],표7[supplier_name])</f>
        <v>롯데케미칼</v>
      </c>
      <c r="D192" s="9">
        <v>480</v>
      </c>
      <c r="E192" t="s">
        <v>533</v>
      </c>
      <c r="F192" t="s">
        <v>704</v>
      </c>
      <c r="G192" t="s">
        <v>537</v>
      </c>
      <c r="H192">
        <v>2025</v>
      </c>
    </row>
    <row r="193" spans="1:8" x14ac:dyDescent="0.3">
      <c r="A193" s="8" t="s">
        <v>128</v>
      </c>
      <c r="B193" s="8" t="s">
        <v>698</v>
      </c>
      <c r="C193" s="8" t="str">
        <f>_xlfn.XLOOKUP(표8[[#This Row],[supplier_id]],표7[supplier_id],표7[supplier_name])</f>
        <v>LG화학</v>
      </c>
      <c r="D193" s="9">
        <v>170</v>
      </c>
      <c r="E193" t="s">
        <v>533</v>
      </c>
      <c r="F193" t="s">
        <v>704</v>
      </c>
      <c r="G193" t="s">
        <v>537</v>
      </c>
      <c r="H193">
        <v>2025</v>
      </c>
    </row>
    <row r="194" spans="1:8" x14ac:dyDescent="0.3">
      <c r="A194" s="8" t="s">
        <v>128</v>
      </c>
      <c r="B194" s="8" t="s">
        <v>752</v>
      </c>
      <c r="C194" s="8" t="str">
        <f>_xlfn.XLOOKUP(표8[[#This Row],[supplier_id]],표7[supplier_id],표7[supplier_name])</f>
        <v>삼양화성</v>
      </c>
      <c r="D194" s="9">
        <v>120</v>
      </c>
      <c r="E194" t="s">
        <v>533</v>
      </c>
      <c r="F194" t="s">
        <v>746</v>
      </c>
      <c r="G194" t="s">
        <v>537</v>
      </c>
      <c r="H194">
        <v>2025</v>
      </c>
    </row>
    <row r="195" spans="1:8" x14ac:dyDescent="0.3">
      <c r="A195" s="8" t="s">
        <v>129</v>
      </c>
      <c r="B195" s="8" t="s">
        <v>750</v>
      </c>
      <c r="C195" s="8" t="str">
        <f>_xlfn.XLOOKUP(표8[[#This Row],[supplier_id]],표7[supplier_id],표7[supplier_name])</f>
        <v>국도화학</v>
      </c>
      <c r="D195" s="9">
        <v>530</v>
      </c>
      <c r="E195" t="s">
        <v>533</v>
      </c>
      <c r="F195" t="s">
        <v>742</v>
      </c>
      <c r="G195" t="s">
        <v>537</v>
      </c>
      <c r="H195">
        <v>2025</v>
      </c>
    </row>
    <row r="196" spans="1:8" x14ac:dyDescent="0.3">
      <c r="A196" s="8" t="s">
        <v>129</v>
      </c>
      <c r="B196" s="8" t="s">
        <v>692</v>
      </c>
      <c r="C196" s="8" t="str">
        <f>_xlfn.XLOOKUP(표8[[#This Row],[supplier_id]],표7[supplier_id],표7[supplier_name])</f>
        <v>금호피앤비화학</v>
      </c>
      <c r="D196" s="9">
        <v>338</v>
      </c>
      <c r="E196" t="s">
        <v>533</v>
      </c>
      <c r="F196" t="s">
        <v>704</v>
      </c>
      <c r="G196" t="s">
        <v>537</v>
      </c>
      <c r="H196">
        <v>2025</v>
      </c>
    </row>
    <row r="197" spans="1:8" x14ac:dyDescent="0.3">
      <c r="A197" s="8" t="s">
        <v>129</v>
      </c>
      <c r="B197" s="8" t="s">
        <v>444</v>
      </c>
      <c r="C197" s="8" t="str">
        <f>_xlfn.XLOOKUP(표8[[#This Row],[supplier_id]],표7[supplier_id],표7[supplier_name])</f>
        <v>코오롱인더스트리</v>
      </c>
      <c r="D197" s="9">
        <v>52</v>
      </c>
      <c r="E197" t="s">
        <v>533</v>
      </c>
      <c r="F197" t="s">
        <v>738</v>
      </c>
      <c r="G197" t="s">
        <v>537</v>
      </c>
      <c r="H197">
        <v>2025</v>
      </c>
    </row>
    <row r="198" spans="1:8" x14ac:dyDescent="0.3">
      <c r="A198" s="8" t="s">
        <v>130</v>
      </c>
      <c r="B198" t="s">
        <v>441</v>
      </c>
      <c r="C198" t="str">
        <f>_xlfn.XLOOKUP(표8[[#This Row],[supplier_id]],표7[supplier_id],표7[supplier_name])</f>
        <v>카프로</v>
      </c>
      <c r="D198" s="9">
        <v>190</v>
      </c>
      <c r="E198" t="s">
        <v>533</v>
      </c>
      <c r="F198" t="s">
        <v>535</v>
      </c>
      <c r="G198" t="s">
        <v>537</v>
      </c>
      <c r="H198">
        <v>2025</v>
      </c>
    </row>
    <row r="199" spans="1:8" x14ac:dyDescent="0.3">
      <c r="A199" s="8" t="s">
        <v>130</v>
      </c>
      <c r="B199" t="s">
        <v>402</v>
      </c>
      <c r="C199" t="str">
        <f>_xlfn.XLOOKUP(표8[[#This Row],[supplier_id]],표7[supplier_id],표7[supplier_name])</f>
        <v>SK지오센트릭</v>
      </c>
      <c r="D199" s="9">
        <v>160</v>
      </c>
      <c r="E199" t="s">
        <v>533</v>
      </c>
      <c r="F199" t="s">
        <v>535</v>
      </c>
      <c r="G199" t="s">
        <v>537</v>
      </c>
      <c r="H199">
        <v>2025</v>
      </c>
    </row>
    <row r="200" spans="1:8" x14ac:dyDescent="0.3">
      <c r="A200" s="8" t="s">
        <v>132</v>
      </c>
      <c r="B200" t="s">
        <v>440</v>
      </c>
      <c r="C200" t="str">
        <f>_xlfn.XLOOKUP(표8[[#This Row],[supplier_id]],표7[supplier_id],표7[supplier_name])</f>
        <v>이수화학</v>
      </c>
      <c r="D200" s="9">
        <v>180</v>
      </c>
      <c r="E200" t="s">
        <v>533</v>
      </c>
      <c r="F200" t="s">
        <v>535</v>
      </c>
      <c r="G200" t="s">
        <v>537</v>
      </c>
      <c r="H200">
        <v>2025</v>
      </c>
    </row>
    <row r="201" spans="1:8" x14ac:dyDescent="0.3">
      <c r="A201" t="s">
        <v>462</v>
      </c>
      <c r="B201" t="s">
        <v>437</v>
      </c>
      <c r="C201" t="str">
        <f>_xlfn.XLOOKUP(표8[[#This Row],[supplier_id]],표7[supplier_id],표7[supplier_name])</f>
        <v>용산케미칼</v>
      </c>
      <c r="D201" s="9">
        <v>38</v>
      </c>
      <c r="E201" t="s">
        <v>533</v>
      </c>
      <c r="F201" t="s">
        <v>535</v>
      </c>
      <c r="G201" t="s">
        <v>537</v>
      </c>
      <c r="H201">
        <v>2025</v>
      </c>
    </row>
    <row r="202" spans="1:8" x14ac:dyDescent="0.3">
      <c r="A202" t="s">
        <v>462</v>
      </c>
      <c r="B202" t="s">
        <v>443</v>
      </c>
      <c r="C202" t="str">
        <f>_xlfn.XLOOKUP(표8[[#This Row],[supplier_id]],표7[supplier_id],표7[supplier_name])</f>
        <v>코리아피티지</v>
      </c>
      <c r="D202" s="9">
        <v>30</v>
      </c>
      <c r="E202" t="s">
        <v>533</v>
      </c>
      <c r="F202" t="s">
        <v>535</v>
      </c>
      <c r="G202" t="s">
        <v>537</v>
      </c>
      <c r="H202">
        <v>2025</v>
      </c>
    </row>
    <row r="203" spans="1:8" x14ac:dyDescent="0.3">
      <c r="A203" s="8" t="s">
        <v>462</v>
      </c>
      <c r="B203" t="s">
        <v>397</v>
      </c>
      <c r="C203" t="str">
        <f>_xlfn.XLOOKUP(표8[[#This Row],[supplier_id]],표7[supplier_id],표7[supplier_name])</f>
        <v>애경케미칼</v>
      </c>
      <c r="D203" s="9">
        <v>8</v>
      </c>
      <c r="E203" t="s">
        <v>533</v>
      </c>
      <c r="F203" t="s">
        <v>535</v>
      </c>
      <c r="G203" t="s">
        <v>537</v>
      </c>
      <c r="H203">
        <v>2025</v>
      </c>
    </row>
    <row r="204" spans="1:8" x14ac:dyDescent="0.3">
      <c r="A204" s="8" t="s">
        <v>483</v>
      </c>
      <c r="B204" t="s">
        <v>395</v>
      </c>
      <c r="C204" t="str">
        <f>_xlfn.XLOOKUP(표8[[#This Row],[supplier_id]],표7[supplier_id],표7[supplier_name])</f>
        <v>롯데이네오스화학</v>
      </c>
      <c r="D204" s="9">
        <v>710</v>
      </c>
      <c r="E204" t="s">
        <v>533</v>
      </c>
      <c r="F204" t="s">
        <v>535</v>
      </c>
      <c r="G204" t="s">
        <v>537</v>
      </c>
      <c r="H204">
        <v>2025</v>
      </c>
    </row>
    <row r="205" spans="1:8" x14ac:dyDescent="0.3">
      <c r="A205" s="8" t="s">
        <v>485</v>
      </c>
      <c r="B205" t="s">
        <v>402</v>
      </c>
      <c r="C205" t="str">
        <f>_xlfn.XLOOKUP(표8[[#This Row],[supplier_id]],표7[supplier_id],표7[supplier_name])</f>
        <v>SK지오센트릭</v>
      </c>
      <c r="D205" s="9">
        <v>1506</v>
      </c>
      <c r="E205" t="s">
        <v>533</v>
      </c>
      <c r="F205" t="s">
        <v>535</v>
      </c>
      <c r="G205" t="s">
        <v>537</v>
      </c>
      <c r="H205">
        <v>2025</v>
      </c>
    </row>
    <row r="206" spans="1:8" x14ac:dyDescent="0.3">
      <c r="A206" s="8" t="s">
        <v>485</v>
      </c>
      <c r="B206" t="s">
        <v>399</v>
      </c>
      <c r="C206" t="str">
        <f>_xlfn.XLOOKUP(표8[[#This Row],[supplier_id]],표7[supplier_id],표7[supplier_name])</f>
        <v>S-OIL</v>
      </c>
      <c r="D206" s="9">
        <v>300</v>
      </c>
      <c r="E206" t="s">
        <v>533</v>
      </c>
      <c r="F206" t="s">
        <v>535</v>
      </c>
      <c r="G206" t="s">
        <v>537</v>
      </c>
      <c r="H206">
        <v>2025</v>
      </c>
    </row>
    <row r="207" spans="1:8" x14ac:dyDescent="0.3">
      <c r="A207" s="8" t="s">
        <v>712</v>
      </c>
      <c r="B207" s="8" t="s">
        <v>699</v>
      </c>
      <c r="C207" s="8" t="str">
        <f>_xlfn.XLOOKUP(표8[[#This Row],[supplier_id]],표7[supplier_id],표7[supplier_name])</f>
        <v>여천NCC</v>
      </c>
      <c r="D207" s="9">
        <v>282</v>
      </c>
      <c r="E207" t="s">
        <v>533</v>
      </c>
      <c r="F207" t="s">
        <v>704</v>
      </c>
      <c r="G207" t="s">
        <v>537</v>
      </c>
      <c r="H207">
        <v>2025</v>
      </c>
    </row>
    <row r="208" spans="1:8" x14ac:dyDescent="0.3">
      <c r="A208" s="8" t="s">
        <v>712</v>
      </c>
      <c r="B208" s="8" t="s">
        <v>700</v>
      </c>
      <c r="C208" s="8" t="str">
        <f>_xlfn.XLOOKUP(표8[[#This Row],[supplier_id]],표7[supplier_id],표7[supplier_name])</f>
        <v>GS칼텍스</v>
      </c>
      <c r="D208" s="9">
        <v>170</v>
      </c>
      <c r="E208" t="s">
        <v>533</v>
      </c>
      <c r="F208" t="s">
        <v>704</v>
      </c>
      <c r="G208" t="s">
        <v>537</v>
      </c>
      <c r="H208">
        <v>2025</v>
      </c>
    </row>
    <row r="209" spans="1:8" x14ac:dyDescent="0.3">
      <c r="A209" s="8" t="s">
        <v>712</v>
      </c>
      <c r="B209" s="8" t="s">
        <v>396</v>
      </c>
      <c r="C209" s="8" t="str">
        <f>_xlfn.XLOOKUP(표8[[#This Row],[supplier_id]],표7[supplier_id],표7[supplier_name])</f>
        <v>롯데케미칼</v>
      </c>
      <c r="D209" s="9">
        <v>120</v>
      </c>
      <c r="E209" t="s">
        <v>533</v>
      </c>
      <c r="F209" t="s">
        <v>735</v>
      </c>
      <c r="G209" t="s">
        <v>537</v>
      </c>
      <c r="H209">
        <v>2025</v>
      </c>
    </row>
    <row r="210" spans="1:8" x14ac:dyDescent="0.3">
      <c r="A210" s="8" t="s">
        <v>712</v>
      </c>
      <c r="B210" s="8" t="s">
        <v>396</v>
      </c>
      <c r="C210" s="8" t="str">
        <f>_xlfn.XLOOKUP(표8[[#This Row],[supplier_id]],표7[supplier_id],표7[supplier_name])</f>
        <v>롯데케미칼</v>
      </c>
      <c r="D210" s="9">
        <v>112</v>
      </c>
      <c r="E210" t="s">
        <v>533</v>
      </c>
      <c r="F210" t="s">
        <v>704</v>
      </c>
      <c r="G210" t="s">
        <v>537</v>
      </c>
      <c r="H210">
        <v>2025</v>
      </c>
    </row>
    <row r="211" spans="1:8" x14ac:dyDescent="0.3">
      <c r="A211" s="8" t="s">
        <v>712</v>
      </c>
      <c r="B211" s="8" t="s">
        <v>698</v>
      </c>
      <c r="C211" s="8" t="str">
        <f>_xlfn.XLOOKUP(표8[[#This Row],[supplier_id]],표7[supplier_id],표7[supplier_name])</f>
        <v>LG화학</v>
      </c>
      <c r="D211" s="9">
        <v>110</v>
      </c>
      <c r="E211" t="s">
        <v>533</v>
      </c>
      <c r="F211" t="s">
        <v>704</v>
      </c>
      <c r="G211" t="s">
        <v>537</v>
      </c>
      <c r="H211">
        <v>2025</v>
      </c>
    </row>
    <row r="212" spans="1:8" x14ac:dyDescent="0.3">
      <c r="A212" s="8" t="s">
        <v>712</v>
      </c>
      <c r="B212" s="8" t="s">
        <v>698</v>
      </c>
      <c r="C212" s="8" t="str">
        <f>_xlfn.XLOOKUP(표8[[#This Row],[supplier_id]],표7[supplier_id],표7[supplier_name])</f>
        <v>LG화학</v>
      </c>
      <c r="D212" s="9">
        <v>100</v>
      </c>
      <c r="E212" t="s">
        <v>533</v>
      </c>
      <c r="F212" t="s">
        <v>735</v>
      </c>
      <c r="G212" t="s">
        <v>537</v>
      </c>
      <c r="H212">
        <v>2025</v>
      </c>
    </row>
    <row r="213" spans="1:8" x14ac:dyDescent="0.3">
      <c r="A213" s="8" t="s">
        <v>485</v>
      </c>
      <c r="B213" t="s">
        <v>392</v>
      </c>
      <c r="C213" t="str">
        <f>_xlfn.XLOOKUP(표8[[#This Row],[supplier_id]],표7[supplier_id],표7[supplier_name])</f>
        <v>대한유화</v>
      </c>
      <c r="D213" s="9">
        <v>78</v>
      </c>
      <c r="E213" t="s">
        <v>533</v>
      </c>
      <c r="F213" t="s">
        <v>535</v>
      </c>
      <c r="G213" t="s">
        <v>537</v>
      </c>
      <c r="H213">
        <v>2025</v>
      </c>
    </row>
    <row r="214" spans="1:8" x14ac:dyDescent="0.3">
      <c r="A214" s="8" t="s">
        <v>712</v>
      </c>
      <c r="B214" s="8" t="s">
        <v>748</v>
      </c>
      <c r="C214" s="8" t="str">
        <f>_xlfn.XLOOKUP(표8[[#This Row],[supplier_id]],표7[supplier_id],표7[supplier_name])</f>
        <v>OCI</v>
      </c>
      <c r="D214" s="9">
        <v>40</v>
      </c>
      <c r="E214" t="s">
        <v>533</v>
      </c>
      <c r="F214" t="s">
        <v>737</v>
      </c>
      <c r="G214" t="s">
        <v>537</v>
      </c>
      <c r="H214">
        <v>2025</v>
      </c>
    </row>
    <row r="215" spans="1:8" x14ac:dyDescent="0.3">
      <c r="A215" s="8" t="s">
        <v>713</v>
      </c>
      <c r="B215" s="8" t="s">
        <v>724</v>
      </c>
      <c r="C215" s="8" t="str">
        <f>_xlfn.XLOOKUP(표8[[#This Row],[supplier_id]],표7[supplier_id],표7[supplier_name])</f>
        <v>HD현대케미칼</v>
      </c>
      <c r="D215" s="9">
        <v>1350</v>
      </c>
      <c r="E215" t="s">
        <v>533</v>
      </c>
      <c r="F215" t="s">
        <v>735</v>
      </c>
      <c r="G215" t="s">
        <v>537</v>
      </c>
      <c r="H215">
        <v>2025</v>
      </c>
    </row>
    <row r="216" spans="1:8" x14ac:dyDescent="0.3">
      <c r="A216" s="10" t="s">
        <v>487</v>
      </c>
      <c r="B216" s="3" t="s">
        <v>402</v>
      </c>
      <c r="C216" s="3" t="str">
        <f>_xlfn.XLOOKUP(표8[[#This Row],[supplier_id]],표7[supplier_id],표7[supplier_name])</f>
        <v>SK지오센트릭</v>
      </c>
      <c r="D216" s="4">
        <v>894</v>
      </c>
      <c r="E216" t="s">
        <v>533</v>
      </c>
      <c r="F216" t="s">
        <v>535</v>
      </c>
      <c r="G216" t="s">
        <v>537</v>
      </c>
      <c r="H216">
        <v>2025</v>
      </c>
    </row>
    <row r="217" spans="1:8" x14ac:dyDescent="0.3">
      <c r="A217" s="8" t="s">
        <v>487</v>
      </c>
      <c r="B217" t="s">
        <v>399</v>
      </c>
      <c r="C217" t="str">
        <f>_xlfn.XLOOKUP(표8[[#This Row],[supplier_id]],표7[supplier_id],표7[supplier_name])</f>
        <v>S-OIL</v>
      </c>
      <c r="D217" s="9">
        <v>450</v>
      </c>
      <c r="E217" t="s">
        <v>533</v>
      </c>
      <c r="F217" t="s">
        <v>535</v>
      </c>
      <c r="G217" t="s">
        <v>537</v>
      </c>
      <c r="H217">
        <v>2025</v>
      </c>
    </row>
    <row r="218" spans="1:8" x14ac:dyDescent="0.3">
      <c r="A218" s="8" t="s">
        <v>713</v>
      </c>
      <c r="B218" s="8" t="s">
        <v>700</v>
      </c>
      <c r="C218" s="8" t="str">
        <f>_xlfn.XLOOKUP(표8[[#This Row],[supplier_id]],표7[supplier_id],표7[supplier_name])</f>
        <v>GS칼텍스</v>
      </c>
      <c r="D218" s="9">
        <v>350</v>
      </c>
      <c r="E218" t="s">
        <v>533</v>
      </c>
      <c r="F218" t="s">
        <v>704</v>
      </c>
      <c r="G218" t="s">
        <v>537</v>
      </c>
      <c r="H218">
        <v>2025</v>
      </c>
    </row>
    <row r="219" spans="1:8" x14ac:dyDescent="0.3">
      <c r="A219" s="8" t="s">
        <v>713</v>
      </c>
      <c r="B219" s="8" t="s">
        <v>699</v>
      </c>
      <c r="C219" s="8" t="str">
        <f>_xlfn.XLOOKUP(표8[[#This Row],[supplier_id]],표7[supplier_id],표7[supplier_name])</f>
        <v>여천NCC</v>
      </c>
      <c r="D219" s="9">
        <v>204</v>
      </c>
      <c r="E219" t="s">
        <v>533</v>
      </c>
      <c r="F219" t="s">
        <v>704</v>
      </c>
      <c r="G219" t="s">
        <v>537</v>
      </c>
      <c r="H219">
        <v>2025</v>
      </c>
    </row>
    <row r="220" spans="1:8" x14ac:dyDescent="0.3">
      <c r="A220" s="8" t="s">
        <v>713</v>
      </c>
      <c r="B220" s="8" t="s">
        <v>396</v>
      </c>
      <c r="C220" s="8" t="str">
        <f>_xlfn.XLOOKUP(표8[[#This Row],[supplier_id]],표7[supplier_id],표7[supplier_name])</f>
        <v>롯데케미칼</v>
      </c>
      <c r="D220" s="9">
        <v>79</v>
      </c>
      <c r="E220" t="s">
        <v>533</v>
      </c>
      <c r="F220" t="s">
        <v>704</v>
      </c>
      <c r="G220" t="s">
        <v>537</v>
      </c>
      <c r="H220">
        <v>2025</v>
      </c>
    </row>
    <row r="221" spans="1:8" x14ac:dyDescent="0.3">
      <c r="A221" s="8" t="s">
        <v>713</v>
      </c>
      <c r="B221" s="8" t="s">
        <v>698</v>
      </c>
      <c r="C221" s="8" t="str">
        <f>_xlfn.XLOOKUP(표8[[#This Row],[supplier_id]],표7[supplier_id],표7[supplier_name])</f>
        <v>LG화학</v>
      </c>
      <c r="D221" s="9">
        <v>60</v>
      </c>
      <c r="E221" t="s">
        <v>533</v>
      </c>
      <c r="F221" t="s">
        <v>704</v>
      </c>
      <c r="G221" t="s">
        <v>537</v>
      </c>
      <c r="H221">
        <v>2025</v>
      </c>
    </row>
    <row r="222" spans="1:8" x14ac:dyDescent="0.3">
      <c r="A222" s="8" t="s">
        <v>713</v>
      </c>
      <c r="B222" s="8" t="s">
        <v>396</v>
      </c>
      <c r="C222" s="8" t="str">
        <f>_xlfn.XLOOKUP(표8[[#This Row],[supplier_id]],표7[supplier_id],표7[supplier_name])</f>
        <v>롯데케미칼</v>
      </c>
      <c r="D222" s="9">
        <v>60</v>
      </c>
      <c r="E222" t="s">
        <v>533</v>
      </c>
      <c r="F222" t="s">
        <v>735</v>
      </c>
      <c r="G222" t="s">
        <v>537</v>
      </c>
      <c r="H222">
        <v>2025</v>
      </c>
    </row>
    <row r="223" spans="1:8" x14ac:dyDescent="0.3">
      <c r="A223" s="8" t="s">
        <v>487</v>
      </c>
      <c r="B223" t="s">
        <v>392</v>
      </c>
      <c r="C223" t="str">
        <f>_xlfn.XLOOKUP(표8[[#This Row],[supplier_id]],표7[supplier_id],표7[supplier_name])</f>
        <v>대한유화</v>
      </c>
      <c r="D223" s="9">
        <v>47</v>
      </c>
      <c r="E223" t="s">
        <v>533</v>
      </c>
      <c r="F223" t="s">
        <v>535</v>
      </c>
      <c r="G223" t="s">
        <v>537</v>
      </c>
      <c r="H223">
        <v>2025</v>
      </c>
    </row>
    <row r="224" spans="1:8" x14ac:dyDescent="0.3">
      <c r="A224" s="8" t="s">
        <v>489</v>
      </c>
      <c r="B224" t="s">
        <v>451</v>
      </c>
      <c r="C224" t="str">
        <f>_xlfn.XLOOKUP(표8[[#This Row],[supplier_id]],표7[supplier_id],표7[supplier_name])</f>
        <v>한화임팩트</v>
      </c>
      <c r="D224" s="9">
        <v>1300</v>
      </c>
      <c r="E224" t="s">
        <v>533</v>
      </c>
      <c r="F224" t="s">
        <v>535</v>
      </c>
      <c r="G224" t="s">
        <v>537</v>
      </c>
      <c r="H224">
        <v>2025</v>
      </c>
    </row>
    <row r="225" spans="1:8" x14ac:dyDescent="0.3">
      <c r="A225" s="8" t="s">
        <v>489</v>
      </c>
      <c r="B225" t="s">
        <v>445</v>
      </c>
      <c r="C225" t="str">
        <f>_xlfn.XLOOKUP(표8[[#This Row],[supplier_id]],표7[supplier_id],표7[supplier_name])</f>
        <v>태광산업</v>
      </c>
      <c r="D225" s="9">
        <v>1000</v>
      </c>
      <c r="E225" t="s">
        <v>533</v>
      </c>
      <c r="F225" t="s">
        <v>535</v>
      </c>
      <c r="G225" t="s">
        <v>537</v>
      </c>
      <c r="H225">
        <v>2025</v>
      </c>
    </row>
    <row r="226" spans="1:8" x14ac:dyDescent="0.3">
      <c r="A226" s="8" t="s">
        <v>489</v>
      </c>
      <c r="B226" t="s">
        <v>396</v>
      </c>
      <c r="C226" t="str">
        <f>_xlfn.XLOOKUP(표8[[#This Row],[supplier_id]],표7[supplier_id],표7[supplier_name])</f>
        <v>롯데케미칼</v>
      </c>
      <c r="D226" s="9">
        <v>840</v>
      </c>
      <c r="E226" t="s">
        <v>533</v>
      </c>
      <c r="F226" t="s">
        <v>535</v>
      </c>
      <c r="G226" t="s">
        <v>537</v>
      </c>
      <c r="H226">
        <v>2025</v>
      </c>
    </row>
    <row r="227" spans="1:8" x14ac:dyDescent="0.3">
      <c r="A227" s="8" t="s">
        <v>489</v>
      </c>
      <c r="B227" t="s">
        <v>452</v>
      </c>
      <c r="C227" s="3" t="str">
        <f>_xlfn.XLOOKUP(표8[[#This Row],[supplier_id]],표7[supplier_id],표7[supplier_name])</f>
        <v>효성화학</v>
      </c>
      <c r="D227" s="4">
        <v>420</v>
      </c>
      <c r="E227" t="s">
        <v>533</v>
      </c>
      <c r="F227" t="s">
        <v>535</v>
      </c>
      <c r="G227" t="s">
        <v>537</v>
      </c>
      <c r="H227">
        <v>2025</v>
      </c>
    </row>
    <row r="228" spans="1:8" x14ac:dyDescent="0.3">
      <c r="A228" s="3" t="s">
        <v>489</v>
      </c>
      <c r="B228" s="3" t="s">
        <v>397</v>
      </c>
      <c r="C228" s="3" t="str">
        <f>_xlfn.XLOOKUP(표8[[#This Row],[supplier_id]],표7[supplier_id],표7[supplier_name])</f>
        <v>애경케미칼</v>
      </c>
      <c r="D228" s="4">
        <v>210</v>
      </c>
      <c r="E228" t="s">
        <v>533</v>
      </c>
      <c r="F228" t="s">
        <v>535</v>
      </c>
      <c r="G228" t="s">
        <v>537</v>
      </c>
      <c r="H228">
        <v>2025</v>
      </c>
    </row>
    <row r="229" spans="1:8" x14ac:dyDescent="0.3">
      <c r="A229" s="8" t="s">
        <v>489</v>
      </c>
      <c r="B229" s="3" t="s">
        <v>433</v>
      </c>
      <c r="C229" s="3" t="str">
        <f>_xlfn.XLOOKUP(표8[[#This Row],[supplier_id]],표7[supplier_id],표7[supplier_name])</f>
        <v>SK케미칼</v>
      </c>
      <c r="D229" s="4">
        <v>160</v>
      </c>
      <c r="E229" t="s">
        <v>533</v>
      </c>
      <c r="F229" t="s">
        <v>535</v>
      </c>
      <c r="G229" t="s">
        <v>537</v>
      </c>
      <c r="H229">
        <v>2025</v>
      </c>
    </row>
    <row r="230" spans="1:8" x14ac:dyDescent="0.3">
      <c r="A230" s="10" t="s">
        <v>755</v>
      </c>
      <c r="B230" s="10" t="s">
        <v>748</v>
      </c>
      <c r="C230" s="8" t="str">
        <f>_xlfn.XLOOKUP(표8[[#This Row],[supplier_id]],표7[supplier_id],표7[supplier_name])</f>
        <v>OCI</v>
      </c>
      <c r="D230" s="4">
        <v>60</v>
      </c>
      <c r="E230" t="s">
        <v>533</v>
      </c>
      <c r="F230" t="s">
        <v>746</v>
      </c>
      <c r="G230" t="s">
        <v>537</v>
      </c>
      <c r="H230">
        <v>2025</v>
      </c>
    </row>
    <row r="231" spans="1:8" x14ac:dyDescent="0.3">
      <c r="A231" s="3" t="s">
        <v>499</v>
      </c>
      <c r="B231" s="3" t="s">
        <v>441</v>
      </c>
      <c r="C231" t="str">
        <f>_xlfn.XLOOKUP(표8[[#This Row],[supplier_id]],표7[supplier_id],표7[supplier_name])</f>
        <v>카프로</v>
      </c>
      <c r="D231" s="4">
        <v>270</v>
      </c>
      <c r="E231" t="s">
        <v>533</v>
      </c>
      <c r="F231" t="s">
        <v>535</v>
      </c>
      <c r="G231" t="s">
        <v>537</v>
      </c>
      <c r="H231">
        <v>2025</v>
      </c>
    </row>
    <row r="232" spans="1:8" x14ac:dyDescent="0.3">
      <c r="A232" s="10" t="s">
        <v>714</v>
      </c>
      <c r="B232" s="8" t="s">
        <v>697</v>
      </c>
      <c r="C232" s="8" t="str">
        <f>_xlfn.XLOOKUP(표8[[#This Row],[supplier_id]],표7[supplier_id],표7[supplier_name])</f>
        <v>LX MMA</v>
      </c>
      <c r="D232" s="9">
        <v>260</v>
      </c>
      <c r="E232" t="s">
        <v>533</v>
      </c>
      <c r="F232" t="s">
        <v>704</v>
      </c>
      <c r="G232" t="s">
        <v>537</v>
      </c>
      <c r="H232">
        <v>2025</v>
      </c>
    </row>
    <row r="233" spans="1:8" x14ac:dyDescent="0.3">
      <c r="A233" s="10" t="s">
        <v>714</v>
      </c>
      <c r="B233" s="10" t="s">
        <v>695</v>
      </c>
      <c r="C233" s="8" t="str">
        <f>_xlfn.XLOOKUP(표8[[#This Row],[supplier_id]],표7[supplier_id],표7[supplier_name])</f>
        <v>롯데엠시시</v>
      </c>
      <c r="D233" s="4">
        <v>97</v>
      </c>
      <c r="E233" t="s">
        <v>533</v>
      </c>
      <c r="F233" t="s">
        <v>704</v>
      </c>
      <c r="G233" t="s">
        <v>537</v>
      </c>
      <c r="H233">
        <v>2025</v>
      </c>
    </row>
    <row r="234" spans="1:8" x14ac:dyDescent="0.3">
      <c r="A234" s="10" t="s">
        <v>714</v>
      </c>
      <c r="B234" s="10" t="s">
        <v>695</v>
      </c>
      <c r="C234" s="8" t="str">
        <f>_xlfn.XLOOKUP(표8[[#This Row],[supplier_id]],표7[supplier_id],표7[supplier_name])</f>
        <v>롯데엠시시</v>
      </c>
      <c r="D234" s="4">
        <v>90</v>
      </c>
      <c r="E234" t="s">
        <v>533</v>
      </c>
      <c r="F234" t="s">
        <v>735</v>
      </c>
      <c r="G234" t="s">
        <v>537</v>
      </c>
      <c r="H234">
        <v>2025</v>
      </c>
    </row>
    <row r="235" spans="1:8" x14ac:dyDescent="0.3">
      <c r="A235" s="10" t="s">
        <v>714</v>
      </c>
      <c r="B235" s="10" t="s">
        <v>396</v>
      </c>
      <c r="C235" s="8" t="str">
        <f>_xlfn.XLOOKUP(표8[[#This Row],[supplier_id]],표7[supplier_id],표7[supplier_name])</f>
        <v>롯데케미칼</v>
      </c>
      <c r="D235" s="4">
        <v>50</v>
      </c>
      <c r="E235" t="s">
        <v>533</v>
      </c>
      <c r="F235" t="s">
        <v>704</v>
      </c>
      <c r="G235" t="s">
        <v>537</v>
      </c>
      <c r="H235">
        <v>2025</v>
      </c>
    </row>
    <row r="236" spans="1:8" x14ac:dyDescent="0.3">
      <c r="A236" s="10" t="s">
        <v>715</v>
      </c>
      <c r="B236" s="10" t="s">
        <v>697</v>
      </c>
      <c r="C236" s="8" t="str">
        <f>_xlfn.XLOOKUP(표8[[#This Row],[supplier_id]],표7[supplier_id],표7[supplier_name])</f>
        <v>LX MMA</v>
      </c>
      <c r="D236" s="4">
        <v>120</v>
      </c>
      <c r="E236" t="s">
        <v>533</v>
      </c>
      <c r="F236" t="s">
        <v>704</v>
      </c>
      <c r="G236" t="s">
        <v>537</v>
      </c>
      <c r="H236">
        <v>2025</v>
      </c>
    </row>
    <row r="237" spans="1:8" x14ac:dyDescent="0.3">
      <c r="A237" s="10" t="s">
        <v>715</v>
      </c>
      <c r="B237" s="10" t="s">
        <v>695</v>
      </c>
      <c r="C237" s="8" t="str">
        <f>_xlfn.XLOOKUP(표8[[#This Row],[supplier_id]],표7[supplier_id],표7[supplier_name])</f>
        <v>롯데엠시시</v>
      </c>
      <c r="D237" s="4">
        <v>110</v>
      </c>
      <c r="E237" t="s">
        <v>533</v>
      </c>
      <c r="F237" t="s">
        <v>704</v>
      </c>
      <c r="G237" t="s">
        <v>537</v>
      </c>
      <c r="H237">
        <v>2025</v>
      </c>
    </row>
    <row r="238" spans="1:8" x14ac:dyDescent="0.3">
      <c r="A238" s="10" t="s">
        <v>611</v>
      </c>
      <c r="B238" s="3" t="s">
        <v>990</v>
      </c>
      <c r="C238" s="8" t="str">
        <f>_xlfn.XLOOKUP(표8[[#This Row],[supplier_id]],표7[supplier_id],표7[supplier_name])</f>
        <v>한화솔루션</v>
      </c>
      <c r="D238" s="4">
        <v>363</v>
      </c>
      <c r="E238" s="8" t="s">
        <v>533</v>
      </c>
      <c r="F238" t="s">
        <v>704</v>
      </c>
      <c r="G238" t="s">
        <v>991</v>
      </c>
      <c r="H238">
        <v>2026</v>
      </c>
    </row>
    <row r="239" spans="1:8" x14ac:dyDescent="0.3">
      <c r="A239" s="3" t="s">
        <v>611</v>
      </c>
      <c r="B239" s="3" t="s">
        <v>698</v>
      </c>
      <c r="C239" s="8" t="str">
        <f>_xlfn.XLOOKUP(표8[[#This Row],[supplier_id]],표7[supplier_id],표7[supplier_name])</f>
        <v>LG화학</v>
      </c>
      <c r="D239" s="4">
        <v>275</v>
      </c>
      <c r="E239" t="s">
        <v>533</v>
      </c>
      <c r="F239" t="s">
        <v>704</v>
      </c>
      <c r="G239" t="s">
        <v>991</v>
      </c>
      <c r="H239">
        <v>2026</v>
      </c>
    </row>
    <row r="240" spans="1:8" x14ac:dyDescent="0.3">
      <c r="A240" s="10" t="s">
        <v>716</v>
      </c>
      <c r="B240" s="10" t="s">
        <v>690</v>
      </c>
      <c r="C240" s="8" t="str">
        <f>_xlfn.XLOOKUP(표8[[#This Row],[supplier_id]],표7[supplier_id],표7[supplier_name])</f>
        <v>금호미쓰이화학</v>
      </c>
      <c r="D240" s="4">
        <v>610</v>
      </c>
      <c r="E240" t="s">
        <v>533</v>
      </c>
      <c r="F240" t="s">
        <v>704</v>
      </c>
      <c r="G240" t="s">
        <v>537</v>
      </c>
      <c r="H240">
        <v>2025</v>
      </c>
    </row>
    <row r="241" spans="1:8" x14ac:dyDescent="0.3">
      <c r="A241" s="10" t="s">
        <v>716</v>
      </c>
      <c r="B241" s="10" t="s">
        <v>446</v>
      </c>
      <c r="C241" s="8" t="str">
        <f>_xlfn.XLOOKUP(표8[[#This Row],[supplier_id]],표7[supplier_id],표7[supplier_name])</f>
        <v>한국바스프</v>
      </c>
      <c r="D241" s="4">
        <v>250</v>
      </c>
      <c r="E241" t="s">
        <v>533</v>
      </c>
      <c r="F241" t="s">
        <v>704</v>
      </c>
      <c r="G241" t="s">
        <v>537</v>
      </c>
      <c r="H241">
        <v>2025</v>
      </c>
    </row>
    <row r="242" spans="1:8" x14ac:dyDescent="0.3">
      <c r="A242" s="10" t="s">
        <v>716</v>
      </c>
      <c r="B242" s="10" t="s">
        <v>703</v>
      </c>
      <c r="C242" s="8" t="str">
        <f>_xlfn.XLOOKUP(표8[[#This Row],[supplier_id]],표7[supplier_id],표7[supplier_name])</f>
        <v>구다우케미칼</v>
      </c>
      <c r="D242" s="4">
        <v>30</v>
      </c>
      <c r="E242" t="s">
        <v>533</v>
      </c>
      <c r="F242" t="s">
        <v>704</v>
      </c>
      <c r="G242" t="s">
        <v>537</v>
      </c>
      <c r="H242">
        <v>2025</v>
      </c>
    </row>
    <row r="243" spans="1:8" x14ac:dyDescent="0.3">
      <c r="A243" s="10" t="s">
        <v>717</v>
      </c>
      <c r="B243" s="10" t="s">
        <v>446</v>
      </c>
      <c r="C243" s="8" t="str">
        <f>_xlfn.XLOOKUP(표8[[#This Row],[supplier_id]],표7[supplier_id],표7[supplier_name])</f>
        <v>한국바스프</v>
      </c>
      <c r="D243" s="4">
        <v>160</v>
      </c>
      <c r="E243" t="s">
        <v>533</v>
      </c>
      <c r="F243" t="s">
        <v>704</v>
      </c>
      <c r="G243" t="s">
        <v>537</v>
      </c>
      <c r="H243">
        <v>2025</v>
      </c>
    </row>
    <row r="244" spans="1:8" x14ac:dyDescent="0.3">
      <c r="A244" s="10" t="s">
        <v>717</v>
      </c>
      <c r="B244" s="8" t="s">
        <v>450</v>
      </c>
      <c r="C244" s="8" t="str">
        <f>_xlfn.XLOOKUP(표8[[#This Row],[supplier_id]],표7[supplier_id],표7[supplier_name])</f>
        <v>한화솔루션</v>
      </c>
      <c r="D244" s="9">
        <v>150</v>
      </c>
      <c r="E244" t="s">
        <v>533</v>
      </c>
      <c r="F244" t="s">
        <v>704</v>
      </c>
      <c r="G244" t="s">
        <v>537</v>
      </c>
      <c r="H244">
        <v>2025</v>
      </c>
    </row>
    <row r="245" spans="1:8" x14ac:dyDescent="0.3">
      <c r="A245" s="10" t="s">
        <v>717</v>
      </c>
      <c r="B245" s="8" t="s">
        <v>748</v>
      </c>
      <c r="C245" s="8" t="str">
        <f>_xlfn.XLOOKUP(표8[[#This Row],[supplier_id]],표7[supplier_id],표7[supplier_name])</f>
        <v>OCI</v>
      </c>
      <c r="D245" s="9">
        <v>50</v>
      </c>
      <c r="E245" t="s">
        <v>533</v>
      </c>
      <c r="F245" t="s">
        <v>739</v>
      </c>
      <c r="G245" t="s">
        <v>537</v>
      </c>
      <c r="H245">
        <v>2025</v>
      </c>
    </row>
    <row r="246" spans="1:8" x14ac:dyDescent="0.3">
      <c r="A246" s="10" t="s">
        <v>642</v>
      </c>
      <c r="B246" s="10" t="s">
        <v>1048</v>
      </c>
      <c r="C246" s="8" t="str">
        <f>_xlfn.XLOOKUP(표8[[#This Row],[supplier_id]],표7[supplier_id],표7[supplier_name])</f>
        <v>SK지오센트릭</v>
      </c>
      <c r="D246" s="4">
        <v>200</v>
      </c>
      <c r="E246" t="s">
        <v>533</v>
      </c>
      <c r="F246" t="s">
        <v>535</v>
      </c>
      <c r="G246" t="s">
        <v>537</v>
      </c>
      <c r="H246">
        <v>2025</v>
      </c>
    </row>
    <row r="247" spans="1:8" x14ac:dyDescent="0.3">
      <c r="A247" s="10" t="s">
        <v>642</v>
      </c>
      <c r="B247" s="8" t="s">
        <v>1025</v>
      </c>
      <c r="C247" s="8" t="str">
        <f>_xlfn.XLOOKUP(표8[[#This Row],[supplier_id]],표7[supplier_id],표7[supplier_name])</f>
        <v>롯데케미칼</v>
      </c>
      <c r="D247" s="4">
        <v>210</v>
      </c>
      <c r="E247" t="s">
        <v>533</v>
      </c>
      <c r="F247" t="s">
        <v>535</v>
      </c>
      <c r="G247" t="s">
        <v>537</v>
      </c>
      <c r="H247">
        <v>2025</v>
      </c>
    </row>
    <row r="248" spans="1:8" x14ac:dyDescent="0.3">
      <c r="A248" s="10" t="s">
        <v>643</v>
      </c>
      <c r="B248" s="10" t="s">
        <v>1025</v>
      </c>
      <c r="C248" s="8" t="str">
        <f>_xlfn.XLOOKUP(표8[[#This Row],[supplier_id]],표7[supplier_id],표7[supplier_name])</f>
        <v>롯데케미칼</v>
      </c>
      <c r="D248" s="9">
        <v>360</v>
      </c>
      <c r="E248" t="s">
        <v>533</v>
      </c>
      <c r="F248" t="s">
        <v>535</v>
      </c>
      <c r="G248" t="s">
        <v>537</v>
      </c>
      <c r="H248">
        <v>2025</v>
      </c>
    </row>
    <row r="249" spans="1:8" x14ac:dyDescent="0.3">
      <c r="A249" s="10" t="s">
        <v>711</v>
      </c>
      <c r="B249" s="10" t="s">
        <v>1025</v>
      </c>
      <c r="C249" s="8" t="str">
        <f>_xlfn.XLOOKUP(표8[[#This Row],[supplier_id]],표7[supplier_id],표7[supplier_name])</f>
        <v>롯데케미칼</v>
      </c>
      <c r="D249" s="9">
        <v>750</v>
      </c>
      <c r="E249" t="s">
        <v>533</v>
      </c>
      <c r="F249" t="s">
        <v>535</v>
      </c>
      <c r="G249" t="s">
        <v>537</v>
      </c>
      <c r="H249">
        <v>2025</v>
      </c>
    </row>
    <row r="250" spans="1:8" x14ac:dyDescent="0.3">
      <c r="A250" s="10" t="s">
        <v>711</v>
      </c>
      <c r="B250" s="8" t="s">
        <v>1049</v>
      </c>
      <c r="C250" s="8" t="str">
        <f>_xlfn.XLOOKUP(표8[[#This Row],[supplier_id]],표7[supplier_id],표7[supplier_name])</f>
        <v>S-OIL</v>
      </c>
      <c r="D250" s="9">
        <v>1900</v>
      </c>
      <c r="E250" t="s">
        <v>533</v>
      </c>
      <c r="F250" t="s">
        <v>535</v>
      </c>
      <c r="G250" t="s">
        <v>537</v>
      </c>
      <c r="H250">
        <v>2025</v>
      </c>
    </row>
    <row r="251" spans="1:8" x14ac:dyDescent="0.3">
      <c r="A251" s="10" t="s">
        <v>711</v>
      </c>
      <c r="B251" s="10" t="s">
        <v>1048</v>
      </c>
      <c r="C251" s="8" t="str">
        <f>_xlfn.XLOOKUP(표8[[#This Row],[supplier_id]],표7[supplier_id],표7[supplier_name])</f>
        <v>SK지오센트릭</v>
      </c>
      <c r="D251" s="9">
        <v>830</v>
      </c>
      <c r="E251" t="s">
        <v>533</v>
      </c>
      <c r="F251" t="s">
        <v>535</v>
      </c>
      <c r="G251" t="s">
        <v>537</v>
      </c>
      <c r="H251">
        <v>2025</v>
      </c>
    </row>
    <row r="252" spans="1:8" x14ac:dyDescent="0.3">
      <c r="A252" s="10" t="s">
        <v>711</v>
      </c>
      <c r="B252" s="10" t="s">
        <v>1050</v>
      </c>
      <c r="C252" s="8" t="str">
        <f>_xlfn.XLOOKUP(표8[[#This Row],[supplier_id]],표7[supplier_id],표7[supplier_name])</f>
        <v>울산아로마틱스</v>
      </c>
      <c r="D252" s="9">
        <v>1000</v>
      </c>
      <c r="E252" t="s">
        <v>533</v>
      </c>
      <c r="F252" t="s">
        <v>535</v>
      </c>
      <c r="G252" t="s">
        <v>537</v>
      </c>
      <c r="H252">
        <v>2025</v>
      </c>
    </row>
    <row r="253" spans="1:8" x14ac:dyDescent="0.3">
      <c r="A253" s="10" t="s">
        <v>711</v>
      </c>
      <c r="B253" s="10" t="s">
        <v>723</v>
      </c>
      <c r="C253" s="8" t="str">
        <f>_xlfn.XLOOKUP(표8[[#This Row],[supplier_id]],표7[supplier_id],표7[supplier_name])</f>
        <v>한화토탈에너지스</v>
      </c>
      <c r="D253" s="4">
        <v>2000</v>
      </c>
      <c r="E253" t="s">
        <v>533</v>
      </c>
      <c r="F253" t="s">
        <v>735</v>
      </c>
      <c r="G253" t="s">
        <v>537</v>
      </c>
      <c r="H253">
        <v>2025</v>
      </c>
    </row>
    <row r="254" spans="1:8" x14ac:dyDescent="0.3">
      <c r="A254" s="10" t="s">
        <v>711</v>
      </c>
      <c r="B254" s="8" t="s">
        <v>751</v>
      </c>
      <c r="C254" s="8" t="str">
        <f>_xlfn.XLOOKUP(표8[[#This Row],[supplier_id]],표7[supplier_id],표7[supplier_name])</f>
        <v>SK인천석유화학</v>
      </c>
      <c r="D254" s="9">
        <v>1500</v>
      </c>
      <c r="E254" t="s">
        <v>533</v>
      </c>
      <c r="F254" t="s">
        <v>744</v>
      </c>
      <c r="G254" t="s">
        <v>537</v>
      </c>
      <c r="H254">
        <v>2025</v>
      </c>
    </row>
    <row r="255" spans="1:8" x14ac:dyDescent="0.3">
      <c r="A255" s="10" t="s">
        <v>711</v>
      </c>
      <c r="B255" s="8" t="s">
        <v>734</v>
      </c>
      <c r="C255" s="8" t="str">
        <f>_xlfn.XLOOKUP(표8[[#This Row],[supplier_id]],표7[supplier_id],표7[supplier_name])</f>
        <v>HD현대오일뱅크</v>
      </c>
      <c r="D255" s="4">
        <v>1460</v>
      </c>
      <c r="E255" t="s">
        <v>533</v>
      </c>
      <c r="F255" t="s">
        <v>735</v>
      </c>
      <c r="G255" t="s">
        <v>537</v>
      </c>
      <c r="H255">
        <v>2025</v>
      </c>
    </row>
    <row r="256" spans="1:8" x14ac:dyDescent="0.3">
      <c r="A256" s="10" t="s">
        <v>711</v>
      </c>
      <c r="B256" s="8" t="s">
        <v>700</v>
      </c>
      <c r="C256" s="8" t="str">
        <f>_xlfn.XLOOKUP(표8[[#This Row],[supplier_id]],표7[supplier_id],표7[supplier_name])</f>
        <v>GS칼텍스</v>
      </c>
      <c r="D256" s="4">
        <v>1350</v>
      </c>
      <c r="E256" t="s">
        <v>533</v>
      </c>
      <c r="F256" t="s">
        <v>704</v>
      </c>
      <c r="G256" t="s">
        <v>537</v>
      </c>
      <c r="H256">
        <v>2025</v>
      </c>
    </row>
    <row r="257" spans="1:9" x14ac:dyDescent="0.3">
      <c r="A257" s="10" t="s">
        <v>1051</v>
      </c>
      <c r="B257" s="8" t="s">
        <v>1025</v>
      </c>
      <c r="C257" s="8" t="str">
        <f>_xlfn.XLOOKUP(표8[[#This Row],[supplier_id]],표7[supplier_id],표7[supplier_name])</f>
        <v>롯데케미칼</v>
      </c>
      <c r="D257" s="9">
        <v>840</v>
      </c>
      <c r="E257" t="s">
        <v>533</v>
      </c>
      <c r="F257" t="s">
        <v>535</v>
      </c>
      <c r="G257" t="s">
        <v>537</v>
      </c>
      <c r="H257">
        <v>2025</v>
      </c>
    </row>
    <row r="258" spans="1:9" x14ac:dyDescent="0.3">
      <c r="A258" s="10" t="s">
        <v>664</v>
      </c>
      <c r="B258" s="10" t="s">
        <v>696</v>
      </c>
      <c r="C258" s="8" t="str">
        <f>_xlfn.XLOOKUP(표8[[#This Row],[supplier_id]],표7[supplier_id],표7[supplier_name])</f>
        <v>삼남석유화학</v>
      </c>
      <c r="D258" s="4">
        <v>1500</v>
      </c>
      <c r="E258" t="s">
        <v>533</v>
      </c>
      <c r="F258" t="s">
        <v>704</v>
      </c>
      <c r="G258" t="s">
        <v>537</v>
      </c>
      <c r="H258">
        <v>2025</v>
      </c>
    </row>
    <row r="259" spans="1:9" x14ac:dyDescent="0.3">
      <c r="A259" s="10" t="s">
        <v>664</v>
      </c>
      <c r="B259" s="10" t="s">
        <v>451</v>
      </c>
      <c r="C259" s="8" t="str">
        <f>_xlfn.XLOOKUP(표8[[#This Row],[supplier_id]],표7[supplier_id],표7[supplier_name])</f>
        <v>한화임팩트</v>
      </c>
      <c r="D259" s="4">
        <v>700</v>
      </c>
      <c r="E259" t="s">
        <v>533</v>
      </c>
      <c r="F259" t="s">
        <v>735</v>
      </c>
      <c r="G259" t="s">
        <v>537</v>
      </c>
      <c r="H259">
        <v>2025</v>
      </c>
    </row>
    <row r="260" spans="1:9" x14ac:dyDescent="0.3">
      <c r="A260" s="10" t="s">
        <v>759</v>
      </c>
      <c r="B260" s="10" t="s">
        <v>691</v>
      </c>
      <c r="C260" s="8" t="str">
        <f>_xlfn.XLOOKUP(표8[[#This Row],[supplier_id]],표7[supplier_id],표7[supplier_name])</f>
        <v>금호폴리켐</v>
      </c>
      <c r="D260" s="4">
        <v>310</v>
      </c>
      <c r="E260" t="s">
        <v>533</v>
      </c>
      <c r="F260" t="s">
        <v>704</v>
      </c>
      <c r="G260" t="s">
        <v>537</v>
      </c>
      <c r="H260">
        <v>2025</v>
      </c>
    </row>
    <row r="261" spans="1:9" x14ac:dyDescent="0.3">
      <c r="A261" s="10" t="s">
        <v>759</v>
      </c>
      <c r="B261" s="10" t="s">
        <v>694</v>
      </c>
      <c r="C261" s="8" t="str">
        <f>_xlfn.XLOOKUP(표8[[#This Row],[supplier_id]],표7[supplier_id],표7[supplier_name])</f>
        <v>롯데베르살리스엘라스토머스</v>
      </c>
      <c r="D261" s="4">
        <v>96</v>
      </c>
      <c r="E261" t="s">
        <v>533</v>
      </c>
      <c r="F261" t="s">
        <v>704</v>
      </c>
      <c r="G261" t="s">
        <v>537</v>
      </c>
      <c r="H261">
        <v>2025</v>
      </c>
    </row>
    <row r="262" spans="1:9" x14ac:dyDescent="0.3">
      <c r="A262" s="3" t="s">
        <v>767</v>
      </c>
      <c r="B262" s="3" t="s">
        <v>990</v>
      </c>
      <c r="C262" s="8" t="str">
        <f>_xlfn.XLOOKUP(표8[[#This Row],[supplier_id]],표7[supplier_id],표7[supplier_name])</f>
        <v>한화솔루션</v>
      </c>
      <c r="D262" s="4">
        <v>25</v>
      </c>
      <c r="E262" t="s">
        <v>533</v>
      </c>
      <c r="F262" t="s">
        <v>704</v>
      </c>
      <c r="G262" t="s">
        <v>991</v>
      </c>
      <c r="H262">
        <v>2024</v>
      </c>
    </row>
    <row r="263" spans="1:9" x14ac:dyDescent="0.3">
      <c r="A263" t="s">
        <v>767</v>
      </c>
      <c r="B263" s="3" t="s">
        <v>1122</v>
      </c>
      <c r="C263" s="8" t="str">
        <f>_xlfn.XLOOKUP(표8[[#This Row],[supplier_id]],표7[supplier_id],표7[supplier_name])</f>
        <v>롯데정밀화학</v>
      </c>
      <c r="D263" s="4">
        <v>132</v>
      </c>
      <c r="E263" t="s">
        <v>533</v>
      </c>
      <c r="F263" t="s">
        <v>704</v>
      </c>
      <c r="G263" t="s">
        <v>991</v>
      </c>
      <c r="H263">
        <v>2024</v>
      </c>
    </row>
    <row r="264" spans="1:9" x14ac:dyDescent="0.3">
      <c r="A264" s="3" t="s">
        <v>994</v>
      </c>
      <c r="B264" s="3" t="s">
        <v>1025</v>
      </c>
      <c r="C264" s="8" t="str">
        <f>_xlfn.XLOOKUP(표8[[#This Row],[supplier_id]],표7[supplier_id],표7[supplier_name])</f>
        <v>롯데케미칼</v>
      </c>
      <c r="D264" s="4">
        <v>32</v>
      </c>
      <c r="E264" t="s">
        <v>533</v>
      </c>
      <c r="F264" t="s">
        <v>704</v>
      </c>
      <c r="G264" t="s">
        <v>991</v>
      </c>
      <c r="H264">
        <v>2023</v>
      </c>
    </row>
    <row r="265" spans="1:9" x14ac:dyDescent="0.3">
      <c r="A265" s="3" t="s">
        <v>994</v>
      </c>
      <c r="B265" s="3" t="s">
        <v>1107</v>
      </c>
      <c r="C265" s="8" t="str">
        <f>_xlfn.XLOOKUP(표8[[#This Row],[supplier_id]],표7[supplier_id],표7[supplier_name])</f>
        <v>여천NCC</v>
      </c>
      <c r="D265" s="4">
        <v>38</v>
      </c>
      <c r="E265" t="s">
        <v>533</v>
      </c>
      <c r="F265" t="s">
        <v>704</v>
      </c>
      <c r="G265" t="s">
        <v>991</v>
      </c>
      <c r="H265">
        <v>2023</v>
      </c>
    </row>
    <row r="266" spans="1:9" x14ac:dyDescent="0.3">
      <c r="A266" s="10" t="s">
        <v>1036</v>
      </c>
      <c r="B266" s="8" t="s">
        <v>450</v>
      </c>
      <c r="C266" s="8" t="str">
        <f>_xlfn.XLOOKUP(표8[[#This Row],[supplier_id]],표7[supplier_id],표7[supplier_name])</f>
        <v>한화솔루션</v>
      </c>
      <c r="D266" s="9">
        <v>10</v>
      </c>
      <c r="E266" t="s">
        <v>533</v>
      </c>
      <c r="F266" t="s">
        <v>704</v>
      </c>
      <c r="G266" t="s">
        <v>991</v>
      </c>
      <c r="H266">
        <v>2024</v>
      </c>
    </row>
    <row r="267" spans="1:9" x14ac:dyDescent="0.3">
      <c r="A267" s="10" t="s">
        <v>1036</v>
      </c>
      <c r="B267" t="s">
        <v>1023</v>
      </c>
      <c r="C267" s="8" t="str">
        <f>_xlfn.XLOOKUP(표8[[#This Row],[supplier_id]],표7[supplier_id],표7[supplier_name])</f>
        <v>LG화학</v>
      </c>
      <c r="D267" s="9">
        <v>100</v>
      </c>
      <c r="E267" t="s">
        <v>533</v>
      </c>
      <c r="F267" t="s">
        <v>704</v>
      </c>
      <c r="G267" t="s">
        <v>991</v>
      </c>
      <c r="H267">
        <v>2024</v>
      </c>
    </row>
    <row r="268" spans="1:9" x14ac:dyDescent="0.3">
      <c r="A268" s="10" t="s">
        <v>1036</v>
      </c>
      <c r="B268" t="s">
        <v>1023</v>
      </c>
      <c r="C268" s="8" t="str">
        <f>_xlfn.XLOOKUP(표8[[#This Row],[supplier_id]],표7[supplier_id],표7[supplier_name])</f>
        <v>LG화학</v>
      </c>
      <c r="D268" s="9">
        <v>25</v>
      </c>
      <c r="E268" t="s">
        <v>533</v>
      </c>
      <c r="F268" t="s">
        <v>1046</v>
      </c>
      <c r="G268" t="s">
        <v>991</v>
      </c>
      <c r="H268">
        <v>2024</v>
      </c>
    </row>
    <row r="269" spans="1:9" x14ac:dyDescent="0.3">
      <c r="A269" s="3" t="s">
        <v>3839</v>
      </c>
      <c r="B269" s="3" t="s">
        <v>3849</v>
      </c>
      <c r="C269" s="8" t="str">
        <f>_xlfn.XLOOKUP(표8[[#This Row],[supplier_id]],표7[supplier_id],표7[supplier_name])</f>
        <v>도레이첨단소재</v>
      </c>
      <c r="D269" s="4">
        <v>14</v>
      </c>
      <c r="E269" t="s">
        <v>533</v>
      </c>
      <c r="F269" t="s">
        <v>739</v>
      </c>
      <c r="G269" t="s">
        <v>991</v>
      </c>
      <c r="H269">
        <v>2024</v>
      </c>
      <c r="I269" t="s">
        <v>3851</v>
      </c>
    </row>
    <row r="270" spans="1:9" x14ac:dyDescent="0.3">
      <c r="A270" s="3" t="s">
        <v>131</v>
      </c>
      <c r="B270" s="3" t="s">
        <v>3920</v>
      </c>
      <c r="C270" s="8" t="str">
        <f>_xlfn.XLOOKUP(표8[[#This Row],[supplier_id]],표7[supplier_id],표7[supplier_name])</f>
        <v>한국바스프</v>
      </c>
      <c r="D270" s="4">
        <v>155</v>
      </c>
      <c r="E270" t="s">
        <v>533</v>
      </c>
      <c r="F270" t="s">
        <v>704</v>
      </c>
      <c r="G270" t="s">
        <v>991</v>
      </c>
      <c r="H270">
        <v>2024</v>
      </c>
    </row>
    <row r="271" spans="1:9" x14ac:dyDescent="0.3">
      <c r="A271" s="3" t="s">
        <v>131</v>
      </c>
      <c r="B271" s="3" t="s">
        <v>3921</v>
      </c>
      <c r="C271" s="8" t="str">
        <f>_xlfn.XLOOKUP(표8[[#This Row],[supplier_id]],표7[supplier_id],표7[supplier_name])</f>
        <v>금호미쓰이화학</v>
      </c>
      <c r="D271" s="4">
        <v>320</v>
      </c>
      <c r="E271" t="s">
        <v>533</v>
      </c>
      <c r="F271" t="s">
        <v>704</v>
      </c>
      <c r="G271" t="s">
        <v>991</v>
      </c>
      <c r="H271">
        <v>2024</v>
      </c>
    </row>
    <row r="272" spans="1:9" x14ac:dyDescent="0.3">
      <c r="A272" s="3" t="s">
        <v>666</v>
      </c>
      <c r="B272" s="3" t="s">
        <v>1025</v>
      </c>
      <c r="C272" s="8" t="str">
        <f>_xlfn.XLOOKUP(표8[[#This Row],[supplier_id]],표7[supplier_id],표7[supplier_name])</f>
        <v>롯데케미칼</v>
      </c>
      <c r="D272" s="4">
        <v>450</v>
      </c>
      <c r="E272" t="s">
        <v>533</v>
      </c>
      <c r="F272" t="s">
        <v>535</v>
      </c>
      <c r="G272" t="s">
        <v>991</v>
      </c>
      <c r="H272">
        <v>2025</v>
      </c>
    </row>
    <row r="273" spans="1:8" x14ac:dyDescent="0.3">
      <c r="A273" s="10" t="s">
        <v>666</v>
      </c>
      <c r="B273" s="10" t="s">
        <v>1048</v>
      </c>
      <c r="C273" s="8" t="str">
        <f>_xlfn.XLOOKUP(표8[[#This Row],[supplier_id]],표7[supplier_id],표7[supplier_name])</f>
        <v>SK지오센트릭</v>
      </c>
      <c r="D273" s="9">
        <v>20</v>
      </c>
      <c r="E273" t="s">
        <v>533</v>
      </c>
      <c r="F273" t="s">
        <v>3924</v>
      </c>
      <c r="G273" t="s">
        <v>991</v>
      </c>
      <c r="H273">
        <v>2025</v>
      </c>
    </row>
    <row r="274" spans="1:8" x14ac:dyDescent="0.3">
      <c r="A274" s="10" t="s">
        <v>666</v>
      </c>
      <c r="B274" s="2" t="s">
        <v>3922</v>
      </c>
      <c r="C274" s="8" t="str">
        <f>_xlfn.XLOOKUP(표8[[#This Row],[supplier_id]],표7[supplier_id],표7[supplier_name])</f>
        <v>티케이케미칼</v>
      </c>
      <c r="D274" s="9">
        <v>280</v>
      </c>
      <c r="E274" t="s">
        <v>533</v>
      </c>
      <c r="F274" t="s">
        <v>3925</v>
      </c>
      <c r="G274" t="s">
        <v>991</v>
      </c>
      <c r="H274">
        <v>2025</v>
      </c>
    </row>
  </sheetData>
  <phoneticPr fontId="3" type="noConversion"/>
  <hyperlinks>
    <hyperlink ref="G135" r:id="rId1" xr:uid="{BE8F2494-1887-413B-AF70-28C01440C029}"/>
  </hyperlinks>
  <pageMargins left="0.7" right="0.7" top="0.75" bottom="0.75" header="0.3" footer="0.3"/>
  <pageSetup paperSize="9" orientation="portrait" verticalDpi="0" r:id="rId2"/>
  <headerFooter>
    <oddFooter>&amp;L_x000D_&amp;1#&amp;"Aptos"&amp;11&amp;K5F5F5F S-OIL: Company Use Only</oddFooter>
  </headerFooter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E708-0352-441A-9D1E-171318E02E39}">
  <sheetPr codeName="Sheet17"/>
  <dimension ref="A1:E36"/>
  <sheetViews>
    <sheetView zoomScale="85" zoomScaleNormal="85" workbookViewId="0">
      <selection activeCell="J38" sqref="J38"/>
    </sheetView>
  </sheetViews>
  <sheetFormatPr defaultRowHeight="16.5" x14ac:dyDescent="0.3"/>
  <cols>
    <col min="1" max="1" width="26.375" bestFit="1" customWidth="1"/>
    <col min="2" max="2" width="11.25" customWidth="1"/>
    <col min="3" max="3" width="12.25" customWidth="1"/>
    <col min="4" max="4" width="24" bestFit="1" customWidth="1"/>
    <col min="5" max="5" width="24" customWidth="1"/>
  </cols>
  <sheetData>
    <row r="1" spans="1:5" x14ac:dyDescent="0.3">
      <c r="A1" s="6" t="s">
        <v>976</v>
      </c>
      <c r="B1" s="6" t="s">
        <v>912</v>
      </c>
      <c r="C1" s="6" t="s">
        <v>911</v>
      </c>
      <c r="D1" s="6" t="s">
        <v>910</v>
      </c>
      <c r="E1" s="6" t="s">
        <v>2</v>
      </c>
    </row>
    <row r="2" spans="1:5" x14ac:dyDescent="0.3">
      <c r="A2" s="11" t="s">
        <v>7</v>
      </c>
      <c r="B2" s="11" t="s">
        <v>845</v>
      </c>
      <c r="C2" s="12">
        <v>46135</v>
      </c>
      <c r="D2" s="11" t="s">
        <v>846</v>
      </c>
      <c r="E2" s="11" t="s">
        <v>7</v>
      </c>
    </row>
    <row r="3" spans="1:5" x14ac:dyDescent="0.3">
      <c r="A3" s="11" t="s">
        <v>120</v>
      </c>
      <c r="B3" s="11" t="s">
        <v>845</v>
      </c>
      <c r="C3" s="12">
        <v>46113</v>
      </c>
      <c r="D3" s="11" t="s">
        <v>847</v>
      </c>
      <c r="E3" s="11" t="s">
        <v>901</v>
      </c>
    </row>
    <row r="4" spans="1:5" x14ac:dyDescent="0.3">
      <c r="A4" s="11" t="s">
        <v>21</v>
      </c>
      <c r="B4" s="11" t="s">
        <v>845</v>
      </c>
      <c r="C4" s="12">
        <v>46113</v>
      </c>
      <c r="D4" s="11" t="s">
        <v>847</v>
      </c>
      <c r="E4" s="11" t="s">
        <v>21</v>
      </c>
    </row>
    <row r="5" spans="1:5" x14ac:dyDescent="0.3">
      <c r="A5" s="11" t="s">
        <v>848</v>
      </c>
      <c r="B5" s="11" t="s">
        <v>845</v>
      </c>
      <c r="C5" s="12">
        <v>46091</v>
      </c>
      <c r="D5" s="11" t="s">
        <v>849</v>
      </c>
      <c r="E5" s="11" t="s">
        <v>101</v>
      </c>
    </row>
    <row r="6" spans="1:5" x14ac:dyDescent="0.3">
      <c r="A6" s="11" t="s">
        <v>850</v>
      </c>
      <c r="B6" s="11" t="s">
        <v>845</v>
      </c>
      <c r="C6" s="12">
        <v>46087</v>
      </c>
      <c r="D6" s="11" t="s">
        <v>851</v>
      </c>
      <c r="E6" s="11" t="s">
        <v>34</v>
      </c>
    </row>
    <row r="7" spans="1:5" x14ac:dyDescent="0.3">
      <c r="A7" s="11" t="s">
        <v>852</v>
      </c>
      <c r="B7" s="11" t="s">
        <v>845</v>
      </c>
      <c r="C7" s="12">
        <v>46087</v>
      </c>
      <c r="D7" s="11" t="s">
        <v>853</v>
      </c>
      <c r="E7" s="11" t="s">
        <v>852</v>
      </c>
    </row>
    <row r="8" spans="1:5" x14ac:dyDescent="0.3">
      <c r="A8" s="11" t="s">
        <v>90</v>
      </c>
      <c r="B8" s="11" t="s">
        <v>845</v>
      </c>
      <c r="C8" s="12">
        <v>46087</v>
      </c>
      <c r="D8" s="11" t="s">
        <v>854</v>
      </c>
      <c r="E8" s="11" t="s">
        <v>898</v>
      </c>
    </row>
    <row r="9" spans="1:5" x14ac:dyDescent="0.3">
      <c r="A9" s="11" t="s">
        <v>855</v>
      </c>
      <c r="B9" s="11" t="s">
        <v>845</v>
      </c>
      <c r="C9" s="12">
        <v>46087</v>
      </c>
      <c r="D9" s="11" t="s">
        <v>856</v>
      </c>
      <c r="E9" s="11" t="s">
        <v>904</v>
      </c>
    </row>
    <row r="10" spans="1:5" x14ac:dyDescent="0.3">
      <c r="A10" s="11" t="s">
        <v>857</v>
      </c>
      <c r="B10" s="11" t="s">
        <v>845</v>
      </c>
      <c r="C10" s="12">
        <v>46087</v>
      </c>
      <c r="D10" s="11" t="s">
        <v>858</v>
      </c>
      <c r="E10" s="11" t="s">
        <v>893</v>
      </c>
    </row>
    <row r="11" spans="1:5" x14ac:dyDescent="0.3">
      <c r="A11" s="11" t="s">
        <v>95</v>
      </c>
      <c r="B11" s="11" t="s">
        <v>845</v>
      </c>
      <c r="C11" s="12">
        <v>46087</v>
      </c>
      <c r="D11" s="11" t="s">
        <v>859</v>
      </c>
      <c r="E11" s="11" t="s">
        <v>95</v>
      </c>
    </row>
    <row r="12" spans="1:5" x14ac:dyDescent="0.3">
      <c r="A12" s="11" t="s">
        <v>860</v>
      </c>
      <c r="B12" s="11" t="s">
        <v>845</v>
      </c>
      <c r="C12" s="12">
        <v>46087</v>
      </c>
      <c r="D12" s="11" t="s">
        <v>858</v>
      </c>
      <c r="E12" s="11" t="s">
        <v>107</v>
      </c>
    </row>
    <row r="13" spans="1:5" x14ac:dyDescent="0.3">
      <c r="A13" s="11" t="s">
        <v>9</v>
      </c>
      <c r="B13" s="11" t="s">
        <v>845</v>
      </c>
      <c r="C13" s="12">
        <v>46087</v>
      </c>
      <c r="D13" s="11" t="s">
        <v>858</v>
      </c>
      <c r="E13" s="11" t="s">
        <v>9</v>
      </c>
    </row>
    <row r="14" spans="1:5" x14ac:dyDescent="0.3">
      <c r="A14" s="11" t="s">
        <v>861</v>
      </c>
      <c r="B14" s="11" t="s">
        <v>845</v>
      </c>
      <c r="C14" s="12">
        <v>46087</v>
      </c>
      <c r="D14" s="11" t="s">
        <v>862</v>
      </c>
      <c r="E14" s="11"/>
    </row>
    <row r="15" spans="1:5" x14ac:dyDescent="0.3">
      <c r="A15" s="11" t="s">
        <v>863</v>
      </c>
      <c r="B15" s="11" t="s">
        <v>845</v>
      </c>
      <c r="C15" s="12">
        <v>46087</v>
      </c>
      <c r="D15" s="11" t="s">
        <v>864</v>
      </c>
      <c r="E15" s="11" t="s">
        <v>894</v>
      </c>
    </row>
    <row r="16" spans="1:5" x14ac:dyDescent="0.3">
      <c r="A16" s="11" t="s">
        <v>865</v>
      </c>
      <c r="B16" s="11" t="s">
        <v>845</v>
      </c>
      <c r="C16" s="12">
        <v>46087</v>
      </c>
      <c r="D16" s="11" t="s">
        <v>866</v>
      </c>
      <c r="E16" s="11" t="s">
        <v>5</v>
      </c>
    </row>
    <row r="17" spans="1:5" x14ac:dyDescent="0.3">
      <c r="A17" s="11" t="s">
        <v>867</v>
      </c>
      <c r="B17" s="11" t="s">
        <v>845</v>
      </c>
      <c r="C17" s="12">
        <v>46087</v>
      </c>
      <c r="D17" s="11" t="s">
        <v>858</v>
      </c>
      <c r="E17" s="11" t="s">
        <v>108</v>
      </c>
    </row>
    <row r="18" spans="1:5" x14ac:dyDescent="0.3">
      <c r="A18" s="11" t="s">
        <v>868</v>
      </c>
      <c r="B18" s="11" t="s">
        <v>845</v>
      </c>
      <c r="C18" s="12">
        <v>46087</v>
      </c>
      <c r="D18" s="11" t="s">
        <v>858</v>
      </c>
      <c r="E18" s="11" t="s">
        <v>907</v>
      </c>
    </row>
    <row r="19" spans="1:5" x14ac:dyDescent="0.3">
      <c r="A19" s="11" t="s">
        <v>25</v>
      </c>
      <c r="B19" s="11" t="s">
        <v>845</v>
      </c>
      <c r="C19" s="12">
        <v>46087</v>
      </c>
      <c r="D19" s="11" t="s">
        <v>858</v>
      </c>
      <c r="E19" s="11" t="s">
        <v>25</v>
      </c>
    </row>
    <row r="20" spans="1:5" x14ac:dyDescent="0.3">
      <c r="A20" s="11" t="s">
        <v>5</v>
      </c>
      <c r="B20" s="11" t="s">
        <v>845</v>
      </c>
      <c r="C20" s="12">
        <v>46087</v>
      </c>
      <c r="D20" s="11" t="s">
        <v>869</v>
      </c>
      <c r="E20" s="11" t="s">
        <v>5</v>
      </c>
    </row>
    <row r="21" spans="1:5" x14ac:dyDescent="0.3">
      <c r="A21" s="11" t="s">
        <v>870</v>
      </c>
      <c r="B21" s="11" t="s">
        <v>845</v>
      </c>
      <c r="C21" s="12">
        <v>46087</v>
      </c>
      <c r="D21" s="11" t="s">
        <v>871</v>
      </c>
      <c r="E21" s="11" t="s">
        <v>896</v>
      </c>
    </row>
    <row r="22" spans="1:5" x14ac:dyDescent="0.3">
      <c r="A22" s="11" t="s">
        <v>872</v>
      </c>
      <c r="B22" s="11" t="s">
        <v>845</v>
      </c>
      <c r="C22" s="12">
        <v>46087</v>
      </c>
      <c r="D22" s="11" t="s">
        <v>858</v>
      </c>
      <c r="E22" s="11" t="s">
        <v>900</v>
      </c>
    </row>
    <row r="23" spans="1:5" x14ac:dyDescent="0.3">
      <c r="A23" s="11" t="s">
        <v>873</v>
      </c>
      <c r="B23" s="11" t="s">
        <v>845</v>
      </c>
      <c r="C23" s="12">
        <v>46087</v>
      </c>
      <c r="D23" s="11" t="s">
        <v>874</v>
      </c>
      <c r="E23" s="11" t="s">
        <v>899</v>
      </c>
    </row>
    <row r="24" spans="1:5" x14ac:dyDescent="0.3">
      <c r="A24" s="11" t="s">
        <v>23</v>
      </c>
      <c r="B24" s="11" t="s">
        <v>845</v>
      </c>
      <c r="C24" s="12">
        <v>46087</v>
      </c>
      <c r="D24" s="11" t="s">
        <v>875</v>
      </c>
      <c r="E24" s="11" t="s">
        <v>900</v>
      </c>
    </row>
    <row r="25" spans="1:5" x14ac:dyDescent="0.3">
      <c r="A25" s="11" t="s">
        <v>876</v>
      </c>
      <c r="B25" s="11" t="s">
        <v>845</v>
      </c>
      <c r="C25" s="12">
        <v>46087</v>
      </c>
      <c r="D25" s="11" t="s">
        <v>877</v>
      </c>
      <c r="E25" s="11" t="s">
        <v>892</v>
      </c>
    </row>
    <row r="26" spans="1:5" x14ac:dyDescent="0.3">
      <c r="A26" s="11" t="s">
        <v>19</v>
      </c>
      <c r="B26" s="11" t="s">
        <v>845</v>
      </c>
      <c r="C26" s="12">
        <v>46087</v>
      </c>
      <c r="D26" s="11" t="s">
        <v>878</v>
      </c>
      <c r="E26" s="11" t="s">
        <v>19</v>
      </c>
    </row>
    <row r="27" spans="1:5" x14ac:dyDescent="0.3">
      <c r="A27" s="11" t="s">
        <v>879</v>
      </c>
      <c r="B27" s="11" t="s">
        <v>845</v>
      </c>
      <c r="C27" s="12">
        <v>46087</v>
      </c>
      <c r="D27" s="11" t="s">
        <v>858</v>
      </c>
      <c r="E27" s="11" t="s">
        <v>895</v>
      </c>
    </row>
    <row r="28" spans="1:5" x14ac:dyDescent="0.3">
      <c r="A28" s="11" t="s">
        <v>880</v>
      </c>
      <c r="B28" s="11" t="s">
        <v>845</v>
      </c>
      <c r="C28" s="12">
        <v>46087</v>
      </c>
      <c r="D28" s="11" t="s">
        <v>881</v>
      </c>
      <c r="E28" s="11" t="s">
        <v>905</v>
      </c>
    </row>
    <row r="29" spans="1:5" x14ac:dyDescent="0.3">
      <c r="A29" s="11" t="s">
        <v>882</v>
      </c>
      <c r="B29" s="11" t="s">
        <v>845</v>
      </c>
      <c r="C29" s="12">
        <v>46087</v>
      </c>
      <c r="D29" s="11" t="s">
        <v>858</v>
      </c>
      <c r="E29" s="11" t="s">
        <v>903</v>
      </c>
    </row>
    <row r="30" spans="1:5" x14ac:dyDescent="0.3">
      <c r="A30" s="11" t="s">
        <v>100</v>
      </c>
      <c r="B30" s="11" t="s">
        <v>845</v>
      </c>
      <c r="C30" s="12">
        <v>46087</v>
      </c>
      <c r="D30" s="11" t="s">
        <v>858</v>
      </c>
      <c r="E30" s="11" t="s">
        <v>897</v>
      </c>
    </row>
    <row r="31" spans="1:5" x14ac:dyDescent="0.3">
      <c r="A31" s="11" t="s">
        <v>883</v>
      </c>
      <c r="B31" s="11" t="s">
        <v>845</v>
      </c>
      <c r="C31" s="12">
        <v>46087</v>
      </c>
      <c r="D31" s="11" t="s">
        <v>858</v>
      </c>
      <c r="E31" s="11" t="s">
        <v>906</v>
      </c>
    </row>
    <row r="32" spans="1:5" x14ac:dyDescent="0.3">
      <c r="A32" s="11" t="s">
        <v>884</v>
      </c>
      <c r="B32" s="11" t="s">
        <v>845</v>
      </c>
      <c r="C32" s="12">
        <v>46087</v>
      </c>
      <c r="D32" s="11" t="s">
        <v>885</v>
      </c>
      <c r="E32" s="11" t="s">
        <v>908</v>
      </c>
    </row>
    <row r="33" spans="1:5" x14ac:dyDescent="0.3">
      <c r="A33" s="11" t="s">
        <v>886</v>
      </c>
      <c r="B33" s="11" t="s">
        <v>845</v>
      </c>
      <c r="C33" s="12">
        <v>46087</v>
      </c>
      <c r="D33" s="11" t="s">
        <v>858</v>
      </c>
      <c r="E33" s="11" t="s">
        <v>886</v>
      </c>
    </row>
    <row r="34" spans="1:5" x14ac:dyDescent="0.3">
      <c r="A34" s="11" t="s">
        <v>887</v>
      </c>
      <c r="B34" s="11" t="s">
        <v>845</v>
      </c>
      <c r="C34" s="12">
        <v>46087</v>
      </c>
      <c r="D34" s="11" t="s">
        <v>888</v>
      </c>
      <c r="E34" s="11" t="s">
        <v>887</v>
      </c>
    </row>
    <row r="35" spans="1:5" x14ac:dyDescent="0.3">
      <c r="A35" s="11" t="s">
        <v>28</v>
      </c>
      <c r="B35" s="11" t="s">
        <v>845</v>
      </c>
      <c r="C35" s="12">
        <v>46087</v>
      </c>
      <c r="D35" s="11" t="s">
        <v>889</v>
      </c>
      <c r="E35" s="11" t="s">
        <v>28</v>
      </c>
    </row>
    <row r="36" spans="1:5" x14ac:dyDescent="0.3">
      <c r="A36" s="11" t="s">
        <v>121</v>
      </c>
      <c r="B36" s="11" t="s">
        <v>845</v>
      </c>
      <c r="C36" s="12">
        <v>45749</v>
      </c>
      <c r="D36" s="11" t="s">
        <v>890</v>
      </c>
      <c r="E36" s="11" t="s">
        <v>902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3307-EEE0-4DB0-963A-6AD9882C56C1}">
  <sheetPr codeName="Sheet18"/>
  <dimension ref="A1:D111"/>
  <sheetViews>
    <sheetView zoomScale="85" zoomScaleNormal="85" workbookViewId="0">
      <selection activeCell="A22" sqref="A22"/>
    </sheetView>
  </sheetViews>
  <sheetFormatPr defaultRowHeight="16.5" x14ac:dyDescent="0.3"/>
  <cols>
    <col min="1" max="1" width="59.375" customWidth="1"/>
    <col min="2" max="2" width="18.875" bestFit="1" customWidth="1"/>
    <col min="3" max="3" width="12.25" customWidth="1"/>
    <col min="4" max="4" width="24" bestFit="1" customWidth="1"/>
    <col min="5" max="6" width="24" customWidth="1"/>
  </cols>
  <sheetData>
    <row r="1" spans="1:4" x14ac:dyDescent="0.3">
      <c r="A1" s="12" t="s">
        <v>964</v>
      </c>
      <c r="B1" s="12" t="s">
        <v>965</v>
      </c>
      <c r="C1" s="12" t="s">
        <v>961</v>
      </c>
      <c r="D1" s="6" t="s">
        <v>2</v>
      </c>
    </row>
    <row r="2" spans="1:4" x14ac:dyDescent="0.3">
      <c r="A2" s="13" t="s">
        <v>992</v>
      </c>
      <c r="B2" s="13" t="s">
        <v>979</v>
      </c>
      <c r="C2" s="14">
        <v>2023</v>
      </c>
      <c r="D2" s="13" t="s">
        <v>992</v>
      </c>
    </row>
    <row r="3" spans="1:4" x14ac:dyDescent="0.3">
      <c r="A3" s="14" t="s">
        <v>882</v>
      </c>
      <c r="B3" s="14" t="s">
        <v>913</v>
      </c>
      <c r="C3" s="14">
        <v>2025</v>
      </c>
      <c r="D3" s="13" t="s">
        <v>903</v>
      </c>
    </row>
    <row r="4" spans="1:4" x14ac:dyDescent="0.3">
      <c r="A4" s="14" t="s">
        <v>96</v>
      </c>
      <c r="B4" s="14" t="s">
        <v>913</v>
      </c>
      <c r="C4" s="14">
        <v>2025</v>
      </c>
      <c r="D4" s="13" t="s">
        <v>96</v>
      </c>
    </row>
    <row r="5" spans="1:4" x14ac:dyDescent="0.3">
      <c r="A5" s="13" t="s">
        <v>1030</v>
      </c>
      <c r="B5" s="13" t="s">
        <v>979</v>
      </c>
      <c r="C5" s="14">
        <v>2023</v>
      </c>
      <c r="D5" s="13" t="s">
        <v>1031</v>
      </c>
    </row>
    <row r="6" spans="1:4" x14ac:dyDescent="0.3">
      <c r="A6" s="13" t="s">
        <v>1030</v>
      </c>
      <c r="B6" s="13" t="s">
        <v>979</v>
      </c>
      <c r="C6" s="14">
        <v>2023</v>
      </c>
      <c r="D6" s="13" t="s">
        <v>1033</v>
      </c>
    </row>
    <row r="7" spans="1:4" x14ac:dyDescent="0.3">
      <c r="A7" s="14" t="s">
        <v>100</v>
      </c>
      <c r="B7" s="14" t="s">
        <v>913</v>
      </c>
      <c r="C7" s="14">
        <v>2025</v>
      </c>
      <c r="D7" s="13" t="s">
        <v>897</v>
      </c>
    </row>
    <row r="8" spans="1:4" x14ac:dyDescent="0.3">
      <c r="A8" s="14" t="s">
        <v>914</v>
      </c>
      <c r="B8" s="14" t="s">
        <v>913</v>
      </c>
      <c r="C8" s="14">
        <v>2026</v>
      </c>
      <c r="D8" s="13" t="s">
        <v>101</v>
      </c>
    </row>
    <row r="9" spans="1:4" x14ac:dyDescent="0.3">
      <c r="A9" s="14" t="s">
        <v>915</v>
      </c>
      <c r="B9" s="14" t="s">
        <v>913</v>
      </c>
      <c r="C9" s="14">
        <v>2025</v>
      </c>
      <c r="D9" s="13" t="s">
        <v>915</v>
      </c>
    </row>
    <row r="10" spans="1:4" ht="18" x14ac:dyDescent="0.3">
      <c r="A10" s="14" t="s">
        <v>962</v>
      </c>
      <c r="B10" s="14" t="s">
        <v>913</v>
      </c>
      <c r="C10" s="14">
        <v>2024</v>
      </c>
      <c r="D10" s="13" t="s">
        <v>989</v>
      </c>
    </row>
    <row r="11" spans="1:4" ht="18" x14ac:dyDescent="0.3">
      <c r="A11" s="14" t="s">
        <v>963</v>
      </c>
      <c r="B11" s="14" t="s">
        <v>974</v>
      </c>
      <c r="C11" s="14">
        <v>2024</v>
      </c>
      <c r="D11" s="13"/>
    </row>
    <row r="12" spans="1:4" x14ac:dyDescent="0.3">
      <c r="A12" s="13" t="s">
        <v>987</v>
      </c>
      <c r="B12" s="14" t="s">
        <v>913</v>
      </c>
      <c r="C12" s="14">
        <v>2024</v>
      </c>
      <c r="D12" s="13" t="s">
        <v>37</v>
      </c>
    </row>
    <row r="13" spans="1:4" x14ac:dyDescent="0.3">
      <c r="A13" s="14" t="s">
        <v>985</v>
      </c>
      <c r="B13" s="14" t="s">
        <v>913</v>
      </c>
      <c r="C13" s="14">
        <v>2024</v>
      </c>
      <c r="D13" s="13" t="s">
        <v>966</v>
      </c>
    </row>
    <row r="14" spans="1:4" x14ac:dyDescent="0.3">
      <c r="A14" s="14" t="s">
        <v>9</v>
      </c>
      <c r="B14" s="14" t="s">
        <v>913</v>
      </c>
      <c r="C14" s="14">
        <v>2026</v>
      </c>
      <c r="D14" s="13" t="s">
        <v>9</v>
      </c>
    </row>
    <row r="15" spans="1:4" x14ac:dyDescent="0.3">
      <c r="A15" s="14" t="s">
        <v>120</v>
      </c>
      <c r="B15" s="14" t="s">
        <v>913</v>
      </c>
      <c r="C15" s="14">
        <v>2025</v>
      </c>
      <c r="D15" s="13" t="s">
        <v>901</v>
      </c>
    </row>
    <row r="16" spans="1:4" x14ac:dyDescent="0.3">
      <c r="A16" s="14" t="s">
        <v>25</v>
      </c>
      <c r="B16" s="14" t="s">
        <v>913</v>
      </c>
      <c r="C16" s="14">
        <v>2025</v>
      </c>
      <c r="D16" s="13" t="s">
        <v>25</v>
      </c>
    </row>
    <row r="17" spans="1:4" x14ac:dyDescent="0.3">
      <c r="A17" s="14" t="s">
        <v>916</v>
      </c>
      <c r="B17" s="14" t="s">
        <v>913</v>
      </c>
      <c r="C17" s="14">
        <v>2025</v>
      </c>
      <c r="D17" s="13" t="s">
        <v>113</v>
      </c>
    </row>
    <row r="18" spans="1:4" x14ac:dyDescent="0.3">
      <c r="A18" s="13" t="s">
        <v>1100</v>
      </c>
      <c r="B18" s="13" t="s">
        <v>979</v>
      </c>
      <c r="C18" s="14">
        <v>2024</v>
      </c>
      <c r="D18" s="13" t="s">
        <v>1101</v>
      </c>
    </row>
    <row r="19" spans="1:4" x14ac:dyDescent="0.3">
      <c r="A19" s="13" t="s">
        <v>1100</v>
      </c>
      <c r="B19" s="13" t="s">
        <v>979</v>
      </c>
      <c r="C19" s="14">
        <v>2024</v>
      </c>
      <c r="D19" s="13" t="s">
        <v>110</v>
      </c>
    </row>
    <row r="20" spans="1:4" x14ac:dyDescent="0.3">
      <c r="A20" s="13" t="s">
        <v>1100</v>
      </c>
      <c r="B20" s="13" t="s">
        <v>979</v>
      </c>
      <c r="C20" s="14">
        <v>2024</v>
      </c>
      <c r="D20" s="13" t="s">
        <v>115</v>
      </c>
    </row>
    <row r="21" spans="1:4" x14ac:dyDescent="0.3">
      <c r="A21" s="13" t="s">
        <v>1100</v>
      </c>
      <c r="B21" s="13" t="s">
        <v>979</v>
      </c>
      <c r="C21" s="14">
        <v>2024</v>
      </c>
      <c r="D21" s="13" t="s">
        <v>1016</v>
      </c>
    </row>
    <row r="22" spans="1:4" x14ac:dyDescent="0.3">
      <c r="A22" s="13" t="s">
        <v>1100</v>
      </c>
      <c r="B22" s="13" t="s">
        <v>979</v>
      </c>
      <c r="C22" s="14">
        <v>2024</v>
      </c>
      <c r="D22" s="13" t="s">
        <v>1102</v>
      </c>
    </row>
    <row r="23" spans="1:4" x14ac:dyDescent="0.3">
      <c r="A23" s="13" t="s">
        <v>1100</v>
      </c>
      <c r="B23" s="13" t="s">
        <v>979</v>
      </c>
      <c r="C23" s="14">
        <v>2024</v>
      </c>
      <c r="D23" s="13" t="s">
        <v>1103</v>
      </c>
    </row>
    <row r="24" spans="1:4" x14ac:dyDescent="0.3">
      <c r="A24" s="13" t="s">
        <v>1100</v>
      </c>
      <c r="B24" s="13" t="s">
        <v>979</v>
      </c>
      <c r="C24" s="14">
        <v>2024</v>
      </c>
      <c r="D24" s="13" t="s">
        <v>1104</v>
      </c>
    </row>
    <row r="25" spans="1:4" x14ac:dyDescent="0.3">
      <c r="A25" s="13" t="s">
        <v>1100</v>
      </c>
      <c r="B25" s="13" t="s">
        <v>979</v>
      </c>
      <c r="C25" s="14">
        <v>2024</v>
      </c>
      <c r="D25" s="13" t="s">
        <v>1105</v>
      </c>
    </row>
    <row r="26" spans="1:4" x14ac:dyDescent="0.3">
      <c r="A26" s="14" t="s">
        <v>917</v>
      </c>
      <c r="B26" s="14" t="s">
        <v>913</v>
      </c>
      <c r="C26" s="14">
        <v>2025</v>
      </c>
      <c r="D26" s="13" t="s">
        <v>917</v>
      </c>
    </row>
    <row r="27" spans="1:4" x14ac:dyDescent="0.3">
      <c r="A27" s="14" t="s">
        <v>918</v>
      </c>
      <c r="B27" s="14" t="s">
        <v>974</v>
      </c>
      <c r="C27" s="14">
        <v>2025</v>
      </c>
      <c r="D27" s="13"/>
    </row>
    <row r="28" spans="1:4" x14ac:dyDescent="0.3">
      <c r="A28" s="14" t="s">
        <v>28</v>
      </c>
      <c r="B28" s="14" t="s">
        <v>913</v>
      </c>
      <c r="C28" s="14">
        <v>2025</v>
      </c>
      <c r="D28" s="13" t="s">
        <v>28</v>
      </c>
    </row>
    <row r="29" spans="1:4" x14ac:dyDescent="0.3">
      <c r="A29" s="14" t="s">
        <v>119</v>
      </c>
      <c r="B29" s="14" t="s">
        <v>913</v>
      </c>
      <c r="C29" s="14">
        <v>2025</v>
      </c>
      <c r="D29" s="13" t="s">
        <v>119</v>
      </c>
    </row>
    <row r="30" spans="1:4" x14ac:dyDescent="0.3">
      <c r="A30" s="14" t="s">
        <v>919</v>
      </c>
      <c r="B30" s="14" t="s">
        <v>913</v>
      </c>
      <c r="C30" s="14">
        <v>2025</v>
      </c>
      <c r="D30" s="13" t="s">
        <v>967</v>
      </c>
    </row>
    <row r="31" spans="1:4" x14ac:dyDescent="0.3">
      <c r="A31" s="14" t="s">
        <v>920</v>
      </c>
      <c r="B31" s="14" t="s">
        <v>974</v>
      </c>
      <c r="C31" s="14">
        <v>2025</v>
      </c>
      <c r="D31" s="13"/>
    </row>
    <row r="32" spans="1:4" x14ac:dyDescent="0.3">
      <c r="A32" s="14" t="s">
        <v>983</v>
      </c>
      <c r="B32" s="14" t="s">
        <v>913</v>
      </c>
      <c r="C32" s="14">
        <v>2025</v>
      </c>
      <c r="D32" s="13" t="s">
        <v>907</v>
      </c>
    </row>
    <row r="33" spans="1:4" x14ac:dyDescent="0.3">
      <c r="A33" s="14" t="s">
        <v>921</v>
      </c>
      <c r="B33" s="14" t="s">
        <v>913</v>
      </c>
      <c r="C33" s="14">
        <v>2025</v>
      </c>
      <c r="D33" s="13" t="s">
        <v>495</v>
      </c>
    </row>
    <row r="34" spans="1:4" x14ac:dyDescent="0.3">
      <c r="A34" s="14" t="s">
        <v>922</v>
      </c>
      <c r="B34" s="14" t="s">
        <v>974</v>
      </c>
      <c r="C34" s="14">
        <v>2024</v>
      </c>
      <c r="D34" s="13"/>
    </row>
    <row r="35" spans="1:4" x14ac:dyDescent="0.3">
      <c r="A35" s="14" t="s">
        <v>923</v>
      </c>
      <c r="B35" s="14" t="s">
        <v>974</v>
      </c>
      <c r="C35" s="14">
        <v>2025</v>
      </c>
      <c r="D35" s="13"/>
    </row>
    <row r="36" spans="1:4" x14ac:dyDescent="0.3">
      <c r="A36" s="14" t="s">
        <v>924</v>
      </c>
      <c r="B36" s="14" t="s">
        <v>974</v>
      </c>
      <c r="C36" s="14">
        <v>2024</v>
      </c>
      <c r="D36" s="13"/>
    </row>
    <row r="37" spans="1:4" x14ac:dyDescent="0.3">
      <c r="A37" s="14" t="s">
        <v>925</v>
      </c>
      <c r="B37" s="14" t="s">
        <v>913</v>
      </c>
      <c r="C37" s="14">
        <v>2024</v>
      </c>
      <c r="D37" s="13" t="s">
        <v>122</v>
      </c>
    </row>
    <row r="38" spans="1:4" x14ac:dyDescent="0.3">
      <c r="A38" s="14" t="s">
        <v>926</v>
      </c>
      <c r="B38" s="14" t="s">
        <v>974</v>
      </c>
      <c r="C38" s="14">
        <v>2024</v>
      </c>
      <c r="D38" s="13"/>
    </row>
    <row r="39" spans="1:4" x14ac:dyDescent="0.3">
      <c r="A39" s="14" t="s">
        <v>36</v>
      </c>
      <c r="B39" s="14" t="s">
        <v>913</v>
      </c>
      <c r="C39" s="14">
        <v>2024</v>
      </c>
      <c r="D39" s="13" t="s">
        <v>36</v>
      </c>
    </row>
    <row r="40" spans="1:4" x14ac:dyDescent="0.3">
      <c r="A40" s="14" t="s">
        <v>39</v>
      </c>
      <c r="B40" s="14" t="s">
        <v>913</v>
      </c>
      <c r="C40" s="14">
        <v>2024</v>
      </c>
      <c r="D40" s="13" t="s">
        <v>39</v>
      </c>
    </row>
    <row r="41" spans="1:4" x14ac:dyDescent="0.3">
      <c r="A41" s="14" t="s">
        <v>39</v>
      </c>
      <c r="B41" s="14" t="s">
        <v>913</v>
      </c>
      <c r="C41" s="14">
        <v>2024</v>
      </c>
      <c r="D41" s="13" t="s">
        <v>1108</v>
      </c>
    </row>
    <row r="42" spans="1:4" x14ac:dyDescent="0.3">
      <c r="A42" s="14" t="s">
        <v>39</v>
      </c>
      <c r="B42" s="14" t="s">
        <v>913</v>
      </c>
      <c r="C42" s="14">
        <v>2024</v>
      </c>
      <c r="D42" s="13" t="s">
        <v>1109</v>
      </c>
    </row>
    <row r="43" spans="1:4" x14ac:dyDescent="0.3">
      <c r="A43" s="14" t="s">
        <v>39</v>
      </c>
      <c r="B43" s="14" t="s">
        <v>913</v>
      </c>
      <c r="C43" s="14">
        <v>2024</v>
      </c>
      <c r="D43" s="13" t="s">
        <v>1110</v>
      </c>
    </row>
    <row r="44" spans="1:4" x14ac:dyDescent="0.3">
      <c r="A44" s="14" t="s">
        <v>927</v>
      </c>
      <c r="B44" s="14" t="s">
        <v>974</v>
      </c>
      <c r="C44" s="14">
        <v>2024</v>
      </c>
      <c r="D44" s="13"/>
    </row>
    <row r="45" spans="1:4" x14ac:dyDescent="0.3">
      <c r="A45" s="14" t="s">
        <v>19</v>
      </c>
      <c r="B45" s="14" t="s">
        <v>913</v>
      </c>
      <c r="C45" s="14">
        <v>2025</v>
      </c>
      <c r="D45" s="13" t="s">
        <v>19</v>
      </c>
    </row>
    <row r="46" spans="1:4" x14ac:dyDescent="0.3">
      <c r="A46" s="14" t="s">
        <v>5</v>
      </c>
      <c r="B46" s="14" t="s">
        <v>913</v>
      </c>
      <c r="C46" s="14">
        <v>2025</v>
      </c>
      <c r="D46" s="13" t="s">
        <v>5</v>
      </c>
    </row>
    <row r="47" spans="1:4" x14ac:dyDescent="0.3">
      <c r="A47" s="14" t="s">
        <v>876</v>
      </c>
      <c r="B47" s="14" t="s">
        <v>913</v>
      </c>
      <c r="C47" s="14">
        <v>2025</v>
      </c>
      <c r="D47" s="13" t="s">
        <v>892</v>
      </c>
    </row>
    <row r="48" spans="1:4" x14ac:dyDescent="0.3">
      <c r="A48" s="14" t="s">
        <v>928</v>
      </c>
      <c r="B48" s="14" t="s">
        <v>913</v>
      </c>
      <c r="C48" s="14">
        <v>2026</v>
      </c>
      <c r="D48" s="13" t="s">
        <v>895</v>
      </c>
    </row>
    <row r="49" spans="1:4" x14ac:dyDescent="0.3">
      <c r="A49" s="14" t="s">
        <v>929</v>
      </c>
      <c r="B49" s="14" t="s">
        <v>913</v>
      </c>
      <c r="C49" s="14">
        <v>2025</v>
      </c>
      <c r="D49" s="13" t="s">
        <v>894</v>
      </c>
    </row>
    <row r="50" spans="1:4" x14ac:dyDescent="0.3">
      <c r="A50" s="14" t="s">
        <v>930</v>
      </c>
      <c r="B50" s="14" t="s">
        <v>913</v>
      </c>
      <c r="C50" s="14">
        <v>2026</v>
      </c>
      <c r="D50" s="13" t="s">
        <v>968</v>
      </c>
    </row>
    <row r="51" spans="1:4" x14ac:dyDescent="0.3">
      <c r="A51" s="14" t="s">
        <v>931</v>
      </c>
      <c r="B51" s="14" t="s">
        <v>913</v>
      </c>
      <c r="C51" s="14">
        <v>2025</v>
      </c>
      <c r="D51" s="13" t="s">
        <v>900</v>
      </c>
    </row>
    <row r="52" spans="1:4" x14ac:dyDescent="0.3">
      <c r="A52" s="15" t="s">
        <v>886</v>
      </c>
      <c r="B52" s="15" t="s">
        <v>913</v>
      </c>
      <c r="C52" s="14">
        <v>2024</v>
      </c>
      <c r="D52" s="13" t="s">
        <v>886</v>
      </c>
    </row>
    <row r="53" spans="1:4" x14ac:dyDescent="0.3">
      <c r="A53" s="15" t="s">
        <v>932</v>
      </c>
      <c r="B53" s="15" t="s">
        <v>913</v>
      </c>
      <c r="C53" s="14">
        <v>2025</v>
      </c>
      <c r="D53" s="13" t="s">
        <v>969</v>
      </c>
    </row>
    <row r="54" spans="1:4" x14ac:dyDescent="0.3">
      <c r="A54" s="15" t="s">
        <v>932</v>
      </c>
      <c r="B54" s="15" t="s">
        <v>913</v>
      </c>
      <c r="C54" s="14">
        <v>2025</v>
      </c>
      <c r="D54" s="13" t="s">
        <v>493</v>
      </c>
    </row>
    <row r="55" spans="1:4" x14ac:dyDescent="0.3">
      <c r="A55" s="15" t="s">
        <v>1001</v>
      </c>
      <c r="B55" s="13" t="s">
        <v>979</v>
      </c>
      <c r="C55" s="14">
        <v>2023</v>
      </c>
      <c r="D55" s="13" t="s">
        <v>1001</v>
      </c>
    </row>
    <row r="56" spans="1:4" x14ac:dyDescent="0.3">
      <c r="A56" s="15" t="s">
        <v>933</v>
      </c>
      <c r="B56" s="15" t="s">
        <v>913</v>
      </c>
      <c r="C56" s="14">
        <v>2024</v>
      </c>
      <c r="D56" s="13" t="s">
        <v>970</v>
      </c>
    </row>
    <row r="57" spans="1:4" x14ac:dyDescent="0.3">
      <c r="A57" s="15" t="s">
        <v>934</v>
      </c>
      <c r="B57" s="15" t="s">
        <v>913</v>
      </c>
      <c r="C57" s="14">
        <v>2025</v>
      </c>
      <c r="D57" s="13" t="s">
        <v>971</v>
      </c>
    </row>
    <row r="58" spans="1:4" x14ac:dyDescent="0.3">
      <c r="A58" s="15" t="s">
        <v>852</v>
      </c>
      <c r="B58" s="15" t="s">
        <v>913</v>
      </c>
      <c r="C58" s="14">
        <v>2026</v>
      </c>
      <c r="D58" s="13" t="s">
        <v>852</v>
      </c>
    </row>
    <row r="59" spans="1:4" x14ac:dyDescent="0.3">
      <c r="A59" s="15" t="s">
        <v>935</v>
      </c>
      <c r="B59" s="15" t="s">
        <v>913</v>
      </c>
      <c r="C59" s="14">
        <v>2025</v>
      </c>
      <c r="D59" s="13" t="s">
        <v>111</v>
      </c>
    </row>
    <row r="60" spans="1:4" x14ac:dyDescent="0.3">
      <c r="A60" s="15" t="s">
        <v>855</v>
      </c>
      <c r="B60" s="15" t="s">
        <v>913</v>
      </c>
      <c r="C60" s="14">
        <v>2025</v>
      </c>
      <c r="D60" s="13" t="s">
        <v>904</v>
      </c>
    </row>
    <row r="61" spans="1:4" x14ac:dyDescent="0.3">
      <c r="A61" s="15" t="s">
        <v>936</v>
      </c>
      <c r="B61" s="15" t="s">
        <v>913</v>
      </c>
      <c r="C61" s="14">
        <v>2024</v>
      </c>
      <c r="D61" s="13" t="s">
        <v>118</v>
      </c>
    </row>
    <row r="62" spans="1:4" x14ac:dyDescent="0.3">
      <c r="A62" s="15" t="s">
        <v>937</v>
      </c>
      <c r="B62" s="15" t="s">
        <v>913</v>
      </c>
      <c r="C62" s="14">
        <v>2024</v>
      </c>
      <c r="D62" s="13" t="s">
        <v>972</v>
      </c>
    </row>
    <row r="63" spans="1:4" x14ac:dyDescent="0.3">
      <c r="A63" s="15" t="s">
        <v>938</v>
      </c>
      <c r="B63" s="13" t="s">
        <v>979</v>
      </c>
      <c r="C63" s="14">
        <v>2024</v>
      </c>
      <c r="D63" s="13" t="s">
        <v>1095</v>
      </c>
    </row>
    <row r="64" spans="1:4" x14ac:dyDescent="0.3">
      <c r="A64" s="15" t="s">
        <v>938</v>
      </c>
      <c r="B64" s="13" t="s">
        <v>979</v>
      </c>
      <c r="C64" s="14">
        <v>2024</v>
      </c>
      <c r="D64" s="13" t="s">
        <v>1037</v>
      </c>
    </row>
    <row r="65" spans="1:4" x14ac:dyDescent="0.3">
      <c r="A65" s="15" t="s">
        <v>938</v>
      </c>
      <c r="B65" s="13" t="s">
        <v>979</v>
      </c>
      <c r="C65" s="14">
        <v>2024</v>
      </c>
      <c r="D65" s="13" t="s">
        <v>1096</v>
      </c>
    </row>
    <row r="66" spans="1:4" x14ac:dyDescent="0.3">
      <c r="A66" s="15" t="s">
        <v>938</v>
      </c>
      <c r="B66" s="13" t="s">
        <v>979</v>
      </c>
      <c r="C66" s="14">
        <v>2024</v>
      </c>
      <c r="D66" s="13" t="s">
        <v>726</v>
      </c>
    </row>
    <row r="67" spans="1:4" x14ac:dyDescent="0.3">
      <c r="A67" s="15" t="s">
        <v>938</v>
      </c>
      <c r="B67" s="13" t="s">
        <v>979</v>
      </c>
      <c r="C67" s="14">
        <v>2024</v>
      </c>
      <c r="D67" s="13" t="s">
        <v>1097</v>
      </c>
    </row>
    <row r="68" spans="1:4" x14ac:dyDescent="0.3">
      <c r="A68" s="15" t="s">
        <v>938</v>
      </c>
      <c r="B68" s="13" t="s">
        <v>979</v>
      </c>
      <c r="C68" s="14">
        <v>2024</v>
      </c>
      <c r="D68" s="13" t="s">
        <v>1098</v>
      </c>
    </row>
    <row r="69" spans="1:4" x14ac:dyDescent="0.3">
      <c r="A69" s="15" t="s">
        <v>938</v>
      </c>
      <c r="B69" s="13" t="s">
        <v>979</v>
      </c>
      <c r="C69" s="14">
        <v>2024</v>
      </c>
      <c r="D69" s="13" t="s">
        <v>1099</v>
      </c>
    </row>
    <row r="70" spans="1:4" x14ac:dyDescent="0.3">
      <c r="A70" s="15" t="s">
        <v>939</v>
      </c>
      <c r="B70" s="15" t="s">
        <v>913</v>
      </c>
      <c r="C70" s="14">
        <v>2024</v>
      </c>
      <c r="D70" s="13" t="s">
        <v>906</v>
      </c>
    </row>
    <row r="71" spans="1:4" x14ac:dyDescent="0.3">
      <c r="A71" s="15" t="s">
        <v>940</v>
      </c>
      <c r="B71" s="14" t="s">
        <v>974</v>
      </c>
      <c r="C71" s="14">
        <v>2025</v>
      </c>
      <c r="D71" s="13"/>
    </row>
    <row r="72" spans="1:4" x14ac:dyDescent="0.3">
      <c r="A72" s="15" t="s">
        <v>941</v>
      </c>
      <c r="B72" s="14" t="s">
        <v>974</v>
      </c>
      <c r="C72" s="14">
        <v>2025</v>
      </c>
      <c r="D72" s="13"/>
    </row>
    <row r="73" spans="1:4" x14ac:dyDescent="0.3">
      <c r="A73" s="15" t="s">
        <v>95</v>
      </c>
      <c r="B73" s="15" t="s">
        <v>913</v>
      </c>
      <c r="C73" s="14">
        <v>2025</v>
      </c>
      <c r="D73" s="13" t="s">
        <v>95</v>
      </c>
    </row>
    <row r="74" spans="1:4" x14ac:dyDescent="0.3">
      <c r="A74" s="15" t="s">
        <v>942</v>
      </c>
      <c r="B74" s="14" t="s">
        <v>974</v>
      </c>
      <c r="C74" s="14">
        <v>2025</v>
      </c>
      <c r="D74" s="13"/>
    </row>
    <row r="75" spans="1:4" x14ac:dyDescent="0.3">
      <c r="A75" s="15" t="s">
        <v>943</v>
      </c>
      <c r="B75" s="14" t="s">
        <v>974</v>
      </c>
      <c r="C75" s="14">
        <v>2025</v>
      </c>
      <c r="D75" s="13" t="s">
        <v>490</v>
      </c>
    </row>
    <row r="76" spans="1:4" x14ac:dyDescent="0.3">
      <c r="A76" s="15" t="s">
        <v>944</v>
      </c>
      <c r="B76" s="15" t="s">
        <v>913</v>
      </c>
      <c r="C76" s="14">
        <v>2025</v>
      </c>
      <c r="D76" s="13" t="s">
        <v>107</v>
      </c>
    </row>
    <row r="77" spans="1:4" x14ac:dyDescent="0.3">
      <c r="A77" s="15" t="s">
        <v>945</v>
      </c>
      <c r="B77" s="15" t="s">
        <v>913</v>
      </c>
      <c r="C77" s="14">
        <v>2025</v>
      </c>
      <c r="D77" s="13" t="s">
        <v>902</v>
      </c>
    </row>
    <row r="78" spans="1:4" x14ac:dyDescent="0.3">
      <c r="A78" s="15" t="s">
        <v>946</v>
      </c>
      <c r="B78" s="14" t="s">
        <v>974</v>
      </c>
      <c r="C78" s="14">
        <v>2026</v>
      </c>
      <c r="D78" s="13"/>
    </row>
    <row r="79" spans="1:4" x14ac:dyDescent="0.3">
      <c r="A79" s="15" t="s">
        <v>947</v>
      </c>
      <c r="B79" s="14" t="s">
        <v>974</v>
      </c>
      <c r="C79" s="14">
        <v>2024</v>
      </c>
      <c r="D79" s="13"/>
    </row>
    <row r="80" spans="1:4" x14ac:dyDescent="0.3">
      <c r="A80" s="15" t="s">
        <v>948</v>
      </c>
      <c r="B80" s="15" t="s">
        <v>913</v>
      </c>
      <c r="C80" s="14">
        <v>2025</v>
      </c>
      <c r="D80" s="13" t="s">
        <v>977</v>
      </c>
    </row>
    <row r="81" spans="1:4" x14ac:dyDescent="0.3">
      <c r="A81" s="15" t="s">
        <v>949</v>
      </c>
      <c r="B81" s="15" t="s">
        <v>913</v>
      </c>
      <c r="C81" s="14">
        <v>2024</v>
      </c>
      <c r="D81" s="13" t="s">
        <v>32</v>
      </c>
    </row>
    <row r="82" spans="1:4" x14ac:dyDescent="0.3">
      <c r="A82" s="15" t="s">
        <v>950</v>
      </c>
      <c r="B82" s="15" t="s">
        <v>913</v>
      </c>
      <c r="C82" s="14">
        <v>2025</v>
      </c>
      <c r="D82" s="13" t="s">
        <v>31</v>
      </c>
    </row>
    <row r="83" spans="1:4" x14ac:dyDescent="0.3">
      <c r="A83" s="15" t="s">
        <v>951</v>
      </c>
      <c r="B83" s="15" t="s">
        <v>913</v>
      </c>
      <c r="C83" s="14">
        <v>2026</v>
      </c>
      <c r="D83" s="13" t="s">
        <v>908</v>
      </c>
    </row>
    <row r="84" spans="1:4" x14ac:dyDescent="0.3">
      <c r="A84" s="15" t="s">
        <v>952</v>
      </c>
      <c r="B84" s="15" t="s">
        <v>913</v>
      </c>
      <c r="C84" s="14">
        <v>2024</v>
      </c>
      <c r="D84" s="13" t="s">
        <v>898</v>
      </c>
    </row>
    <row r="85" spans="1:4" x14ac:dyDescent="0.3">
      <c r="A85" s="15" t="s">
        <v>953</v>
      </c>
      <c r="B85" s="15" t="s">
        <v>913</v>
      </c>
      <c r="C85" s="14">
        <v>2025</v>
      </c>
      <c r="D85" s="13" t="s">
        <v>900</v>
      </c>
    </row>
    <row r="86" spans="1:4" x14ac:dyDescent="0.3">
      <c r="A86" s="15" t="s">
        <v>954</v>
      </c>
      <c r="B86" s="14" t="s">
        <v>974</v>
      </c>
      <c r="C86" s="14">
        <v>2025</v>
      </c>
      <c r="D86" s="13"/>
    </row>
    <row r="87" spans="1:4" x14ac:dyDescent="0.3">
      <c r="A87" s="15" t="s">
        <v>984</v>
      </c>
      <c r="B87" s="15" t="s">
        <v>913</v>
      </c>
      <c r="C87" s="14">
        <v>2025</v>
      </c>
      <c r="D87" s="13" t="s">
        <v>973</v>
      </c>
    </row>
    <row r="88" spans="1:4" x14ac:dyDescent="0.3">
      <c r="A88" s="15" t="s">
        <v>955</v>
      </c>
      <c r="B88" s="15" t="s">
        <v>913</v>
      </c>
      <c r="C88" s="14">
        <v>2025</v>
      </c>
      <c r="D88" s="13" t="s">
        <v>34</v>
      </c>
    </row>
    <row r="89" spans="1:4" x14ac:dyDescent="0.3">
      <c r="A89" s="15" t="s">
        <v>7</v>
      </c>
      <c r="B89" s="15" t="s">
        <v>913</v>
      </c>
      <c r="C89" s="14">
        <v>2026</v>
      </c>
      <c r="D89" s="13" t="s">
        <v>7</v>
      </c>
    </row>
    <row r="90" spans="1:4" x14ac:dyDescent="0.3">
      <c r="A90" s="15" t="s">
        <v>873</v>
      </c>
      <c r="B90" s="15" t="s">
        <v>913</v>
      </c>
      <c r="C90" s="14">
        <v>2025</v>
      </c>
      <c r="D90" s="13" t="s">
        <v>899</v>
      </c>
    </row>
    <row r="91" spans="1:4" x14ac:dyDescent="0.3">
      <c r="A91" s="15" t="s">
        <v>21</v>
      </c>
      <c r="B91" s="15" t="s">
        <v>913</v>
      </c>
      <c r="C91" s="14">
        <v>2025</v>
      </c>
      <c r="D91" s="13" t="s">
        <v>21</v>
      </c>
    </row>
    <row r="92" spans="1:4" x14ac:dyDescent="0.3">
      <c r="A92" s="15" t="s">
        <v>982</v>
      </c>
      <c r="B92" s="15" t="s">
        <v>913</v>
      </c>
      <c r="C92" s="14">
        <v>2025</v>
      </c>
      <c r="D92" s="13" t="s">
        <v>108</v>
      </c>
    </row>
    <row r="93" spans="1:4" x14ac:dyDescent="0.3">
      <c r="A93" s="15" t="s">
        <v>956</v>
      </c>
      <c r="B93" s="14" t="s">
        <v>974</v>
      </c>
      <c r="C93" s="14">
        <v>2026</v>
      </c>
      <c r="D93" s="13"/>
    </row>
    <row r="94" spans="1:4" x14ac:dyDescent="0.3">
      <c r="A94" s="15" t="s">
        <v>957</v>
      </c>
      <c r="B94" s="14" t="s">
        <v>974</v>
      </c>
      <c r="C94" s="14">
        <v>2024</v>
      </c>
      <c r="D94" s="13"/>
    </row>
    <row r="95" spans="1:4" x14ac:dyDescent="0.3">
      <c r="A95" s="15" t="s">
        <v>978</v>
      </c>
      <c r="B95" s="13" t="s">
        <v>979</v>
      </c>
      <c r="C95" s="14">
        <v>2023</v>
      </c>
      <c r="D95" s="13" t="s">
        <v>99</v>
      </c>
    </row>
    <row r="96" spans="1:4" x14ac:dyDescent="0.3">
      <c r="A96" s="15" t="s">
        <v>958</v>
      </c>
      <c r="B96" s="14" t="s">
        <v>974</v>
      </c>
      <c r="C96" s="14">
        <v>2024</v>
      </c>
      <c r="D96" s="13"/>
    </row>
    <row r="97" spans="1:4" x14ac:dyDescent="0.3">
      <c r="A97" s="15" t="s">
        <v>887</v>
      </c>
      <c r="B97" s="15" t="s">
        <v>913</v>
      </c>
      <c r="C97" s="14">
        <v>2025</v>
      </c>
      <c r="D97" s="13" t="s">
        <v>887</v>
      </c>
    </row>
    <row r="98" spans="1:4" x14ac:dyDescent="0.3">
      <c r="A98" s="15" t="s">
        <v>959</v>
      </c>
      <c r="B98" s="15" t="s">
        <v>913</v>
      </c>
      <c r="C98" s="14">
        <v>2025</v>
      </c>
      <c r="D98" s="13" t="s">
        <v>896</v>
      </c>
    </row>
    <row r="99" spans="1:4" x14ac:dyDescent="0.3">
      <c r="A99" s="15" t="s">
        <v>960</v>
      </c>
      <c r="B99" s="15" t="s">
        <v>913</v>
      </c>
      <c r="C99" s="14">
        <v>2025</v>
      </c>
      <c r="D99" s="13" t="s">
        <v>893</v>
      </c>
    </row>
    <row r="100" spans="1:4" x14ac:dyDescent="0.3">
      <c r="A100" s="13" t="s">
        <v>1113</v>
      </c>
      <c r="B100" s="15" t="s">
        <v>913</v>
      </c>
      <c r="C100" s="14">
        <v>2023</v>
      </c>
      <c r="D100" s="13" t="s">
        <v>1111</v>
      </c>
    </row>
    <row r="101" spans="1:4" x14ac:dyDescent="0.3">
      <c r="A101" s="13" t="s">
        <v>1115</v>
      </c>
      <c r="B101" s="15" t="s">
        <v>913</v>
      </c>
      <c r="C101" s="14">
        <v>2022</v>
      </c>
      <c r="D101" s="13" t="s">
        <v>1114</v>
      </c>
    </row>
    <row r="102" spans="1:4" x14ac:dyDescent="0.3">
      <c r="A102" s="13" t="s">
        <v>1117</v>
      </c>
      <c r="B102" s="15" t="s">
        <v>913</v>
      </c>
      <c r="C102" s="14">
        <v>2022</v>
      </c>
      <c r="D102" s="13" t="s">
        <v>1116</v>
      </c>
    </row>
    <row r="103" spans="1:4" x14ac:dyDescent="0.3">
      <c r="A103" s="13" t="s">
        <v>1118</v>
      </c>
      <c r="B103" s="13" t="s">
        <v>979</v>
      </c>
      <c r="C103" s="14">
        <v>2024</v>
      </c>
      <c r="D103" s="13" t="s">
        <v>264</v>
      </c>
    </row>
    <row r="104" spans="1:4" x14ac:dyDescent="0.3">
      <c r="A104" s="13" t="s">
        <v>1118</v>
      </c>
      <c r="B104" s="13" t="s">
        <v>979</v>
      </c>
      <c r="C104" s="14">
        <v>2024</v>
      </c>
      <c r="D104" s="13" t="s">
        <v>265</v>
      </c>
    </row>
    <row r="105" spans="1:4" x14ac:dyDescent="0.3">
      <c r="A105" s="13" t="s">
        <v>1119</v>
      </c>
      <c r="B105" s="13" t="s">
        <v>979</v>
      </c>
      <c r="C105" s="14">
        <v>2022</v>
      </c>
      <c r="D105" s="13" t="s">
        <v>1120</v>
      </c>
    </row>
    <row r="106" spans="1:4" x14ac:dyDescent="0.3">
      <c r="A106" s="13" t="s">
        <v>1124</v>
      </c>
      <c r="B106" s="13" t="s">
        <v>979</v>
      </c>
      <c r="C106" s="14">
        <v>2025</v>
      </c>
      <c r="D106" s="13" t="s">
        <v>627</v>
      </c>
    </row>
    <row r="107" spans="1:4" x14ac:dyDescent="0.3">
      <c r="A107" s="13" t="s">
        <v>1124</v>
      </c>
      <c r="B107" s="13" t="s">
        <v>979</v>
      </c>
      <c r="C107" s="14">
        <v>2025</v>
      </c>
      <c r="D107" s="13" t="s">
        <v>628</v>
      </c>
    </row>
    <row r="108" spans="1:4" x14ac:dyDescent="0.3">
      <c r="A108" t="s">
        <v>1125</v>
      </c>
      <c r="B108" s="13" t="s">
        <v>979</v>
      </c>
      <c r="C108" s="14">
        <v>2023</v>
      </c>
      <c r="D108" s="13" t="s">
        <v>1056</v>
      </c>
    </row>
    <row r="109" spans="1:4" x14ac:dyDescent="0.3">
      <c r="A109" t="s">
        <v>1126</v>
      </c>
      <c r="B109" s="13" t="s">
        <v>979</v>
      </c>
      <c r="C109" s="14">
        <v>2022</v>
      </c>
      <c r="D109" s="13" t="s">
        <v>1005</v>
      </c>
    </row>
    <row r="110" spans="1:4" x14ac:dyDescent="0.3">
      <c r="A110" s="13" t="s">
        <v>1127</v>
      </c>
      <c r="B110" s="13" t="s">
        <v>979</v>
      </c>
      <c r="C110" s="14">
        <v>2021</v>
      </c>
      <c r="D110" s="13" t="s">
        <v>720</v>
      </c>
    </row>
    <row r="111" spans="1:4" x14ac:dyDescent="0.3">
      <c r="A111" s="13" t="s">
        <v>3842</v>
      </c>
      <c r="B111" s="13" t="s">
        <v>979</v>
      </c>
      <c r="C111" s="14">
        <v>2024</v>
      </c>
      <c r="D111" s="13" t="s">
        <v>3842</v>
      </c>
    </row>
  </sheetData>
  <phoneticPr fontId="3" type="noConversion"/>
  <pageMargins left="0.7" right="0.7" top="0.75" bottom="0.75" header="0.3" footer="0.3"/>
  <headerFooter>
    <oddFooter>&amp;L_x000D_&amp;1#&amp;"Aptos"&amp;11&amp;K5F5F5F S-OIL: Company Use Only</oddFooter>
  </headerFooter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a56ec2f6-49a6-4260-b291-cddfa4fb07f3}" enabled="1" method="Privileged" siteId="{a2d478ac-b585-41c5-a681-f7383808fa1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1</vt:i4>
      </vt:variant>
    </vt:vector>
  </HeadingPairs>
  <TitlesOfParts>
    <vt:vector size="21" baseType="lpstr">
      <vt:lpstr>Sheet8</vt:lpstr>
      <vt:lpstr>end_use_specialty</vt:lpstr>
      <vt:lpstr>rating</vt:lpstr>
      <vt:lpstr>Sheet5</vt:lpstr>
      <vt:lpstr>app_master</vt:lpstr>
      <vt:lpstr>end_use_id</vt:lpstr>
      <vt:lpstr>app_id</vt:lpstr>
      <vt:lpstr>Sheet7</vt:lpstr>
      <vt:lpstr>specialty_master</vt:lpstr>
      <vt:lpstr>group_master</vt:lpstr>
      <vt:lpstr>material_master</vt:lpstr>
      <vt:lpstr>route_master</vt:lpstr>
      <vt:lpstr>route_input_link</vt:lpstr>
      <vt:lpstr>route_output_link</vt:lpstr>
      <vt:lpstr>licensor_master</vt:lpstr>
      <vt:lpstr>route_licensor_link</vt:lpstr>
      <vt:lpstr>supplier_master</vt:lpstr>
      <vt:lpstr>material_supplier_link</vt:lpstr>
      <vt:lpstr>ccma_list</vt:lpstr>
      <vt:lpstr>ceh_list</vt:lpstr>
      <vt:lpstr>SCUP30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이원일(W.I. Lee)</cp:lastModifiedBy>
  <dcterms:created xsi:type="dcterms:W3CDTF">2015-06-05T18:19:34Z</dcterms:created>
  <dcterms:modified xsi:type="dcterms:W3CDTF">2026-06-23T14:42:39Z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2026-06-21T14:35:45Z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5c804baf-42d3-4173-8478-89542520bfa5</vt:lpwstr>
  </property>
  <property fmtid="{D5CDD505-2E9C-101B-9397-08002B2CF9AE}" pid="8" name="MSIP_Label_a567d48d-774c-44e2-a79a-7d15724a8f35_ContentBits">
    <vt:lpwstr>3</vt:lpwstr>
  </property>
  <property fmtid="{D5CDD505-2E9C-101B-9397-08002B2CF9AE}" pid="9" name="MSIP_Label_a567d48d-774c-44e2-a79a-7d15724a8f35_Tag">
    <vt:lpwstr>10, 3, 0, 1</vt:lpwstr>
  </property>
</Properties>
</file>